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2" sheetId="2" r:id="rId5"/>
  </sheets>
  <definedNames/>
  <calcPr/>
</workbook>
</file>

<file path=xl/sharedStrings.xml><?xml version="1.0" encoding="utf-8"?>
<sst xmlns="http://schemas.openxmlformats.org/spreadsheetml/2006/main" count="81" uniqueCount="25">
  <si>
    <t>Найти зависимость Z от X Y (Множественный коэффициент кореляции)</t>
  </si>
  <si>
    <t>x</t>
  </si>
  <si>
    <t>y</t>
  </si>
  <si>
    <t>z</t>
  </si>
  <si>
    <t>№</t>
  </si>
  <si>
    <t>Xi - Xсред.</t>
  </si>
  <si>
    <t>Yi - Yсред.</t>
  </si>
  <si>
    <t>(Xi - Xср)*(Yi - Yср)</t>
  </si>
  <si>
    <t>(Xi - Xсред.)^2</t>
  </si>
  <si>
    <t>(Yi - Yсред.)^2</t>
  </si>
  <si>
    <t>Ср. знач.</t>
  </si>
  <si>
    <t>Сумма</t>
  </si>
  <si>
    <t>r xy</t>
  </si>
  <si>
    <t>Zi - Zсред.</t>
  </si>
  <si>
    <t>(Zi - Zср)*(Xi - Xср)</t>
  </si>
  <si>
    <t>(Zi - Zсред.)^2</t>
  </si>
  <si>
    <t>(Zi - Zср)*(Yi - Yср)</t>
  </si>
  <si>
    <t>средн. знач.</t>
  </si>
  <si>
    <t xml:space="preserve">R </t>
  </si>
  <si>
    <t>Значение критерия Фишера-Снедекора</t>
  </si>
  <si>
    <t>t</t>
  </si>
  <si>
    <t>Cр. знач</t>
  </si>
  <si>
    <t>Средн. знач.</t>
  </si>
  <si>
    <t>Ответ R</t>
  </si>
  <si>
    <t>t &gt; F следовательно R значим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</si>
</sst>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b/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vertical="bottom"/>
    </xf>
    <xf borderId="1" fillId="0" fontId="2" numFmtId="0" xfId="0" applyAlignment="1" applyBorder="1" applyFont="1">
      <alignment readingOrder="0" vertical="top"/>
    </xf>
    <xf borderId="1" fillId="0" fontId="3" numFmtId="0" xfId="0" applyAlignment="1" applyBorder="1" applyFont="1">
      <alignment horizontal="right" vertical="top"/>
    </xf>
    <xf borderId="1" fillId="0" fontId="3" numFmtId="0" xfId="0" applyAlignment="1" applyBorder="1" applyFont="1">
      <alignment horizontal="right" vertical="bottom"/>
    </xf>
    <xf borderId="1" fillId="0" fontId="3" numFmtId="4" xfId="0" applyAlignment="1" applyBorder="1" applyFont="1" applyNumberFormat="1">
      <alignment horizontal="right" vertical="top"/>
    </xf>
    <xf borderId="1" fillId="0" fontId="4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3" fillId="0" fontId="5" numFmtId="0" xfId="0" applyBorder="1" applyFont="1"/>
    <xf borderId="4" fillId="0" fontId="5" numFmtId="0" xfId="0" applyBorder="1" applyFont="1"/>
    <xf borderId="1" fillId="0" fontId="1" numFmtId="0" xfId="0" applyAlignment="1" applyBorder="1" applyFont="1">
      <alignment vertical="bottom"/>
    </xf>
    <xf borderId="1" fillId="2" fontId="1" numFmtId="0" xfId="0" applyAlignment="1" applyBorder="1" applyFill="1" applyFont="1">
      <alignment readingOrder="0" vertical="bottom"/>
    </xf>
    <xf borderId="1" fillId="2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7" fillId="0" fontId="1" numFmtId="0" xfId="0" applyAlignment="1" applyBorder="1" applyFont="1">
      <alignment horizontal="right" vertical="bottom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" fillId="0" fontId="2" numFmtId="0" xfId="0" applyAlignment="1" applyBorder="1" applyFont="1">
      <alignment horizontal="center" readingOrder="0" vertical="top"/>
    </xf>
    <xf borderId="1" fillId="3" fontId="1" numFmtId="0" xfId="0" applyAlignment="1" applyBorder="1" applyFill="1" applyFont="1">
      <alignment readingOrder="0" vertical="bottom"/>
    </xf>
    <xf borderId="1" fillId="3" fontId="1" numFmtId="0" xfId="0" applyAlignment="1" applyBorder="1" applyFont="1">
      <alignment horizontal="right" vertical="bottom"/>
    </xf>
    <xf borderId="5" fillId="0" fontId="1" numFmtId="0" xfId="0" applyAlignment="1" applyBorder="1" applyFont="1">
      <alignment horizontal="center" shrinkToFit="0" vertical="bottom" wrapText="1"/>
    </xf>
    <xf borderId="7" fillId="0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>
      <c r="A2" s="2"/>
      <c r="B2" s="2"/>
      <c r="C2" s="2"/>
      <c r="D2" s="2"/>
      <c r="E2" s="2"/>
      <c r="F2" s="2"/>
      <c r="G2" s="2"/>
      <c r="H2" s="2"/>
      <c r="I2" s="2"/>
    </row>
    <row r="3">
      <c r="A3" s="3" t="s">
        <v>1</v>
      </c>
      <c r="B3" s="4">
        <v>26.0</v>
      </c>
      <c r="C3" s="4">
        <v>35.0</v>
      </c>
      <c r="D3" s="4">
        <v>36.0</v>
      </c>
      <c r="E3" s="4">
        <v>40.0</v>
      </c>
      <c r="F3" s="4">
        <v>41.0</v>
      </c>
      <c r="G3" s="4">
        <v>45.0</v>
      </c>
      <c r="H3" s="2"/>
      <c r="I3" s="2"/>
    </row>
    <row r="4">
      <c r="A4" s="3" t="s">
        <v>2</v>
      </c>
      <c r="B4" s="5">
        <v>2.1</v>
      </c>
      <c r="C4" s="4">
        <v>2.3</v>
      </c>
      <c r="D4" s="6">
        <v>2.4</v>
      </c>
      <c r="E4" s="6">
        <v>2.6</v>
      </c>
      <c r="F4" s="6">
        <v>2.9</v>
      </c>
      <c r="G4" s="6">
        <v>3.0</v>
      </c>
      <c r="H4" s="2"/>
      <c r="I4" s="2"/>
    </row>
    <row r="5">
      <c r="A5" s="3" t="s">
        <v>3</v>
      </c>
      <c r="B5" s="4">
        <v>18.0</v>
      </c>
      <c r="C5" s="4">
        <v>21.0</v>
      </c>
      <c r="D5" s="4">
        <v>22.1</v>
      </c>
      <c r="E5" s="4">
        <v>25.3</v>
      </c>
      <c r="F5" s="4">
        <v>28.0</v>
      </c>
      <c r="G5" s="4">
        <v>28.5</v>
      </c>
      <c r="H5" s="2"/>
      <c r="I5" s="2"/>
    </row>
    <row r="6">
      <c r="A6" s="2"/>
      <c r="B6" s="2"/>
      <c r="C6" s="2"/>
      <c r="D6" s="2"/>
      <c r="E6" s="2"/>
      <c r="F6" s="2"/>
      <c r="G6" s="2"/>
      <c r="H6" s="2"/>
      <c r="I6" s="2"/>
    </row>
    <row r="7">
      <c r="A7" s="7" t="s">
        <v>4</v>
      </c>
      <c r="B7" s="7" t="s">
        <v>1</v>
      </c>
      <c r="C7" s="7" t="s">
        <v>2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2"/>
    </row>
    <row r="8">
      <c r="A8" s="8">
        <v>1.0</v>
      </c>
      <c r="B8" s="8">
        <v>26.0</v>
      </c>
      <c r="C8" s="8">
        <v>2.1</v>
      </c>
      <c r="D8" s="8">
        <f t="shared" ref="D8:D13" si="2">B8-$B$14</f>
        <v>-11.16666667</v>
      </c>
      <c r="E8" s="8">
        <f t="shared" ref="E8:E13" si="3">C8-$C$14</f>
        <v>-0.45</v>
      </c>
      <c r="F8" s="8">
        <f t="shared" ref="F8:F13" si="4">D8*E8</f>
        <v>5.025</v>
      </c>
      <c r="G8" s="8">
        <f t="shared" ref="G8:H8" si="1">D8*D8</f>
        <v>124.6944444</v>
      </c>
      <c r="H8" s="8">
        <f t="shared" si="1"/>
        <v>0.2025</v>
      </c>
      <c r="I8" s="2"/>
    </row>
    <row r="9">
      <c r="A9" s="8">
        <v>2.0</v>
      </c>
      <c r="B9" s="8">
        <v>35.0</v>
      </c>
      <c r="C9" s="8">
        <v>2.3</v>
      </c>
      <c r="D9" s="8">
        <f t="shared" si="2"/>
        <v>-2.166666667</v>
      </c>
      <c r="E9" s="8">
        <f t="shared" si="3"/>
        <v>-0.25</v>
      </c>
      <c r="F9" s="8">
        <f t="shared" si="4"/>
        <v>0.5416666667</v>
      </c>
      <c r="G9" s="8">
        <f t="shared" ref="G9:H9" si="5">D9*D9</f>
        <v>4.694444444</v>
      </c>
      <c r="H9" s="8">
        <f t="shared" si="5"/>
        <v>0.0625</v>
      </c>
      <c r="I9" s="2"/>
    </row>
    <row r="10">
      <c r="A10" s="8">
        <v>3.0</v>
      </c>
      <c r="B10" s="8">
        <v>36.0</v>
      </c>
      <c r="C10" s="8">
        <v>2.4</v>
      </c>
      <c r="D10" s="8">
        <f t="shared" si="2"/>
        <v>-1.166666667</v>
      </c>
      <c r="E10" s="8">
        <f t="shared" si="3"/>
        <v>-0.15</v>
      </c>
      <c r="F10" s="8">
        <f t="shared" si="4"/>
        <v>0.175</v>
      </c>
      <c r="G10" s="8">
        <f t="shared" ref="G10:H10" si="6">D10*D10</f>
        <v>1.361111111</v>
      </c>
      <c r="H10" s="8">
        <f t="shared" si="6"/>
        <v>0.0225</v>
      </c>
      <c r="I10" s="2"/>
    </row>
    <row r="11">
      <c r="A11" s="8">
        <v>4.0</v>
      </c>
      <c r="B11" s="8">
        <v>40.0</v>
      </c>
      <c r="C11" s="8">
        <v>2.6</v>
      </c>
      <c r="D11" s="8">
        <f t="shared" si="2"/>
        <v>2.833333333</v>
      </c>
      <c r="E11" s="8">
        <f t="shared" si="3"/>
        <v>0.05</v>
      </c>
      <c r="F11" s="8">
        <f t="shared" si="4"/>
        <v>0.1416666667</v>
      </c>
      <c r="G11" s="8">
        <f t="shared" ref="G11:H11" si="7">D11*D11</f>
        <v>8.027777778</v>
      </c>
      <c r="H11" s="8">
        <f t="shared" si="7"/>
        <v>0.0025</v>
      </c>
      <c r="I11" s="2"/>
    </row>
    <row r="12">
      <c r="A12" s="8">
        <v>5.0</v>
      </c>
      <c r="B12" s="8">
        <v>41.0</v>
      </c>
      <c r="C12" s="8">
        <v>2.9</v>
      </c>
      <c r="D12" s="8">
        <f t="shared" si="2"/>
        <v>3.833333333</v>
      </c>
      <c r="E12" s="8">
        <f t="shared" si="3"/>
        <v>0.35</v>
      </c>
      <c r="F12" s="8">
        <f t="shared" si="4"/>
        <v>1.341666667</v>
      </c>
      <c r="G12" s="8">
        <f t="shared" ref="G12:H12" si="8">D12*D12</f>
        <v>14.69444444</v>
      </c>
      <c r="H12" s="8">
        <f t="shared" si="8"/>
        <v>0.1225</v>
      </c>
      <c r="I12" s="2"/>
    </row>
    <row r="13">
      <c r="A13" s="8">
        <v>6.0</v>
      </c>
      <c r="B13" s="8">
        <v>45.0</v>
      </c>
      <c r="C13" s="8">
        <v>3.0</v>
      </c>
      <c r="D13" s="8">
        <f t="shared" si="2"/>
        <v>7.833333333</v>
      </c>
      <c r="E13" s="8">
        <f t="shared" si="3"/>
        <v>0.45</v>
      </c>
      <c r="F13" s="8">
        <f t="shared" si="4"/>
        <v>3.525</v>
      </c>
      <c r="G13" s="8">
        <f t="shared" ref="G13:H13" si="9">D13*D13</f>
        <v>61.36111111</v>
      </c>
      <c r="H13" s="8">
        <f t="shared" si="9"/>
        <v>0.2025</v>
      </c>
      <c r="I13" s="2"/>
    </row>
    <row r="14">
      <c r="A14" s="9" t="s">
        <v>10</v>
      </c>
      <c r="B14" s="8">
        <f t="shared" ref="B14:C14" si="10">TRIMMEAN(B8:B13,)</f>
        <v>37.16666667</v>
      </c>
      <c r="C14" s="8">
        <f t="shared" si="10"/>
        <v>2.55</v>
      </c>
      <c r="D14" s="2"/>
      <c r="E14" s="2"/>
      <c r="F14" s="2"/>
      <c r="G14" s="2"/>
      <c r="H14" s="2"/>
      <c r="I14" s="2"/>
    </row>
    <row r="15">
      <c r="A15" s="10" t="s">
        <v>11</v>
      </c>
      <c r="B15" s="11"/>
      <c r="C15" s="11"/>
      <c r="D15" s="11"/>
      <c r="E15" s="12"/>
      <c r="F15" s="8">
        <f t="shared" ref="F15:H15" si="11">SUM(F8:F13)</f>
        <v>10.75</v>
      </c>
      <c r="G15" s="8">
        <f t="shared" si="11"/>
        <v>214.8333333</v>
      </c>
      <c r="H15" s="8">
        <f t="shared" si="11"/>
        <v>0.615</v>
      </c>
      <c r="I15" s="2"/>
    </row>
    <row r="16">
      <c r="A16" s="9" t="s">
        <v>12</v>
      </c>
      <c r="B16" s="8">
        <f>F15 /SQRT(G15*H15)</f>
        <v>0.9352335389</v>
      </c>
      <c r="C16" s="2"/>
      <c r="D16" s="2"/>
      <c r="E16" s="2"/>
      <c r="F16" s="2"/>
      <c r="G16" s="2"/>
      <c r="H16" s="2"/>
      <c r="I16" s="2"/>
    </row>
    <row r="17">
      <c r="I17" s="2"/>
    </row>
    <row r="18">
      <c r="A18" s="2"/>
      <c r="B18" s="2"/>
      <c r="C18" s="2"/>
      <c r="D18" s="2"/>
      <c r="E18" s="2"/>
      <c r="F18" s="2"/>
      <c r="G18" s="2"/>
      <c r="H18" s="2"/>
      <c r="I18" s="2"/>
    </row>
    <row r="19">
      <c r="A19" s="7" t="s">
        <v>4</v>
      </c>
      <c r="B19" s="7" t="s">
        <v>3</v>
      </c>
      <c r="C19" s="7" t="s">
        <v>1</v>
      </c>
      <c r="D19" s="7" t="s">
        <v>13</v>
      </c>
      <c r="E19" s="7" t="s">
        <v>5</v>
      </c>
      <c r="F19" s="7" t="s">
        <v>14</v>
      </c>
      <c r="G19" s="7" t="s">
        <v>15</v>
      </c>
      <c r="H19" s="7" t="s">
        <v>8</v>
      </c>
      <c r="I19" s="2"/>
    </row>
    <row r="20">
      <c r="A20" s="8">
        <v>1.0</v>
      </c>
      <c r="B20" s="8">
        <v>18.0</v>
      </c>
      <c r="C20" s="8">
        <v>26.0</v>
      </c>
      <c r="D20" s="8">
        <f t="shared" ref="D20:D25" si="13">B20-$B$26</f>
        <v>-5.816666667</v>
      </c>
      <c r="E20" s="8">
        <f t="shared" ref="E20:E25" si="14">C20-$C$26</f>
        <v>-11.16666667</v>
      </c>
      <c r="F20" s="8">
        <f t="shared" ref="F20:F25" si="15">D20*E20</f>
        <v>64.95277778</v>
      </c>
      <c r="G20" s="8">
        <f t="shared" ref="G20:H20" si="12">D20*D20</f>
        <v>33.83361111</v>
      </c>
      <c r="H20" s="8">
        <f t="shared" si="12"/>
        <v>124.6944444</v>
      </c>
      <c r="I20" s="2"/>
    </row>
    <row r="21">
      <c r="A21" s="8">
        <v>2.0</v>
      </c>
      <c r="B21" s="8">
        <v>21.0</v>
      </c>
      <c r="C21" s="8">
        <v>35.0</v>
      </c>
      <c r="D21" s="8">
        <f t="shared" si="13"/>
        <v>-2.816666667</v>
      </c>
      <c r="E21" s="8">
        <f t="shared" si="14"/>
        <v>-2.166666667</v>
      </c>
      <c r="F21" s="8">
        <f t="shared" si="15"/>
        <v>6.102777778</v>
      </c>
      <c r="G21" s="8">
        <f t="shared" ref="G21:H21" si="16">D21*D21</f>
        <v>7.933611111</v>
      </c>
      <c r="H21" s="8">
        <f t="shared" si="16"/>
        <v>4.694444444</v>
      </c>
      <c r="I21" s="2"/>
    </row>
    <row r="22">
      <c r="A22" s="8">
        <v>3.0</v>
      </c>
      <c r="B22" s="8">
        <v>22.1</v>
      </c>
      <c r="C22" s="8">
        <v>36.0</v>
      </c>
      <c r="D22" s="8">
        <f t="shared" si="13"/>
        <v>-1.716666667</v>
      </c>
      <c r="E22" s="8">
        <f t="shared" si="14"/>
        <v>-1.166666667</v>
      </c>
      <c r="F22" s="8">
        <f t="shared" si="15"/>
        <v>2.002777778</v>
      </c>
      <c r="G22" s="8">
        <f t="shared" ref="G22:H22" si="17">D22*D22</f>
        <v>2.946944444</v>
      </c>
      <c r="H22" s="8">
        <f t="shared" si="17"/>
        <v>1.361111111</v>
      </c>
      <c r="I22" s="2"/>
    </row>
    <row r="23">
      <c r="A23" s="8">
        <v>4.0</v>
      </c>
      <c r="B23" s="8">
        <v>25.3</v>
      </c>
      <c r="C23" s="8">
        <v>40.0</v>
      </c>
      <c r="D23" s="8">
        <f t="shared" si="13"/>
        <v>1.483333333</v>
      </c>
      <c r="E23" s="8">
        <f t="shared" si="14"/>
        <v>2.833333333</v>
      </c>
      <c r="F23" s="8">
        <f t="shared" si="15"/>
        <v>4.202777778</v>
      </c>
      <c r="G23" s="8">
        <f t="shared" ref="G23:H23" si="18">D23*D23</f>
        <v>2.200277778</v>
      </c>
      <c r="H23" s="8">
        <f t="shared" si="18"/>
        <v>8.027777778</v>
      </c>
      <c r="I23" s="2"/>
    </row>
    <row r="24">
      <c r="A24" s="8">
        <v>5.0</v>
      </c>
      <c r="B24" s="8">
        <v>28.0</v>
      </c>
      <c r="C24" s="8">
        <v>41.0</v>
      </c>
      <c r="D24" s="8">
        <f t="shared" si="13"/>
        <v>4.183333333</v>
      </c>
      <c r="E24" s="8">
        <f t="shared" si="14"/>
        <v>3.833333333</v>
      </c>
      <c r="F24" s="8">
        <f t="shared" si="15"/>
        <v>16.03611111</v>
      </c>
      <c r="G24" s="8">
        <f t="shared" ref="G24:H24" si="19">D24*D24</f>
        <v>17.50027778</v>
      </c>
      <c r="H24" s="8">
        <f t="shared" si="19"/>
        <v>14.69444444</v>
      </c>
      <c r="I24" s="2"/>
    </row>
    <row r="25">
      <c r="A25" s="8">
        <v>6.0</v>
      </c>
      <c r="B25" s="8">
        <v>28.5</v>
      </c>
      <c r="C25" s="8">
        <v>45.0</v>
      </c>
      <c r="D25" s="8">
        <f t="shared" si="13"/>
        <v>4.683333333</v>
      </c>
      <c r="E25" s="8">
        <f t="shared" si="14"/>
        <v>7.833333333</v>
      </c>
      <c r="F25" s="8">
        <f t="shared" si="15"/>
        <v>36.68611111</v>
      </c>
      <c r="G25" s="8">
        <f t="shared" ref="G25:H25" si="20">D25*D25</f>
        <v>21.93361111</v>
      </c>
      <c r="H25" s="8">
        <f t="shared" si="20"/>
        <v>61.36111111</v>
      </c>
      <c r="I25" s="2"/>
    </row>
    <row r="26">
      <c r="A26" s="9" t="s">
        <v>10</v>
      </c>
      <c r="B26" s="8">
        <f t="shared" ref="B26:C26" si="21">TRIMMEAN(B20:B25,)</f>
        <v>23.81666667</v>
      </c>
      <c r="C26" s="8">
        <f t="shared" si="21"/>
        <v>37.16666667</v>
      </c>
      <c r="D26" s="2"/>
      <c r="E26" s="2"/>
      <c r="F26" s="2"/>
      <c r="G26" s="2"/>
      <c r="H26" s="2"/>
      <c r="I26" s="2"/>
    </row>
    <row r="27">
      <c r="A27" s="10" t="s">
        <v>11</v>
      </c>
      <c r="B27" s="11"/>
      <c r="C27" s="11"/>
      <c r="D27" s="11"/>
      <c r="E27" s="12"/>
      <c r="F27" s="8">
        <f t="shared" ref="F27:H27" si="22">SUM(F20:F25)</f>
        <v>129.9833333</v>
      </c>
      <c r="G27" s="8">
        <f t="shared" si="22"/>
        <v>86.34833333</v>
      </c>
      <c r="H27" s="8">
        <f t="shared" si="22"/>
        <v>214.8333333</v>
      </c>
      <c r="I27" s="2"/>
    </row>
    <row r="28">
      <c r="A28" s="9" t="s">
        <v>12</v>
      </c>
      <c r="B28" s="8">
        <f>F27 /SQRT(G27*H27)</f>
        <v>0.9543547882</v>
      </c>
      <c r="C28" s="2"/>
      <c r="D28" s="2"/>
      <c r="E28" s="2"/>
      <c r="F28" s="2"/>
      <c r="G28" s="2"/>
      <c r="H28" s="2"/>
      <c r="I28" s="2"/>
    </row>
    <row r="29">
      <c r="I29" s="2"/>
    </row>
    <row r="30">
      <c r="A30" s="2"/>
      <c r="B30" s="2"/>
      <c r="C30" s="2"/>
      <c r="D30" s="2"/>
      <c r="E30" s="2"/>
      <c r="F30" s="2"/>
      <c r="G30" s="2"/>
      <c r="H30" s="2"/>
      <c r="I30" s="2"/>
    </row>
    <row r="31">
      <c r="A31" s="7" t="s">
        <v>4</v>
      </c>
      <c r="B31" s="7" t="s">
        <v>3</v>
      </c>
      <c r="C31" s="7" t="s">
        <v>2</v>
      </c>
      <c r="D31" s="7" t="s">
        <v>13</v>
      </c>
      <c r="E31" s="7" t="s">
        <v>6</v>
      </c>
      <c r="F31" s="7" t="s">
        <v>16</v>
      </c>
      <c r="G31" s="7" t="s">
        <v>15</v>
      </c>
      <c r="H31" s="7" t="s">
        <v>9</v>
      </c>
      <c r="I31" s="2"/>
    </row>
    <row r="32">
      <c r="A32" s="8">
        <v>1.0</v>
      </c>
      <c r="B32" s="8">
        <v>18.0</v>
      </c>
      <c r="C32" s="8">
        <v>2.1</v>
      </c>
      <c r="D32" s="8">
        <f t="shared" ref="D32:D37" si="24">B32-$B$38</f>
        <v>-5.816666667</v>
      </c>
      <c r="E32" s="8">
        <f t="shared" ref="E32:E37" si="25">C32-$C$38</f>
        <v>-0.45</v>
      </c>
      <c r="F32" s="8">
        <f t="shared" ref="F32:F37" si="26">D32*E32</f>
        <v>2.6175</v>
      </c>
      <c r="G32" s="8">
        <f t="shared" ref="G32:H32" si="23">D32*D32</f>
        <v>33.83361111</v>
      </c>
      <c r="H32" s="8">
        <f t="shared" si="23"/>
        <v>0.2025</v>
      </c>
      <c r="I32" s="2"/>
    </row>
    <row r="33">
      <c r="A33" s="8">
        <v>2.0</v>
      </c>
      <c r="B33" s="8">
        <v>21.0</v>
      </c>
      <c r="C33" s="8">
        <v>2.3</v>
      </c>
      <c r="D33" s="8">
        <f t="shared" si="24"/>
        <v>-2.816666667</v>
      </c>
      <c r="E33" s="8">
        <f t="shared" si="25"/>
        <v>-0.25</v>
      </c>
      <c r="F33" s="8">
        <f t="shared" si="26"/>
        <v>0.7041666667</v>
      </c>
      <c r="G33" s="8">
        <f t="shared" ref="G33:H33" si="27">D33*D33</f>
        <v>7.933611111</v>
      </c>
      <c r="H33" s="8">
        <f t="shared" si="27"/>
        <v>0.0625</v>
      </c>
      <c r="I33" s="2"/>
    </row>
    <row r="34">
      <c r="A34" s="8">
        <v>3.0</v>
      </c>
      <c r="B34" s="8">
        <v>22.1</v>
      </c>
      <c r="C34" s="8">
        <v>2.4</v>
      </c>
      <c r="D34" s="8">
        <f t="shared" si="24"/>
        <v>-1.716666667</v>
      </c>
      <c r="E34" s="8">
        <f t="shared" si="25"/>
        <v>-0.15</v>
      </c>
      <c r="F34" s="8">
        <f t="shared" si="26"/>
        <v>0.2575</v>
      </c>
      <c r="G34" s="8">
        <f t="shared" ref="G34:H34" si="28">D34*D34</f>
        <v>2.946944444</v>
      </c>
      <c r="H34" s="8">
        <f t="shared" si="28"/>
        <v>0.0225</v>
      </c>
      <c r="I34" s="2"/>
    </row>
    <row r="35">
      <c r="A35" s="8">
        <v>4.0</v>
      </c>
      <c r="B35" s="8">
        <v>25.3</v>
      </c>
      <c r="C35" s="8">
        <v>2.6</v>
      </c>
      <c r="D35" s="8">
        <f t="shared" si="24"/>
        <v>1.483333333</v>
      </c>
      <c r="E35" s="8">
        <f t="shared" si="25"/>
        <v>0.05</v>
      </c>
      <c r="F35" s="8">
        <f t="shared" si="26"/>
        <v>0.07416666667</v>
      </c>
      <c r="G35" s="8">
        <f t="shared" ref="G35:H35" si="29">D35*D35</f>
        <v>2.200277778</v>
      </c>
      <c r="H35" s="8">
        <f t="shared" si="29"/>
        <v>0.0025</v>
      </c>
      <c r="I35" s="2"/>
    </row>
    <row r="36">
      <c r="A36" s="8">
        <v>5.0</v>
      </c>
      <c r="B36" s="8">
        <v>28.0</v>
      </c>
      <c r="C36" s="8">
        <v>2.9</v>
      </c>
      <c r="D36" s="8">
        <f t="shared" si="24"/>
        <v>4.183333333</v>
      </c>
      <c r="E36" s="8">
        <f t="shared" si="25"/>
        <v>0.35</v>
      </c>
      <c r="F36" s="8">
        <f t="shared" si="26"/>
        <v>1.464166667</v>
      </c>
      <c r="G36" s="8">
        <f t="shared" ref="G36:H36" si="30">D36*D36</f>
        <v>17.50027778</v>
      </c>
      <c r="H36" s="8">
        <f t="shared" si="30"/>
        <v>0.1225</v>
      </c>
      <c r="I36" s="2"/>
    </row>
    <row r="37">
      <c r="A37" s="8">
        <v>6.0</v>
      </c>
      <c r="B37" s="8">
        <v>28.5</v>
      </c>
      <c r="C37" s="8">
        <v>3.0</v>
      </c>
      <c r="D37" s="8">
        <f t="shared" si="24"/>
        <v>4.683333333</v>
      </c>
      <c r="E37" s="8">
        <f t="shared" si="25"/>
        <v>0.45</v>
      </c>
      <c r="F37" s="8">
        <f t="shared" si="26"/>
        <v>2.1075</v>
      </c>
      <c r="G37" s="8">
        <f t="shared" ref="G37:H37" si="31">D37*D37</f>
        <v>21.93361111</v>
      </c>
      <c r="H37" s="8">
        <f t="shared" si="31"/>
        <v>0.2025</v>
      </c>
      <c r="I37" s="2"/>
    </row>
    <row r="38">
      <c r="A38" s="13" t="s">
        <v>17</v>
      </c>
      <c r="B38" s="8">
        <f t="shared" ref="B38:C38" si="32">TRIMMEAN(B32:B37,)</f>
        <v>23.81666667</v>
      </c>
      <c r="C38" s="8">
        <f t="shared" si="32"/>
        <v>2.55</v>
      </c>
      <c r="D38" s="2"/>
      <c r="E38" s="2"/>
      <c r="F38" s="2"/>
      <c r="G38" s="2"/>
      <c r="H38" s="2"/>
      <c r="I38" s="2"/>
    </row>
    <row r="39">
      <c r="A39" s="10" t="s">
        <v>11</v>
      </c>
      <c r="B39" s="11"/>
      <c r="C39" s="11"/>
      <c r="D39" s="11"/>
      <c r="E39" s="12"/>
      <c r="F39" s="8">
        <f t="shared" ref="F39:H39" si="33">SUM(F32:F37)</f>
        <v>7.225</v>
      </c>
      <c r="G39" s="8">
        <f t="shared" si="33"/>
        <v>86.34833333</v>
      </c>
      <c r="H39" s="8">
        <f t="shared" si="33"/>
        <v>0.615</v>
      </c>
      <c r="I39" s="2"/>
    </row>
    <row r="40">
      <c r="A40" s="9" t="s">
        <v>12</v>
      </c>
      <c r="B40" s="8">
        <f>F39 /SQRT(G39*H39)</f>
        <v>0.9914556998</v>
      </c>
      <c r="C40" s="2"/>
      <c r="D40" s="2"/>
      <c r="E40" s="2"/>
      <c r="F40" s="2"/>
      <c r="G40" s="2"/>
      <c r="H40" s="2"/>
      <c r="I40" s="2"/>
    </row>
    <row r="41">
      <c r="I41" s="2"/>
    </row>
    <row r="42">
      <c r="A42" s="2"/>
      <c r="B42" s="2"/>
      <c r="C42" s="2"/>
      <c r="D42" s="2"/>
      <c r="E42" s="2"/>
      <c r="F42" s="2"/>
      <c r="G42" s="2"/>
      <c r="H42" s="2"/>
      <c r="I42" s="2"/>
    </row>
    <row r="43">
      <c r="A43" s="14" t="s">
        <v>18</v>
      </c>
      <c r="B43" s="15">
        <f>SQRT((B28*B28+B40*B40-2*B28*B40*B16)/(1-B16*B16))</f>
        <v>0.9944089159</v>
      </c>
      <c r="C43" s="2"/>
      <c r="D43" s="2"/>
      <c r="E43" s="2"/>
      <c r="F43" s="2"/>
      <c r="G43" s="2"/>
      <c r="H43" s="2"/>
      <c r="I43" s="2"/>
    </row>
    <row r="44">
      <c r="A44" s="2"/>
      <c r="B44" s="2"/>
      <c r="C44" s="2"/>
      <c r="D44" s="2"/>
      <c r="E44" s="2"/>
      <c r="F44" s="2"/>
      <c r="G44" s="2"/>
      <c r="H44" s="2"/>
      <c r="I44" s="2"/>
    </row>
    <row r="45">
      <c r="A45" s="16" t="s">
        <v>19</v>
      </c>
      <c r="B45" s="17"/>
      <c r="C45" s="18">
        <v>9.55</v>
      </c>
      <c r="E45" s="2"/>
      <c r="F45" s="2"/>
      <c r="G45" s="2"/>
      <c r="H45" s="2"/>
      <c r="I45" s="2"/>
    </row>
    <row r="46">
      <c r="A46" s="19"/>
      <c r="B46" s="20"/>
      <c r="C46" s="21"/>
      <c r="D46" s="2"/>
      <c r="E46" s="2"/>
      <c r="F46" s="2"/>
      <c r="G46" s="2"/>
      <c r="H46" s="2"/>
      <c r="I46" s="2"/>
    </row>
    <row r="47">
      <c r="A47" s="2"/>
      <c r="B47" s="2"/>
      <c r="C47" s="2"/>
      <c r="D47" s="2"/>
      <c r="E47" s="2"/>
      <c r="F47" s="2"/>
      <c r="G47" s="2"/>
      <c r="H47" s="2"/>
      <c r="I47" s="2"/>
    </row>
    <row r="48">
      <c r="A48" s="9" t="s">
        <v>20</v>
      </c>
      <c r="B48" s="8">
        <f>(B43*B43*(6-3))/((1-B43*B43)*2)</f>
        <v>133.0181938</v>
      </c>
      <c r="C48" s="2"/>
      <c r="D48" s="2"/>
      <c r="E48" s="2"/>
      <c r="F48" s="2"/>
      <c r="G48" s="2"/>
      <c r="H48" s="2"/>
      <c r="I48" s="2"/>
    </row>
    <row r="49">
      <c r="A49" s="2"/>
      <c r="B49" s="2"/>
      <c r="C49" s="2"/>
      <c r="D49" s="2"/>
      <c r="E49" s="2"/>
      <c r="F49" s="2"/>
      <c r="G49" s="2"/>
      <c r="H49" s="2"/>
      <c r="I49" s="2"/>
    </row>
    <row r="50">
      <c r="A50" s="2"/>
      <c r="B50" s="2"/>
      <c r="C50" s="2"/>
      <c r="D50" s="2"/>
      <c r="E50" s="2"/>
      <c r="F50" s="2"/>
      <c r="G50" s="2"/>
      <c r="H50" s="2"/>
      <c r="I50" s="2"/>
    </row>
    <row r="51">
      <c r="A51" s="2"/>
      <c r="B51" s="2"/>
      <c r="C51" s="2"/>
      <c r="D51" s="2"/>
      <c r="E51" s="2"/>
      <c r="F51" s="2"/>
      <c r="G51" s="2"/>
      <c r="H51" s="2"/>
      <c r="I51" s="2"/>
    </row>
    <row r="52">
      <c r="A52" s="2"/>
      <c r="B52" s="2"/>
      <c r="C52" s="2"/>
      <c r="D52" s="2"/>
      <c r="E52" s="2"/>
      <c r="F52" s="2"/>
      <c r="G52" s="2"/>
      <c r="H52" s="2"/>
      <c r="I52" s="2"/>
    </row>
    <row r="53">
      <c r="A53" s="2"/>
      <c r="B53" s="2"/>
      <c r="C53" s="2"/>
      <c r="D53" s="2"/>
      <c r="E53" s="2"/>
      <c r="F53" s="2"/>
      <c r="G53" s="2"/>
      <c r="H53" s="2"/>
      <c r="I53" s="2"/>
    </row>
    <row r="55">
      <c r="A55" s="2"/>
      <c r="B55" s="2"/>
      <c r="C55" s="2"/>
      <c r="D55" s="2"/>
      <c r="E55" s="2"/>
      <c r="F55" s="2"/>
      <c r="G55" s="2"/>
      <c r="H55" s="2"/>
      <c r="I55" s="2"/>
    </row>
    <row r="56">
      <c r="A56" s="2"/>
      <c r="B56" s="2"/>
      <c r="C56" s="2"/>
      <c r="D56" s="2"/>
      <c r="E56" s="2"/>
      <c r="F56" s="2"/>
      <c r="G56" s="2"/>
      <c r="H56" s="2"/>
      <c r="I56" s="2"/>
    </row>
    <row r="57">
      <c r="A57" s="2"/>
      <c r="B57" s="2"/>
      <c r="C57" s="2"/>
      <c r="D57" s="2"/>
      <c r="E57" s="2"/>
      <c r="F57" s="2"/>
      <c r="G57" s="2"/>
      <c r="H57" s="2"/>
      <c r="I57" s="2"/>
    </row>
  </sheetData>
  <mergeCells count="5">
    <mergeCell ref="A15:E15"/>
    <mergeCell ref="A27:E27"/>
    <mergeCell ref="A39:E39"/>
    <mergeCell ref="A45:B46"/>
    <mergeCell ref="C45:C4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>
      <c r="A2" s="2"/>
      <c r="B2" s="2"/>
      <c r="C2" s="2"/>
      <c r="D2" s="2"/>
      <c r="E2" s="2"/>
      <c r="F2" s="2"/>
      <c r="G2" s="2"/>
      <c r="H2" s="2"/>
      <c r="I2" s="2"/>
    </row>
    <row r="3">
      <c r="A3" s="22" t="s">
        <v>1</v>
      </c>
      <c r="B3" s="4">
        <v>0.2</v>
      </c>
      <c r="C3" s="4">
        <v>0.5</v>
      </c>
      <c r="D3" s="4">
        <v>0.3</v>
      </c>
      <c r="E3" s="4">
        <v>0.5</v>
      </c>
      <c r="F3" s="4">
        <v>0.5</v>
      </c>
      <c r="G3" s="4">
        <v>0.6</v>
      </c>
      <c r="H3" s="5">
        <v>0.8</v>
      </c>
      <c r="I3" s="2"/>
    </row>
    <row r="4">
      <c r="A4" s="22" t="s">
        <v>2</v>
      </c>
      <c r="B4" s="5">
        <v>0.8</v>
      </c>
      <c r="C4" s="4">
        <v>0.2</v>
      </c>
      <c r="D4" s="6">
        <v>1.0</v>
      </c>
      <c r="E4" s="6">
        <v>1.2</v>
      </c>
      <c r="F4" s="6">
        <v>0.9</v>
      </c>
      <c r="G4" s="6">
        <v>1.0</v>
      </c>
      <c r="H4" s="5">
        <v>1.1</v>
      </c>
      <c r="I4" s="2"/>
    </row>
    <row r="5">
      <c r="A5" s="22" t="s">
        <v>3</v>
      </c>
      <c r="B5" s="4">
        <v>10.0</v>
      </c>
      <c r="C5" s="4">
        <v>12.0</v>
      </c>
      <c r="D5" s="4">
        <v>12.0</v>
      </c>
      <c r="E5" s="4">
        <v>14.0</v>
      </c>
      <c r="F5" s="4">
        <v>16.0</v>
      </c>
      <c r="G5" s="4">
        <v>17.0</v>
      </c>
      <c r="H5" s="5">
        <v>18.0</v>
      </c>
      <c r="I5" s="2"/>
    </row>
    <row r="6">
      <c r="A6" s="2"/>
      <c r="B6" s="2"/>
      <c r="C6" s="2"/>
      <c r="D6" s="2"/>
      <c r="E6" s="2"/>
      <c r="F6" s="2"/>
      <c r="G6" s="2"/>
      <c r="H6" s="2"/>
      <c r="I6" s="2"/>
    </row>
    <row r="7">
      <c r="A7" s="7" t="s">
        <v>4</v>
      </c>
      <c r="B7" s="7" t="s">
        <v>1</v>
      </c>
      <c r="C7" s="7" t="s">
        <v>2</v>
      </c>
      <c r="D7" s="7" t="s">
        <v>5</v>
      </c>
      <c r="E7" s="7" t="s">
        <v>6</v>
      </c>
      <c r="F7" s="7" t="s">
        <v>7</v>
      </c>
      <c r="G7" s="7" t="s">
        <v>8</v>
      </c>
      <c r="H7" s="7" t="s">
        <v>9</v>
      </c>
      <c r="I7" s="2"/>
    </row>
    <row r="8">
      <c r="A8" s="8">
        <v>1.0</v>
      </c>
      <c r="B8" s="8">
        <v>0.2</v>
      </c>
      <c r="C8" s="8">
        <v>0.8</v>
      </c>
      <c r="D8" s="8">
        <f t="shared" ref="D8:D14" si="2">B8-$B$15</f>
        <v>-0.2857142857</v>
      </c>
      <c r="E8" s="8">
        <f t="shared" ref="E8:E14" si="3">C8-$C$15</f>
        <v>-0.08571428571</v>
      </c>
      <c r="F8" s="8">
        <f t="shared" ref="F8:F14" si="4">D8*E8</f>
        <v>0.02448979592</v>
      </c>
      <c r="G8" s="8">
        <f t="shared" ref="G8:H8" si="1">D8*D8</f>
        <v>0.08163265306</v>
      </c>
      <c r="H8" s="8">
        <f t="shared" si="1"/>
        <v>0.007346938776</v>
      </c>
      <c r="I8" s="2"/>
    </row>
    <row r="9">
      <c r="A9" s="8">
        <v>2.0</v>
      </c>
      <c r="B9" s="8">
        <v>0.5</v>
      </c>
      <c r="C9" s="8">
        <v>0.2</v>
      </c>
      <c r="D9" s="8">
        <f t="shared" si="2"/>
        <v>0.01428571429</v>
      </c>
      <c r="E9" s="8">
        <f t="shared" si="3"/>
        <v>-0.6857142857</v>
      </c>
      <c r="F9" s="8">
        <f t="shared" si="4"/>
        <v>-0.009795918367</v>
      </c>
      <c r="G9" s="8">
        <f t="shared" ref="G9:H9" si="5">D9*D9</f>
        <v>0.0002040816327</v>
      </c>
      <c r="H9" s="8">
        <f t="shared" si="5"/>
        <v>0.4702040816</v>
      </c>
      <c r="I9" s="2"/>
    </row>
    <row r="10">
      <c r="A10" s="8">
        <v>3.0</v>
      </c>
      <c r="B10" s="8">
        <v>0.3</v>
      </c>
      <c r="C10" s="8">
        <v>1.0</v>
      </c>
      <c r="D10" s="8">
        <f t="shared" si="2"/>
        <v>-0.1857142857</v>
      </c>
      <c r="E10" s="8">
        <f t="shared" si="3"/>
        <v>0.1142857143</v>
      </c>
      <c r="F10" s="8">
        <f t="shared" si="4"/>
        <v>-0.0212244898</v>
      </c>
      <c r="G10" s="8">
        <f t="shared" ref="G10:H10" si="6">D10*D10</f>
        <v>0.03448979592</v>
      </c>
      <c r="H10" s="8">
        <f t="shared" si="6"/>
        <v>0.01306122449</v>
      </c>
      <c r="I10" s="2"/>
    </row>
    <row r="11">
      <c r="A11" s="8">
        <v>4.0</v>
      </c>
      <c r="B11" s="8">
        <v>0.5</v>
      </c>
      <c r="C11" s="8">
        <v>1.2</v>
      </c>
      <c r="D11" s="8">
        <f t="shared" si="2"/>
        <v>0.01428571429</v>
      </c>
      <c r="E11" s="8">
        <f t="shared" si="3"/>
        <v>0.3142857143</v>
      </c>
      <c r="F11" s="8">
        <f t="shared" si="4"/>
        <v>0.004489795918</v>
      </c>
      <c r="G11" s="8">
        <f t="shared" ref="G11:H11" si="7">D11*D11</f>
        <v>0.0002040816327</v>
      </c>
      <c r="H11" s="8">
        <f t="shared" si="7"/>
        <v>0.0987755102</v>
      </c>
      <c r="I11" s="2"/>
    </row>
    <row r="12">
      <c r="A12" s="8">
        <v>5.0</v>
      </c>
      <c r="B12" s="8">
        <v>0.5</v>
      </c>
      <c r="C12" s="8">
        <v>0.9</v>
      </c>
      <c r="D12" s="8">
        <f t="shared" si="2"/>
        <v>0.01428571429</v>
      </c>
      <c r="E12" s="8">
        <f t="shared" si="3"/>
        <v>0.01428571429</v>
      </c>
      <c r="F12" s="8">
        <f t="shared" si="4"/>
        <v>0.0002040816327</v>
      </c>
      <c r="G12" s="8">
        <f t="shared" ref="G12:H12" si="8">D12*D12</f>
        <v>0.0002040816327</v>
      </c>
      <c r="H12" s="8">
        <f t="shared" si="8"/>
        <v>0.0002040816327</v>
      </c>
      <c r="I12" s="2"/>
    </row>
    <row r="13">
      <c r="A13" s="8">
        <v>6.0</v>
      </c>
      <c r="B13" s="8">
        <v>0.6</v>
      </c>
      <c r="C13" s="8">
        <v>1.0</v>
      </c>
      <c r="D13" s="8">
        <f t="shared" si="2"/>
        <v>0.1142857143</v>
      </c>
      <c r="E13" s="8">
        <f t="shared" si="3"/>
        <v>0.1142857143</v>
      </c>
      <c r="F13" s="8">
        <f t="shared" si="4"/>
        <v>0.01306122449</v>
      </c>
      <c r="G13" s="8">
        <f t="shared" ref="G13:H13" si="9">D13*D13</f>
        <v>0.01306122449</v>
      </c>
      <c r="H13" s="8">
        <f t="shared" si="9"/>
        <v>0.01306122449</v>
      </c>
      <c r="I13" s="2"/>
    </row>
    <row r="14">
      <c r="A14" s="8">
        <v>7.0</v>
      </c>
      <c r="B14" s="8">
        <v>0.8</v>
      </c>
      <c r="C14" s="8">
        <v>1.1</v>
      </c>
      <c r="D14" s="8">
        <f t="shared" si="2"/>
        <v>0.3142857143</v>
      </c>
      <c r="E14" s="8">
        <f t="shared" si="3"/>
        <v>0.2142857143</v>
      </c>
      <c r="F14" s="8">
        <f t="shared" si="4"/>
        <v>0.06734693878</v>
      </c>
      <c r="G14" s="8">
        <f t="shared" ref="G14:H14" si="10">D14*D14</f>
        <v>0.0987755102</v>
      </c>
      <c r="H14" s="8">
        <f t="shared" si="10"/>
        <v>0.04591836735</v>
      </c>
      <c r="I14" s="2"/>
    </row>
    <row r="15">
      <c r="A15" s="9" t="s">
        <v>21</v>
      </c>
      <c r="B15" s="8">
        <f t="shared" ref="B15:C15" si="11">TRIMMEAN(B8:B14,)</f>
        <v>0.4857142857</v>
      </c>
      <c r="C15" s="8">
        <f t="shared" si="11"/>
        <v>0.8857142857</v>
      </c>
      <c r="D15" s="2"/>
      <c r="E15" s="2"/>
      <c r="F15" s="2"/>
      <c r="G15" s="2"/>
      <c r="H15" s="2"/>
      <c r="I15" s="2"/>
    </row>
    <row r="16">
      <c r="A16" s="10" t="s">
        <v>11</v>
      </c>
      <c r="B16" s="11"/>
      <c r="C16" s="11"/>
      <c r="D16" s="11"/>
      <c r="E16" s="12"/>
      <c r="F16" s="8">
        <f t="shared" ref="F16:H16" si="12">SUM(F8:F14)</f>
        <v>0.07857142857</v>
      </c>
      <c r="G16" s="8">
        <f t="shared" si="12"/>
        <v>0.2285714286</v>
      </c>
      <c r="H16" s="8">
        <f t="shared" si="12"/>
        <v>0.6485714286</v>
      </c>
      <c r="I16" s="2"/>
    </row>
    <row r="17">
      <c r="A17" s="9" t="s">
        <v>12</v>
      </c>
      <c r="B17" s="8">
        <f>F16 /SQRT(G16*H16)</f>
        <v>0.2040679359</v>
      </c>
      <c r="C17" s="2"/>
      <c r="D17" s="2"/>
      <c r="E17" s="2"/>
      <c r="F17" s="2"/>
      <c r="G17" s="2"/>
      <c r="H17" s="2"/>
      <c r="I17" s="2"/>
    </row>
    <row r="18">
      <c r="I18" s="2"/>
    </row>
    <row r="19">
      <c r="A19" s="7" t="s">
        <v>4</v>
      </c>
      <c r="B19" s="7" t="s">
        <v>3</v>
      </c>
      <c r="C19" s="7" t="s">
        <v>1</v>
      </c>
      <c r="D19" s="7" t="s">
        <v>13</v>
      </c>
      <c r="E19" s="7" t="s">
        <v>5</v>
      </c>
      <c r="F19" s="7" t="s">
        <v>14</v>
      </c>
      <c r="G19" s="7" t="s">
        <v>15</v>
      </c>
      <c r="H19" s="7" t="s">
        <v>8</v>
      </c>
      <c r="I19" s="2"/>
    </row>
    <row r="20">
      <c r="A20" s="8">
        <v>1.0</v>
      </c>
      <c r="B20" s="8">
        <v>10.0</v>
      </c>
      <c r="C20" s="8">
        <v>0.2</v>
      </c>
      <c r="D20" s="8">
        <f t="shared" ref="D20:D26" si="14">B20-$B$27</f>
        <v>-4.142857143</v>
      </c>
      <c r="E20" s="8">
        <f t="shared" ref="E20:E26" si="15">C20-$C$27</f>
        <v>-0.2857142857</v>
      </c>
      <c r="F20" s="8">
        <f t="shared" ref="F20:F26" si="16">D20*E20</f>
        <v>1.183673469</v>
      </c>
      <c r="G20" s="8">
        <f t="shared" ref="G20:H20" si="13">D20*D20</f>
        <v>17.16326531</v>
      </c>
      <c r="H20" s="8">
        <f t="shared" si="13"/>
        <v>0.08163265306</v>
      </c>
      <c r="I20" s="2"/>
    </row>
    <row r="21">
      <c r="A21" s="8">
        <v>2.0</v>
      </c>
      <c r="B21" s="8">
        <v>12.0</v>
      </c>
      <c r="C21" s="8">
        <v>0.5</v>
      </c>
      <c r="D21" s="8">
        <f t="shared" si="14"/>
        <v>-2.142857143</v>
      </c>
      <c r="E21" s="8">
        <f t="shared" si="15"/>
        <v>0.01428571429</v>
      </c>
      <c r="F21" s="8">
        <f t="shared" si="16"/>
        <v>-0.0306122449</v>
      </c>
      <c r="G21" s="8">
        <f t="shared" ref="G21:H21" si="17">D21*D21</f>
        <v>4.591836735</v>
      </c>
      <c r="H21" s="8">
        <f t="shared" si="17"/>
        <v>0.0002040816327</v>
      </c>
      <c r="I21" s="2"/>
    </row>
    <row r="22">
      <c r="A22" s="8">
        <v>3.0</v>
      </c>
      <c r="B22" s="8">
        <v>12.0</v>
      </c>
      <c r="C22" s="8">
        <v>0.3</v>
      </c>
      <c r="D22" s="8">
        <f t="shared" si="14"/>
        <v>-2.142857143</v>
      </c>
      <c r="E22" s="8">
        <f t="shared" si="15"/>
        <v>-0.1857142857</v>
      </c>
      <c r="F22" s="8">
        <f t="shared" si="16"/>
        <v>0.3979591837</v>
      </c>
      <c r="G22" s="8">
        <f t="shared" ref="G22:H22" si="18">D22*D22</f>
        <v>4.591836735</v>
      </c>
      <c r="H22" s="8">
        <f t="shared" si="18"/>
        <v>0.03448979592</v>
      </c>
      <c r="I22" s="2"/>
    </row>
    <row r="23">
      <c r="A23" s="8">
        <v>4.0</v>
      </c>
      <c r="B23" s="8">
        <v>14.0</v>
      </c>
      <c r="C23" s="8">
        <v>0.5</v>
      </c>
      <c r="D23" s="8">
        <f t="shared" si="14"/>
        <v>-0.1428571429</v>
      </c>
      <c r="E23" s="8">
        <f t="shared" si="15"/>
        <v>0.01428571429</v>
      </c>
      <c r="F23" s="8">
        <f t="shared" si="16"/>
        <v>-0.002040816327</v>
      </c>
      <c r="G23" s="8">
        <f t="shared" ref="G23:H23" si="19">D23*D23</f>
        <v>0.02040816327</v>
      </c>
      <c r="H23" s="8">
        <f t="shared" si="19"/>
        <v>0.0002040816327</v>
      </c>
      <c r="I23" s="2"/>
    </row>
    <row r="24">
      <c r="A24" s="8">
        <v>5.0</v>
      </c>
      <c r="B24" s="8">
        <v>16.0</v>
      </c>
      <c r="C24" s="8">
        <v>0.5</v>
      </c>
      <c r="D24" s="8">
        <f t="shared" si="14"/>
        <v>1.857142857</v>
      </c>
      <c r="E24" s="8">
        <f t="shared" si="15"/>
        <v>0.01428571429</v>
      </c>
      <c r="F24" s="8">
        <f t="shared" si="16"/>
        <v>0.02653061224</v>
      </c>
      <c r="G24" s="8">
        <f t="shared" ref="G24:H24" si="20">D24*D24</f>
        <v>3.448979592</v>
      </c>
      <c r="H24" s="8">
        <f t="shared" si="20"/>
        <v>0.0002040816327</v>
      </c>
      <c r="I24" s="2"/>
    </row>
    <row r="25">
      <c r="A25" s="8">
        <v>6.0</v>
      </c>
      <c r="B25" s="8">
        <v>17.0</v>
      </c>
      <c r="C25" s="8">
        <v>0.6</v>
      </c>
      <c r="D25" s="8">
        <f t="shared" si="14"/>
        <v>2.857142857</v>
      </c>
      <c r="E25" s="8">
        <f t="shared" si="15"/>
        <v>0.1142857143</v>
      </c>
      <c r="F25" s="8">
        <f t="shared" si="16"/>
        <v>0.3265306122</v>
      </c>
      <c r="G25" s="8">
        <f t="shared" ref="G25:H25" si="21">D25*D25</f>
        <v>8.163265306</v>
      </c>
      <c r="H25" s="8">
        <f t="shared" si="21"/>
        <v>0.01306122449</v>
      </c>
      <c r="I25" s="2"/>
    </row>
    <row r="26">
      <c r="A26" s="8">
        <v>7.0</v>
      </c>
      <c r="B26" s="8">
        <v>18.0</v>
      </c>
      <c r="C26" s="8">
        <v>0.8</v>
      </c>
      <c r="D26" s="8">
        <f t="shared" si="14"/>
        <v>3.857142857</v>
      </c>
      <c r="E26" s="8">
        <f t="shared" si="15"/>
        <v>0.3142857143</v>
      </c>
      <c r="F26" s="8">
        <f t="shared" si="16"/>
        <v>1.212244898</v>
      </c>
      <c r="G26" s="8">
        <f t="shared" ref="G26:H26" si="22">D26*D26</f>
        <v>14.87755102</v>
      </c>
      <c r="H26" s="8">
        <f t="shared" si="22"/>
        <v>0.0987755102</v>
      </c>
      <c r="I26" s="2"/>
    </row>
    <row r="27">
      <c r="A27" s="9" t="s">
        <v>10</v>
      </c>
      <c r="B27" s="8">
        <f t="shared" ref="B27:C27" si="23">TRIMMEAN(B20:B26,)</f>
        <v>14.14285714</v>
      </c>
      <c r="C27" s="8">
        <f t="shared" si="23"/>
        <v>0.4857142857</v>
      </c>
      <c r="D27" s="2"/>
      <c r="E27" s="2"/>
      <c r="F27" s="2"/>
      <c r="G27" s="2"/>
      <c r="H27" s="2"/>
      <c r="I27" s="2"/>
    </row>
    <row r="28">
      <c r="A28" s="10" t="s">
        <v>11</v>
      </c>
      <c r="B28" s="11"/>
      <c r="C28" s="11"/>
      <c r="D28" s="11"/>
      <c r="E28" s="12"/>
      <c r="F28" s="8">
        <f t="shared" ref="F28:H28" si="24">SUM(F20:F26)</f>
        <v>3.114285714</v>
      </c>
      <c r="G28" s="8">
        <f t="shared" si="24"/>
        <v>52.85714286</v>
      </c>
      <c r="H28" s="8">
        <f t="shared" si="24"/>
        <v>0.2285714286</v>
      </c>
      <c r="I28" s="2"/>
    </row>
    <row r="29">
      <c r="A29" s="9" t="s">
        <v>12</v>
      </c>
      <c r="B29" s="8">
        <f>F28 /SQRT(G28*H28)</f>
        <v>0.8959744808</v>
      </c>
      <c r="C29" s="2"/>
      <c r="D29" s="2"/>
      <c r="E29" s="2"/>
      <c r="F29" s="2"/>
      <c r="G29" s="2"/>
      <c r="H29" s="2"/>
      <c r="I29" s="2"/>
    </row>
    <row r="30">
      <c r="I30" s="2"/>
    </row>
    <row r="31">
      <c r="A31" s="7" t="s">
        <v>4</v>
      </c>
      <c r="B31" s="7" t="s">
        <v>3</v>
      </c>
      <c r="C31" s="7" t="s">
        <v>2</v>
      </c>
      <c r="D31" s="7" t="s">
        <v>13</v>
      </c>
      <c r="E31" s="7" t="s">
        <v>6</v>
      </c>
      <c r="F31" s="7" t="s">
        <v>16</v>
      </c>
      <c r="G31" s="7" t="s">
        <v>15</v>
      </c>
      <c r="H31" s="7" t="s">
        <v>9</v>
      </c>
      <c r="I31" s="2"/>
    </row>
    <row r="32">
      <c r="A32" s="8">
        <v>1.0</v>
      </c>
      <c r="B32" s="8">
        <v>10.0</v>
      </c>
      <c r="C32" s="8">
        <v>0.8</v>
      </c>
      <c r="D32" s="8">
        <f t="shared" ref="D32:D38" si="26">B32-$B$39</f>
        <v>-4.142857143</v>
      </c>
      <c r="E32" s="8">
        <f t="shared" ref="E32:E38" si="27">C32-$C$39</f>
        <v>-0.08571428571</v>
      </c>
      <c r="F32" s="8">
        <f t="shared" ref="F32:F38" si="28">D32*E32</f>
        <v>0.3551020408</v>
      </c>
      <c r="G32" s="8">
        <f t="shared" ref="G32:H32" si="25">D32*D32</f>
        <v>17.16326531</v>
      </c>
      <c r="H32" s="8">
        <f t="shared" si="25"/>
        <v>0.007346938776</v>
      </c>
      <c r="I32" s="2"/>
    </row>
    <row r="33">
      <c r="A33" s="8">
        <v>2.0</v>
      </c>
      <c r="B33" s="8">
        <v>12.0</v>
      </c>
      <c r="C33" s="8">
        <v>0.2</v>
      </c>
      <c r="D33" s="8">
        <f t="shared" si="26"/>
        <v>-2.142857143</v>
      </c>
      <c r="E33" s="8">
        <f t="shared" si="27"/>
        <v>-0.6857142857</v>
      </c>
      <c r="F33" s="8">
        <f t="shared" si="28"/>
        <v>1.469387755</v>
      </c>
      <c r="G33" s="8">
        <f t="shared" ref="G33:H33" si="29">D33*D33</f>
        <v>4.591836735</v>
      </c>
      <c r="H33" s="8">
        <f t="shared" si="29"/>
        <v>0.4702040816</v>
      </c>
      <c r="I33" s="2"/>
    </row>
    <row r="34">
      <c r="A34" s="8">
        <v>3.0</v>
      </c>
      <c r="B34" s="8">
        <v>12.0</v>
      </c>
      <c r="C34" s="8">
        <v>1.0</v>
      </c>
      <c r="D34" s="8">
        <f t="shared" si="26"/>
        <v>-2.142857143</v>
      </c>
      <c r="E34" s="8">
        <f t="shared" si="27"/>
        <v>0.1142857143</v>
      </c>
      <c r="F34" s="8">
        <f t="shared" si="28"/>
        <v>-0.2448979592</v>
      </c>
      <c r="G34" s="8">
        <f t="shared" ref="G34:H34" si="30">D34*D34</f>
        <v>4.591836735</v>
      </c>
      <c r="H34" s="8">
        <f t="shared" si="30"/>
        <v>0.01306122449</v>
      </c>
      <c r="I34" s="2"/>
    </row>
    <row r="35">
      <c r="A35" s="8">
        <v>4.0</v>
      </c>
      <c r="B35" s="8">
        <v>14.0</v>
      </c>
      <c r="C35" s="8">
        <v>1.2</v>
      </c>
      <c r="D35" s="8">
        <f t="shared" si="26"/>
        <v>-0.1428571429</v>
      </c>
      <c r="E35" s="8">
        <f t="shared" si="27"/>
        <v>0.3142857143</v>
      </c>
      <c r="F35" s="8">
        <f t="shared" si="28"/>
        <v>-0.04489795918</v>
      </c>
      <c r="G35" s="8">
        <f t="shared" ref="G35:H35" si="31">D35*D35</f>
        <v>0.02040816327</v>
      </c>
      <c r="H35" s="8">
        <f t="shared" si="31"/>
        <v>0.0987755102</v>
      </c>
      <c r="I35" s="2"/>
    </row>
    <row r="36">
      <c r="A36" s="8">
        <v>5.0</v>
      </c>
      <c r="B36" s="8">
        <v>16.0</v>
      </c>
      <c r="C36" s="8">
        <v>0.9</v>
      </c>
      <c r="D36" s="8">
        <f t="shared" si="26"/>
        <v>1.857142857</v>
      </c>
      <c r="E36" s="8">
        <f t="shared" si="27"/>
        <v>0.01428571429</v>
      </c>
      <c r="F36" s="8">
        <f t="shared" si="28"/>
        <v>0.02653061224</v>
      </c>
      <c r="G36" s="8">
        <f t="shared" ref="G36:H36" si="32">D36*D36</f>
        <v>3.448979592</v>
      </c>
      <c r="H36" s="8">
        <f t="shared" si="32"/>
        <v>0.0002040816327</v>
      </c>
      <c r="I36" s="2"/>
    </row>
    <row r="37">
      <c r="A37" s="8">
        <v>6.0</v>
      </c>
      <c r="B37" s="8">
        <v>17.0</v>
      </c>
      <c r="C37" s="8">
        <v>1.0</v>
      </c>
      <c r="D37" s="8">
        <f t="shared" si="26"/>
        <v>2.857142857</v>
      </c>
      <c r="E37" s="8">
        <f t="shared" si="27"/>
        <v>0.1142857143</v>
      </c>
      <c r="F37" s="8">
        <f t="shared" si="28"/>
        <v>0.3265306122</v>
      </c>
      <c r="G37" s="8">
        <f t="shared" ref="G37:H37" si="33">D37*D37</f>
        <v>8.163265306</v>
      </c>
      <c r="H37" s="8">
        <f t="shared" si="33"/>
        <v>0.01306122449</v>
      </c>
      <c r="I37" s="2"/>
    </row>
    <row r="38">
      <c r="A38" s="8">
        <v>7.0</v>
      </c>
      <c r="B38" s="8">
        <v>18.0</v>
      </c>
      <c r="C38" s="8">
        <v>1.1</v>
      </c>
      <c r="D38" s="8">
        <f t="shared" si="26"/>
        <v>3.857142857</v>
      </c>
      <c r="E38" s="8">
        <f t="shared" si="27"/>
        <v>0.2142857143</v>
      </c>
      <c r="F38" s="8">
        <f t="shared" si="28"/>
        <v>0.8265306122</v>
      </c>
      <c r="G38" s="8">
        <f t="shared" ref="G38:H38" si="34">D38*D38</f>
        <v>14.87755102</v>
      </c>
      <c r="H38" s="8">
        <f t="shared" si="34"/>
        <v>0.04591836735</v>
      </c>
      <c r="I38" s="2"/>
    </row>
    <row r="39">
      <c r="A39" s="9" t="s">
        <v>22</v>
      </c>
      <c r="B39" s="8">
        <f t="shared" ref="B39:C39" si="35">TRIMMEAN(B32:B38,)</f>
        <v>14.14285714</v>
      </c>
      <c r="C39" s="8">
        <f t="shared" si="35"/>
        <v>0.8857142857</v>
      </c>
      <c r="D39" s="2"/>
      <c r="E39" s="2"/>
      <c r="F39" s="2"/>
      <c r="G39" s="2"/>
      <c r="H39" s="2"/>
      <c r="I39" s="2"/>
    </row>
    <row r="40">
      <c r="A40" s="9" t="s">
        <v>11</v>
      </c>
      <c r="B40" s="13"/>
      <c r="C40" s="13"/>
      <c r="D40" s="13"/>
      <c r="E40" s="13"/>
      <c r="F40" s="8">
        <f t="shared" ref="F40:H40" si="36">SUM(F32:F38)</f>
        <v>2.714285714</v>
      </c>
      <c r="G40" s="8">
        <f t="shared" si="36"/>
        <v>52.85714286</v>
      </c>
      <c r="H40" s="8">
        <f t="shared" si="36"/>
        <v>0.6485714286</v>
      </c>
      <c r="I40" s="2"/>
    </row>
    <row r="41">
      <c r="A41" s="9" t="s">
        <v>12</v>
      </c>
      <c r="B41" s="8">
        <f>F40 /SQRT(G40*H40)</f>
        <v>0.4635801295</v>
      </c>
      <c r="C41" s="2"/>
      <c r="D41" s="2"/>
      <c r="E41" s="2"/>
      <c r="F41" s="2"/>
      <c r="G41" s="2"/>
      <c r="H41" s="2"/>
      <c r="I41" s="2"/>
    </row>
    <row r="42">
      <c r="A42" s="2"/>
      <c r="B42" s="2"/>
      <c r="C42" s="2"/>
      <c r="D42" s="2"/>
      <c r="E42" s="2"/>
      <c r="F42" s="2"/>
      <c r="G42" s="2"/>
      <c r="H42" s="2"/>
      <c r="I42" s="2"/>
    </row>
    <row r="43">
      <c r="A43" s="23" t="s">
        <v>23</v>
      </c>
      <c r="B43" s="24">
        <f>SQRT((B29*B29+B41*B41-2*B29*B41*B17)/(1-B17*B17))</f>
        <v>0.9407498388</v>
      </c>
      <c r="C43" s="2"/>
      <c r="D43" s="2"/>
      <c r="E43" s="2"/>
      <c r="F43" s="2"/>
      <c r="G43" s="2"/>
      <c r="H43" s="2"/>
      <c r="I43" s="2"/>
    </row>
    <row r="44">
      <c r="I44" s="2"/>
    </row>
    <row r="45">
      <c r="I45" s="2"/>
    </row>
    <row r="46">
      <c r="A46" s="2"/>
      <c r="B46" s="2"/>
      <c r="C46" s="2"/>
      <c r="D46" s="2"/>
      <c r="E46" s="2"/>
      <c r="F46" s="2"/>
      <c r="G46" s="2"/>
      <c r="H46" s="2"/>
      <c r="I46" s="2"/>
    </row>
    <row r="47">
      <c r="A47" s="25" t="s">
        <v>19</v>
      </c>
      <c r="B47" s="17"/>
      <c r="C47" s="26">
        <v>6.94</v>
      </c>
      <c r="E47" s="2"/>
      <c r="F47" s="2"/>
      <c r="G47" s="2"/>
      <c r="H47" s="2"/>
      <c r="I47" s="2"/>
    </row>
    <row r="48">
      <c r="A48" s="19"/>
      <c r="B48" s="20"/>
      <c r="C48" s="21"/>
      <c r="D48" s="2"/>
      <c r="E48" s="2"/>
      <c r="F48" s="2"/>
      <c r="G48" s="2"/>
      <c r="H48" s="2"/>
      <c r="I48" s="2"/>
    </row>
    <row r="49">
      <c r="A49" s="2"/>
      <c r="B49" s="2"/>
      <c r="C49" s="2"/>
      <c r="D49" s="2"/>
      <c r="E49" s="2"/>
      <c r="F49" s="2"/>
      <c r="G49" s="2"/>
      <c r="H49" s="2"/>
      <c r="I49" s="2"/>
    </row>
    <row r="50">
      <c r="A50" s="9" t="s">
        <v>20</v>
      </c>
      <c r="B50" s="8">
        <f>(B43*B43*(7-3))/((1-B43*B43)*2)</f>
        <v>15.39285596</v>
      </c>
      <c r="C50" s="2"/>
      <c r="D50" s="1" t="s">
        <v>24</v>
      </c>
      <c r="E50" s="2"/>
      <c r="F50" s="2"/>
      <c r="G50" s="2"/>
      <c r="H50" s="2"/>
      <c r="I50" s="2"/>
    </row>
    <row r="51">
      <c r="A51" s="2"/>
      <c r="B51" s="2"/>
      <c r="C51" s="2"/>
      <c r="D51" s="2"/>
      <c r="E51" s="2"/>
      <c r="F51" s="2"/>
      <c r="G51" s="2"/>
      <c r="H51" s="2"/>
      <c r="I51" s="2"/>
    </row>
    <row r="52">
      <c r="A52" s="2"/>
      <c r="B52" s="2"/>
      <c r="C52" s="2"/>
      <c r="D52" s="2"/>
      <c r="E52" s="2"/>
      <c r="F52" s="2"/>
      <c r="G52" s="2"/>
      <c r="H52" s="2"/>
      <c r="I52" s="2"/>
    </row>
    <row r="53">
      <c r="I53" s="2"/>
    </row>
    <row r="54">
      <c r="A54" s="2"/>
      <c r="B54" s="2"/>
      <c r="C54" s="2"/>
      <c r="D54" s="2"/>
      <c r="E54" s="2"/>
      <c r="F54" s="2"/>
      <c r="G54" s="2"/>
      <c r="H54" s="2"/>
      <c r="I54" s="2"/>
    </row>
    <row r="55">
      <c r="A55" s="2"/>
      <c r="B55" s="2"/>
      <c r="C55" s="2"/>
      <c r="D55" s="2"/>
      <c r="E55" s="2"/>
      <c r="F55" s="2"/>
      <c r="G55" s="2"/>
      <c r="H55" s="2"/>
      <c r="I55" s="2"/>
    </row>
    <row r="56">
      <c r="A56" s="2"/>
      <c r="B56" s="2"/>
      <c r="C56" s="2"/>
      <c r="D56" s="2"/>
      <c r="E56" s="2"/>
      <c r="F56" s="2"/>
      <c r="G56" s="2"/>
      <c r="H56" s="2"/>
      <c r="I56" s="2"/>
    </row>
    <row r="57">
      <c r="A57" s="2"/>
      <c r="B57" s="2"/>
      <c r="C57" s="2"/>
      <c r="D57" s="2"/>
      <c r="E57" s="2"/>
      <c r="F57" s="2"/>
      <c r="G57" s="2"/>
      <c r="H57" s="2"/>
      <c r="I57" s="2"/>
    </row>
    <row r="58">
      <c r="A58" s="2"/>
      <c r="B58" s="2"/>
      <c r="C58" s="2"/>
      <c r="D58" s="2"/>
      <c r="E58" s="2"/>
      <c r="F58" s="2"/>
      <c r="G58" s="2"/>
      <c r="H58" s="2"/>
      <c r="I58" s="2"/>
    </row>
  </sheetData>
  <mergeCells count="4">
    <mergeCell ref="A16:E16"/>
    <mergeCell ref="A28:E28"/>
    <mergeCell ref="A47:B48"/>
    <mergeCell ref="C47:C48"/>
  </mergeCells>
  <drawing r:id="rId1"/>
</worksheet>
</file>