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</sheets>
  <definedNames/>
  <calcPr/>
</workbook>
</file>

<file path=xl/sharedStrings.xml><?xml version="1.0" encoding="utf-8"?>
<sst xmlns="http://schemas.openxmlformats.org/spreadsheetml/2006/main" count="69" uniqueCount="45">
  <si>
    <t>Данные о браке выпускаемой продукции</t>
  </si>
  <si>
    <t>Смены (уровни) i = 1, 2, 3</t>
  </si>
  <si>
    <t>Результаты опытов; xim, % брака; m = 1, 2 ..., 7 наблюдений</t>
  </si>
  <si>
    <t>Пн 1</t>
  </si>
  <si>
    <t>Вспомогательная таблица</t>
  </si>
  <si>
    <t>i</t>
  </si>
  <si>
    <t>xim</t>
  </si>
  <si>
    <t>ci</t>
  </si>
  <si>
    <t>ci^2</t>
  </si>
  <si>
    <t>Гипотеза Н0: отсуствие влияния фактора А - Смена - на % брака выпускаемой продукции</t>
  </si>
  <si>
    <t>Вспомогательные суммы</t>
  </si>
  <si>
    <t>С^2</t>
  </si>
  <si>
    <t>C0</t>
  </si>
  <si>
    <t>sum(Ci^2)</t>
  </si>
  <si>
    <t>Общая сумма квадратов</t>
  </si>
  <si>
    <t>SS</t>
  </si>
  <si>
    <t>Сумма квадратов между группами</t>
  </si>
  <si>
    <t>SSa</t>
  </si>
  <si>
    <t>Сумма квадратов внутри группы</t>
  </si>
  <si>
    <t>SSd</t>
  </si>
  <si>
    <t>Проверка</t>
  </si>
  <si>
    <t>Проверка гипотезы</t>
  </si>
  <si>
    <t>Sa^2</t>
  </si>
  <si>
    <t>St^2</t>
  </si>
  <si>
    <t>расч</t>
  </si>
  <si>
    <t>при alpha</t>
  </si>
  <si>
    <t>т.к. F расч &lt;= F табл, то гипотеза H0 об отутсвии влияния фактора смены на процент брака выпускаемой продукции принимается, т.е. производственная смена не влияет на появление брака</t>
  </si>
  <si>
    <t>va</t>
  </si>
  <si>
    <t>vg</t>
  </si>
  <si>
    <t>F табл</t>
  </si>
  <si>
    <t>v1</t>
  </si>
  <si>
    <t>a</t>
  </si>
  <si>
    <t>N</t>
  </si>
  <si>
    <t>v2</t>
  </si>
  <si>
    <t>Номер группы</t>
  </si>
  <si>
    <t>1(10 дб)</t>
  </si>
  <si>
    <t>2(30дб)</t>
  </si>
  <si>
    <t>3(50дб)</t>
  </si>
  <si>
    <t>Гипотеза H1: отсутвие влияния фактора А (увеличение громкости звука) на скорость реакции</t>
  </si>
  <si>
    <t>Результаты измерений</t>
  </si>
  <si>
    <t>i (уровни звука)</t>
  </si>
  <si>
    <t>Сумма квадратов внутри группа</t>
  </si>
  <si>
    <t>Ssd</t>
  </si>
  <si>
    <t>Fa расч</t>
  </si>
  <si>
    <t>т.к. F расч &lt;= F табл, то гипотеза H1 об отутсвии влияния фактора увеличения громкости звука на скорость реакции принимается, т.е. громкость звука не влияет на скорость реакции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</si>
</sst>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/>
    <font>
      <color rgb="FF000000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0" fillId="2" fontId="6" numFmtId="0" xfId="0" applyAlignment="1" applyFill="1" applyFont="1">
      <alignment readingOrder="0"/>
    </xf>
    <xf borderId="0" fillId="0" fontId="5" numFmtId="0" xfId="0" applyFont="1"/>
    <xf borderId="6" fillId="0" fontId="2" numFmtId="0" xfId="0" applyAlignment="1" applyBorder="1" applyFont="1">
      <alignment readingOrder="0" vertical="bottom"/>
    </xf>
    <xf borderId="6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right" readingOrder="0" vertical="bottom"/>
    </xf>
    <xf borderId="7" fillId="0" fontId="3" numFmtId="0" xfId="0" applyBorder="1" applyFont="1"/>
    <xf borderId="6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right" readingOrder="0" vertical="bottom"/>
    </xf>
    <xf borderId="6" fillId="0" fontId="7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8.75"/>
    <col customWidth="1" min="3" max="3" width="7.88"/>
    <col customWidth="1" min="4" max="4" width="7.13"/>
    <col customWidth="1" min="5" max="5" width="6.5"/>
    <col customWidth="1" min="6" max="6" width="8.25"/>
    <col customWidth="1" min="7" max="7" width="6.88"/>
    <col customWidth="1" min="8" max="8" width="8.38"/>
    <col customWidth="1" min="9" max="9" width="7.38"/>
    <col customWidth="1" min="10" max="10" width="8.38"/>
    <col customWidth="1" min="11" max="11" width="6.88"/>
    <col customWidth="1" min="12" max="13" width="7.63"/>
    <col customWidth="1" min="14" max="14" width="6.13"/>
    <col customWidth="1" min="15" max="15" width="6.63"/>
    <col customWidth="1" min="16" max="16" width="6.88"/>
    <col customWidth="1" min="17" max="17" width="6.25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4"/>
      <c r="E2" s="4"/>
      <c r="F2" s="4"/>
      <c r="G2" s="4"/>
      <c r="H2" s="5"/>
    </row>
    <row r="3" ht="24.0" customHeight="1">
      <c r="A3" s="6"/>
      <c r="B3" s="7" t="s">
        <v>3</v>
      </c>
      <c r="C3" s="7">
        <v>2.0</v>
      </c>
      <c r="D3" s="7">
        <v>3.0</v>
      </c>
      <c r="E3" s="7">
        <v>4.0</v>
      </c>
      <c r="F3" s="7">
        <v>5.0</v>
      </c>
      <c r="G3" s="7">
        <v>6.0</v>
      </c>
      <c r="H3" s="7">
        <v>7.0</v>
      </c>
    </row>
    <row r="4">
      <c r="A4" s="7">
        <v>1.0</v>
      </c>
      <c r="B4" s="7">
        <v>2.0</v>
      </c>
      <c r="C4" s="7">
        <v>1.5</v>
      </c>
      <c r="D4" s="7">
        <v>3.0</v>
      </c>
      <c r="E4" s="8">
        <v>6.0</v>
      </c>
      <c r="F4" s="7">
        <v>0.2</v>
      </c>
      <c r="G4" s="7">
        <v>0.0</v>
      </c>
      <c r="H4" s="7">
        <v>1.0</v>
      </c>
    </row>
    <row r="5">
      <c r="A5" s="7">
        <v>2.0</v>
      </c>
      <c r="B5" s="7">
        <v>1.5</v>
      </c>
      <c r="C5" s="7">
        <v>4.0</v>
      </c>
      <c r="D5" s="7">
        <v>4.0</v>
      </c>
      <c r="E5" s="8">
        <v>0.0</v>
      </c>
      <c r="F5" s="7">
        <v>0.0</v>
      </c>
      <c r="G5" s="7">
        <v>2.5</v>
      </c>
      <c r="H5" s="7">
        <v>1.5</v>
      </c>
    </row>
    <row r="6">
      <c r="A6" s="7">
        <v>3.0</v>
      </c>
      <c r="B6" s="7">
        <v>1.5</v>
      </c>
      <c r="C6" s="7">
        <v>1.5</v>
      </c>
      <c r="D6" s="7">
        <v>6.0</v>
      </c>
      <c r="E6" s="8">
        <v>6.0</v>
      </c>
      <c r="F6" s="7">
        <v>0.0</v>
      </c>
      <c r="G6" s="7">
        <v>3.0</v>
      </c>
      <c r="H6" s="7">
        <v>1.0</v>
      </c>
    </row>
    <row r="8">
      <c r="A8" s="1" t="s">
        <v>4</v>
      </c>
    </row>
    <row r="9">
      <c r="A9" s="9" t="s">
        <v>5</v>
      </c>
      <c r="B9" s="9" t="s">
        <v>6</v>
      </c>
      <c r="C9" s="10"/>
      <c r="D9" s="10"/>
      <c r="E9" s="10"/>
      <c r="F9" s="10"/>
      <c r="G9" s="10"/>
      <c r="H9" s="10"/>
      <c r="I9" s="9" t="s">
        <v>7</v>
      </c>
      <c r="J9" s="9" t="s">
        <v>8</v>
      </c>
      <c r="K9" s="9" t="s">
        <v>6</v>
      </c>
      <c r="L9" s="10"/>
      <c r="M9" s="10"/>
      <c r="N9" s="10"/>
      <c r="O9" s="10"/>
      <c r="P9" s="10"/>
      <c r="Q9" s="10"/>
      <c r="S9" s="11" t="s">
        <v>9</v>
      </c>
    </row>
    <row r="10">
      <c r="A10" s="12"/>
      <c r="B10" s="9">
        <v>1.0</v>
      </c>
      <c r="C10" s="9">
        <v>2.0</v>
      </c>
      <c r="D10" s="9">
        <v>3.0</v>
      </c>
      <c r="E10" s="9">
        <v>4.0</v>
      </c>
      <c r="F10" s="9">
        <v>5.0</v>
      </c>
      <c r="G10" s="9">
        <v>6.0</v>
      </c>
      <c r="H10" s="9">
        <v>7.0</v>
      </c>
      <c r="I10" s="10"/>
      <c r="J10" s="10"/>
      <c r="K10" s="9">
        <v>1.0</v>
      </c>
      <c r="L10" s="9">
        <v>2.0</v>
      </c>
      <c r="M10" s="9">
        <v>3.0</v>
      </c>
      <c r="N10" s="9">
        <v>4.0</v>
      </c>
      <c r="O10" s="9">
        <v>5.0</v>
      </c>
      <c r="P10" s="9">
        <v>6.0</v>
      </c>
      <c r="Q10" s="9">
        <v>7.0</v>
      </c>
    </row>
    <row r="11">
      <c r="A11" s="9">
        <v>1.0</v>
      </c>
      <c r="B11" s="13">
        <v>2.0</v>
      </c>
      <c r="C11" s="13">
        <v>1.5</v>
      </c>
      <c r="D11" s="13">
        <v>3.0</v>
      </c>
      <c r="E11" s="13">
        <v>6.0</v>
      </c>
      <c r="F11" s="13">
        <v>0.2</v>
      </c>
      <c r="G11" s="13">
        <v>0.0</v>
      </c>
      <c r="H11" s="13">
        <v>1.0</v>
      </c>
      <c r="I11" s="13">
        <f t="shared" ref="I11:I13" si="2">SUM(B11:H11)</f>
        <v>13.7</v>
      </c>
      <c r="J11" s="13">
        <f t="shared" ref="J11:J13" si="3">I11*I11</f>
        <v>187.69</v>
      </c>
      <c r="K11" s="13">
        <f t="shared" ref="K11:Q11" si="1">B11*B11</f>
        <v>4</v>
      </c>
      <c r="L11" s="13">
        <f t="shared" si="1"/>
        <v>2.25</v>
      </c>
      <c r="M11" s="13">
        <f t="shared" si="1"/>
        <v>9</v>
      </c>
      <c r="N11" s="13">
        <f t="shared" si="1"/>
        <v>36</v>
      </c>
      <c r="O11" s="13">
        <f t="shared" si="1"/>
        <v>0.04</v>
      </c>
      <c r="P11" s="13">
        <f t="shared" si="1"/>
        <v>0</v>
      </c>
      <c r="Q11" s="13">
        <f t="shared" si="1"/>
        <v>1</v>
      </c>
    </row>
    <row r="12">
      <c r="A12" s="9">
        <v>2.0</v>
      </c>
      <c r="B12" s="13">
        <v>1.5</v>
      </c>
      <c r="C12" s="13">
        <v>4.0</v>
      </c>
      <c r="D12" s="13">
        <v>4.0</v>
      </c>
      <c r="E12" s="13">
        <v>0.0</v>
      </c>
      <c r="F12" s="13">
        <v>0.0</v>
      </c>
      <c r="G12" s="13">
        <v>2.5</v>
      </c>
      <c r="H12" s="13">
        <v>1.5</v>
      </c>
      <c r="I12" s="13">
        <f t="shared" si="2"/>
        <v>13.5</v>
      </c>
      <c r="J12" s="13">
        <f t="shared" si="3"/>
        <v>182.25</v>
      </c>
      <c r="K12" s="13">
        <f t="shared" ref="K12:Q12" si="4">B12*B12</f>
        <v>2.25</v>
      </c>
      <c r="L12" s="13">
        <f t="shared" si="4"/>
        <v>16</v>
      </c>
      <c r="M12" s="13">
        <f t="shared" si="4"/>
        <v>16</v>
      </c>
      <c r="N12" s="13">
        <f t="shared" si="4"/>
        <v>0</v>
      </c>
      <c r="O12" s="13">
        <f t="shared" si="4"/>
        <v>0</v>
      </c>
      <c r="P12" s="13">
        <f t="shared" si="4"/>
        <v>6.25</v>
      </c>
      <c r="Q12" s="13">
        <f t="shared" si="4"/>
        <v>2.25</v>
      </c>
    </row>
    <row r="13">
      <c r="A13" s="9">
        <v>3.0</v>
      </c>
      <c r="B13" s="13">
        <v>1.5</v>
      </c>
      <c r="C13" s="13">
        <v>1.5</v>
      </c>
      <c r="D13" s="13">
        <v>6.0</v>
      </c>
      <c r="E13" s="13">
        <v>6.0</v>
      </c>
      <c r="F13" s="13">
        <v>0.0</v>
      </c>
      <c r="G13" s="13">
        <v>3.0</v>
      </c>
      <c r="H13" s="13">
        <v>1.0</v>
      </c>
      <c r="I13" s="13">
        <f t="shared" si="2"/>
        <v>19</v>
      </c>
      <c r="J13" s="13">
        <f t="shared" si="3"/>
        <v>361</v>
      </c>
      <c r="K13" s="13">
        <f t="shared" ref="K13:Q13" si="5">B13*B13</f>
        <v>2.25</v>
      </c>
      <c r="L13" s="13">
        <f t="shared" si="5"/>
        <v>2.25</v>
      </c>
      <c r="M13" s="13">
        <f t="shared" si="5"/>
        <v>36</v>
      </c>
      <c r="N13" s="13">
        <f t="shared" si="5"/>
        <v>36</v>
      </c>
      <c r="O13" s="13">
        <f t="shared" si="5"/>
        <v>0</v>
      </c>
      <c r="P13" s="13">
        <f t="shared" si="5"/>
        <v>9</v>
      </c>
      <c r="Q13" s="13">
        <f t="shared" si="5"/>
        <v>1</v>
      </c>
    </row>
    <row r="15">
      <c r="A15" s="1" t="s">
        <v>10</v>
      </c>
    </row>
    <row r="16">
      <c r="A16" s="14" t="s">
        <v>11</v>
      </c>
      <c r="B16" s="12">
        <f>SUM(I11:I13)^2</f>
        <v>2134.44</v>
      </c>
    </row>
    <row r="17">
      <c r="A17" s="14" t="s">
        <v>12</v>
      </c>
      <c r="B17" s="12">
        <f>SUM(K11:Q13)</f>
        <v>181.54</v>
      </c>
    </row>
    <row r="18">
      <c r="A18" s="14" t="s">
        <v>13</v>
      </c>
      <c r="B18" s="12">
        <f>SUM(J11:J13)</f>
        <v>730.94</v>
      </c>
    </row>
    <row r="20">
      <c r="A20" s="1" t="s">
        <v>14</v>
      </c>
    </row>
    <row r="21">
      <c r="A21" s="14" t="s">
        <v>15</v>
      </c>
      <c r="B21" s="12">
        <f>B17-B16/21</f>
        <v>79.9</v>
      </c>
    </row>
    <row r="23">
      <c r="A23" s="1" t="s">
        <v>16</v>
      </c>
    </row>
    <row r="24">
      <c r="A24" s="14" t="s">
        <v>17</v>
      </c>
      <c r="B24" s="12">
        <f>3/21*B18-B16/21</f>
        <v>2.78</v>
      </c>
    </row>
    <row r="26">
      <c r="A26" s="1" t="s">
        <v>18</v>
      </c>
    </row>
    <row r="27">
      <c r="A27" s="14" t="s">
        <v>19</v>
      </c>
      <c r="B27" s="12">
        <f>B17-1/7*B18</f>
        <v>77.12</v>
      </c>
      <c r="E27" s="15" t="s">
        <v>20</v>
      </c>
      <c r="F27" s="5"/>
      <c r="G27" s="12">
        <f>B21-B24</f>
        <v>77.12</v>
      </c>
    </row>
    <row r="29">
      <c r="A29" s="1" t="s">
        <v>21</v>
      </c>
      <c r="N29" s="16"/>
    </row>
    <row r="30">
      <c r="A30" s="14" t="s">
        <v>22</v>
      </c>
      <c r="B30" s="12">
        <f>B24/B31</f>
        <v>1.39</v>
      </c>
      <c r="D30" s="14" t="s">
        <v>23</v>
      </c>
      <c r="E30" s="12">
        <f>B27/E31</f>
        <v>4.284444444</v>
      </c>
      <c r="G30" s="14" t="s">
        <v>24</v>
      </c>
      <c r="H30" s="12">
        <f>B30/E30</f>
        <v>0.3244294606</v>
      </c>
      <c r="J30" s="15" t="s">
        <v>25</v>
      </c>
      <c r="K30" s="5"/>
      <c r="L30" s="13">
        <v>0.05</v>
      </c>
      <c r="N30" s="11" t="s">
        <v>26</v>
      </c>
    </row>
    <row r="31">
      <c r="A31" s="14" t="s">
        <v>27</v>
      </c>
      <c r="B31" s="13">
        <v>2.0</v>
      </c>
      <c r="D31" s="14" t="s">
        <v>28</v>
      </c>
      <c r="E31" s="13">
        <v>18.0</v>
      </c>
      <c r="G31" s="14" t="s">
        <v>29</v>
      </c>
      <c r="H31" s="13">
        <v>3.55</v>
      </c>
      <c r="J31" s="17"/>
      <c r="K31" s="14" t="s">
        <v>30</v>
      </c>
      <c r="L31" s="13">
        <v>2.0</v>
      </c>
    </row>
    <row r="32">
      <c r="A32" s="14" t="s">
        <v>31</v>
      </c>
      <c r="B32" s="13">
        <v>3.0</v>
      </c>
      <c r="D32" s="14" t="s">
        <v>32</v>
      </c>
      <c r="E32" s="13">
        <v>21.0</v>
      </c>
      <c r="J32" s="17"/>
      <c r="K32" s="14" t="s">
        <v>33</v>
      </c>
      <c r="L32" s="13">
        <v>18.0</v>
      </c>
    </row>
  </sheetData>
  <mergeCells count="6">
    <mergeCell ref="A2:A3"/>
    <mergeCell ref="B2:H2"/>
    <mergeCell ref="S9:T11"/>
    <mergeCell ref="E27:F27"/>
    <mergeCell ref="J30:K30"/>
    <mergeCell ref="N30:S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25"/>
    <col customWidth="1" min="3" max="3" width="8.0"/>
    <col customWidth="1" min="4" max="4" width="10.38"/>
    <col customWidth="1" min="5" max="5" width="10.5"/>
    <col customWidth="1" min="6" max="6" width="8.25"/>
    <col customWidth="1" min="7" max="7" width="6.88"/>
    <col customWidth="1" min="8" max="8" width="8.5"/>
  </cols>
  <sheetData>
    <row r="2">
      <c r="A2" s="18" t="s">
        <v>34</v>
      </c>
      <c r="B2" s="19" t="s">
        <v>35</v>
      </c>
      <c r="C2" s="19" t="s">
        <v>36</v>
      </c>
      <c r="D2" s="19" t="s">
        <v>37</v>
      </c>
      <c r="F2" s="1" t="s">
        <v>38</v>
      </c>
    </row>
    <row r="3">
      <c r="A3" s="20" t="s">
        <v>39</v>
      </c>
      <c r="B3" s="21">
        <v>304.0</v>
      </c>
      <c r="C3" s="21">
        <v>272.0</v>
      </c>
      <c r="D3" s="21">
        <v>223.0</v>
      </c>
    </row>
    <row r="4">
      <c r="A4" s="22"/>
      <c r="B4" s="21">
        <v>268.0</v>
      </c>
      <c r="C4" s="21">
        <v>264.0</v>
      </c>
      <c r="D4" s="21">
        <v>184.0</v>
      </c>
    </row>
    <row r="5">
      <c r="A5" s="22"/>
      <c r="B5" s="21">
        <v>272.0</v>
      </c>
      <c r="C5" s="21">
        <v>256.0</v>
      </c>
      <c r="D5" s="21">
        <v>209.0</v>
      </c>
    </row>
    <row r="6">
      <c r="A6" s="22"/>
      <c r="B6" s="21">
        <v>262.0</v>
      </c>
      <c r="C6" s="21">
        <v>269.0</v>
      </c>
      <c r="D6" s="21">
        <v>183.0</v>
      </c>
    </row>
    <row r="7">
      <c r="A7" s="22"/>
      <c r="B7" s="21">
        <v>283.0</v>
      </c>
      <c r="C7" s="21">
        <v>285.0</v>
      </c>
      <c r="D7" s="23"/>
    </row>
    <row r="8">
      <c r="A8" s="6"/>
      <c r="B8" s="23"/>
      <c r="C8" s="21">
        <v>247.0</v>
      </c>
      <c r="D8" s="23"/>
    </row>
    <row r="10">
      <c r="A10" s="24" t="s">
        <v>40</v>
      </c>
      <c r="B10" s="25" t="s">
        <v>6</v>
      </c>
      <c r="C10" s="4"/>
      <c r="D10" s="4"/>
      <c r="E10" s="4"/>
      <c r="F10" s="4"/>
      <c r="G10" s="5"/>
      <c r="H10" s="9" t="s">
        <v>7</v>
      </c>
      <c r="I10" s="9" t="s">
        <v>8</v>
      </c>
      <c r="J10" s="25" t="s">
        <v>6</v>
      </c>
      <c r="K10" s="4"/>
      <c r="L10" s="4"/>
      <c r="M10" s="4"/>
      <c r="N10" s="4"/>
      <c r="O10" s="5"/>
    </row>
    <row r="11">
      <c r="A11" s="6"/>
      <c r="B11" s="26">
        <v>1.0</v>
      </c>
      <c r="C11" s="26">
        <v>2.0</v>
      </c>
      <c r="D11" s="26">
        <v>3.0</v>
      </c>
      <c r="E11" s="7">
        <v>4.0</v>
      </c>
      <c r="F11" s="7">
        <v>5.0</v>
      </c>
      <c r="G11" s="26">
        <v>6.0</v>
      </c>
      <c r="H11" s="12"/>
      <c r="I11" s="12"/>
      <c r="J11" s="13">
        <v>1.0</v>
      </c>
      <c r="K11" s="13">
        <v>2.0</v>
      </c>
      <c r="L11" s="13">
        <v>3.0</v>
      </c>
      <c r="M11" s="13">
        <v>4.0</v>
      </c>
      <c r="N11" s="13">
        <v>5.0</v>
      </c>
      <c r="O11" s="13">
        <v>6.0</v>
      </c>
    </row>
    <row r="12">
      <c r="A12" s="9">
        <v>1.0</v>
      </c>
      <c r="B12" s="27">
        <v>304.0</v>
      </c>
      <c r="C12" s="27">
        <v>268.0</v>
      </c>
      <c r="D12" s="27">
        <v>272.0</v>
      </c>
      <c r="E12" s="27">
        <v>262.0</v>
      </c>
      <c r="F12" s="27">
        <v>283.0</v>
      </c>
      <c r="G12" s="28"/>
      <c r="H12" s="13">
        <f t="shared" ref="H12:H14" si="2">SUM(B12:G12)</f>
        <v>1389</v>
      </c>
      <c r="I12" s="12">
        <f t="shared" ref="I12:I14" si="3">H12*H12</f>
        <v>1929321</v>
      </c>
      <c r="J12" s="12">
        <f t="shared" ref="J12:O12" si="1">B12*B12</f>
        <v>92416</v>
      </c>
      <c r="K12" s="12">
        <f t="shared" si="1"/>
        <v>71824</v>
      </c>
      <c r="L12" s="12">
        <f t="shared" si="1"/>
        <v>73984</v>
      </c>
      <c r="M12" s="12">
        <f t="shared" si="1"/>
        <v>68644</v>
      </c>
      <c r="N12" s="12">
        <f t="shared" si="1"/>
        <v>80089</v>
      </c>
      <c r="O12" s="12">
        <f t="shared" si="1"/>
        <v>0</v>
      </c>
    </row>
    <row r="13">
      <c r="A13" s="9">
        <v>2.0</v>
      </c>
      <c r="B13" s="27">
        <v>272.0</v>
      </c>
      <c r="C13" s="27">
        <v>264.0</v>
      </c>
      <c r="D13" s="27">
        <v>256.0</v>
      </c>
      <c r="E13" s="27">
        <v>269.0</v>
      </c>
      <c r="F13" s="27">
        <v>285.0</v>
      </c>
      <c r="G13" s="27">
        <v>247.0</v>
      </c>
      <c r="H13" s="13">
        <f t="shared" si="2"/>
        <v>1593</v>
      </c>
      <c r="I13" s="12">
        <f t="shared" si="3"/>
        <v>2537649</v>
      </c>
      <c r="J13" s="12">
        <f t="shared" ref="J13:O13" si="4">B13*B13</f>
        <v>73984</v>
      </c>
      <c r="K13" s="12">
        <f t="shared" si="4"/>
        <v>69696</v>
      </c>
      <c r="L13" s="12">
        <f t="shared" si="4"/>
        <v>65536</v>
      </c>
      <c r="M13" s="12">
        <f t="shared" si="4"/>
        <v>72361</v>
      </c>
      <c r="N13" s="12">
        <f t="shared" si="4"/>
        <v>81225</v>
      </c>
      <c r="O13" s="12">
        <f t="shared" si="4"/>
        <v>61009</v>
      </c>
    </row>
    <row r="14">
      <c r="A14" s="9">
        <v>3.0</v>
      </c>
      <c r="B14" s="27">
        <v>223.0</v>
      </c>
      <c r="C14" s="27">
        <v>184.0</v>
      </c>
      <c r="D14" s="27">
        <v>209.0</v>
      </c>
      <c r="E14" s="27">
        <v>183.0</v>
      </c>
      <c r="F14" s="28"/>
      <c r="G14" s="28"/>
      <c r="H14" s="13">
        <f t="shared" si="2"/>
        <v>799</v>
      </c>
      <c r="I14" s="12">
        <f t="shared" si="3"/>
        <v>638401</v>
      </c>
      <c r="J14" s="12">
        <f t="shared" ref="J14:O14" si="5">B14*B14</f>
        <v>49729</v>
      </c>
      <c r="K14" s="12">
        <f t="shared" si="5"/>
        <v>33856</v>
      </c>
      <c r="L14" s="12">
        <f t="shared" si="5"/>
        <v>43681</v>
      </c>
      <c r="M14" s="12">
        <f t="shared" si="5"/>
        <v>33489</v>
      </c>
      <c r="N14" s="12">
        <f t="shared" si="5"/>
        <v>0</v>
      </c>
      <c r="O14" s="12">
        <f t="shared" si="5"/>
        <v>0</v>
      </c>
    </row>
    <row r="16">
      <c r="A16" s="1" t="s">
        <v>10</v>
      </c>
    </row>
    <row r="17">
      <c r="A17" s="14" t="s">
        <v>11</v>
      </c>
      <c r="B17" s="12">
        <f>SUM(H12:H14)^2</f>
        <v>14295961</v>
      </c>
    </row>
    <row r="18">
      <c r="A18" s="14" t="s">
        <v>12</v>
      </c>
      <c r="B18" s="13">
        <f>SUM(J12:O14)</f>
        <v>971523</v>
      </c>
    </row>
    <row r="19">
      <c r="A19" s="14" t="s">
        <v>13</v>
      </c>
      <c r="B19" s="12">
        <f>SUM(I12:I14)</f>
        <v>5105371</v>
      </c>
    </row>
    <row r="21">
      <c r="A21" s="1" t="s">
        <v>14</v>
      </c>
    </row>
    <row r="22">
      <c r="A22" s="14" t="s">
        <v>15</v>
      </c>
      <c r="B22" s="12">
        <f>B18-B17/21</f>
        <v>290762.9524</v>
      </c>
    </row>
    <row r="24">
      <c r="A24" s="1" t="s">
        <v>16</v>
      </c>
    </row>
    <row r="25">
      <c r="A25" s="14" t="s">
        <v>17</v>
      </c>
      <c r="B25" s="12">
        <f>3/21*B19-B17/21</f>
        <v>48578.66667</v>
      </c>
    </row>
    <row r="27">
      <c r="A27" s="1" t="s">
        <v>41</v>
      </c>
      <c r="D27" s="1" t="s">
        <v>20</v>
      </c>
    </row>
    <row r="28">
      <c r="A28" s="14" t="s">
        <v>42</v>
      </c>
      <c r="B28" s="12">
        <f>B18-1/7*B19</f>
        <v>242184.2857</v>
      </c>
      <c r="D28" s="12">
        <f>B22-B25</f>
        <v>242184.2857</v>
      </c>
    </row>
    <row r="30">
      <c r="A30" s="1" t="s">
        <v>21</v>
      </c>
    </row>
    <row r="31">
      <c r="A31" s="14" t="s">
        <v>22</v>
      </c>
      <c r="B31" s="12">
        <f>B25/B32</f>
        <v>24289.33333</v>
      </c>
      <c r="D31" s="14" t="s">
        <v>23</v>
      </c>
      <c r="E31" s="12">
        <f>B28/E32</f>
        <v>20182.02381</v>
      </c>
      <c r="G31" s="14" t="s">
        <v>30</v>
      </c>
      <c r="H31" s="13">
        <v>2.0</v>
      </c>
      <c r="J31" s="14" t="s">
        <v>43</v>
      </c>
      <c r="K31" s="12">
        <f>B31/E31</f>
        <v>1.203513263</v>
      </c>
      <c r="M31" s="11" t="s">
        <v>44</v>
      </c>
      <c r="R31" s="11"/>
    </row>
    <row r="32">
      <c r="A32" s="14" t="s">
        <v>27</v>
      </c>
      <c r="B32" s="13">
        <v>2.0</v>
      </c>
      <c r="D32" s="14" t="s">
        <v>28</v>
      </c>
      <c r="E32" s="13">
        <f>E33-B33</f>
        <v>12</v>
      </c>
      <c r="G32" s="14" t="s">
        <v>33</v>
      </c>
      <c r="H32" s="13">
        <v>12.0</v>
      </c>
      <c r="J32" s="14" t="s">
        <v>29</v>
      </c>
      <c r="K32" s="13">
        <v>3.88</v>
      </c>
      <c r="M32" s="11"/>
      <c r="N32" s="11"/>
      <c r="O32" s="11"/>
      <c r="P32" s="11"/>
      <c r="Q32" s="11"/>
      <c r="R32" s="11"/>
    </row>
    <row r="33">
      <c r="A33" s="14" t="s">
        <v>31</v>
      </c>
      <c r="B33" s="13">
        <v>3.0</v>
      </c>
      <c r="D33" s="14" t="s">
        <v>32</v>
      </c>
      <c r="E33" s="13">
        <v>15.0</v>
      </c>
      <c r="G33" s="17"/>
      <c r="M33" s="11"/>
      <c r="N33" s="11"/>
      <c r="O33" s="11"/>
      <c r="P33" s="11"/>
      <c r="Q33" s="11"/>
      <c r="R33" s="11"/>
    </row>
    <row r="34">
      <c r="M34" s="11"/>
      <c r="N34" s="11"/>
      <c r="O34" s="11"/>
      <c r="P34" s="11"/>
      <c r="Q34" s="11"/>
      <c r="R34" s="11"/>
    </row>
  </sheetData>
  <mergeCells count="5">
    <mergeCell ref="A3:A8"/>
    <mergeCell ref="A10:A11"/>
    <mergeCell ref="B10:G10"/>
    <mergeCell ref="J10:O10"/>
    <mergeCell ref="M31:Q31"/>
  </mergeCells>
  <drawing r:id="rId1"/>
</worksheet>
</file>