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etancourt Quintero\Downloads\"/>
    </mc:Choice>
  </mc:AlternateContent>
  <bookViews>
    <workbookView xWindow="0" yWindow="0" windowWidth="20400" windowHeight="7755"/>
  </bookViews>
  <sheets>
    <sheet name="Diagrama de Pareto" sheetId="1" r:id="rId1"/>
    <sheet name="Cálculos" sheetId="2" r:id="rId2"/>
  </sheets>
  <definedNames>
    <definedName name="_xlnm.Print_Area" localSheetId="0">'Diagrama de Pareto'!$A$1:$D$45</definedName>
    <definedName name="Datos_recolectados">OFFSET(Cálculos!$G$2,0,0,COUNT(Cálculos!$G:$G))</definedName>
    <definedName name="ID_en_gráfico">OFFSET(Cálculos!$D$2,0,0,COUNT(Cálculos!$G:$G))</definedName>
    <definedName name="Porcentaje">OFFSET(Cálculos!$J$2,0,0,COUNT(Cálculos!$G:$G))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G19" i="2" s="1"/>
  <c r="C20" i="2"/>
  <c r="G20" i="2" s="1"/>
  <c r="C21" i="2"/>
  <c r="G21" i="2" s="1"/>
  <c r="C22" i="2"/>
  <c r="J22" i="2" s="1"/>
  <c r="C23" i="2"/>
  <c r="G23" i="2" s="1"/>
  <c r="C24" i="2"/>
  <c r="G24" i="2" s="1"/>
  <c r="C25" i="2"/>
  <c r="G25" i="2" s="1"/>
  <c r="C26" i="2"/>
  <c r="J26" i="2" s="1"/>
  <c r="B22" i="2"/>
  <c r="B23" i="2"/>
  <c r="B24" i="2"/>
  <c r="B25" i="2"/>
  <c r="B26" i="2"/>
  <c r="B17" i="2"/>
  <c r="B18" i="2"/>
  <c r="B19" i="2"/>
  <c r="B20" i="2"/>
  <c r="B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15" i="2"/>
  <c r="B16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J25" i="2" l="1"/>
  <c r="H25" i="2"/>
  <c r="A26" i="2"/>
  <c r="H21" i="2"/>
  <c r="J21" i="2"/>
  <c r="A25" i="2"/>
  <c r="F25" i="2"/>
  <c r="I25" i="2"/>
  <c r="G26" i="2"/>
  <c r="A21" i="2"/>
  <c r="F21" i="2"/>
  <c r="I21" i="2"/>
  <c r="A20" i="2"/>
  <c r="F24" i="2"/>
  <c r="H24" i="2"/>
  <c r="I24" i="2"/>
  <c r="J24" i="2"/>
  <c r="A24" i="2"/>
  <c r="G22" i="2"/>
  <c r="A22" i="2"/>
  <c r="F20" i="2"/>
  <c r="H20" i="2"/>
  <c r="I20" i="2"/>
  <c r="J20" i="2"/>
  <c r="F23" i="2"/>
  <c r="F19" i="2"/>
  <c r="H23" i="2"/>
  <c r="H19" i="2"/>
  <c r="I23" i="2"/>
  <c r="I19" i="2"/>
  <c r="J23" i="2"/>
  <c r="J19" i="2"/>
  <c r="A17" i="2"/>
  <c r="A23" i="2"/>
  <c r="A19" i="2"/>
  <c r="F26" i="2"/>
  <c r="F22" i="2"/>
  <c r="H26" i="2"/>
  <c r="H22" i="2"/>
  <c r="I26" i="2"/>
  <c r="I22" i="2"/>
  <c r="A18" i="2"/>
  <c r="A16" i="2"/>
  <c r="A12" i="2"/>
  <c r="A3" i="2"/>
  <c r="A4" i="2"/>
  <c r="A5" i="2"/>
  <c r="A8" i="2"/>
  <c r="A2" i="2"/>
  <c r="A11" i="2"/>
  <c r="A7" i="2"/>
  <c r="A14" i="2"/>
  <c r="A10" i="2"/>
  <c r="A6" i="2"/>
  <c r="A15" i="2"/>
  <c r="A13" i="2"/>
  <c r="A9" i="2"/>
  <c r="G9" i="2" l="1"/>
  <c r="G12" i="2"/>
  <c r="G7" i="2"/>
  <c r="G16" i="2"/>
  <c r="G11" i="2"/>
  <c r="G3" i="2"/>
  <c r="G8" i="2"/>
  <c r="G5" i="2"/>
  <c r="G15" i="2"/>
  <c r="G17" i="2"/>
  <c r="G6" i="2"/>
  <c r="G14" i="2"/>
  <c r="G18" i="2"/>
  <c r="G10" i="2"/>
  <c r="G13" i="2"/>
  <c r="G4" i="2"/>
  <c r="G2" i="2"/>
  <c r="F18" i="2"/>
  <c r="F3" i="2"/>
  <c r="F7" i="2"/>
  <c r="F11" i="2"/>
  <c r="F15" i="2"/>
  <c r="F4" i="2"/>
  <c r="F8" i="2"/>
  <c r="F12" i="2"/>
  <c r="F16" i="2"/>
  <c r="F5" i="2"/>
  <c r="F9" i="2"/>
  <c r="F13" i="2"/>
  <c r="F2" i="2"/>
  <c r="F6" i="2"/>
  <c r="F10" i="2"/>
  <c r="F14" i="2"/>
  <c r="F17" i="2"/>
  <c r="I3" i="2" l="1"/>
  <c r="I18" i="2"/>
  <c r="I2" i="2"/>
  <c r="J2" i="2" s="1"/>
  <c r="I16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</calcChain>
</file>

<file path=xl/comments1.xml><?xml version="1.0" encoding="utf-8"?>
<comments xmlns="http://schemas.openxmlformats.org/spreadsheetml/2006/main">
  <authors>
    <author>Betancourt Quintero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>Es el número ordenado de mayor a menor según la frecuencia (datos recolectados) del problema / causa.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Es el texto que aparecerá en las columnas del eje X.
</t>
        </r>
      </text>
    </comment>
    <comment ref="E1" authorId="0" shapeId="0">
      <text>
        <r>
          <rPr>
            <sz val="9"/>
            <color indexed="81"/>
            <rFont val="Tahoma"/>
            <charset val="1"/>
          </rPr>
          <t xml:space="preserve">Son los problemas / causas ordenados de mayor a menor.
</t>
        </r>
      </text>
    </comment>
  </commentList>
</comments>
</file>

<file path=xl/sharedStrings.xml><?xml version="1.0" encoding="utf-8"?>
<sst xmlns="http://schemas.openxmlformats.org/spreadsheetml/2006/main" count="45" uniqueCount="43">
  <si>
    <t>Frecuencia acumulada</t>
  </si>
  <si>
    <t>Porcentaje</t>
  </si>
  <si>
    <t>Porcentaje acumulado</t>
  </si>
  <si>
    <t>Plantilla Diagrama de Pareto</t>
  </si>
  <si>
    <t>Pareto chart template</t>
  </si>
  <si>
    <t>Causa / Problema / Fenómeno</t>
  </si>
  <si>
    <t>P1</t>
  </si>
  <si>
    <t>P2</t>
  </si>
  <si>
    <t>ID en gráfico</t>
  </si>
  <si>
    <t>Datos recolectados</t>
  </si>
  <si>
    <t>Instrucciones</t>
  </si>
  <si>
    <t>P3</t>
  </si>
  <si>
    <t>P4</t>
  </si>
  <si>
    <t>P5</t>
  </si>
  <si>
    <t>P6</t>
  </si>
  <si>
    <t>Causa 1</t>
  </si>
  <si>
    <t>Causa 2</t>
  </si>
  <si>
    <t>Causa 3</t>
  </si>
  <si>
    <t>Causa 4</t>
  </si>
  <si>
    <t>Causa 5</t>
  </si>
  <si>
    <t>Causa 6</t>
  </si>
  <si>
    <t>Causa 7</t>
  </si>
  <si>
    <t>Causa 8</t>
  </si>
  <si>
    <t>Causa 9</t>
  </si>
  <si>
    <t>Causa 10</t>
  </si>
  <si>
    <t>Causa 11</t>
  </si>
  <si>
    <t>P7</t>
  </si>
  <si>
    <t>P8</t>
  </si>
  <si>
    <t>P9</t>
  </si>
  <si>
    <t>P10</t>
  </si>
  <si>
    <t>P11</t>
  </si>
  <si>
    <t>Causa 12</t>
  </si>
  <si>
    <t>Causa 13</t>
  </si>
  <si>
    <t>Causa 14</t>
  </si>
  <si>
    <t>Causa 15</t>
  </si>
  <si>
    <t>P12</t>
  </si>
  <si>
    <t>P13</t>
  </si>
  <si>
    <t>P14</t>
  </si>
  <si>
    <t>P15</t>
  </si>
  <si>
    <t>Ranking</t>
  </si>
  <si>
    <t>Posición real (Causas y datos ordenados)</t>
  </si>
  <si>
    <t>Para entender esta y otras herramientas, visita Ingenioempresa.com</t>
  </si>
  <si>
    <t>Las celdas de color blanco son para diligenciar. Las de color gris son cálculo automáticos y no se deben diligenciar ni modificar. Guarda tu libro constantemente.
1. Digita las causas o problemas.
2. Digita los datos recolectados o frecuencia.
3. En la hoja de cálculos, diligencia la columna id en gráfico. Lo que aquí escribas será lo que aparecerá en el eje x del diagrama de pareto. No borres ni modifiques las celdas de la hoja cálculos.
4. Modifica el gráfico a tu gusto.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</si>
</sst>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Gish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2"/>
      <color theme="0"/>
      <name val="Raleway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3" xfId="0" applyFill="1" applyBorder="1" applyAlignment="1">
      <alignment vertical="center"/>
    </xf>
    <xf numFmtId="9" fontId="0" fillId="3" borderId="3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0" fillId="3" borderId="1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3" xfId="0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3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Coloca aquí el título del 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Datos recolectados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[0]!ID_en_gráfico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[0]!Datos_recolectados</c:f>
              <c:numCache>
                <c:formatCode>General</c:formatCode>
                <c:ptCount val="15"/>
                <c:pt idx="0">
                  <c:v>60</c:v>
                </c:pt>
                <c:pt idx="1">
                  <c:v>50</c:v>
                </c:pt>
                <c:pt idx="2">
                  <c:v>48</c:v>
                </c:pt>
                <c:pt idx="3">
                  <c:v>43</c:v>
                </c:pt>
                <c:pt idx="4">
                  <c:v>33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5084768"/>
        <c:axId val="275085856"/>
      </c:barChart>
      <c:lineChart>
        <c:grouping val="standard"/>
        <c:varyColors val="0"/>
        <c:ser>
          <c:idx val="1"/>
          <c:order val="1"/>
          <c:tx>
            <c:strRef>
              <c:f>Cálculos!$J$1</c:f>
              <c:strCache>
                <c:ptCount val="1"/>
                <c:pt idx="0">
                  <c:v>Porcentaje acumulado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Cálculos!$D$2:$D$16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[0]!Porcentaje</c:f>
              <c:numCache>
                <c:formatCode>0%</c:formatCode>
                <c:ptCount val="15"/>
                <c:pt idx="0">
                  <c:v>0.13729977116704806</c:v>
                </c:pt>
                <c:pt idx="1">
                  <c:v>0.25171624713958812</c:v>
                </c:pt>
                <c:pt idx="2">
                  <c:v>0.36155606407322655</c:v>
                </c:pt>
                <c:pt idx="3">
                  <c:v>0.459954233409611</c:v>
                </c:pt>
                <c:pt idx="4">
                  <c:v>0.53546910755148747</c:v>
                </c:pt>
                <c:pt idx="5">
                  <c:v>0.59954233409610991</c:v>
                </c:pt>
                <c:pt idx="6">
                  <c:v>0.66361556064073235</c:v>
                </c:pt>
                <c:pt idx="7">
                  <c:v>0.725400457665904</c:v>
                </c:pt>
                <c:pt idx="8">
                  <c:v>0.77803203661327247</c:v>
                </c:pt>
                <c:pt idx="9">
                  <c:v>0.82151029748283766</c:v>
                </c:pt>
                <c:pt idx="10">
                  <c:v>0.86498855835240285</c:v>
                </c:pt>
                <c:pt idx="11">
                  <c:v>0.90617848970251724</c:v>
                </c:pt>
                <c:pt idx="12">
                  <c:v>0.94050343249427926</c:v>
                </c:pt>
                <c:pt idx="13">
                  <c:v>0.97254004576659048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86944"/>
        <c:axId val="275088576"/>
      </c:lineChart>
      <c:catAx>
        <c:axId val="275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85856"/>
        <c:crosses val="autoZero"/>
        <c:auto val="1"/>
        <c:lblAlgn val="ctr"/>
        <c:lblOffset val="100"/>
        <c:noMultiLvlLbl val="0"/>
      </c:catAx>
      <c:valAx>
        <c:axId val="275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recolectados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84768"/>
        <c:crosses val="autoZero"/>
        <c:crossBetween val="between"/>
      </c:valAx>
      <c:valAx>
        <c:axId val="275088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86944"/>
        <c:crosses val="max"/>
        <c:crossBetween val="between"/>
      </c:valAx>
      <c:catAx>
        <c:axId val="2750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8576"/>
        <c:crosses val="autoZero"/>
        <c:auto val="1"/>
        <c:lblAlgn val="ctr"/>
        <c:lblOffset val="100"/>
        <c:noMultiLvlLbl val="0"/>
      </c:cat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Datos recolectados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[0]!ID_en_gráfico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[0]!Datos_recolectados</c:f>
              <c:numCache>
                <c:formatCode>General</c:formatCode>
                <c:ptCount val="15"/>
                <c:pt idx="0">
                  <c:v>60</c:v>
                </c:pt>
                <c:pt idx="1">
                  <c:v>50</c:v>
                </c:pt>
                <c:pt idx="2">
                  <c:v>48</c:v>
                </c:pt>
                <c:pt idx="3">
                  <c:v>43</c:v>
                </c:pt>
                <c:pt idx="4">
                  <c:v>33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498880"/>
        <c:axId val="93493984"/>
      </c:barChart>
      <c:lineChart>
        <c:grouping val="standard"/>
        <c:varyColors val="0"/>
        <c:ser>
          <c:idx val="1"/>
          <c:order val="1"/>
          <c:tx>
            <c:strRef>
              <c:f>Cálculos!$J$1</c:f>
              <c:strCache>
                <c:ptCount val="1"/>
                <c:pt idx="0">
                  <c:v>Porcentaje acumulado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Cálculos!$D$2:$D$16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[0]!Porcentaje</c:f>
              <c:numCache>
                <c:formatCode>0%</c:formatCode>
                <c:ptCount val="15"/>
                <c:pt idx="0">
                  <c:v>0.13729977116704806</c:v>
                </c:pt>
                <c:pt idx="1">
                  <c:v>0.25171624713958812</c:v>
                </c:pt>
                <c:pt idx="2">
                  <c:v>0.36155606407322655</c:v>
                </c:pt>
                <c:pt idx="3">
                  <c:v>0.459954233409611</c:v>
                </c:pt>
                <c:pt idx="4">
                  <c:v>0.53546910755148747</c:v>
                </c:pt>
                <c:pt idx="5">
                  <c:v>0.59954233409610991</c:v>
                </c:pt>
                <c:pt idx="6">
                  <c:v>0.66361556064073235</c:v>
                </c:pt>
                <c:pt idx="7">
                  <c:v>0.725400457665904</c:v>
                </c:pt>
                <c:pt idx="8">
                  <c:v>0.77803203661327247</c:v>
                </c:pt>
                <c:pt idx="9">
                  <c:v>0.82151029748283766</c:v>
                </c:pt>
                <c:pt idx="10">
                  <c:v>0.86498855835240285</c:v>
                </c:pt>
                <c:pt idx="11">
                  <c:v>0.90617848970251724</c:v>
                </c:pt>
                <c:pt idx="12">
                  <c:v>0.94050343249427926</c:v>
                </c:pt>
                <c:pt idx="13">
                  <c:v>0.97254004576659048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82592"/>
        <c:axId val="275089120"/>
      </c:lineChart>
      <c:catAx>
        <c:axId val="934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93984"/>
        <c:crosses val="autoZero"/>
        <c:auto val="1"/>
        <c:lblAlgn val="ctr"/>
        <c:lblOffset val="100"/>
        <c:noMultiLvlLbl val="0"/>
      </c:catAx>
      <c:valAx>
        <c:axId val="934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recolectados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98880"/>
        <c:crosses val="autoZero"/>
        <c:crossBetween val="between"/>
      </c:valAx>
      <c:valAx>
        <c:axId val="27508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82592"/>
        <c:crosses val="max"/>
        <c:crossBetween val="between"/>
      </c:valAx>
      <c:catAx>
        <c:axId val="2750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9120"/>
        <c:auto val="1"/>
        <c:lblAlgn val="ctr"/>
        <c:lblOffset val="100"/>
        <c:noMultiLvlLbl val="0"/>
      </c:cat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ingenioempresa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0</xdr:rowOff>
    </xdr:from>
    <xdr:to>
      <xdr:col>3</xdr:col>
      <xdr:colOff>723900</xdr:colOff>
      <xdr:row>1</xdr:row>
      <xdr:rowOff>336285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71" t="6251"/>
        <a:stretch/>
      </xdr:blipFill>
      <xdr:spPr>
        <a:xfrm>
          <a:off x="5438775" y="0"/>
          <a:ext cx="1428750" cy="6791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28575</xdr:rowOff>
    </xdr:from>
    <xdr:to>
      <xdr:col>3</xdr:col>
      <xdr:colOff>733425</xdr:colOff>
      <xdr:row>44</xdr:row>
      <xdr:rowOff>866775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119062</xdr:rowOff>
    </xdr:from>
    <xdr:to>
      <xdr:col>10</xdr:col>
      <xdr:colOff>1</xdr:colOff>
      <xdr:row>42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ngenioempres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45"/>
  <sheetViews>
    <sheetView showGridLines="0" tabSelected="1" zoomScaleNormal="100" workbookViewId="0">
      <selection sqref="A1:B1"/>
    </sheetView>
  </sheetViews>
  <sheetFormatPr baseColWidth="10" defaultRowHeight="15"/>
  <cols>
    <col min="1" max="1" width="54" bestFit="1" customWidth="1"/>
    <col min="2" max="4" width="11.5703125" customWidth="1"/>
  </cols>
  <sheetData>
    <row r="1" spans="1:4" ht="27" customHeight="1">
      <c r="A1" s="5" t="s">
        <v>3</v>
      </c>
      <c r="B1" s="6"/>
      <c r="C1" s="21"/>
      <c r="D1" s="21"/>
    </row>
    <row r="2" spans="1:4" ht="27" customHeight="1">
      <c r="A2" s="3" t="s">
        <v>4</v>
      </c>
      <c r="B2" s="4"/>
      <c r="C2" s="21"/>
      <c r="D2" s="21"/>
    </row>
    <row r="3" spans="1:4" ht="15" customHeight="1">
      <c r="A3" s="1"/>
      <c r="B3" s="1"/>
    </row>
    <row r="4" spans="1:4">
      <c r="A4" s="20" t="s">
        <v>10</v>
      </c>
    </row>
    <row r="5" spans="1:4" ht="108" customHeight="1">
      <c r="A5" s="2" t="s">
        <v>42</v>
      </c>
      <c r="B5" s="2"/>
      <c r="C5" s="2"/>
      <c r="D5" s="2"/>
    </row>
    <row r="6" spans="1:4">
      <c r="A6" s="29" t="s">
        <v>41</v>
      </c>
      <c r="B6" s="29"/>
      <c r="C6" s="29"/>
      <c r="D6" s="29"/>
    </row>
    <row r="8" spans="1:4" ht="47.25" customHeight="1">
      <c r="A8" s="27" t="s">
        <v>5</v>
      </c>
      <c r="B8" s="28"/>
      <c r="C8" s="22" t="s">
        <v>9</v>
      </c>
      <c r="D8" s="23"/>
    </row>
    <row r="9" spans="1:4">
      <c r="A9" s="24" t="s">
        <v>15</v>
      </c>
      <c r="B9" s="24"/>
      <c r="C9" s="25">
        <v>23</v>
      </c>
      <c r="D9" s="26"/>
    </row>
    <row r="10" spans="1:4">
      <c r="A10" s="24" t="s">
        <v>16</v>
      </c>
      <c r="B10" s="24"/>
      <c r="C10" s="24">
        <v>12</v>
      </c>
      <c r="D10" s="24"/>
    </row>
    <row r="11" spans="1:4">
      <c r="A11" s="24" t="s">
        <v>17</v>
      </c>
      <c r="B11" s="24"/>
      <c r="C11" s="24">
        <v>19</v>
      </c>
      <c r="D11" s="24"/>
    </row>
    <row r="12" spans="1:4">
      <c r="A12" s="24" t="s">
        <v>18</v>
      </c>
      <c r="B12" s="24"/>
      <c r="C12" s="24">
        <v>43</v>
      </c>
      <c r="D12" s="24"/>
    </row>
    <row r="13" spans="1:4">
      <c r="A13" s="24" t="s">
        <v>19</v>
      </c>
      <c r="B13" s="24"/>
      <c r="C13" s="24">
        <v>33</v>
      </c>
      <c r="D13" s="24"/>
    </row>
    <row r="14" spans="1:4">
      <c r="A14" s="24" t="s">
        <v>20</v>
      </c>
      <c r="B14" s="24"/>
      <c r="C14" s="24">
        <v>28</v>
      </c>
      <c r="D14" s="24"/>
    </row>
    <row r="15" spans="1:4">
      <c r="A15" s="24" t="s">
        <v>21</v>
      </c>
      <c r="B15" s="24"/>
      <c r="C15" s="24">
        <v>28</v>
      </c>
      <c r="D15" s="24"/>
    </row>
    <row r="16" spans="1:4">
      <c r="A16" s="24" t="s">
        <v>22</v>
      </c>
      <c r="B16" s="24"/>
      <c r="C16" s="24">
        <v>27</v>
      </c>
      <c r="D16" s="24"/>
    </row>
    <row r="17" spans="1:4">
      <c r="A17" s="24" t="s">
        <v>23</v>
      </c>
      <c r="B17" s="24"/>
      <c r="C17" s="24">
        <v>60</v>
      </c>
      <c r="D17" s="24"/>
    </row>
    <row r="18" spans="1:4">
      <c r="A18" s="24" t="s">
        <v>24</v>
      </c>
      <c r="B18" s="24"/>
      <c r="C18" s="24">
        <v>48</v>
      </c>
      <c r="D18" s="24"/>
    </row>
    <row r="19" spans="1:4">
      <c r="A19" s="24" t="s">
        <v>25</v>
      </c>
      <c r="B19" s="24"/>
      <c r="C19" s="24">
        <v>19</v>
      </c>
      <c r="D19" s="24"/>
    </row>
    <row r="20" spans="1:4">
      <c r="A20" s="24" t="s">
        <v>31</v>
      </c>
      <c r="B20" s="24"/>
      <c r="C20" s="24">
        <v>18</v>
      </c>
      <c r="D20" s="24"/>
    </row>
    <row r="21" spans="1:4">
      <c r="A21" s="24" t="s">
        <v>32</v>
      </c>
      <c r="B21" s="24"/>
      <c r="C21" s="24">
        <v>15</v>
      </c>
      <c r="D21" s="24"/>
    </row>
    <row r="22" spans="1:4">
      <c r="A22" s="24" t="s">
        <v>33</v>
      </c>
      <c r="B22" s="24"/>
      <c r="C22" s="24">
        <v>14</v>
      </c>
      <c r="D22" s="24"/>
    </row>
    <row r="23" spans="1:4">
      <c r="A23" s="24" t="s">
        <v>34</v>
      </c>
      <c r="B23" s="24"/>
      <c r="C23" s="24">
        <v>50</v>
      </c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45" spans="1:4" ht="113.25" customHeight="1">
      <c r="A45" s="2"/>
      <c r="B45" s="2"/>
    </row>
  </sheetData>
  <mergeCells count="58">
    <mergeCell ref="A8:B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C33:D3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A5:D5"/>
    <mergeCell ref="C1:D2"/>
    <mergeCell ref="A2:B2"/>
    <mergeCell ref="A1:B1"/>
    <mergeCell ref="A6:D6"/>
    <mergeCell ref="A45:B45"/>
  </mergeCells>
  <hyperlinks>
    <hyperlink ref="A6:D6" r:id="rId1" display="Para entender esta y otras herramientas, visita Ingenioempresa.com"/>
  </hyperlinks>
  <pageMargins left="0.7" right="0.7" top="0.75" bottom="0.75" header="0.3" footer="0.3"/>
  <pageSetup scale="60" orientation="portrait" r:id="rId2"/>
  <colBreaks count="1" manualBreakCount="1">
    <brk id="4" max="44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K26"/>
  <sheetViews>
    <sheetView workbookViewId="0">
      <selection activeCell="E1" sqref="E1:G1"/>
    </sheetView>
  </sheetViews>
  <sheetFormatPr baseColWidth="10" defaultRowHeight="15"/>
  <cols>
    <col min="1" max="1" width="10" customWidth="1"/>
    <col min="2" max="2" width="32.85546875" customWidth="1"/>
    <col min="3" max="3" width="13.7109375" customWidth="1"/>
    <col min="5" max="5" width="10" customWidth="1"/>
    <col min="6" max="6" width="33.5703125" customWidth="1"/>
    <col min="7" max="7" width="10" customWidth="1"/>
    <col min="8" max="10" width="13.85546875" customWidth="1"/>
  </cols>
  <sheetData>
    <row r="1" spans="1:11" ht="31.5">
      <c r="A1" s="18" t="s">
        <v>39</v>
      </c>
      <c r="B1" s="18" t="s">
        <v>5</v>
      </c>
      <c r="C1" s="17" t="s">
        <v>9</v>
      </c>
      <c r="D1" s="17" t="s">
        <v>8</v>
      </c>
      <c r="E1" s="19" t="s">
        <v>40</v>
      </c>
      <c r="F1" s="19"/>
      <c r="G1" s="19"/>
      <c r="H1" s="17" t="s">
        <v>0</v>
      </c>
      <c r="I1" s="17" t="s">
        <v>1</v>
      </c>
      <c r="J1" s="17" t="s">
        <v>2</v>
      </c>
    </row>
    <row r="2" spans="1:11">
      <c r="A2" s="13">
        <f>IF(C2="","",_xlfn.RANK.EQ(C2,$C$2:$C$2:$C$26)+COUNTIF(C$2:C2,C2)-1)</f>
        <v>9</v>
      </c>
      <c r="B2" s="14" t="str">
        <f>IF(ISBLANK('Diagrama de Pareto'!A9)=TRUE,"",'Diagrama de Pareto'!A9)</f>
        <v>Causa 1</v>
      </c>
      <c r="C2" s="8">
        <f>IF(ISBLANK('Diagrama de Pareto'!C9)=TRUE,"",'Diagrama de Pareto'!C9)</f>
        <v>23</v>
      </c>
      <c r="D2" s="10" t="s">
        <v>6</v>
      </c>
      <c r="E2" s="15">
        <v>1</v>
      </c>
      <c r="F2" s="14" t="str">
        <f>IF(C2="","",INDEX($A$2:$C$26,MATCH(E2,$A$2:$A$26,0),2))</f>
        <v>Causa 9</v>
      </c>
      <c r="G2" s="14">
        <f>IF(C2="","",INDEX($A$2:$C$26,MATCH(E2,$A$2:$A$26,0),3))</f>
        <v>60</v>
      </c>
      <c r="H2" s="14">
        <f>IF(C2="","",G2)</f>
        <v>60</v>
      </c>
      <c r="I2" s="16">
        <f>IF(C2="","",G2/SUM($G$2:$G$26))</f>
        <v>0.13729977116704806</v>
      </c>
      <c r="J2" s="16">
        <f>IF(C2="","",I2)</f>
        <v>0.13729977116704806</v>
      </c>
      <c r="K2" s="7"/>
    </row>
    <row r="3" spans="1:11">
      <c r="A3" s="13">
        <f>IF(C3="","",_xlfn.RANK.EQ(C3,$C$2:$C$2:$C$26)+COUNTIF(C$2:C3,C3)-1)</f>
        <v>15</v>
      </c>
      <c r="B3" s="8" t="str">
        <f>IF(ISBLANK('Diagrama de Pareto'!A10)=TRUE,"",'Diagrama de Pareto'!A10)</f>
        <v>Causa 2</v>
      </c>
      <c r="C3" s="8">
        <f>IF(ISBLANK('Diagrama de Pareto'!C10)=TRUE,"",'Diagrama de Pareto'!C10)</f>
        <v>12</v>
      </c>
      <c r="D3" s="11" t="s">
        <v>7</v>
      </c>
      <c r="E3" s="12">
        <v>2</v>
      </c>
      <c r="F3" s="14" t="str">
        <f>IF(C3="","",INDEX($A$2:$C$26,MATCH(E3,$A$2:$A$26,0),2))</f>
        <v>Causa 15</v>
      </c>
      <c r="G3" s="14">
        <f t="shared" ref="G3:G26" si="0">IF(C3="","",INDEX($A$2:$C$26,MATCH(E3,$A$2:$A$26,0),3))</f>
        <v>50</v>
      </c>
      <c r="H3" s="8">
        <f>IF(C3="","",G3+H2)</f>
        <v>110</v>
      </c>
      <c r="I3" s="16">
        <f t="shared" ref="I3:I26" si="1">IF(C3="","",G3/SUM($G$2:$G$26))</f>
        <v>0.11441647597254005</v>
      </c>
      <c r="J3" s="9">
        <f>IF(C3="","",J2+I3)</f>
        <v>0.25171624713958812</v>
      </c>
      <c r="K3" s="7"/>
    </row>
    <row r="4" spans="1:11">
      <c r="A4" s="13">
        <f>IF(C4="","",_xlfn.RANK.EQ(C4,$C$2:$C$2:$C$26)+COUNTIF(C$2:C4,C4)-1)</f>
        <v>10</v>
      </c>
      <c r="B4" s="8" t="str">
        <f>IF(ISBLANK('Diagrama de Pareto'!A11)=TRUE,"",'Diagrama de Pareto'!A11)</f>
        <v>Causa 3</v>
      </c>
      <c r="C4" s="8">
        <f>IF(ISBLANK('Diagrama de Pareto'!C11)=TRUE,"",'Diagrama de Pareto'!C11)</f>
        <v>19</v>
      </c>
      <c r="D4" s="10" t="s">
        <v>11</v>
      </c>
      <c r="E4" s="12">
        <v>3</v>
      </c>
      <c r="F4" s="14" t="str">
        <f>IF(C4="","",INDEX($A$2:$C$26,MATCH(E4,$A$2:$A$26,0),2))</f>
        <v>Causa 10</v>
      </c>
      <c r="G4" s="14">
        <f t="shared" si="0"/>
        <v>48</v>
      </c>
      <c r="H4" s="8">
        <f t="shared" ref="H4:H26" si="2">IF(C4="","",G4+H3)</f>
        <v>158</v>
      </c>
      <c r="I4" s="16">
        <f t="shared" si="1"/>
        <v>0.10983981693363844</v>
      </c>
      <c r="J4" s="9">
        <f t="shared" ref="J4:J26" si="3">IF(C4="","",J3+I4)</f>
        <v>0.36155606407322655</v>
      </c>
      <c r="K4" s="7"/>
    </row>
    <row r="5" spans="1:11">
      <c r="A5" s="13">
        <f>IF(C5="","",_xlfn.RANK.EQ(C5,$C$2:$C$2:$C$26)+COUNTIF(C$2:C5,C5)-1)</f>
        <v>4</v>
      </c>
      <c r="B5" s="8" t="str">
        <f>IF(ISBLANK('Diagrama de Pareto'!A12)=TRUE,"",'Diagrama de Pareto'!A12)</f>
        <v>Causa 4</v>
      </c>
      <c r="C5" s="8">
        <f>IF(ISBLANK('Diagrama de Pareto'!C12)=TRUE,"",'Diagrama de Pareto'!C12)</f>
        <v>43</v>
      </c>
      <c r="D5" s="11" t="s">
        <v>12</v>
      </c>
      <c r="E5" s="12">
        <v>4</v>
      </c>
      <c r="F5" s="14" t="str">
        <f>IF(C5="","",INDEX($A$2:$C$26,MATCH(E5,$A$2:$A$26,0),2))</f>
        <v>Causa 4</v>
      </c>
      <c r="G5" s="14">
        <f t="shared" si="0"/>
        <v>43</v>
      </c>
      <c r="H5" s="8">
        <f t="shared" si="2"/>
        <v>201</v>
      </c>
      <c r="I5" s="16">
        <f t="shared" si="1"/>
        <v>9.8398169336384442E-2</v>
      </c>
      <c r="J5" s="9">
        <f t="shared" si="3"/>
        <v>0.459954233409611</v>
      </c>
    </row>
    <row r="6" spans="1:11">
      <c r="A6" s="13">
        <f>IF(C6="","",_xlfn.RANK.EQ(C6,$C$2:$C$2:$C$26)+COUNTIF(C$2:C6,C6)-1)</f>
        <v>5</v>
      </c>
      <c r="B6" s="8" t="str">
        <f>IF(ISBLANK('Diagrama de Pareto'!A13)=TRUE,"",'Diagrama de Pareto'!A13)</f>
        <v>Causa 5</v>
      </c>
      <c r="C6" s="8">
        <f>IF(ISBLANK('Diagrama de Pareto'!C13)=TRUE,"",'Diagrama de Pareto'!C13)</f>
        <v>33</v>
      </c>
      <c r="D6" s="10" t="s">
        <v>13</v>
      </c>
      <c r="E6" s="12">
        <v>5</v>
      </c>
      <c r="F6" s="14" t="str">
        <f>IF(C6="","",INDEX($A$2:$C$26,MATCH(E6,$A$2:$A$26,0),2))</f>
        <v>Causa 5</v>
      </c>
      <c r="G6" s="14">
        <f t="shared" si="0"/>
        <v>33</v>
      </c>
      <c r="H6" s="8">
        <f t="shared" si="2"/>
        <v>234</v>
      </c>
      <c r="I6" s="16">
        <f t="shared" si="1"/>
        <v>7.5514874141876437E-2</v>
      </c>
      <c r="J6" s="9">
        <f t="shared" si="3"/>
        <v>0.53546910755148747</v>
      </c>
    </row>
    <row r="7" spans="1:11">
      <c r="A7" s="13">
        <f>IF(C7="","",_xlfn.RANK.EQ(C7,$C$2:$C$2:$C$26)+COUNTIF(C$2:C7,C7)-1)</f>
        <v>6</v>
      </c>
      <c r="B7" s="8" t="str">
        <f>IF(ISBLANK('Diagrama de Pareto'!A14)=TRUE,"",'Diagrama de Pareto'!A14)</f>
        <v>Causa 6</v>
      </c>
      <c r="C7" s="8">
        <f>IF(ISBLANK('Diagrama de Pareto'!C14)=TRUE,"",'Diagrama de Pareto'!C14)</f>
        <v>28</v>
      </c>
      <c r="D7" s="11" t="s">
        <v>14</v>
      </c>
      <c r="E7" s="12">
        <v>6</v>
      </c>
      <c r="F7" s="14" t="str">
        <f>IF(C7="","",INDEX($A$2:$C$26,MATCH(E7,$A$2:$A$26,0),2))</f>
        <v>Causa 6</v>
      </c>
      <c r="G7" s="14">
        <f t="shared" si="0"/>
        <v>28</v>
      </c>
      <c r="H7" s="8">
        <f t="shared" si="2"/>
        <v>262</v>
      </c>
      <c r="I7" s="16">
        <f t="shared" si="1"/>
        <v>6.4073226544622428E-2</v>
      </c>
      <c r="J7" s="9">
        <f t="shared" si="3"/>
        <v>0.59954233409610991</v>
      </c>
    </row>
    <row r="8" spans="1:11">
      <c r="A8" s="13">
        <f>IF(C8="","",_xlfn.RANK.EQ(C8,$C$2:$C$2:$C$26)+COUNTIF(C$2:C8,C8)-1)</f>
        <v>7</v>
      </c>
      <c r="B8" s="8" t="str">
        <f>IF(ISBLANK('Diagrama de Pareto'!A15)=TRUE,"",'Diagrama de Pareto'!A15)</f>
        <v>Causa 7</v>
      </c>
      <c r="C8" s="8">
        <f>IF(ISBLANK('Diagrama de Pareto'!C15)=TRUE,"",'Diagrama de Pareto'!C15)</f>
        <v>28</v>
      </c>
      <c r="D8" s="10" t="s">
        <v>26</v>
      </c>
      <c r="E8" s="12">
        <v>7</v>
      </c>
      <c r="F8" s="14" t="str">
        <f>IF(C8="","",INDEX($A$2:$C$26,MATCH(E8,$A$2:$A$26,0),2))</f>
        <v>Causa 7</v>
      </c>
      <c r="G8" s="14">
        <f t="shared" si="0"/>
        <v>28</v>
      </c>
      <c r="H8" s="8">
        <f t="shared" si="2"/>
        <v>290</v>
      </c>
      <c r="I8" s="16">
        <f t="shared" si="1"/>
        <v>6.4073226544622428E-2</v>
      </c>
      <c r="J8" s="9">
        <f t="shared" si="3"/>
        <v>0.66361556064073235</v>
      </c>
    </row>
    <row r="9" spans="1:11">
      <c r="A9" s="13">
        <f>IF(C9="","",_xlfn.RANK.EQ(C9,$C$2:$C$2:$C$26)+COUNTIF(C$2:C9,C9)-1)</f>
        <v>8</v>
      </c>
      <c r="B9" s="8" t="str">
        <f>IF(ISBLANK('Diagrama de Pareto'!A16)=TRUE,"",'Diagrama de Pareto'!A16)</f>
        <v>Causa 8</v>
      </c>
      <c r="C9" s="8">
        <f>IF(ISBLANK('Diagrama de Pareto'!C16)=TRUE,"",'Diagrama de Pareto'!C16)</f>
        <v>27</v>
      </c>
      <c r="D9" s="11" t="s">
        <v>27</v>
      </c>
      <c r="E9" s="12">
        <v>8</v>
      </c>
      <c r="F9" s="14" t="str">
        <f>IF(C9="","",INDEX($A$2:$C$26,MATCH(E9,$A$2:$A$26,0),2))</f>
        <v>Causa 8</v>
      </c>
      <c r="G9" s="14">
        <f t="shared" si="0"/>
        <v>27</v>
      </c>
      <c r="H9" s="8">
        <f t="shared" si="2"/>
        <v>317</v>
      </c>
      <c r="I9" s="16">
        <f t="shared" si="1"/>
        <v>6.1784897025171627E-2</v>
      </c>
      <c r="J9" s="9">
        <f t="shared" si="3"/>
        <v>0.725400457665904</v>
      </c>
    </row>
    <row r="10" spans="1:11">
      <c r="A10" s="13">
        <f>IF(C10="","",_xlfn.RANK.EQ(C10,$C$2:$C$2:$C$26)+COUNTIF(C$2:C10,C10)-1)</f>
        <v>1</v>
      </c>
      <c r="B10" s="8" t="str">
        <f>IF(ISBLANK('Diagrama de Pareto'!A17)=TRUE,"",'Diagrama de Pareto'!A17)</f>
        <v>Causa 9</v>
      </c>
      <c r="C10" s="8">
        <f>IF(ISBLANK('Diagrama de Pareto'!C17)=TRUE,"",'Diagrama de Pareto'!C17)</f>
        <v>60</v>
      </c>
      <c r="D10" s="10" t="s">
        <v>28</v>
      </c>
      <c r="E10" s="12">
        <v>9</v>
      </c>
      <c r="F10" s="14" t="str">
        <f>IF(C10="","",INDEX($A$2:$C$26,MATCH(E10,$A$2:$A$26,0),2))</f>
        <v>Causa 1</v>
      </c>
      <c r="G10" s="14">
        <f t="shared" si="0"/>
        <v>23</v>
      </c>
      <c r="H10" s="8">
        <f t="shared" si="2"/>
        <v>340</v>
      </c>
      <c r="I10" s="16">
        <f t="shared" si="1"/>
        <v>5.2631578947368418E-2</v>
      </c>
      <c r="J10" s="9">
        <f t="shared" si="3"/>
        <v>0.77803203661327247</v>
      </c>
    </row>
    <row r="11" spans="1:11">
      <c r="A11" s="13">
        <f>IF(C11="","",_xlfn.RANK.EQ(C11,$C$2:$C$2:$C$26)+COUNTIF(C$2:C11,C11)-1)</f>
        <v>3</v>
      </c>
      <c r="B11" s="8" t="str">
        <f>IF(ISBLANK('Diagrama de Pareto'!A18)=TRUE,"",'Diagrama de Pareto'!A18)</f>
        <v>Causa 10</v>
      </c>
      <c r="C11" s="8">
        <f>IF(ISBLANK('Diagrama de Pareto'!C18)=TRUE,"",'Diagrama de Pareto'!C18)</f>
        <v>48</v>
      </c>
      <c r="D11" s="11" t="s">
        <v>29</v>
      </c>
      <c r="E11" s="12">
        <v>10</v>
      </c>
      <c r="F11" s="14" t="str">
        <f>IF(C11="","",INDEX($A$2:$C$26,MATCH(E11,$A$2:$A$26,0),2))</f>
        <v>Causa 3</v>
      </c>
      <c r="G11" s="14">
        <f t="shared" si="0"/>
        <v>19</v>
      </c>
      <c r="H11" s="8">
        <f t="shared" si="2"/>
        <v>359</v>
      </c>
      <c r="I11" s="16">
        <f t="shared" si="1"/>
        <v>4.3478260869565216E-2</v>
      </c>
      <c r="J11" s="9">
        <f t="shared" si="3"/>
        <v>0.82151029748283766</v>
      </c>
    </row>
    <row r="12" spans="1:11">
      <c r="A12" s="13">
        <f>IF(C12="","",_xlfn.RANK.EQ(C12,$C$2:$C$2:$C$26)+COUNTIF(C$2:C12,C12)-1)</f>
        <v>11</v>
      </c>
      <c r="B12" s="8" t="str">
        <f>IF(ISBLANK('Diagrama de Pareto'!A19)=TRUE,"",'Diagrama de Pareto'!A19)</f>
        <v>Causa 11</v>
      </c>
      <c r="C12" s="8">
        <f>IF(ISBLANK('Diagrama de Pareto'!C19)=TRUE,"",'Diagrama de Pareto'!C19)</f>
        <v>19</v>
      </c>
      <c r="D12" s="10" t="s">
        <v>30</v>
      </c>
      <c r="E12" s="12">
        <v>11</v>
      </c>
      <c r="F12" s="14" t="str">
        <f>IF(C12="","",INDEX($A$2:$C$26,MATCH(E12,$A$2:$A$26,0),2))</f>
        <v>Causa 11</v>
      </c>
      <c r="G12" s="14">
        <f t="shared" si="0"/>
        <v>19</v>
      </c>
      <c r="H12" s="8">
        <f t="shared" si="2"/>
        <v>378</v>
      </c>
      <c r="I12" s="16">
        <f t="shared" si="1"/>
        <v>4.3478260869565216E-2</v>
      </c>
      <c r="J12" s="9">
        <f t="shared" si="3"/>
        <v>0.86498855835240285</v>
      </c>
    </row>
    <row r="13" spans="1:11">
      <c r="A13" s="13">
        <f>IF(C13="","",_xlfn.RANK.EQ(C13,$C$2:$C$2:$C$26)+COUNTIF(C$2:C13,C13)-1)</f>
        <v>12</v>
      </c>
      <c r="B13" s="8" t="str">
        <f>IF(ISBLANK('Diagrama de Pareto'!A20)=TRUE,"",'Diagrama de Pareto'!A20)</f>
        <v>Causa 12</v>
      </c>
      <c r="C13" s="8">
        <f>IF(ISBLANK('Diagrama de Pareto'!C20)=TRUE,"",'Diagrama de Pareto'!C20)</f>
        <v>18</v>
      </c>
      <c r="D13" s="11" t="s">
        <v>35</v>
      </c>
      <c r="E13" s="12">
        <v>12</v>
      </c>
      <c r="F13" s="14" t="str">
        <f>IF(C13="","",INDEX($A$2:$C$26,MATCH(E13,$A$2:$A$26,0),2))</f>
        <v>Causa 12</v>
      </c>
      <c r="G13" s="14">
        <f t="shared" si="0"/>
        <v>18</v>
      </c>
      <c r="H13" s="8">
        <f t="shared" si="2"/>
        <v>396</v>
      </c>
      <c r="I13" s="16">
        <f t="shared" si="1"/>
        <v>4.1189931350114416E-2</v>
      </c>
      <c r="J13" s="9">
        <f t="shared" si="3"/>
        <v>0.90617848970251724</v>
      </c>
    </row>
    <row r="14" spans="1:11">
      <c r="A14" s="13">
        <f>IF(C14="","",_xlfn.RANK.EQ(C14,$C$2:$C$2:$C$26)+COUNTIF(C$2:C14,C14)-1)</f>
        <v>13</v>
      </c>
      <c r="B14" s="8" t="str">
        <f>IF(ISBLANK('Diagrama de Pareto'!A21)=TRUE,"",'Diagrama de Pareto'!A21)</f>
        <v>Causa 13</v>
      </c>
      <c r="C14" s="8">
        <f>IF(ISBLANK('Diagrama de Pareto'!C21)=TRUE,"",'Diagrama de Pareto'!C21)</f>
        <v>15</v>
      </c>
      <c r="D14" s="10" t="s">
        <v>36</v>
      </c>
      <c r="E14" s="12">
        <v>13</v>
      </c>
      <c r="F14" s="14" t="str">
        <f>IF(C14="","",INDEX($A$2:$C$26,MATCH(E14,$A$2:$A$26,0),2))</f>
        <v>Causa 13</v>
      </c>
      <c r="G14" s="14">
        <f t="shared" si="0"/>
        <v>15</v>
      </c>
      <c r="H14" s="8">
        <f t="shared" si="2"/>
        <v>411</v>
      </c>
      <c r="I14" s="16">
        <f t="shared" si="1"/>
        <v>3.4324942791762014E-2</v>
      </c>
      <c r="J14" s="9">
        <f t="shared" si="3"/>
        <v>0.94050343249427926</v>
      </c>
    </row>
    <row r="15" spans="1:11">
      <c r="A15" s="13">
        <f>IF(C15="","",_xlfn.RANK.EQ(C15,$C$2:$C$2:$C$26)+COUNTIF(C$2:C15,C15)-1)</f>
        <v>14</v>
      </c>
      <c r="B15" s="8" t="str">
        <f>IF(ISBLANK('Diagrama de Pareto'!A22)=TRUE,"",'Diagrama de Pareto'!A22)</f>
        <v>Causa 14</v>
      </c>
      <c r="C15" s="8">
        <f>IF(ISBLANK('Diagrama de Pareto'!C22)=TRUE,"",'Diagrama de Pareto'!C22)</f>
        <v>14</v>
      </c>
      <c r="D15" s="11" t="s">
        <v>37</v>
      </c>
      <c r="E15" s="12">
        <v>14</v>
      </c>
      <c r="F15" s="14" t="str">
        <f>IF(C15="","",INDEX($A$2:$C$26,MATCH(E15,$A$2:$A$26,0),2))</f>
        <v>Causa 14</v>
      </c>
      <c r="G15" s="14">
        <f t="shared" si="0"/>
        <v>14</v>
      </c>
      <c r="H15" s="8">
        <f t="shared" si="2"/>
        <v>425</v>
      </c>
      <c r="I15" s="16">
        <f t="shared" si="1"/>
        <v>3.2036613272311214E-2</v>
      </c>
      <c r="J15" s="9">
        <f t="shared" si="3"/>
        <v>0.97254004576659048</v>
      </c>
    </row>
    <row r="16" spans="1:11">
      <c r="A16" s="13">
        <f>IF(C16="","",_xlfn.RANK.EQ(C16,$C$2:$C$2:$C$26)+COUNTIF(C$2:C16,C16)-1)</f>
        <v>2</v>
      </c>
      <c r="B16" s="8" t="str">
        <f>IF(ISBLANK('Diagrama de Pareto'!A23)=TRUE,"",'Diagrama de Pareto'!A23)</f>
        <v>Causa 15</v>
      </c>
      <c r="C16" s="8">
        <f>IF(ISBLANK('Diagrama de Pareto'!C23)=TRUE,"",'Diagrama de Pareto'!C23)</f>
        <v>50</v>
      </c>
      <c r="D16" s="10" t="s">
        <v>38</v>
      </c>
      <c r="E16" s="12">
        <v>15</v>
      </c>
      <c r="F16" s="14" t="str">
        <f>IF(C16="","",INDEX($A$2:$C$26,MATCH(E16,$A$2:$A$26,0),2))</f>
        <v>Causa 2</v>
      </c>
      <c r="G16" s="14">
        <f t="shared" si="0"/>
        <v>12</v>
      </c>
      <c r="H16" s="8">
        <f t="shared" si="2"/>
        <v>437</v>
      </c>
      <c r="I16" s="16">
        <f t="shared" si="1"/>
        <v>2.7459954233409609E-2</v>
      </c>
      <c r="J16" s="9">
        <f t="shared" si="3"/>
        <v>1</v>
      </c>
    </row>
    <row r="17" spans="1:10">
      <c r="A17" s="13" t="str">
        <f>IF(C17="","",_xlfn.RANK.EQ(C17,$C$2:$C$2:$C$26)+COUNTIF(C$2:C17,C17)-1)</f>
        <v/>
      </c>
      <c r="B17" s="8" t="str">
        <f>IF(ISBLANK('Diagrama de Pareto'!A24)=TRUE,"",'Diagrama de Pareto'!A24)</f>
        <v/>
      </c>
      <c r="C17" s="8" t="str">
        <f>IF(ISBLANK('Diagrama de Pareto'!C24)=TRUE,"",'Diagrama de Pareto'!C24)</f>
        <v/>
      </c>
      <c r="D17" s="10"/>
      <c r="E17" s="12">
        <v>16</v>
      </c>
      <c r="F17" s="14" t="str">
        <f>IF(C17="","",INDEX($A$2:$C$26,MATCH(E17,$A$2:$A$26,0),2))</f>
        <v/>
      </c>
      <c r="G17" s="14" t="str">
        <f t="shared" si="0"/>
        <v/>
      </c>
      <c r="H17" s="8" t="str">
        <f t="shared" si="2"/>
        <v/>
      </c>
      <c r="I17" s="16" t="str">
        <f>IF(C17="","",G17/SUM($G$2:$G$26))</f>
        <v/>
      </c>
      <c r="J17" s="9" t="str">
        <f t="shared" si="3"/>
        <v/>
      </c>
    </row>
    <row r="18" spans="1:10">
      <c r="A18" s="13" t="str">
        <f>IF(C18="","",_xlfn.RANK.EQ(C18,$C$2:$C$2:$C$26)+COUNTIF(C$2:C18,C18)-1)</f>
        <v/>
      </c>
      <c r="B18" s="8" t="str">
        <f>IF(ISBLANK('Diagrama de Pareto'!A25)=TRUE,"",'Diagrama de Pareto'!A25)</f>
        <v/>
      </c>
      <c r="C18" s="8" t="str">
        <f>IF(ISBLANK('Diagrama de Pareto'!C25)=TRUE,"",'Diagrama de Pareto'!C25)</f>
        <v/>
      </c>
      <c r="D18" s="10"/>
      <c r="E18" s="12">
        <v>17</v>
      </c>
      <c r="F18" s="14" t="str">
        <f>IF(C18="","",INDEX($A$2:$C$26,MATCH(E18,$A$2:$A$26,0),2))</f>
        <v/>
      </c>
      <c r="G18" s="14" t="str">
        <f t="shared" si="0"/>
        <v/>
      </c>
      <c r="H18" s="8" t="str">
        <f t="shared" si="2"/>
        <v/>
      </c>
      <c r="I18" s="16" t="str">
        <f t="shared" si="1"/>
        <v/>
      </c>
      <c r="J18" s="9" t="str">
        <f t="shared" si="3"/>
        <v/>
      </c>
    </row>
    <row r="19" spans="1:10">
      <c r="A19" s="13" t="str">
        <f>IF(C19="","",_xlfn.RANK.EQ(C19,$C$2:$C$2:$C$26)+COUNTIF(C$2:C19,C19)-1)</f>
        <v/>
      </c>
      <c r="B19" s="8" t="str">
        <f>IF(ISBLANK('Diagrama de Pareto'!A26)=TRUE,"",'Diagrama de Pareto'!A26)</f>
        <v/>
      </c>
      <c r="C19" s="8" t="str">
        <f>IF(ISBLANK('Diagrama de Pareto'!C26)=TRUE,"",'Diagrama de Pareto'!C26)</f>
        <v/>
      </c>
      <c r="D19" s="10"/>
      <c r="E19" s="12">
        <v>18</v>
      </c>
      <c r="F19" s="14" t="str">
        <f>IF(C19="","",INDEX($A$2:$C$26,MATCH(E19,$A$2:$A$26,0),2))</f>
        <v/>
      </c>
      <c r="G19" s="14" t="str">
        <f t="shared" si="0"/>
        <v/>
      </c>
      <c r="H19" s="8" t="str">
        <f t="shared" si="2"/>
        <v/>
      </c>
      <c r="I19" s="16" t="str">
        <f t="shared" si="1"/>
        <v/>
      </c>
      <c r="J19" s="9" t="str">
        <f t="shared" si="3"/>
        <v/>
      </c>
    </row>
    <row r="20" spans="1:10">
      <c r="A20" s="13" t="str">
        <f>IF(C20="","",_xlfn.RANK.EQ(C20,$C$2:$C$2:$C$26)+COUNTIF(C$2:C20,C20)-1)</f>
        <v/>
      </c>
      <c r="B20" s="8" t="str">
        <f>IF(ISBLANK('Diagrama de Pareto'!A27)=TRUE,"",'Diagrama de Pareto'!A27)</f>
        <v/>
      </c>
      <c r="C20" s="8" t="str">
        <f>IF(ISBLANK('Diagrama de Pareto'!C27)=TRUE,"",'Diagrama de Pareto'!C27)</f>
        <v/>
      </c>
      <c r="D20" s="10"/>
      <c r="E20" s="12">
        <v>19</v>
      </c>
      <c r="F20" s="14" t="str">
        <f>IF(C20="","",INDEX($A$2:$C$26,MATCH(E20,$A$2:$A$26,0),2))</f>
        <v/>
      </c>
      <c r="G20" s="14" t="str">
        <f t="shared" si="0"/>
        <v/>
      </c>
      <c r="H20" s="8" t="str">
        <f t="shared" si="2"/>
        <v/>
      </c>
      <c r="I20" s="16" t="str">
        <f t="shared" si="1"/>
        <v/>
      </c>
      <c r="J20" s="9" t="str">
        <f t="shared" si="3"/>
        <v/>
      </c>
    </row>
    <row r="21" spans="1:10">
      <c r="A21" s="13" t="str">
        <f>IF(C21="","",_xlfn.RANK.EQ(C21,$C$2:$C$2:$C$26)+COUNTIF(C$2:C21,C21)-1)</f>
        <v/>
      </c>
      <c r="B21" s="8" t="str">
        <f>IF(ISBLANK('Diagrama de Pareto'!A28)=TRUE,"",'Diagrama de Pareto'!A28)</f>
        <v/>
      </c>
      <c r="C21" s="8" t="str">
        <f>IF(ISBLANK('Diagrama de Pareto'!C28)=TRUE,"",'Diagrama de Pareto'!C28)</f>
        <v/>
      </c>
      <c r="D21" s="10"/>
      <c r="E21" s="12">
        <v>20</v>
      </c>
      <c r="F21" s="14" t="str">
        <f>IF(C21="","",INDEX($A$2:$C$26,MATCH(E21,$A$2:$A$26,0),2))</f>
        <v/>
      </c>
      <c r="G21" s="14" t="str">
        <f t="shared" si="0"/>
        <v/>
      </c>
      <c r="H21" s="8" t="str">
        <f t="shared" si="2"/>
        <v/>
      </c>
      <c r="I21" s="16" t="str">
        <f t="shared" si="1"/>
        <v/>
      </c>
      <c r="J21" s="9" t="str">
        <f t="shared" si="3"/>
        <v/>
      </c>
    </row>
    <row r="22" spans="1:10">
      <c r="A22" s="13" t="str">
        <f>IF(C22="","",_xlfn.RANK.EQ(C22,$C$2:$C$2:$C$26)+COUNTIF(C$2:C22,C22)-1)</f>
        <v/>
      </c>
      <c r="B22" s="8" t="str">
        <f>IF(ISBLANK('Diagrama de Pareto'!A29)=TRUE,"",'Diagrama de Pareto'!A29)</f>
        <v/>
      </c>
      <c r="C22" s="8" t="str">
        <f>IF(ISBLANK('Diagrama de Pareto'!C29)=TRUE,"",'Diagrama de Pareto'!C29)</f>
        <v/>
      </c>
      <c r="D22" s="10"/>
      <c r="E22" s="12">
        <v>21</v>
      </c>
      <c r="F22" s="14" t="str">
        <f>IF(C22="","",INDEX($A$2:$C$26,MATCH(E22,$A$2:$A$26,0),2))</f>
        <v/>
      </c>
      <c r="G22" s="14" t="str">
        <f t="shared" si="0"/>
        <v/>
      </c>
      <c r="H22" s="8" t="str">
        <f t="shared" si="2"/>
        <v/>
      </c>
      <c r="I22" s="16" t="str">
        <f t="shared" si="1"/>
        <v/>
      </c>
      <c r="J22" s="9" t="str">
        <f t="shared" si="3"/>
        <v/>
      </c>
    </row>
    <row r="23" spans="1:10">
      <c r="A23" s="13" t="str">
        <f>IF(C23="","",_xlfn.RANK.EQ(C23,$C$2:$C$2:$C$26)+COUNTIF(C$2:C23,C23)-1)</f>
        <v/>
      </c>
      <c r="B23" s="8" t="str">
        <f>IF(ISBLANK('Diagrama de Pareto'!A30)=TRUE,"",'Diagrama de Pareto'!A30)</f>
        <v/>
      </c>
      <c r="C23" s="8" t="str">
        <f>IF(ISBLANK('Diagrama de Pareto'!C30)=TRUE,"",'Diagrama de Pareto'!C30)</f>
        <v/>
      </c>
      <c r="D23" s="10"/>
      <c r="E23" s="12">
        <v>22</v>
      </c>
      <c r="F23" s="14" t="str">
        <f>IF(C23="","",INDEX($A$2:$C$26,MATCH(E23,$A$2:$A$26,0),2))</f>
        <v/>
      </c>
      <c r="G23" s="14" t="str">
        <f t="shared" si="0"/>
        <v/>
      </c>
      <c r="H23" s="8" t="str">
        <f t="shared" si="2"/>
        <v/>
      </c>
      <c r="I23" s="16" t="str">
        <f t="shared" si="1"/>
        <v/>
      </c>
      <c r="J23" s="9" t="str">
        <f t="shared" si="3"/>
        <v/>
      </c>
    </row>
    <row r="24" spans="1:10">
      <c r="A24" s="13" t="str">
        <f>IF(C24="","",_xlfn.RANK.EQ(C24,$C$2:$C$2:$C$26)+COUNTIF(C$2:C24,C24)-1)</f>
        <v/>
      </c>
      <c r="B24" s="8" t="str">
        <f>IF(ISBLANK('Diagrama de Pareto'!A31)=TRUE,"",'Diagrama de Pareto'!A31)</f>
        <v/>
      </c>
      <c r="C24" s="8" t="str">
        <f>IF(ISBLANK('Diagrama de Pareto'!C31)=TRUE,"",'Diagrama de Pareto'!C31)</f>
        <v/>
      </c>
      <c r="D24" s="10"/>
      <c r="E24" s="12">
        <v>23</v>
      </c>
      <c r="F24" s="14" t="str">
        <f>IF(C24="","",INDEX($A$2:$C$26,MATCH(E24,$A$2:$A$26,0),2))</f>
        <v/>
      </c>
      <c r="G24" s="14" t="str">
        <f t="shared" si="0"/>
        <v/>
      </c>
      <c r="H24" s="8" t="str">
        <f t="shared" si="2"/>
        <v/>
      </c>
      <c r="I24" s="16" t="str">
        <f t="shared" si="1"/>
        <v/>
      </c>
      <c r="J24" s="9" t="str">
        <f t="shared" si="3"/>
        <v/>
      </c>
    </row>
    <row r="25" spans="1:10">
      <c r="A25" s="13" t="str">
        <f>IF(C25="","",_xlfn.RANK.EQ(C25,$C$2:$C$2:$C$26)+COUNTIF(C$2:C25,C25)-1)</f>
        <v/>
      </c>
      <c r="B25" s="8" t="str">
        <f>IF(ISBLANK('Diagrama de Pareto'!A32)=TRUE,"",'Diagrama de Pareto'!A32)</f>
        <v/>
      </c>
      <c r="C25" s="8" t="str">
        <f>IF(ISBLANK('Diagrama de Pareto'!C32)=TRUE,"",'Diagrama de Pareto'!C32)</f>
        <v/>
      </c>
      <c r="D25" s="10"/>
      <c r="E25" s="12">
        <v>24</v>
      </c>
      <c r="F25" s="14" t="str">
        <f>IF(C25="","",INDEX($A$2:$C$26,MATCH(E25,$A$2:$A$26,0),2))</f>
        <v/>
      </c>
      <c r="G25" s="14" t="str">
        <f t="shared" si="0"/>
        <v/>
      </c>
      <c r="H25" s="8" t="str">
        <f t="shared" si="2"/>
        <v/>
      </c>
      <c r="I25" s="16" t="str">
        <f t="shared" si="1"/>
        <v/>
      </c>
      <c r="J25" s="9" t="str">
        <f t="shared" si="3"/>
        <v/>
      </c>
    </row>
    <row r="26" spans="1:10">
      <c r="A26" s="13" t="str">
        <f>IF(C26="","",_xlfn.RANK.EQ(C26,$C$2:$C$2:$C$26)+COUNTIF(C$2:C26,C26)-1)</f>
        <v/>
      </c>
      <c r="B26" s="8" t="str">
        <f>IF(ISBLANK('Diagrama de Pareto'!A33)=TRUE,"",'Diagrama de Pareto'!A33)</f>
        <v/>
      </c>
      <c r="C26" s="8" t="str">
        <f>IF(ISBLANK('Diagrama de Pareto'!C33)=TRUE,"",'Diagrama de Pareto'!C33)</f>
        <v/>
      </c>
      <c r="D26" s="10"/>
      <c r="E26" s="12">
        <v>25</v>
      </c>
      <c r="F26" s="14" t="str">
        <f>IF(C26="","",INDEX($A$2:$C$26,MATCH(E26,$A$2:$A$26,0),2))</f>
        <v/>
      </c>
      <c r="G26" s="14" t="str">
        <f t="shared" si="0"/>
        <v/>
      </c>
      <c r="H26" s="8" t="str">
        <f t="shared" si="2"/>
        <v/>
      </c>
      <c r="I26" s="16" t="str">
        <f t="shared" si="1"/>
        <v/>
      </c>
      <c r="J26" s="9" t="str">
        <f t="shared" si="3"/>
        <v/>
      </c>
    </row>
  </sheetData>
  <mergeCells count="1">
    <mergeCell ref="E1:G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Diagrama de Pareto</vt:lpstr>
      <vt:lpstr>Cálculos</vt:lpstr>
      <vt:lpstr>'Diagrama de Pareto'!Área_de_impresión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Ingenio Empresa</dc:creator>
  <cp:keywords>7 herramientas de calidad;analisis de pareto;diagrama de pareto</cp:keywords>
  <cp:lastModifiedBy>Betancourt Quintero</cp:lastModifiedBy>
  <dcterms:created xsi:type="dcterms:W3CDTF">2016-07-06T22:34:45Z</dcterms:created>
  <dcterms:modified xsi:type="dcterms:W3CDTF">2016-08-12T15:03:23Z</dcterms:modified>
</cp:coreProperties>
</file>