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isewong/Desktop/smile school/imgs/"/>
    </mc:Choice>
  </mc:AlternateContent>
  <xr:revisionPtr revIDLastSave="0" documentId="13_ncr:1_{E87D0441-4854-F94B-B3A8-6798EF347F9A}" xr6:coauthVersionLast="45" xr6:coauthVersionMax="45" xr10:uidLastSave="{00000000-0000-0000-0000-000000000000}"/>
  <bookViews>
    <workbookView xWindow="2120" yWindow="1300" windowWidth="22980" windowHeight="14700" activeTab="1" xr2:uid="{B16267A9-925E-E247-B5A3-70C60F41CE5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12" i="2" l="1"/>
  <c r="C11" i="2"/>
  <c r="C10" i="2"/>
  <c r="C7" i="2"/>
  <c r="C8" i="2"/>
  <c r="E24" i="1"/>
  <c r="E23" i="1"/>
  <c r="E22" i="1"/>
  <c r="D22" i="1"/>
  <c r="C24" i="1"/>
  <c r="D24" i="1" s="1"/>
  <c r="C6" i="1" l="1"/>
  <c r="C2" i="1" s="1"/>
  <c r="C15" i="1" s="1"/>
  <c r="D15" i="1" s="1"/>
  <c r="C22" i="1"/>
  <c r="C10" i="1"/>
  <c r="C11" i="1"/>
  <c r="H11" i="1" s="1"/>
  <c r="C23" i="1"/>
  <c r="D23" i="1" s="1"/>
  <c r="AG7" i="1"/>
  <c r="AD7" i="1" s="1"/>
  <c r="H10" i="1"/>
  <c r="C7" i="1"/>
  <c r="B3" i="1" s="1"/>
  <c r="C35" i="1" l="1"/>
  <c r="D35" i="1" s="1"/>
  <c r="C41" i="1"/>
  <c r="D41" i="1" s="1"/>
  <c r="F41" i="1" s="1"/>
  <c r="C40" i="1"/>
  <c r="D40" i="1" s="1"/>
  <c r="C37" i="1"/>
  <c r="D37" i="1" s="1"/>
  <c r="F37" i="1" s="1"/>
  <c r="C42" i="1"/>
  <c r="D42" i="1" s="1"/>
  <c r="C36" i="1"/>
  <c r="D36" i="1" s="1"/>
  <c r="E36" i="1" s="1"/>
  <c r="G36" i="1" s="1"/>
  <c r="H36" i="1" s="1"/>
  <c r="F40" i="1"/>
  <c r="E40" i="1"/>
  <c r="G40" i="1" s="1"/>
  <c r="H40" i="1" s="1"/>
  <c r="F42" i="1"/>
  <c r="E42" i="1"/>
  <c r="G42" i="1" s="1"/>
  <c r="H42" i="1" s="1"/>
  <c r="F35" i="1"/>
  <c r="E35" i="1"/>
  <c r="G35" i="1" s="1"/>
  <c r="H35" i="1" s="1"/>
  <c r="C29" i="1"/>
  <c r="D29" i="1" s="1"/>
  <c r="E29" i="1" s="1"/>
  <c r="G29" i="1" s="1"/>
  <c r="H29" i="1" s="1"/>
  <c r="C30" i="1"/>
  <c r="D30" i="1" s="1"/>
  <c r="E30" i="1" s="1"/>
  <c r="G30" i="1" s="1"/>
  <c r="H30" i="1" s="1"/>
  <c r="C28" i="1"/>
  <c r="D28" i="1" s="1"/>
  <c r="AI7" i="1"/>
  <c r="C16" i="1"/>
  <c r="D16" i="1" s="1"/>
  <c r="B2" i="1"/>
  <c r="H6" i="1"/>
  <c r="H7" i="1"/>
  <c r="C17" i="1"/>
  <c r="D17" i="1" s="1"/>
  <c r="O7" i="1" l="1"/>
  <c r="L7" i="1" s="1"/>
  <c r="O6" i="1"/>
  <c r="L6" i="1" s="1"/>
  <c r="F29" i="1"/>
  <c r="E37" i="1"/>
  <c r="G37" i="1" s="1"/>
  <c r="H37" i="1" s="1"/>
  <c r="F36" i="1"/>
  <c r="E41" i="1"/>
  <c r="G41" i="1" s="1"/>
  <c r="H41" i="1" s="1"/>
  <c r="F30" i="1"/>
  <c r="E28" i="1"/>
  <c r="G28" i="1" s="1"/>
  <c r="H28" i="1" s="1"/>
  <c r="F28" i="1"/>
  <c r="Q6" i="1" l="1"/>
  <c r="L2" i="1"/>
  <c r="K2" i="1" s="1"/>
  <c r="X7" i="1" s="1"/>
  <c r="U7" i="1" s="1"/>
  <c r="Q7" i="1"/>
  <c r="L3" i="1"/>
  <c r="K3" i="1" s="1"/>
  <c r="X6" i="1" s="1"/>
  <c r="U6" i="1" s="1"/>
  <c r="Z6" i="1" s="1"/>
  <c r="Z7" i="1" l="1"/>
  <c r="U3" i="1"/>
  <c r="T3" i="1" s="1"/>
  <c r="AG6" i="1" s="1"/>
  <c r="AD6" i="1" s="1"/>
  <c r="AD3" i="1" l="1"/>
  <c r="AC3" i="1" s="1"/>
  <c r="AI6" i="1"/>
</calcChain>
</file>

<file path=xl/sharedStrings.xml><?xml version="1.0" encoding="utf-8"?>
<sst xmlns="http://schemas.openxmlformats.org/spreadsheetml/2006/main" count="126" uniqueCount="42">
  <si>
    <t>Correct</t>
  </si>
  <si>
    <t>Wrong</t>
  </si>
  <si>
    <t>P(learned)</t>
  </si>
  <si>
    <t>P(transit)</t>
  </si>
  <si>
    <t>P(learned_now)</t>
  </si>
  <si>
    <t>p(slip)</t>
  </si>
  <si>
    <t>p(learned_prior)</t>
  </si>
  <si>
    <t>p(guess)</t>
  </si>
  <si>
    <t>p(correct_next)</t>
  </si>
  <si>
    <t>Level 1</t>
  </si>
  <si>
    <t>Level 2</t>
  </si>
  <si>
    <t>Level 3</t>
  </si>
  <si>
    <t>Not yet studied</t>
  </si>
  <si>
    <t>Try 1 + Studied at school</t>
  </si>
  <si>
    <t>Try 2 + Studied at school</t>
  </si>
  <si>
    <t>Correct + corect</t>
  </si>
  <si>
    <t xml:space="preserve">Correct + Wrong </t>
  </si>
  <si>
    <t>Correct + Wrong + Correct</t>
  </si>
  <si>
    <t>Correct + Wrong + Correct + Correct</t>
  </si>
  <si>
    <t>Test + school + correct 1</t>
  </si>
  <si>
    <t>Test + school + correct 2</t>
  </si>
  <si>
    <t>Test + school + correct 3</t>
  </si>
  <si>
    <t>Test + school + incorrect 1</t>
  </si>
  <si>
    <t>P(learned_now) at school + incorrect</t>
  </si>
  <si>
    <t>Test + no school + correct</t>
  </si>
  <si>
    <t>Test + no school + incorrect</t>
  </si>
  <si>
    <t>p(Slip)</t>
  </si>
  <si>
    <t>Student name:</t>
  </si>
  <si>
    <t>Where quiz correct:</t>
  </si>
  <si>
    <t>Denise</t>
  </si>
  <si>
    <t>General Physics 1</t>
  </si>
  <si>
    <t>General Physics 2</t>
  </si>
  <si>
    <t>General Physics 3</t>
  </si>
  <si>
    <t>Test 1</t>
  </si>
  <si>
    <t>Test 2</t>
  </si>
  <si>
    <t>Test 3</t>
  </si>
  <si>
    <t>https://www.smashingscience.org/caie-igcse-physics.html</t>
  </si>
  <si>
    <t>Sign up</t>
  </si>
  <si>
    <t>Do test</t>
  </si>
  <si>
    <t>Send email</t>
  </si>
  <si>
    <t>p(learned_now), where quiz correct:</t>
  </si>
  <si>
    <t>p(learned_now), where quiz incorrect: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</si>
</sst>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10" fontId="0" fillId="0" borderId="0" xfId="0" applyNumberFormat="1" applyFill="1" applyBorder="1"/>
    <xf numFmtId="10" fontId="0" fillId="2" borderId="0" xfId="0" applyNumberFormat="1" applyFill="1" applyBorder="1"/>
    <xf numFmtId="0" fontId="0" fillId="0" borderId="0" xfId="0" applyFill="1"/>
    <xf numFmtId="9" fontId="0" fillId="0" borderId="0" xfId="0" applyNumberFormat="1" applyFill="1"/>
    <xf numFmtId="0" fontId="0" fillId="0" borderId="2" xfId="0" applyFill="1" applyBorder="1"/>
    <xf numFmtId="0" fontId="0" fillId="0" borderId="3" xfId="0" applyFill="1" applyBorder="1"/>
    <xf numFmtId="9" fontId="0" fillId="0" borderId="3" xfId="1" applyFont="1" applyFill="1" applyBorder="1"/>
    <xf numFmtId="9" fontId="0" fillId="0" borderId="4" xfId="1" applyFont="1" applyFill="1" applyBorder="1"/>
    <xf numFmtId="9" fontId="0" fillId="0" borderId="0" xfId="1" applyFont="1" applyFill="1"/>
    <xf numFmtId="0" fontId="0" fillId="0" borderId="5" xfId="0" applyFill="1" applyBorder="1"/>
    <xf numFmtId="0" fontId="0" fillId="0" borderId="0" xfId="0" applyFill="1" applyBorder="1"/>
    <xf numFmtId="9" fontId="0" fillId="0" borderId="0" xfId="1" applyFont="1" applyFill="1" applyBorder="1"/>
    <xf numFmtId="9" fontId="0" fillId="0" borderId="1" xfId="1" applyFont="1" applyFill="1" applyBorder="1"/>
    <xf numFmtId="0" fontId="0" fillId="0" borderId="6" xfId="0" applyFill="1" applyBorder="1"/>
    <xf numFmtId="0" fontId="0" fillId="0" borderId="7" xfId="0" applyFill="1" applyBorder="1"/>
    <xf numFmtId="9" fontId="0" fillId="0" borderId="7" xfId="1" applyFont="1" applyFill="1" applyBorder="1"/>
    <xf numFmtId="9" fontId="0" fillId="0" borderId="8" xfId="1" applyFont="1" applyFill="1" applyBorder="1"/>
    <xf numFmtId="164" fontId="0" fillId="0" borderId="7" xfId="1" applyNumberFormat="1" applyFont="1" applyFill="1" applyBorder="1"/>
    <xf numFmtId="10" fontId="0" fillId="0" borderId="0" xfId="0" applyNumberFormat="1" applyFont="1" applyFill="1" applyBorder="1"/>
    <xf numFmtId="10" fontId="0" fillId="3" borderId="0" xfId="0" applyNumberFormat="1" applyFill="1" applyBorder="1"/>
    <xf numFmtId="9" fontId="0" fillId="0" borderId="9" xfId="1" applyFont="1" applyFill="1" applyBorder="1"/>
    <xf numFmtId="9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0" fontId="3" fillId="0" borderId="0" xfId="2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3216810</xdr:colOff>
      <xdr:row>4</xdr:row>
      <xdr:rowOff>57079</xdr:rowOff>
    </xdr:from>
    <xdr:to>
      <xdr:col>16</xdr:col>
      <xdr:colOff>336704</xdr:colOff>
      <xdr:row>26</xdr:row>
      <xdr:rowOff>31926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ACE2D8-2B0A-6A4B-8D05-8E4876C6D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38271" y="856180"/>
          <a:ext cx="7784612" cy="4369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mashingscience.org/caie-igcse-physic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8FE87-5068-4F47-96B8-C52A7187FE20}">
  <dimension ref="A1:AI42"/>
  <sheetViews>
    <sheetView zoomScale="75" workbookViewId="0">
      <selection activeCell="A14" sqref="A14:B17"/>
    </sheetView>
  </sheetViews>
  <sheetFormatPr baseColWidth="10" defaultRowHeight="16" x14ac:dyDescent="0.2"/>
  <cols>
    <col min="1" max="1" width="21.5" style="3" customWidth="1"/>
    <col min="2" max="2" width="14.1640625" style="3" customWidth="1"/>
    <col min="3" max="3" width="22.83203125" style="3" bestFit="1" customWidth="1"/>
    <col min="4" max="8" width="21.1640625" style="3" bestFit="1" customWidth="1"/>
    <col min="9" max="9" width="10.83203125" style="3"/>
    <col min="10" max="10" width="23" style="3" bestFit="1" customWidth="1"/>
    <col min="11" max="11" width="14.33203125" style="3" bestFit="1" customWidth="1"/>
    <col min="12" max="12" width="10.83203125" style="3"/>
    <col min="13" max="13" width="9.33203125" style="3" bestFit="1" customWidth="1"/>
    <col min="14" max="14" width="10.83203125" style="3"/>
    <col min="15" max="15" width="14.5" style="3" bestFit="1" customWidth="1"/>
    <col min="16" max="18" width="10.83203125" style="3"/>
    <col min="19" max="19" width="24.1640625" style="3" bestFit="1" customWidth="1"/>
    <col min="20" max="20" width="15.1640625" style="3" bestFit="1" customWidth="1"/>
    <col min="21" max="27" width="10.83203125" style="3"/>
    <col min="28" max="28" width="27.1640625" style="3" customWidth="1"/>
    <col min="29" max="29" width="15.1640625" style="3" bestFit="1" customWidth="1"/>
    <col min="30" max="16384" width="10.83203125" style="3"/>
  </cols>
  <sheetData>
    <row r="1" spans="1:35" x14ac:dyDescent="0.2">
      <c r="B1" s="3" t="s">
        <v>4</v>
      </c>
      <c r="C1" s="3" t="s">
        <v>2</v>
      </c>
      <c r="D1" s="3" t="s">
        <v>3</v>
      </c>
      <c r="K1" s="3" t="s">
        <v>4</v>
      </c>
      <c r="L1" s="3" t="s">
        <v>2</v>
      </c>
      <c r="M1" s="3" t="s">
        <v>3</v>
      </c>
      <c r="T1" s="3" t="s">
        <v>4</v>
      </c>
      <c r="U1" s="3" t="s">
        <v>2</v>
      </c>
      <c r="V1" s="3" t="s">
        <v>3</v>
      </c>
      <c r="AC1" s="3" t="s">
        <v>4</v>
      </c>
      <c r="AD1" s="3" t="s">
        <v>2</v>
      </c>
      <c r="AE1" s="3" t="s">
        <v>3</v>
      </c>
    </row>
    <row r="2" spans="1:35" x14ac:dyDescent="0.2">
      <c r="A2" s="3" t="s">
        <v>0</v>
      </c>
      <c r="B2" s="1">
        <f>C2+D2*(1-C2)</f>
        <v>0.80769230769230771</v>
      </c>
      <c r="C2" s="4">
        <f>C6</f>
        <v>0.72527472527472525</v>
      </c>
      <c r="D2" s="3">
        <v>0.3</v>
      </c>
      <c r="J2" s="3" t="s">
        <v>15</v>
      </c>
      <c r="K2" s="1">
        <f>L2+M2*(1-L2)</f>
        <v>0.9602994555353902</v>
      </c>
      <c r="L2" s="4">
        <f>L6</f>
        <v>0.94328493647912881</v>
      </c>
      <c r="M2" s="3">
        <v>0.3</v>
      </c>
      <c r="T2" s="1"/>
      <c r="U2" s="4"/>
      <c r="AC2" s="1"/>
      <c r="AD2" s="4"/>
    </row>
    <row r="3" spans="1:35" x14ac:dyDescent="0.2">
      <c r="A3" s="3" t="s">
        <v>1</v>
      </c>
      <c r="B3" s="1">
        <f>C3+D3*(1-C3)</f>
        <v>0.307</v>
      </c>
      <c r="C3" s="4">
        <v>0.01</v>
      </c>
      <c r="D3" s="3">
        <v>0.3</v>
      </c>
      <c r="J3" s="3" t="s">
        <v>16</v>
      </c>
      <c r="K3" s="1">
        <f>L3+M3*(1-L3)</f>
        <v>0.33712121212121215</v>
      </c>
      <c r="L3" s="4">
        <f>L7</f>
        <v>5.3030303030303039E-2</v>
      </c>
      <c r="M3" s="3">
        <v>0.3</v>
      </c>
      <c r="S3" s="3" t="s">
        <v>17</v>
      </c>
      <c r="T3" s="1">
        <f>U3+V3*(1-U3)</f>
        <v>0.47070515036294502</v>
      </c>
      <c r="U3" s="4">
        <f>U7</f>
        <v>0.2438645005184929</v>
      </c>
      <c r="V3" s="3">
        <v>0.3</v>
      </c>
      <c r="AB3" s="3" t="s">
        <v>18</v>
      </c>
      <c r="AC3" s="1">
        <f>AD3+AE3*(1-AD3)</f>
        <v>0.8451893329944048</v>
      </c>
      <c r="AD3" s="4">
        <f>AD6</f>
        <v>0.77884190427772115</v>
      </c>
      <c r="AE3" s="3">
        <v>0.3</v>
      </c>
    </row>
    <row r="5" spans="1:35" x14ac:dyDescent="0.2">
      <c r="A5" s="5" t="s">
        <v>13</v>
      </c>
      <c r="B5" s="6"/>
      <c r="C5" s="6" t="s">
        <v>2</v>
      </c>
      <c r="D5" s="6"/>
      <c r="E5" s="7" t="s">
        <v>5</v>
      </c>
      <c r="F5" s="7" t="s">
        <v>6</v>
      </c>
      <c r="G5" s="7" t="s">
        <v>7</v>
      </c>
      <c r="H5" s="8" t="s">
        <v>8</v>
      </c>
      <c r="J5" s="3" t="s">
        <v>14</v>
      </c>
      <c r="L5" s="3" t="s">
        <v>2</v>
      </c>
      <c r="N5" s="9" t="s">
        <v>5</v>
      </c>
      <c r="O5" s="9" t="s">
        <v>6</v>
      </c>
      <c r="P5" s="9" t="s">
        <v>7</v>
      </c>
      <c r="Q5" s="9" t="s">
        <v>8</v>
      </c>
      <c r="S5" s="3" t="s">
        <v>14</v>
      </c>
      <c r="U5" s="3" t="s">
        <v>2</v>
      </c>
      <c r="W5" s="9" t="s">
        <v>5</v>
      </c>
      <c r="X5" s="9" t="s">
        <v>6</v>
      </c>
      <c r="Y5" s="9" t="s">
        <v>7</v>
      </c>
      <c r="Z5" s="9" t="s">
        <v>8</v>
      </c>
      <c r="AB5" s="3" t="s">
        <v>14</v>
      </c>
      <c r="AD5" s="3" t="s">
        <v>2</v>
      </c>
      <c r="AF5" s="9" t="s">
        <v>5</v>
      </c>
      <c r="AG5" s="9" t="s">
        <v>6</v>
      </c>
      <c r="AH5" s="9" t="s">
        <v>7</v>
      </c>
      <c r="AI5" s="9" t="s">
        <v>8</v>
      </c>
    </row>
    <row r="6" spans="1:35" x14ac:dyDescent="0.2">
      <c r="A6" s="10"/>
      <c r="B6" s="11" t="s">
        <v>0</v>
      </c>
      <c r="C6" s="12">
        <f>(F6*(1-E6))/(F6*(1-E6)+(1-F6)*G6)</f>
        <v>0.72527472527472525</v>
      </c>
      <c r="D6" s="12"/>
      <c r="E6" s="12">
        <v>0.01</v>
      </c>
      <c r="F6" s="12">
        <v>0.4</v>
      </c>
      <c r="G6" s="12">
        <v>0.25</v>
      </c>
      <c r="H6" s="13">
        <f>C6*(1-E6)+(1-C6)*G6</f>
        <v>0.78670329670329664</v>
      </c>
      <c r="K6" s="3" t="s">
        <v>0</v>
      </c>
      <c r="L6" s="9">
        <f>(O6*(1-N6))/(O6*(1-N6)+(1-O6)*P6)</f>
        <v>0.94328493647912881</v>
      </c>
      <c r="M6" s="9"/>
      <c r="N6" s="9">
        <v>0.01</v>
      </c>
      <c r="O6" s="9">
        <f>B2</f>
        <v>0.80769230769230771</v>
      </c>
      <c r="P6" s="9">
        <v>0.25</v>
      </c>
      <c r="Q6" s="9">
        <f>L6*(1-N6)+(1-L6)*P6</f>
        <v>0.94803085299455536</v>
      </c>
      <c r="T6" s="3" t="s">
        <v>0</v>
      </c>
      <c r="U6" s="9">
        <f>(X6*(1-W6))/(X6*(1-W6)+(1-X6)*Y6)</f>
        <v>0.66820870620354922</v>
      </c>
      <c r="V6" s="9"/>
      <c r="W6" s="9">
        <v>0.01</v>
      </c>
      <c r="X6" s="9">
        <f>K3</f>
        <v>0.33712121212121215</v>
      </c>
      <c r="Y6" s="9">
        <v>0.25</v>
      </c>
      <c r="Z6" s="9">
        <f>U6*(1-W6)+(1-U6)*Y6</f>
        <v>0.74447444259062634</v>
      </c>
      <c r="AC6" s="3" t="s">
        <v>0</v>
      </c>
      <c r="AD6" s="9">
        <f>(AG6*(1-AF6))/(AG6*(1-AF6)+(1-AG6)*AH6)</f>
        <v>0.77884190427772115</v>
      </c>
      <c r="AE6" s="9"/>
      <c r="AF6" s="9">
        <v>0.01</v>
      </c>
      <c r="AG6" s="9">
        <f>T3</f>
        <v>0.47070515036294502</v>
      </c>
      <c r="AH6" s="9">
        <v>0.25</v>
      </c>
      <c r="AI6" s="9">
        <f>AD6*(1-AF6)+(1-AD6)*AH6</f>
        <v>0.82634300916551362</v>
      </c>
    </row>
    <row r="7" spans="1:35" x14ac:dyDescent="0.2">
      <c r="A7" s="14"/>
      <c r="B7" s="15" t="s">
        <v>1</v>
      </c>
      <c r="C7" s="16">
        <f>(F7*E7)/(F7*E7+(1-F7)*(1-G7))</f>
        <v>8.8105726872246704E-3</v>
      </c>
      <c r="D7" s="16"/>
      <c r="E7" s="16">
        <v>0.01</v>
      </c>
      <c r="F7" s="16">
        <v>0.4</v>
      </c>
      <c r="G7" s="16">
        <v>0.25</v>
      </c>
      <c r="H7" s="17">
        <f>C7*(1-E7)+(1-C7)*G7</f>
        <v>0.25651982378854626</v>
      </c>
      <c r="K7" s="3" t="s">
        <v>1</v>
      </c>
      <c r="L7" s="9">
        <f>(O7*N7)/(O7*N7+(1-O7)*(1-P7))</f>
        <v>5.3030303030303039E-2</v>
      </c>
      <c r="M7" s="9"/>
      <c r="N7" s="9">
        <v>0.01</v>
      </c>
      <c r="O7" s="9">
        <f>B2</f>
        <v>0.80769230769230771</v>
      </c>
      <c r="P7" s="9">
        <v>0.25</v>
      </c>
      <c r="Q7" s="9">
        <f>L7*(1-N7)+(1-L7)*P7</f>
        <v>0.28924242424242425</v>
      </c>
      <c r="T7" s="3" t="s">
        <v>1</v>
      </c>
      <c r="U7" s="9">
        <f>(X7*W7)/(X7*W7+(1-X7)*(1-Y7))</f>
        <v>0.2438645005184929</v>
      </c>
      <c r="V7" s="9"/>
      <c r="W7" s="9">
        <v>0.01</v>
      </c>
      <c r="X7" s="9">
        <f>K2</f>
        <v>0.9602994555353902</v>
      </c>
      <c r="Y7" s="9">
        <v>0.25</v>
      </c>
      <c r="Z7" s="9">
        <f>U7*(1-W7)+(1-U7)*Y7</f>
        <v>0.43045973038368474</v>
      </c>
      <c r="AC7" s="3" t="s">
        <v>1</v>
      </c>
      <c r="AD7" s="9">
        <f>(AG7*AF7)/(AG7*AF7+(1-AG7)*(1-AH7))</f>
        <v>0</v>
      </c>
      <c r="AE7" s="9"/>
      <c r="AF7" s="9">
        <v>0.01</v>
      </c>
      <c r="AG7" s="9">
        <f>T2</f>
        <v>0</v>
      </c>
      <c r="AH7" s="9">
        <v>0.25</v>
      </c>
      <c r="AI7" s="9">
        <f>AD7*(1-AF7)+(1-AD7)*AH7</f>
        <v>0.25</v>
      </c>
    </row>
    <row r="9" spans="1:35" x14ac:dyDescent="0.2">
      <c r="A9" s="5" t="s">
        <v>12</v>
      </c>
      <c r="B9" s="6"/>
      <c r="C9" s="6" t="s">
        <v>2</v>
      </c>
      <c r="D9" s="6"/>
      <c r="E9" s="7" t="s">
        <v>5</v>
      </c>
      <c r="F9" s="7" t="s">
        <v>6</v>
      </c>
      <c r="G9" s="7" t="s">
        <v>7</v>
      </c>
      <c r="H9" s="8" t="s">
        <v>8</v>
      </c>
    </row>
    <row r="10" spans="1:35" x14ac:dyDescent="0.2">
      <c r="A10" s="10"/>
      <c r="B10" s="11" t="s">
        <v>0</v>
      </c>
      <c r="C10" s="12">
        <f>(F10*(1-E10))/(F10*(1-E10)+(1-F10)*G10)</f>
        <v>0.62923728813559321</v>
      </c>
      <c r="D10" s="12"/>
      <c r="E10" s="12">
        <v>0.01</v>
      </c>
      <c r="F10" s="16">
        <v>0.3</v>
      </c>
      <c r="G10" s="12">
        <v>0.25</v>
      </c>
      <c r="H10" s="13">
        <f>C10*(1-E10)+(1-C10)*G10</f>
        <v>0.71563559322033887</v>
      </c>
    </row>
    <row r="11" spans="1:35" x14ac:dyDescent="0.2">
      <c r="A11" s="14"/>
      <c r="B11" s="15" t="s">
        <v>1</v>
      </c>
      <c r="C11" s="18">
        <f>(F11*E11)/(F11*E11+(1-F11)*(1-G11))</f>
        <v>5.6818181818181828E-3</v>
      </c>
      <c r="D11" s="16"/>
      <c r="E11" s="16">
        <v>0.01</v>
      </c>
      <c r="F11" s="21">
        <v>0.3</v>
      </c>
      <c r="G11" s="16">
        <v>0.25</v>
      </c>
      <c r="H11" s="17">
        <f>C11*(1-E11)+(1-C11)*G11</f>
        <v>0.25420454545454546</v>
      </c>
    </row>
    <row r="13" spans="1:35" x14ac:dyDescent="0.2">
      <c r="C13" s="26" t="s">
        <v>4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</row>
    <row r="14" spans="1:35" x14ac:dyDescent="0.2">
      <c r="A14" s="3" t="s">
        <v>3</v>
      </c>
      <c r="C14" s="3" t="s">
        <v>19</v>
      </c>
      <c r="D14" s="3" t="s">
        <v>20</v>
      </c>
    </row>
    <row r="15" spans="1:35" x14ac:dyDescent="0.2">
      <c r="A15" s="3">
        <v>0.45</v>
      </c>
      <c r="B15" s="3" t="s">
        <v>9</v>
      </c>
      <c r="C15" s="1">
        <f>$C$2+A15*(1-$C$2)</f>
        <v>0.84890109890109888</v>
      </c>
      <c r="D15" s="2">
        <f>(C15*(1-E$6))/(C15*(1-E$6)+(1-C15)*G$6)+A15*(1-(C15*(1-E$6))/(C15*(1-E$6)+(1-C15)*G$6))</f>
        <v>0.97634205092911219</v>
      </c>
      <c r="E15" s="1"/>
      <c r="F15" s="1"/>
    </row>
    <row r="16" spans="1:35" x14ac:dyDescent="0.2">
      <c r="A16" s="3">
        <v>0.35</v>
      </c>
      <c r="B16" s="3" t="s">
        <v>10</v>
      </c>
      <c r="C16" s="1">
        <f t="shared" ref="C16:C17" si="0">$C$2+A16*(1-$C$2)</f>
        <v>0.8214285714285714</v>
      </c>
      <c r="D16" s="2">
        <f t="shared" ref="D16:D17" si="1">(C16*(1-E$6))/(C16*(1-E$6)+(1-C16)*G$6)+A16*(1-(C16*(1-E$6))/(C16*(1-E$6)+(1-C16)*G$6))</f>
        <v>0.96617402164862609</v>
      </c>
      <c r="E16" s="1"/>
      <c r="F16" s="1"/>
    </row>
    <row r="17" spans="1:15" x14ac:dyDescent="0.2">
      <c r="A17" s="3">
        <v>0.25</v>
      </c>
      <c r="B17" s="3" t="s">
        <v>11</v>
      </c>
      <c r="C17" s="1">
        <f t="shared" si="0"/>
        <v>0.79395604395604391</v>
      </c>
      <c r="D17" s="2">
        <f t="shared" si="1"/>
        <v>0.9538722692383389</v>
      </c>
      <c r="E17" s="1"/>
      <c r="F17" s="1"/>
    </row>
    <row r="18" spans="1:15" x14ac:dyDescent="0.2">
      <c r="C18" s="1"/>
      <c r="D18" s="1"/>
      <c r="E18" s="1"/>
      <c r="F18" s="1"/>
      <c r="G18" s="1"/>
    </row>
    <row r="19" spans="1:15" x14ac:dyDescent="0.2">
      <c r="D19" s="1"/>
    </row>
    <row r="20" spans="1:15" x14ac:dyDescent="0.2">
      <c r="C20" s="26" t="s">
        <v>23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</row>
    <row r="21" spans="1:15" x14ac:dyDescent="0.2">
      <c r="A21" s="3" t="s">
        <v>3</v>
      </c>
      <c r="C21" s="3" t="s">
        <v>22</v>
      </c>
      <c r="D21" s="3" t="s">
        <v>19</v>
      </c>
      <c r="E21" s="3" t="s">
        <v>21</v>
      </c>
    </row>
    <row r="22" spans="1:15" x14ac:dyDescent="0.2">
      <c r="A22" s="3">
        <v>0.45</v>
      </c>
      <c r="B22" s="3" t="s">
        <v>9</v>
      </c>
      <c r="C22" s="1">
        <f>$C$3+A22*(1-$C$3)</f>
        <v>0.45550000000000002</v>
      </c>
      <c r="D22" s="1">
        <f>((C22*(1-E10))/(C22*(1-E10)+(1-C22)*G10))+A22*(1-((C22*(1-E10))/(C22*(1-E10)+(1-F10)*G10)))</f>
        <v>0.89393793750796513</v>
      </c>
      <c r="E22" s="2">
        <f>((D22*(1-E10))/(D22*(1-E10)+(1-D22)*G10))+A22*(1-((D22*(1-E10))/(D22*(1-E10)+(1-D22)*G10)))</f>
        <v>0.98400075872381942</v>
      </c>
      <c r="F22" s="1"/>
      <c r="G22" s="1"/>
      <c r="H22" s="1"/>
      <c r="I22" s="1"/>
    </row>
    <row r="23" spans="1:15" x14ac:dyDescent="0.2">
      <c r="A23" s="3">
        <v>0.3</v>
      </c>
      <c r="B23" s="3" t="s">
        <v>10</v>
      </c>
      <c r="C23" s="1">
        <f>$C$3+A23*(1-$C$3)</f>
        <v>0.307</v>
      </c>
      <c r="D23" s="1">
        <f>((C23*(1-E10))/(C23*(1-E10)+(1-C23)*G10))+A23*(1-((C23*(1-E10))/(C23*(1-E10)+(1-C23)*G10)))</f>
        <v>0.74585062240663902</v>
      </c>
      <c r="E23" s="2">
        <f>((D23*(1-E11))/(D23*(1-E11)+(1-D23)*G11))+A23*(1-((D23*(1-E11))/(D23*(1-E11)+(1-D23)*G11)))</f>
        <v>0.94453858691434034</v>
      </c>
      <c r="F23" s="1"/>
      <c r="G23" s="1"/>
      <c r="H23" s="1"/>
      <c r="I23" s="1"/>
    </row>
    <row r="24" spans="1:15" x14ac:dyDescent="0.2">
      <c r="A24" s="3">
        <v>0.2</v>
      </c>
      <c r="B24" s="3" t="s">
        <v>11</v>
      </c>
      <c r="C24" s="1">
        <f>$C$3+A24*(1-$C$3)</f>
        <v>0.20800000000000002</v>
      </c>
      <c r="D24" s="1">
        <f>((C24*(1-E11))/(C24*(1-E11)+(1-C24)*G11))+A24*(1-((C24*(1-E11))/(C24*(1-E11)+(1-C24)*G11)))</f>
        <v>0.60784313725490191</v>
      </c>
      <c r="E24" s="1">
        <f>((D24*(1-E10))/(D24*(1-E10)+(1-D24)*G10))+A24*(1-((D24*(1-E10))/(D24*(1-E10)+(1-D24)*G10)))</f>
        <v>0.88792378817595963</v>
      </c>
      <c r="F24" s="1"/>
      <c r="G24" s="1"/>
      <c r="H24" s="1"/>
      <c r="I24" s="1"/>
    </row>
    <row r="25" spans="1:15" x14ac:dyDescent="0.2">
      <c r="C25" s="1"/>
      <c r="D25" s="1"/>
      <c r="E25" s="1"/>
      <c r="F25" s="1"/>
      <c r="G25" s="1"/>
    </row>
    <row r="26" spans="1:15" x14ac:dyDescent="0.2">
      <c r="C26" s="27" t="s">
        <v>4</v>
      </c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</row>
    <row r="27" spans="1:15" x14ac:dyDescent="0.2">
      <c r="A27" s="3" t="s">
        <v>3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</row>
    <row r="28" spans="1:15" x14ac:dyDescent="0.2">
      <c r="A28" s="3">
        <v>0.45</v>
      </c>
      <c r="B28" s="3" t="s">
        <v>9</v>
      </c>
      <c r="C28" s="1">
        <f>$C$10+A28*(1-$C$10)</f>
        <v>0.79608050847457623</v>
      </c>
      <c r="D28" s="2">
        <f>C28+A28*(1-C28)</f>
        <v>0.88784427966101698</v>
      </c>
      <c r="E28" s="1">
        <f>D28+A28*(1-D28)</f>
        <v>0.93831435381355932</v>
      </c>
      <c r="F28" s="1">
        <f>$C$10+D28*(1-$C$10)</f>
        <v>0.95841684097601265</v>
      </c>
      <c r="G28" s="1">
        <f>$C$10+E28*(1-$C$10)</f>
        <v>0.97712926253680688</v>
      </c>
      <c r="H28" s="1">
        <f>G28+E28*(1-G28)</f>
        <v>0.9985892037808225</v>
      </c>
    </row>
    <row r="29" spans="1:15" x14ac:dyDescent="0.2">
      <c r="A29" s="3">
        <v>0.3</v>
      </c>
      <c r="B29" s="3" t="s">
        <v>10</v>
      </c>
      <c r="C29" s="1">
        <f t="shared" ref="C29:C30" si="2">$C$10+A29*(1-$C$10)</f>
        <v>0.74046610169491522</v>
      </c>
      <c r="D29" s="1">
        <f t="shared" ref="D29:D30" si="3">C29+A29*(1-C29)</f>
        <v>0.81832627118644063</v>
      </c>
      <c r="E29" s="2">
        <f t="shared" ref="E29:E30" si="4">D29+A29*(1-D29)</f>
        <v>0.87282838983050848</v>
      </c>
      <c r="F29" s="1">
        <f t="shared" ref="F29:F30" si="5">$C$10+D29*(1-$C$10)</f>
        <v>0.93264215563056596</v>
      </c>
      <c r="G29" s="1">
        <f t="shared" ref="G29:G30" si="6">$C$10+E29*(1-$C$10)</f>
        <v>0.95284950894139619</v>
      </c>
      <c r="H29" s="1">
        <f t="shared" ref="H29:H30" si="7">G29+E29*(1-G29)</f>
        <v>0.99400379613179513</v>
      </c>
    </row>
    <row r="30" spans="1:15" x14ac:dyDescent="0.2">
      <c r="A30" s="3">
        <v>0.2</v>
      </c>
      <c r="B30" s="3" t="s">
        <v>11</v>
      </c>
      <c r="C30" s="1">
        <f t="shared" si="2"/>
        <v>0.70338983050847459</v>
      </c>
      <c r="D30" s="1">
        <f t="shared" si="3"/>
        <v>0.76271186440677963</v>
      </c>
      <c r="E30" s="2">
        <f t="shared" si="4"/>
        <v>0.81016949152542372</v>
      </c>
      <c r="F30" s="1">
        <f t="shared" si="5"/>
        <v>0.91202240735420848</v>
      </c>
      <c r="G30" s="1">
        <f t="shared" si="6"/>
        <v>0.92961792588336678</v>
      </c>
      <c r="H30" s="1">
        <f t="shared" si="7"/>
        <v>0.98663933508294421</v>
      </c>
    </row>
    <row r="33" spans="1:10" x14ac:dyDescent="0.2">
      <c r="C33" s="27" t="s">
        <v>4</v>
      </c>
      <c r="D33" s="27"/>
      <c r="E33" s="27"/>
      <c r="F33" s="27"/>
      <c r="G33" s="27"/>
      <c r="H33" s="27"/>
      <c r="I33" s="27"/>
      <c r="J33" s="27"/>
    </row>
    <row r="34" spans="1:10" x14ac:dyDescent="0.2">
      <c r="A34" s="3" t="s">
        <v>3</v>
      </c>
      <c r="C34" s="1" t="s">
        <v>25</v>
      </c>
      <c r="D34" s="1" t="s">
        <v>24</v>
      </c>
      <c r="E34" s="1" t="s">
        <v>24</v>
      </c>
      <c r="F34" s="1" t="s">
        <v>24</v>
      </c>
      <c r="G34" s="1" t="s">
        <v>24</v>
      </c>
      <c r="H34" s="1" t="s">
        <v>24</v>
      </c>
    </row>
    <row r="35" spans="1:10" x14ac:dyDescent="0.2">
      <c r="A35" s="3">
        <v>0.45</v>
      </c>
      <c r="B35" s="3" t="s">
        <v>9</v>
      </c>
      <c r="C35" s="1">
        <f>$C$11+A35*(1-$C$11)</f>
        <v>0.453125</v>
      </c>
      <c r="D35" s="19">
        <f>C35+A35*(1-C35)</f>
        <v>0.69921875</v>
      </c>
      <c r="E35" s="19">
        <f>D35+A35*(1-D35)</f>
        <v>0.83457031250000002</v>
      </c>
      <c r="F35" s="20">
        <f>$C$10+D35*(1-$C$10)</f>
        <v>0.88848152807203395</v>
      </c>
      <c r="G35" s="1">
        <f>$C$10+E35*(1-$C$10)</f>
        <v>0.93866484043961873</v>
      </c>
      <c r="H35" s="1">
        <f>G35+E35*(1-G35)</f>
        <v>0.98985334372116351</v>
      </c>
    </row>
    <row r="36" spans="1:10" x14ac:dyDescent="0.2">
      <c r="A36" s="3">
        <v>0.3</v>
      </c>
      <c r="B36" s="3" t="s">
        <v>10</v>
      </c>
      <c r="C36" s="1">
        <f t="shared" ref="C36:C37" si="8">$C$11+A36*(1-$C$11)</f>
        <v>0.30397727272727271</v>
      </c>
      <c r="D36" s="19">
        <f t="shared" ref="D36:D37" si="9">C36+A36*(1-C36)</f>
        <v>0.51278409090909083</v>
      </c>
      <c r="E36" s="19">
        <f t="shared" ref="E36:E37" si="10">D36+A36*(1-D36)</f>
        <v>0.65894886363636362</v>
      </c>
      <c r="F36" s="1">
        <f t="shared" ref="F36:F37" si="11">$C$10+D36*(1-$C$10)</f>
        <v>0.81935850828197221</v>
      </c>
      <c r="G36" s="20">
        <f t="shared" ref="G36:G37" si="12">$C$10+E36*(1-$C$10)</f>
        <v>0.87355095579738062</v>
      </c>
      <c r="H36" s="1">
        <f t="shared" ref="H36:H37" si="13">G36+E36*(1-G36)</f>
        <v>0.95687440978260097</v>
      </c>
    </row>
    <row r="37" spans="1:10" x14ac:dyDescent="0.2">
      <c r="A37" s="3">
        <v>0.3</v>
      </c>
      <c r="B37" s="3" t="s">
        <v>11</v>
      </c>
      <c r="C37" s="1">
        <f t="shared" si="8"/>
        <v>0.30397727272727271</v>
      </c>
      <c r="D37" s="19">
        <f t="shared" si="9"/>
        <v>0.51278409090909083</v>
      </c>
      <c r="E37" s="19">
        <f t="shared" si="10"/>
        <v>0.65894886363636362</v>
      </c>
      <c r="F37" s="1">
        <f t="shared" si="11"/>
        <v>0.81935850828197221</v>
      </c>
      <c r="G37" s="20">
        <f t="shared" si="12"/>
        <v>0.87355095579738062</v>
      </c>
      <c r="H37" s="1">
        <f t="shared" si="13"/>
        <v>0.95687440978260097</v>
      </c>
    </row>
    <row r="39" spans="1:10" x14ac:dyDescent="0.2">
      <c r="A39" s="3" t="s">
        <v>3</v>
      </c>
      <c r="C39" s="1" t="s">
        <v>25</v>
      </c>
      <c r="D39" s="1" t="s">
        <v>25</v>
      </c>
      <c r="E39" s="1" t="s">
        <v>24</v>
      </c>
      <c r="F39" s="1" t="s">
        <v>24</v>
      </c>
      <c r="G39" s="1" t="s">
        <v>24</v>
      </c>
      <c r="H39" s="1" t="s">
        <v>24</v>
      </c>
    </row>
    <row r="40" spans="1:10" x14ac:dyDescent="0.2">
      <c r="A40" s="3">
        <v>0.45</v>
      </c>
      <c r="B40" s="3" t="s">
        <v>9</v>
      </c>
      <c r="C40" s="1">
        <f>$C$11+A40*(1-$C$11)</f>
        <v>0.453125</v>
      </c>
      <c r="D40" s="19">
        <f>(C40*E11)/(C40*E11+(1-F11)*(1-G11))</f>
        <v>8.5570964886397174E-3</v>
      </c>
      <c r="E40" s="19">
        <f>D40+A40*(1-D40)</f>
        <v>0.45470640306875187</v>
      </c>
      <c r="F40" s="20">
        <f>$C$10+D40*(1-$C$10)</f>
        <v>0.63240994043540666</v>
      </c>
      <c r="G40" s="1">
        <f>$C$10+E40*(1-$C$10)</f>
        <v>0.79782546723947367</v>
      </c>
      <c r="H40" s="1">
        <f>G40+E40*(1-G40)</f>
        <v>0.88975552182311812</v>
      </c>
    </row>
    <row r="41" spans="1:10" x14ac:dyDescent="0.2">
      <c r="A41" s="3">
        <v>0.3</v>
      </c>
      <c r="B41" s="3" t="s">
        <v>10</v>
      </c>
      <c r="C41" s="1">
        <f t="shared" ref="C41:C42" si="14">$C$11+A41*(1-$C$11)</f>
        <v>0.30397727272727271</v>
      </c>
      <c r="D41" s="19">
        <f t="shared" ref="D41:D42" si="15">C41+A41*(1-C41)</f>
        <v>0.51278409090909083</v>
      </c>
      <c r="E41" s="19">
        <f t="shared" ref="E41:E42" si="16">D41+A41*(1-D41)</f>
        <v>0.65894886363636362</v>
      </c>
      <c r="F41" s="1">
        <f t="shared" ref="F41:F42" si="17">$C$10+D41*(1-$C$10)</f>
        <v>0.81935850828197221</v>
      </c>
      <c r="G41" s="20">
        <f t="shared" ref="G41:G42" si="18">$C$10+E41*(1-$C$10)</f>
        <v>0.87355095579738062</v>
      </c>
      <c r="H41" s="1">
        <f t="shared" ref="H41:H42" si="19">G41+E41*(1-G41)</f>
        <v>0.95687440978260097</v>
      </c>
    </row>
    <row r="42" spans="1:10" x14ac:dyDescent="0.2">
      <c r="A42" s="3">
        <v>0.3</v>
      </c>
      <c r="B42" s="3" t="s">
        <v>11</v>
      </c>
      <c r="C42" s="1">
        <f t="shared" si="14"/>
        <v>0.30397727272727271</v>
      </c>
      <c r="D42" s="19">
        <f t="shared" si="15"/>
        <v>0.51278409090909083</v>
      </c>
      <c r="E42" s="19">
        <f t="shared" si="16"/>
        <v>0.65894886363636362</v>
      </c>
      <c r="F42" s="1">
        <f t="shared" si="17"/>
        <v>0.81935850828197221</v>
      </c>
      <c r="G42" s="20">
        <f t="shared" si="18"/>
        <v>0.87355095579738062</v>
      </c>
      <c r="H42" s="1">
        <f t="shared" si="19"/>
        <v>0.95687440978260097</v>
      </c>
    </row>
  </sheetData>
  <mergeCells count="4">
    <mergeCell ref="C13:O13"/>
    <mergeCell ref="C20:O20"/>
    <mergeCell ref="C26:O26"/>
    <mergeCell ref="C33:J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411BB-DA15-E943-BB83-BCB6D9C5B142}">
  <dimension ref="A1:J21"/>
  <sheetViews>
    <sheetView tabSelected="1" zoomScale="89" workbookViewId="0">
      <selection activeCell="B2" sqref="B2"/>
    </sheetView>
  </sheetViews>
  <sheetFormatPr baseColWidth="10" defaultRowHeight="16" x14ac:dyDescent="0.2"/>
  <cols>
    <col min="1" max="1" width="15.5" bestFit="1" customWidth="1"/>
    <col min="2" max="2" width="17.33203125" bestFit="1" customWidth="1"/>
    <col min="3" max="3" width="34" bestFit="1" customWidth="1"/>
    <col min="4" max="4" width="6.1640625" bestFit="1" customWidth="1"/>
    <col min="5" max="5" width="4.6640625" bestFit="1" customWidth="1"/>
    <col min="7" max="7" width="3.33203125" customWidth="1"/>
  </cols>
  <sheetData>
    <row r="1" spans="1:10" x14ac:dyDescent="0.2">
      <c r="A1" t="s">
        <v>26</v>
      </c>
      <c r="B1" s="22">
        <v>0.01</v>
      </c>
      <c r="G1" s="25" t="s">
        <v>36</v>
      </c>
    </row>
    <row r="2" spans="1:10" x14ac:dyDescent="0.2">
      <c r="A2" t="s">
        <v>7</v>
      </c>
      <c r="B2" s="22">
        <v>0.25</v>
      </c>
    </row>
    <row r="4" spans="1:10" x14ac:dyDescent="0.2">
      <c r="A4" t="s">
        <v>27</v>
      </c>
      <c r="B4" t="s">
        <v>28</v>
      </c>
      <c r="C4" t="s">
        <v>40</v>
      </c>
    </row>
    <row r="5" spans="1:10" x14ac:dyDescent="0.2">
      <c r="A5" t="s">
        <v>6</v>
      </c>
      <c r="B5" s="3" t="s">
        <v>3</v>
      </c>
      <c r="C5" s="22"/>
    </row>
    <row r="6" spans="1:10" s="22" customFormat="1" x14ac:dyDescent="0.2">
      <c r="A6" s="23">
        <v>0.82</v>
      </c>
      <c r="B6" s="9">
        <v>0.35</v>
      </c>
      <c r="C6" s="24">
        <f>(A6*(1-$B$1))/(A6*(1-$B$1)+(1-A6)*$B$2)+B6*(1-(A6*(1-$B$1))/(A6*(1-$B$1)+(1-A6)*$B$2))</f>
        <v>0.96586134453781514</v>
      </c>
    </row>
    <row r="7" spans="1:10" s="22" customFormat="1" x14ac:dyDescent="0.2">
      <c r="B7" s="9">
        <v>0.25</v>
      </c>
      <c r="C7" s="22">
        <f>(A6*(1-$B$1))/(A6*(1-$B$1)+(1-A6)*$B$2)+B7*(1-(A6*(1-$B$1))/(A6*(1-$B$1)+(1-A6)*$B$2))</f>
        <v>0.96060924369747891</v>
      </c>
    </row>
    <row r="8" spans="1:10" x14ac:dyDescent="0.2">
      <c r="B8" s="9">
        <v>0.15</v>
      </c>
      <c r="C8" s="22">
        <f>(A6*(1-$B$1))/(A6*(1-$B$1)+(1-A6)*$B$2)+B8*(1-(A6*(1-$B$1))/(A6*(1-$B$1)+(1-A6)*$B$2))</f>
        <v>0.95535714285714279</v>
      </c>
    </row>
    <row r="9" spans="1:10" x14ac:dyDescent="0.2">
      <c r="A9" t="s">
        <v>6</v>
      </c>
      <c r="B9" s="3" t="s">
        <v>3</v>
      </c>
      <c r="C9" t="s">
        <v>41</v>
      </c>
    </row>
    <row r="10" spans="1:10" x14ac:dyDescent="0.2">
      <c r="A10" s="22">
        <v>0.2</v>
      </c>
      <c r="B10" s="9">
        <v>0.35</v>
      </c>
      <c r="C10" s="24">
        <f>(($A$10*$B$1)/(A$10*B$1+(1-A$10)*(1-B$2)))+B10*(1-((A$10*B$1)/(A$10*B$1+(1-A$10)*(1-B$2))))</f>
        <v>0.35215946843853818</v>
      </c>
    </row>
    <row r="11" spans="1:10" x14ac:dyDescent="0.2">
      <c r="B11" s="9">
        <v>0.25</v>
      </c>
      <c r="C11" s="22">
        <f>(($A$10*$B$1)/(A$10*B$1+(1-A$10)*(1-B$2)))+B11*(1-((A$10*B$1)/(A$10*B$1+(1-A$10)*(1-B$2))))</f>
        <v>0.25249169435215946</v>
      </c>
    </row>
    <row r="12" spans="1:10" x14ac:dyDescent="0.2">
      <c r="B12" s="9">
        <v>0.15</v>
      </c>
      <c r="C12" s="22">
        <f>(($A$10*$B$1)/(A$10*B$1+(1-A$10)*(1-B$2)))+B12*(1-((A$10*B$1)/(A$10*B$1+(1-A$10)*(1-B$2))))</f>
        <v>0.1528239202657807</v>
      </c>
    </row>
    <row r="14" spans="1:10" x14ac:dyDescent="0.2">
      <c r="A14" s="22" t="s">
        <v>29</v>
      </c>
      <c r="B14" t="s">
        <v>33</v>
      </c>
      <c r="C14" t="s">
        <v>34</v>
      </c>
      <c r="D14" t="s">
        <v>35</v>
      </c>
    </row>
    <row r="15" spans="1:10" x14ac:dyDescent="0.2">
      <c r="A15" t="s">
        <v>30</v>
      </c>
      <c r="B15" s="22"/>
      <c r="C15" s="22"/>
      <c r="D15" s="22"/>
      <c r="E15" s="22"/>
      <c r="F15" s="22"/>
      <c r="G15" s="22"/>
      <c r="H15" s="22"/>
      <c r="I15" s="22"/>
      <c r="J15" s="22"/>
    </row>
    <row r="16" spans="1:10" x14ac:dyDescent="0.2">
      <c r="A16" t="s">
        <v>31</v>
      </c>
      <c r="B16" s="22">
        <v>0.82</v>
      </c>
      <c r="C16" s="22">
        <v>0.96</v>
      </c>
      <c r="D16" s="22"/>
      <c r="E16" s="22"/>
      <c r="F16" s="22"/>
      <c r="G16" s="22"/>
      <c r="H16" s="22"/>
      <c r="I16" s="22"/>
      <c r="J16" s="22"/>
    </row>
    <row r="17" spans="1:10" x14ac:dyDescent="0.2">
      <c r="A17" t="s">
        <v>32</v>
      </c>
      <c r="B17" s="22"/>
      <c r="C17" s="22"/>
      <c r="D17" s="22">
        <v>0.72</v>
      </c>
      <c r="E17" s="22">
        <v>0.93</v>
      </c>
      <c r="F17" s="22"/>
      <c r="G17" s="22"/>
      <c r="H17" s="22"/>
      <c r="I17" s="22"/>
      <c r="J17" s="22"/>
    </row>
    <row r="21" spans="1:10" x14ac:dyDescent="0.2">
      <c r="A21" t="s">
        <v>37</v>
      </c>
      <c r="B21" t="s">
        <v>38</v>
      </c>
      <c r="C21" t="s">
        <v>39</v>
      </c>
    </row>
  </sheetData>
  <hyperlinks>
    <hyperlink ref="G1" r:id="rId1" xr:uid="{7B0342F2-8FA3-4C4A-93B8-5C0EDB1A7FA4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2020-12-12T07:39:29Z</dcterms:created>
  <dcterms:modified xsi:type="dcterms:W3CDTF">2021-03-02T09:12:37Z</dcterms:modified>
</cp:coreProperties>
</file>