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93" activeTab="6"/>
  </bookViews>
  <sheets>
    <sheet name="Var" sheetId="1" r:id="rId1"/>
    <sheet name="task1" sheetId="2" r:id="rId2"/>
    <sheet name="task2" sheetId="3" r:id="rId3"/>
    <sheet name="task3" sheetId="26" r:id="rId4"/>
    <sheet name="task4" sheetId="5" r:id="rId5"/>
    <sheet name="task5" sheetId="16" r:id="rId6"/>
    <sheet name="task6" sheetId="17" r:id="rId7"/>
    <sheet name="task7_1" sheetId="18" r:id="rId8"/>
    <sheet name="task8_1" sheetId="19" r:id="rId9"/>
    <sheet name="task9_1" sheetId="20" r:id="rId10"/>
    <sheet name="task10_1" sheetId="28" r:id="rId11"/>
    <sheet name="task11_1" sheetId="22" r:id="rId12"/>
    <sheet name="task12_1" sheetId="23" r:id="rId13"/>
    <sheet name="task13_1" sheetId="24" r:id="rId14"/>
    <sheet name="task14_1" sheetId="27" r:id="rId15"/>
  </sheets>
  <calcPr calcId="125725"/>
</workbook>
</file>

<file path=xl/calcChain.xml><?xml version="1.0" encoding="utf-8"?>
<calcChain xmlns="http://schemas.openxmlformats.org/spreadsheetml/2006/main">
  <c r="E2" i="27"/>
  <c r="F4"/>
  <c r="F2"/>
  <c r="E4"/>
  <c r="D2"/>
  <c r="D4"/>
  <c r="I9" i="28"/>
  <c r="I7"/>
  <c r="H7"/>
  <c r="G9"/>
  <c r="G7"/>
  <c r="F9"/>
  <c r="F7"/>
  <c r="E9"/>
  <c r="E7"/>
  <c r="D9"/>
  <c r="D7"/>
  <c r="C9"/>
  <c r="C7"/>
  <c r="B7"/>
  <c r="B9"/>
  <c r="I3"/>
  <c r="H3"/>
  <c r="G3"/>
  <c r="F3"/>
  <c r="E3"/>
  <c r="D3"/>
  <c r="B3"/>
  <c r="C3"/>
  <c r="M5"/>
  <c r="M4"/>
  <c r="I13"/>
  <c r="B13"/>
  <c r="C13"/>
  <c r="L4"/>
  <c r="L14"/>
  <c r="B19"/>
  <c r="L15"/>
  <c r="C19" s="1"/>
  <c r="C18"/>
  <c r="B18"/>
  <c r="R17"/>
  <c r="R16"/>
  <c r="R15"/>
  <c r="R14"/>
  <c r="R13"/>
  <c r="R12"/>
  <c r="R11"/>
  <c r="R10"/>
  <c r="R9"/>
  <c r="R8"/>
  <c r="R7"/>
  <c r="R6"/>
  <c r="R5"/>
  <c r="R4"/>
  <c r="R3"/>
  <c r="Q17"/>
  <c r="Q16"/>
  <c r="Q15"/>
  <c r="Q14"/>
  <c r="Q13"/>
  <c r="Q12"/>
  <c r="Q11"/>
  <c r="Q10"/>
  <c r="Q9"/>
  <c r="Q8"/>
  <c r="Q7"/>
  <c r="Q6"/>
  <c r="Q5"/>
  <c r="Q4"/>
  <c r="Q3"/>
  <c r="Q2"/>
  <c r="O17"/>
  <c r="O16"/>
  <c r="O15"/>
  <c r="O14"/>
  <c r="O13"/>
  <c r="O12"/>
  <c r="O11"/>
  <c r="O10"/>
  <c r="O9"/>
  <c r="O8"/>
  <c r="O7"/>
  <c r="O6"/>
  <c r="O5"/>
  <c r="O4"/>
  <c r="O3"/>
  <c r="N17"/>
  <c r="N16"/>
  <c r="N15"/>
  <c r="N14"/>
  <c r="N13"/>
  <c r="N12"/>
  <c r="N11"/>
  <c r="N10"/>
  <c r="N9"/>
  <c r="N8"/>
  <c r="N7"/>
  <c r="N6"/>
  <c r="N5"/>
  <c r="N4"/>
  <c r="N2"/>
  <c r="N3"/>
  <c r="I18"/>
  <c r="H18"/>
  <c r="G18"/>
  <c r="F18"/>
  <c r="E18"/>
  <c r="D18"/>
  <c r="L2"/>
  <c r="L5"/>
  <c r="I8"/>
  <c r="H8"/>
  <c r="G8"/>
  <c r="F8"/>
  <c r="E8"/>
  <c r="D8"/>
  <c r="C8"/>
  <c r="B8"/>
  <c r="H4" i="19"/>
  <c r="G2"/>
  <c r="H2"/>
  <c r="F2"/>
  <c r="E2"/>
  <c r="D2"/>
  <c r="C2"/>
  <c r="M2"/>
  <c r="B2"/>
  <c r="I10"/>
  <c r="J10"/>
  <c r="I3"/>
  <c r="J3"/>
  <c r="K3" i="23"/>
  <c r="K2"/>
  <c r="I3"/>
  <c r="I2"/>
  <c r="H3"/>
  <c r="H2"/>
  <c r="H11" i="19"/>
  <c r="E11"/>
  <c r="A11"/>
  <c r="H9"/>
  <c r="G9"/>
  <c r="F9"/>
  <c r="E9"/>
  <c r="D9"/>
  <c r="C9"/>
  <c r="B9"/>
  <c r="H10" i="17"/>
  <c r="C10"/>
  <c r="B10"/>
  <c r="A10"/>
  <c r="H3"/>
  <c r="G3"/>
  <c r="F3"/>
  <c r="E3"/>
  <c r="D3"/>
  <c r="C3"/>
  <c r="B3"/>
  <c r="A3"/>
  <c r="G10"/>
  <c r="F10"/>
  <c r="E10"/>
  <c r="D10"/>
  <c r="C2" i="5"/>
  <c r="B2"/>
  <c r="C1"/>
  <c r="B1"/>
  <c r="L3" i="23"/>
  <c r="L2"/>
  <c r="H9" i="28"/>
  <c r="O2"/>
  <c r="O1"/>
  <c r="H13"/>
  <c r="H19" s="1"/>
  <c r="I17"/>
  <c r="G13"/>
  <c r="G19" s="1"/>
  <c r="F13"/>
  <c r="F19" s="1"/>
  <c r="E13"/>
  <c r="E17" s="1"/>
  <c r="D13"/>
  <c r="D17" s="1"/>
  <c r="R2"/>
  <c r="B11" i="19"/>
  <c r="A4"/>
  <c r="AA4" i="28"/>
  <c r="B17" l="1"/>
  <c r="D19"/>
  <c r="E19"/>
  <c r="C17"/>
  <c r="G17"/>
  <c r="F17"/>
  <c r="H17"/>
  <c r="T4"/>
  <c r="Z4"/>
  <c r="U4"/>
  <c r="Y4"/>
  <c r="V4"/>
  <c r="X4"/>
  <c r="AB4"/>
  <c r="W4"/>
  <c r="R1" l="1"/>
  <c r="J17" l="1"/>
  <c r="J7"/>
  <c r="G11" i="19"/>
  <c r="F11"/>
  <c r="D11"/>
  <c r="C11"/>
  <c r="L26" i="27"/>
  <c r="G4" i="19"/>
  <c r="AB77" i="23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76"/>
  <c r="AA100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76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5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26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26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1"/>
  <c r="F4" i="19" l="1"/>
  <c r="D4"/>
  <c r="B4"/>
  <c r="E4"/>
  <c r="C4"/>
</calcChain>
</file>

<file path=xl/sharedStrings.xml><?xml version="1.0" encoding="utf-8"?>
<sst xmlns="http://schemas.openxmlformats.org/spreadsheetml/2006/main" count="940" uniqueCount="159">
  <si>
    <t>x</t>
  </si>
  <si>
    <t>y</t>
  </si>
  <si>
    <t>x(u)/y(u)</t>
  </si>
  <si>
    <t>si^2(x)/si^2(y)</t>
  </si>
  <si>
    <t>si(x)/si(y)</t>
  </si>
  <si>
    <t>φy(x̅ i)</t>
  </si>
  <si>
    <t>φx(y i)</t>
  </si>
  <si>
    <t>yX</t>
  </si>
  <si>
    <t>xY</t>
  </si>
  <si>
    <t>Max x и y</t>
  </si>
  <si>
    <t>Min x и y</t>
  </si>
  <si>
    <t>Шаг</t>
  </si>
  <si>
    <t xml:space="preserve"> Мин х- мин х</t>
  </si>
  <si>
    <t>Мах у - Мин у</t>
  </si>
  <si>
    <t>Попаданий на шаг</t>
  </si>
  <si>
    <t>Попадания/N</t>
  </si>
  <si>
    <t>[ 8.735 ; 10.1875 ]</t>
  </si>
  <si>
    <t>[ 10.1875 ; 11.64 ]</t>
  </si>
  <si>
    <t>[ 5.25 ; 7.845 ]</t>
  </si>
  <si>
    <t>[ 15.63 ; 18.225 ]</t>
  </si>
  <si>
    <t>[ 18.225 ; 20.82 ]</t>
  </si>
  <si>
    <t>X</t>
  </si>
  <si>
    <t>Y</t>
  </si>
  <si>
    <t>[ 0.02 ; 1.4725 ]</t>
  </si>
  <si>
    <t>[ 1.4725 ; 2.925 ]</t>
  </si>
  <si>
    <t>[ 2.925 ; 4.3775 ]</t>
  </si>
  <si>
    <t>[ 4.3775 ; 5.83 ]</t>
  </si>
  <si>
    <t>[ 5.83 ; 7.2825]</t>
  </si>
  <si>
    <t>[ 7.2825 ; 8.735 ]</t>
  </si>
  <si>
    <t>[ 0.06 ; 2.655]</t>
  </si>
  <si>
    <t>[ 2.655 ; 5.25 ]</t>
  </si>
  <si>
    <t>[ 7.845 ; 10.44 ]</t>
  </si>
  <si>
    <t>[ 10.44; 13.035 ]</t>
  </si>
  <si>
    <t>[ 13.035 ; 15.63 ]</t>
  </si>
  <si>
    <t>Ii</t>
  </si>
  <si>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1"/>
        <color theme="1"/>
        <rFont val="Calibri"/>
        <family val="2"/>
        <charset val="204"/>
        <scheme val="minor"/>
      </rPr>
      <t>*</t>
    </r>
  </si>
  <si>
    <r>
      <t>x̅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</si>
  <si>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x̅i pi *</t>
  </si>
  <si>
    <r>
      <rPr>
        <b/>
        <sz val="14"/>
        <color theme="1"/>
        <rFont val="Times New Roman"/>
        <family val="1"/>
        <charset val="204"/>
      </rPr>
      <t>x̅</t>
    </r>
    <r>
      <rPr>
        <b/>
        <vertAlign val="subscript"/>
        <sz val="11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*</t>
    </r>
  </si>
  <si>
    <r>
      <t>x̅</t>
    </r>
    <r>
      <rPr>
        <b/>
        <vertAlign val="subscript"/>
        <sz val="11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*</t>
    </r>
  </si>
  <si>
    <r>
      <t>(x̅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–m̅)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P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*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</si>
  <si>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i</t>
    </r>
  </si>
  <si>
    <r>
      <t>I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</si>
  <si>
    <r>
      <t>F(a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  <r>
      <rPr>
        <b/>
        <sz val="11"/>
        <color rgb="FF000000"/>
        <rFont val="Calibri"/>
        <family val="2"/>
        <charset val="204"/>
        <scheme val="minor"/>
      </rPr>
      <t>–1)</t>
    </r>
  </si>
  <si>
    <r>
      <t>F(a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  <r>
      <rPr>
        <b/>
        <sz val="11"/>
        <color rgb="FF000000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</si>
  <si>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</si>
  <si>
    <r>
      <t>(</t>
    </r>
    <r>
      <rPr>
        <i/>
        <sz val="17"/>
        <color theme="1"/>
        <rFont val="Times New Roman"/>
        <family val="1"/>
        <charset val="204"/>
      </rPr>
      <t>p</t>
    </r>
    <r>
      <rPr>
        <i/>
        <vertAlign val="subscript"/>
        <sz val="19.5"/>
        <color theme="1"/>
        <rFont val="Times New Roman"/>
        <family val="1"/>
        <charset val="204"/>
      </rPr>
      <t>i</t>
    </r>
    <r>
      <rPr>
        <vertAlign val="superscript"/>
        <sz val="19.5"/>
        <color theme="1"/>
        <rFont val="Times New Roman"/>
        <family val="1"/>
        <charset val="204"/>
      </rPr>
      <t>*</t>
    </r>
    <r>
      <rPr>
        <i/>
        <sz val="17"/>
        <color theme="1"/>
        <rFont val="Times New Roman"/>
        <family val="1"/>
        <charset val="204"/>
      </rPr>
      <t xml:space="preserve"> </t>
    </r>
    <r>
      <rPr>
        <sz val="17"/>
        <color theme="1"/>
        <rFont val="Symbol"/>
        <family val="1"/>
        <charset val="2"/>
      </rPr>
      <t>-</t>
    </r>
    <r>
      <rPr>
        <i/>
        <sz val="17"/>
        <color theme="1"/>
        <rFont val="Times New Roman"/>
        <family val="1"/>
        <charset val="204"/>
      </rPr>
      <t xml:space="preserve"> p</t>
    </r>
    <r>
      <rPr>
        <i/>
        <vertAlign val="subscript"/>
        <sz val="19.5"/>
        <color theme="1"/>
        <rFont val="Times New Roman"/>
        <family val="1"/>
        <charset val="204"/>
      </rPr>
      <t>i</t>
    </r>
    <r>
      <rPr>
        <i/>
        <sz val="17"/>
        <color theme="1"/>
        <rFont val="Times New Roman"/>
        <family val="1"/>
        <charset val="204"/>
      </rPr>
      <t xml:space="preserve"> </t>
    </r>
    <r>
      <rPr>
        <sz val="27"/>
        <color theme="1"/>
        <rFont val="Symbol"/>
        <family val="1"/>
        <charset val="2"/>
      </rPr>
      <t>)</t>
    </r>
  </si>
  <si>
    <r>
      <t>p</t>
    </r>
    <r>
      <rPr>
        <i/>
        <vertAlign val="subscript"/>
        <sz val="20"/>
        <color theme="1"/>
        <rFont val="Times New Roman"/>
        <family val="1"/>
        <charset val="204"/>
      </rPr>
      <t>i</t>
    </r>
  </si>
  <si>
    <t>pi* - pi</t>
  </si>
  <si>
    <t>pi</t>
  </si>
  <si>
    <t>pi*</t>
  </si>
  <si>
    <t>(pi* - pi)^2/pi</t>
  </si>
  <si>
    <t>Sum (pi* - pi)^2/pi</t>
  </si>
  <si>
    <t xml:space="preserve">Sum (pi* - pi)^2/pi
</t>
  </si>
  <si>
    <t xml:space="preserve">x̅i </t>
  </si>
  <si>
    <t>φх(уi)</t>
  </si>
  <si>
    <t xml:space="preserve">уi </t>
  </si>
  <si>
    <t>a(i)</t>
  </si>
  <si>
    <t>I</t>
  </si>
  <si>
    <t>F(ai)</t>
  </si>
  <si>
    <t>Mi</t>
  </si>
  <si>
    <t>Pi*</t>
  </si>
  <si>
    <t>K</t>
  </si>
  <si>
    <t>F(Pi*)</t>
  </si>
  <si>
    <t>|F(х(i))-F*(х(i))|</t>
  </si>
  <si>
    <t>(a(i)+a(i+1))/2</t>
  </si>
  <si>
    <t>F(x(i))</t>
  </si>
  <si>
    <t>F*(x(i))</t>
  </si>
  <si>
    <t>|F*(х(i))-F(х(i))|</t>
  </si>
  <si>
    <t>|F*(х(i+1))-F(х(i))|</t>
  </si>
  <si>
    <t>[ 16.4 ; 31.9 ]</t>
  </si>
  <si>
    <t>[ 31.9 ; 47.4 ]</t>
  </si>
  <si>
    <t>[ 47.4 ; 62.9 ]</t>
  </si>
  <si>
    <t>[ 62.9 ; 78.4 ]</t>
  </si>
  <si>
    <t>[ 78.4 ; 93.9 ]</t>
  </si>
  <si>
    <t>[ 93.9 ; 109.4 ]</t>
  </si>
  <si>
    <t>[ 0.9 ; 16.4 ]</t>
  </si>
  <si>
    <t>[ -14.6 ; 0.9 ]</t>
  </si>
  <si>
    <t>[ -25.0 ; 31.875 ]</t>
  </si>
  <si>
    <t>[ 31.875 ; 88.75 ]</t>
  </si>
  <si>
    <t>[ -65.0 ; -40.0 ]</t>
  </si>
  <si>
    <t>[ -40.0 ; -15.0 ]</t>
  </si>
  <si>
    <t>[ -15.0 ; 10.0 ]</t>
  </si>
  <si>
    <t>[ 10.0 ; 35.0 ]</t>
  </si>
  <si>
    <t>[ 35.0 ; 60.0 ]</t>
  </si>
  <si>
    <t>[ 60.0 ; 85.0 ]</t>
  </si>
  <si>
    <t>[ 85.0 ; 110.0 ]</t>
  </si>
  <si>
    <t>[ 110.0 ; 135.0 ]</t>
  </si>
  <si>
    <t>[ 88.75 ; 145.625]</t>
  </si>
  <si>
    <t>[145.625 ; 202.5 ]</t>
  </si>
  <si>
    <t>[ 202.5 ; 259.375]</t>
  </si>
  <si>
    <t>[259.375 ; 316.25]</t>
  </si>
  <si>
    <t>[373.125 ; 430.0 ]</t>
  </si>
  <si>
    <t>[ 316.25 ;373.125]</t>
  </si>
  <si>
    <t>[ 10.7 ; 13.1 ]</t>
  </si>
  <si>
    <t>[ 13.1 ; 15.5 ]</t>
  </si>
  <si>
    <t>[ 15.5 ; 17.9 ]</t>
  </si>
  <si>
    <t>[ 17.9 ; 20.299999999999997 ]</t>
  </si>
  <si>
    <t>[ 20.299999999999997 ; 22.7 ]</t>
  </si>
  <si>
    <t>[ 22.7 ; 25.099999999999998 ]</t>
  </si>
  <si>
    <t>[ 25.099999999999998 ; 27.5 ]</t>
  </si>
  <si>
    <t>[ 27.5 ; 29.9 ]</t>
  </si>
  <si>
    <t>[ 113.0 ; 206.75 ]</t>
  </si>
  <si>
    <t>[ 206.75 ; 300.5 ]</t>
  </si>
  <si>
    <t>[ 300.5 ; 394.25 ]</t>
  </si>
  <si>
    <t>[ 394.25 ; 488.0 ]</t>
  </si>
  <si>
    <t>[ 488.0 ; 581.75 ]</t>
  </si>
  <si>
    <t>[ 581.75 ; 675.5 ]</t>
  </si>
  <si>
    <t>[ 675.5 ; 769.25 ]</t>
  </si>
  <si>
    <t>[ 769.25 ; 863.0 ]</t>
  </si>
  <si>
    <t xml:space="preserve">[ </t>
  </si>
  <si>
    <t>[ 10.7</t>
  </si>
  <si>
    <t xml:space="preserve">[ 10.7 ; </t>
  </si>
  <si>
    <t>[ 10.7 ; 13.1</t>
  </si>
  <si>
    <t>[ 13.1</t>
  </si>
  <si>
    <t xml:space="preserve">[ 13.1 ; </t>
  </si>
  <si>
    <t>[ 13.1 ; 15.5</t>
  </si>
  <si>
    <t>[ 15.5</t>
  </si>
  <si>
    <t xml:space="preserve">[ 15.5 ; </t>
  </si>
  <si>
    <t>[ 15.5 ; 17.9</t>
  </si>
  <si>
    <t>[ 17.9</t>
  </si>
  <si>
    <t xml:space="preserve">[ 17.9 ; </t>
  </si>
  <si>
    <t>[ 17.9 ; 20.299999999999997</t>
  </si>
  <si>
    <t>[ 20.299999999999997</t>
  </si>
  <si>
    <t xml:space="preserve">[ 20.299999999999997 ; </t>
  </si>
  <si>
    <t>[ 20.299999999999997 ; 22.7</t>
  </si>
  <si>
    <t>[ 22.7</t>
  </si>
  <si>
    <t xml:space="preserve">[ 22.7 ; </t>
  </si>
  <si>
    <t>[ 22.7 ; 25.099999999999998</t>
  </si>
  <si>
    <t>[ 25.099999999999998</t>
  </si>
  <si>
    <t xml:space="preserve">[ 25.099999999999998 ; </t>
  </si>
  <si>
    <t>[ 25.099999999999998 ; 27.5</t>
  </si>
  <si>
    <t>[ 27.5</t>
  </si>
  <si>
    <t xml:space="preserve">[ 27.5 ; </t>
  </si>
  <si>
    <t>[ 27.5 ; 29.9</t>
  </si>
  <si>
    <t>[ 113.0</t>
  </si>
  <si>
    <t xml:space="preserve">[ 113.0 ; </t>
  </si>
  <si>
    <t>[ 113.0 ; 206.75</t>
  </si>
  <si>
    <t>[ 206.75</t>
  </si>
  <si>
    <t xml:space="preserve">[ 206.75 ; </t>
  </si>
  <si>
    <t>[ 206.75 ; 300.5</t>
  </si>
  <si>
    <t>[ 300.5</t>
  </si>
  <si>
    <t xml:space="preserve">[ 300.5 ; </t>
  </si>
  <si>
    <t>[ 300.5 ; 394.25</t>
  </si>
  <si>
    <t>[ 394.25</t>
  </si>
  <si>
    <t xml:space="preserve">[ 394.25 ; </t>
  </si>
  <si>
    <t>[ 394.25 ; 488.0</t>
  </si>
  <si>
    <t>[ 488.0</t>
  </si>
  <si>
    <t xml:space="preserve">[ 488.0 ; </t>
  </si>
  <si>
    <t>[ 488.0 ; 581.75</t>
  </si>
  <si>
    <t>[ 581.75</t>
  </si>
  <si>
    <t xml:space="preserve">[ 581.75 ; </t>
  </si>
  <si>
    <t>[ 581.75 ; 675.5</t>
  </si>
  <si>
    <t>[ 675.5</t>
  </si>
  <si>
    <t xml:space="preserve">[ 675.5 ; </t>
  </si>
  <si>
    <t>[ 675.5 ; 769.25</t>
  </si>
  <si>
    <t>[ 769.25</t>
  </si>
  <si>
    <t xml:space="preserve">[ 769.25 ; </t>
  </si>
  <si>
    <t>[ 769.25 ; 863.0</t>
  </si>
</sst>
</file>

<file path=xl/styles.xml><?xml version="1.0" encoding="utf-8"?>
<styleSheet xmlns="http://schemas.openxmlformats.org/spreadsheetml/2006/main">
  <numFmts count="1">
    <numFmt numFmtId="164" formatCode="0.0000"/>
  </numFmts>
  <fonts count="2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b/>
      <vertAlign val="subscript"/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27"/>
      <color theme="1"/>
      <name val="Symbol"/>
      <family val="1"/>
      <charset val="2"/>
    </font>
    <font>
      <i/>
      <sz val="17"/>
      <color theme="1"/>
      <name val="Times New Roman"/>
      <family val="1"/>
      <charset val="204"/>
    </font>
    <font>
      <i/>
      <vertAlign val="subscript"/>
      <sz val="19.5"/>
      <color theme="1"/>
      <name val="Times New Roman"/>
      <family val="1"/>
      <charset val="204"/>
    </font>
    <font>
      <vertAlign val="superscript"/>
      <sz val="19.5"/>
      <color theme="1"/>
      <name val="Times New Roman"/>
      <family val="1"/>
      <charset val="204"/>
    </font>
    <font>
      <sz val="17"/>
      <color theme="1"/>
      <name val="Symbol"/>
      <family val="1"/>
      <charset val="2"/>
    </font>
    <font>
      <sz val="10"/>
      <color theme="1"/>
      <name val="Times New Roman"/>
      <family val="1"/>
      <charset val="204"/>
    </font>
    <font>
      <i/>
      <sz val="17.5"/>
      <color theme="1"/>
      <name val="Times New Roman"/>
      <family val="1"/>
      <charset val="204"/>
    </font>
    <font>
      <i/>
      <vertAlign val="subscript"/>
      <sz val="20"/>
      <color theme="1"/>
      <name val="Times New Roman"/>
      <family val="1"/>
      <charset val="204"/>
    </font>
    <font>
      <sz val="6.5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5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9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3" fillId="0" borderId="0" xfId="0" applyFont="1"/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6" xfId="0" applyFill="1" applyBorder="1"/>
    <xf numFmtId="0" fontId="0" fillId="8" borderId="13" xfId="0" applyFill="1" applyBorder="1"/>
    <xf numFmtId="0" fontId="0" fillId="8" borderId="2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9" borderId="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6" xfId="0" applyFill="1" applyBorder="1"/>
    <xf numFmtId="0" fontId="0" fillId="9" borderId="13" xfId="0" applyFill="1" applyBorder="1"/>
    <xf numFmtId="0" fontId="0" fillId="9" borderId="2" xfId="0" applyFill="1" applyBorder="1"/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0" fillId="0" borderId="13" xfId="0" applyFont="1" applyBorder="1" applyAlignment="1">
      <alignment horizontal="right" wrapText="1"/>
    </xf>
    <xf numFmtId="0" fontId="21" fillId="0" borderId="0" xfId="0" applyFont="1" applyAlignment="1">
      <alignment horizontal="left" wrapText="1" indent="1"/>
    </xf>
    <xf numFmtId="0" fontId="23" fillId="0" borderId="0" xfId="0" applyFont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4" xfId="0" applyFont="1" applyBorder="1"/>
    <xf numFmtId="0" fontId="1" fillId="0" borderId="11" xfId="0" applyFont="1" applyBorder="1"/>
    <xf numFmtId="0" fontId="1" fillId="0" borderId="6" xfId="0" applyFont="1" applyBorder="1"/>
    <xf numFmtId="2" fontId="0" fillId="9" borderId="7" xfId="0" applyNumberFormat="1" applyFill="1" applyBorder="1" applyAlignment="1">
      <alignment wrapText="1"/>
    </xf>
    <xf numFmtId="0" fontId="0" fillId="0" borderId="0" xfId="0" applyNumberFormat="1"/>
    <xf numFmtId="2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9" borderId="22" xfId="0" applyNumberFormat="1" applyFont="1" applyFill="1" applyBorder="1" applyAlignment="1">
      <alignment horizontal="center" vertical="center"/>
    </xf>
    <xf numFmtId="0" fontId="2" fillId="9" borderId="12" xfId="0" applyNumberFormat="1" applyFont="1" applyFill="1" applyBorder="1" applyAlignment="1">
      <alignment horizontal="center" vertical="center"/>
    </xf>
    <xf numFmtId="2" fontId="0" fillId="9" borderId="4" xfId="0" applyNumberFormat="1" applyFill="1" applyBorder="1" applyAlignment="1"/>
    <xf numFmtId="2" fontId="0" fillId="8" borderId="5" xfId="0" applyNumberFormat="1" applyFill="1" applyBorder="1" applyAlignment="1"/>
    <xf numFmtId="2" fontId="0" fillId="9" borderId="20" xfId="0" applyNumberFormat="1" applyFill="1" applyBorder="1" applyAlignment="1"/>
    <xf numFmtId="2" fontId="0" fillId="9" borderId="7" xfId="0" applyNumberFormat="1" applyFill="1" applyBorder="1" applyAlignment="1"/>
    <xf numFmtId="2" fontId="0" fillId="8" borderId="9" xfId="0" applyNumberFormat="1" applyFill="1" applyBorder="1" applyAlignment="1"/>
    <xf numFmtId="2" fontId="0" fillId="9" borderId="0" xfId="0" applyNumberFormat="1" applyFill="1" applyBorder="1" applyAlignment="1"/>
    <xf numFmtId="2" fontId="0" fillId="9" borderId="6" xfId="0" applyNumberFormat="1" applyFill="1" applyBorder="1" applyAlignment="1"/>
    <xf numFmtId="2" fontId="0" fillId="8" borderId="2" xfId="0" applyNumberFormat="1" applyFill="1" applyBorder="1" applyAlignment="1"/>
    <xf numFmtId="2" fontId="0" fillId="9" borderId="13" xfId="0" applyNumberFormat="1" applyFill="1" applyBorder="1" applyAlignment="1"/>
    <xf numFmtId="0" fontId="0" fillId="0" borderId="0" xfId="0" applyAlignment="1">
      <alignment wrapText="1"/>
    </xf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9" borderId="22" xfId="0" applyNumberFormat="1" applyFont="1" applyFill="1" applyBorder="1" applyAlignment="1">
      <alignment horizontal="center" vertical="center"/>
    </xf>
    <xf numFmtId="164" fontId="2" fillId="9" borderId="12" xfId="0" applyNumberFormat="1" applyFon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2" fillId="0" borderId="8" xfId="0" applyNumberFormat="1" applyFont="1" applyBorder="1"/>
    <xf numFmtId="164" fontId="0" fillId="9" borderId="17" xfId="0" applyNumberFormat="1" applyFill="1" applyBorder="1"/>
    <xf numFmtId="164" fontId="0" fillId="9" borderId="18" xfId="0" applyNumberFormat="1" applyFill="1" applyBorder="1"/>
    <xf numFmtId="164" fontId="0" fillId="9" borderId="19" xfId="0" applyNumberFormat="1" applyFill="1" applyBorder="1"/>
    <xf numFmtId="164" fontId="2" fillId="0" borderId="3" xfId="0" applyNumberFormat="1" applyFont="1" applyBorder="1" applyAlignment="1">
      <alignment horizontal="center" vertical="center"/>
    </xf>
    <xf numFmtId="164" fontId="0" fillId="9" borderId="7" xfId="0" applyNumberFormat="1" applyFill="1" applyBorder="1"/>
    <xf numFmtId="164" fontId="0" fillId="9" borderId="0" xfId="0" applyNumberFormat="1" applyFill="1" applyBorder="1"/>
    <xf numFmtId="164" fontId="0" fillId="9" borderId="9" xfId="0" applyNumberFormat="1" applyFill="1" applyBorder="1"/>
    <xf numFmtId="164" fontId="2" fillId="0" borderId="1" xfId="0" applyNumberFormat="1" applyFont="1" applyBorder="1" applyAlignment="1">
      <alignment horizontal="center" vertical="center"/>
    </xf>
    <xf numFmtId="164" fontId="0" fillId="9" borderId="13" xfId="0" applyNumberFormat="1" applyFill="1" applyBorder="1"/>
    <xf numFmtId="164" fontId="0" fillId="9" borderId="2" xfId="0" applyNumberFormat="1" applyFill="1" applyBorder="1"/>
    <xf numFmtId="164" fontId="2" fillId="0" borderId="11" xfId="0" applyNumberFormat="1" applyFont="1" applyBorder="1" applyAlignment="1">
      <alignment horizontal="center" vertical="center"/>
    </xf>
    <xf numFmtId="164" fontId="2" fillId="8" borderId="22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17" xfId="0" applyNumberFormat="1" applyFill="1" applyBorder="1"/>
    <xf numFmtId="164" fontId="0" fillId="8" borderId="18" xfId="0" applyNumberFormat="1" applyFill="1" applyBorder="1"/>
    <xf numFmtId="164" fontId="0" fillId="8" borderId="19" xfId="0" applyNumberFormat="1" applyFill="1" applyBorder="1"/>
    <xf numFmtId="164" fontId="0" fillId="8" borderId="7" xfId="0" applyNumberFormat="1" applyFill="1" applyBorder="1"/>
    <xf numFmtId="164" fontId="0" fillId="8" borderId="0" xfId="0" applyNumberFormat="1" applyFill="1" applyBorder="1"/>
    <xf numFmtId="164" fontId="0" fillId="8" borderId="9" xfId="0" applyNumberFormat="1" applyFill="1" applyBorder="1"/>
    <xf numFmtId="164" fontId="0" fillId="8" borderId="6" xfId="0" applyNumberFormat="1" applyFill="1" applyBorder="1"/>
    <xf numFmtId="164" fontId="0" fillId="8" borderId="13" xfId="0" applyNumberFormat="1" applyFill="1" applyBorder="1"/>
    <xf numFmtId="164" fontId="0" fillId="8" borderId="2" xfId="0" applyNumberFormat="1" applyFill="1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0" borderId="0" xfId="0" applyNumberFormat="1"/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0" borderId="0" xfId="0" applyNumberFormat="1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15" fillId="0" borderId="13" xfId="0" applyFont="1" applyBorder="1" applyAlignment="1">
      <alignment wrapText="1"/>
    </xf>
    <xf numFmtId="0" fontId="14" fillId="0" borderId="2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theme/theme1.xml" Type="http://schemas.openxmlformats.org/officeDocument/2006/relationships/theme"/>
<Relationship Id="rId17" Target="styles.xml" Type="http://schemas.openxmlformats.org/officeDocument/2006/relationships/styles"/>
<Relationship Id="rId18" Target="sharedStrings.xml" Type="http://schemas.openxmlformats.org/officeDocument/2006/relationships/sharedStrings"/>
<Relationship Id="rId19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chartUserShapes"/>
</Relationships>

</file>

<file path=xl/charts/_rels/char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chartUserShape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Y</c:v>
          </c:tx>
          <c:spPr>
            <a:solidFill>
              <a:prstClr val="white">
                <a:lumMod val="50000"/>
              </a:prstClr>
            </a:solidFill>
            <a:ln>
              <a:solidFill>
                <a:prstClr val="black">
                  <a:lumMod val="95000"/>
                  <a:lumOff val="5000"/>
                </a:prstClr>
              </a:solidFill>
            </a:ln>
          </c:spPr>
          <c:cat>
            <c:strRef>
              <c:f>task6!$A$8:$H$8</c:f>
              <c:strCache>
                <c:ptCount val="8"/>
                <c:pt idx="0">
                  <c:v>[ 113.0 ; 206.75 ]</c:v>
                </c:pt>
                <c:pt idx="1">
                  <c:v>[ 206.75 ; 300.5 ]</c:v>
                </c:pt>
                <c:pt idx="2">
                  <c:v>[ 300.5 ; 394.25 ]</c:v>
                </c:pt>
                <c:pt idx="3">
                  <c:v>[ 394.25 ; 488.0 ]</c:v>
                </c:pt>
                <c:pt idx="4">
                  <c:v>[ 488.0 ; 581.75 ]</c:v>
                </c:pt>
                <c:pt idx="5">
                  <c:v>[ 581.75 ; 675.5 ]</c:v>
                </c:pt>
                <c:pt idx="6">
                  <c:v>[ 675.5 ; 769.25 ]</c:v>
                </c:pt>
                <c:pt idx="7">
                  <c:v>[ 769.25 ; 863.0 ]</c:v>
                </c:pt>
              </c:strCache>
            </c:strRef>
          </c:cat>
          <c:val>
            <c:numRef>
              <c:f>task6!$A$10:$H$10</c:f>
              <c:numCache>
                <c:formatCode>General</c:formatCode>
                <c:ptCount val="8"/>
                <c:pt idx="0">
                  <c:v>4.2666666666666667E-4</c:v>
                </c:pt>
                <c:pt idx="1">
                  <c:v>1.4933333333333335E-3</c:v>
                </c:pt>
                <c:pt idx="2">
                  <c:v>1.8133333333333335E-3</c:v>
                </c:pt>
                <c:pt idx="3">
                  <c:v>2.0266666666666666E-3</c:v>
                </c:pt>
                <c:pt idx="4">
                  <c:v>2.1333333333333334E-3</c:v>
                </c:pt>
                <c:pt idx="5">
                  <c:v>1.1733333333333333E-3</c:v>
                </c:pt>
                <c:pt idx="6">
                  <c:v>1.1733333333333333E-3</c:v>
                </c:pt>
                <c:pt idx="7">
                  <c:v>4.2666666666666667E-4</c:v>
                </c:pt>
              </c:numCache>
            </c:numRef>
          </c:val>
        </c:ser>
        <c:gapWidth val="0"/>
        <c:axId val="51763840"/>
        <c:axId val="54502528"/>
      </c:barChart>
      <c:catAx>
        <c:axId val="51763840"/>
        <c:scaling>
          <c:orientation val="minMax"/>
        </c:scaling>
        <c:axPos val="b"/>
        <c:minorGridlines/>
        <c:majorTickMark val="none"/>
        <c:tickLblPos val="nextTo"/>
        <c:crossAx val="54502528"/>
        <c:crosses val="autoZero"/>
        <c:auto val="1"/>
        <c:lblAlgn val="ctr"/>
        <c:lblOffset val="100"/>
      </c:catAx>
      <c:valAx>
        <c:axId val="54502528"/>
        <c:scaling>
          <c:orientation val="minMax"/>
        </c:scaling>
        <c:axPos val="l"/>
        <c:minorGridlines/>
        <c:numFmt formatCode="General" sourceLinked="1"/>
        <c:tickLblPos val="nextTo"/>
        <c:crossAx val="51763840"/>
        <c:crosses val="autoZero"/>
        <c:crossBetween val="between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X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cat>
            <c:strRef>
              <c:f>task6!$A$1:$H$1</c:f>
              <c:strCache>
                <c:ptCount val="8"/>
                <c:pt idx="0">
                  <c:v>[ 10.7 ; 13.1 ]</c:v>
                </c:pt>
                <c:pt idx="1">
                  <c:v>[ 13.1 ; 15.5 ]</c:v>
                </c:pt>
                <c:pt idx="2">
                  <c:v>[ 15.5 ; 17.9 ]</c:v>
                </c:pt>
                <c:pt idx="3">
                  <c:v>[ 17.9 ; 20.299999999999997 ]</c:v>
                </c:pt>
                <c:pt idx="4">
                  <c:v>[ 20.299999999999997 ; 22.7 ]</c:v>
                </c:pt>
                <c:pt idx="5">
                  <c:v>[ 22.7 ; 25.099999999999998 ]</c:v>
                </c:pt>
                <c:pt idx="6">
                  <c:v>[ 25.099999999999998 ; 27.5 ]</c:v>
                </c:pt>
                <c:pt idx="7">
                  <c:v>[ 27.5 ; 29.9 ]</c:v>
                </c:pt>
              </c:strCache>
            </c:strRef>
          </c:cat>
          <c:val>
            <c:numRef>
              <c:f>task6!$A$3:$H$3</c:f>
              <c:numCache>
                <c:formatCode>General</c:formatCode>
                <c:ptCount val="8"/>
                <c:pt idx="0">
                  <c:v>4.5833333333333337E-2</c:v>
                </c:pt>
                <c:pt idx="1">
                  <c:v>0.05</c:v>
                </c:pt>
                <c:pt idx="2">
                  <c:v>3.7499999999999999E-2</c:v>
                </c:pt>
                <c:pt idx="3">
                  <c:v>4.1666666666666671E-2</c:v>
                </c:pt>
                <c:pt idx="4">
                  <c:v>6.458333333333334E-2</c:v>
                </c:pt>
                <c:pt idx="5">
                  <c:v>6.0416666666666667E-2</c:v>
                </c:pt>
                <c:pt idx="6">
                  <c:v>6.6666666666666666E-2</c:v>
                </c:pt>
                <c:pt idx="7">
                  <c:v>0.05</c:v>
                </c:pt>
              </c:numCache>
            </c:numRef>
          </c:val>
        </c:ser>
        <c:gapWidth val="0"/>
        <c:axId val="78884224"/>
        <c:axId val="83264640"/>
      </c:barChart>
      <c:catAx>
        <c:axId val="78884224"/>
        <c:scaling>
          <c:orientation val="minMax"/>
        </c:scaling>
        <c:axPos val="b"/>
        <c:minorGridlines/>
        <c:majorTickMark val="none"/>
        <c:tickLblPos val="nextTo"/>
        <c:crossAx val="83264640"/>
        <c:crosses val="autoZero"/>
        <c:auto val="1"/>
        <c:lblAlgn val="ctr"/>
        <c:lblOffset val="100"/>
      </c:catAx>
      <c:valAx>
        <c:axId val="83264640"/>
        <c:scaling>
          <c:orientation val="minMax"/>
        </c:scaling>
        <c:axPos val="l"/>
        <c:minorGridlines/>
        <c:numFmt formatCode="General" sourceLinked="1"/>
        <c:tickLblPos val="nextTo"/>
        <c:crossAx val="78884224"/>
        <c:crosses val="autoZero"/>
        <c:crossBetween val="between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Статическая и Теоретическая функция распределения (</a:t>
            </a:r>
            <a:r>
              <a:rPr lang="en-US" sz="1800" b="1" i="0" baseline="0"/>
              <a:t>X)</a:t>
            </a:r>
            <a:endParaRPr lang="ru-RU" sz="1800" b="1" i="0" baseline="0"/>
          </a:p>
        </c:rich>
      </c:tx>
      <c:layout>
        <c:manualLayout>
          <c:xMode val="edge"/>
          <c:yMode val="edge"/>
          <c:x val="0.16778274262611517"/>
          <c:y val="3.7777761506314449E-2"/>
        </c:manualLayout>
      </c:layout>
    </c:title>
    <c:plotArea>
      <c:layout>
        <c:manualLayout>
          <c:layoutTarget val="inner"/>
          <c:xMode val="edge"/>
          <c:yMode val="edge"/>
          <c:x val="0.15203729164779844"/>
          <c:y val="0.21362237248918606"/>
          <c:w val="0.74985170603674545"/>
          <c:h val="0.68947040221574518"/>
        </c:manualLayout>
      </c:layout>
      <c:scatterChart>
        <c:scatterStyle val="lineMarker"/>
        <c:ser>
          <c:idx val="0"/>
          <c:order val="0"/>
          <c:tx>
            <c:v>F*</c:v>
          </c:tx>
          <c:spPr>
            <a:ln>
              <a:solidFill>
                <a:prstClr val="black">
                  <a:lumMod val="95000"/>
                  <a:lumOff val="5000"/>
                </a:prstClr>
              </a:solidFill>
              <a:prstDash val="sysDash"/>
            </a:ln>
          </c:spPr>
          <c:xVal>
            <c:numRef>
              <c:f>task10_1!$N$1:$N$17</c:f>
              <c:numCache>
                <c:formatCode>0.0000</c:formatCode>
                <c:ptCount val="17"/>
                <c:pt idx="1">
                  <c:v>11.899999999999999</c:v>
                </c:pt>
                <c:pt idx="2">
                  <c:v>11.899999999999999</c:v>
                </c:pt>
                <c:pt idx="3">
                  <c:v>14.3</c:v>
                </c:pt>
                <c:pt idx="4">
                  <c:v>14.3</c:v>
                </c:pt>
                <c:pt idx="5">
                  <c:v>16.7</c:v>
                </c:pt>
                <c:pt idx="6">
                  <c:v>16.7</c:v>
                </c:pt>
                <c:pt idx="7">
                  <c:v>19.099999999999998</c:v>
                </c:pt>
                <c:pt idx="8">
                  <c:v>19.099999999999998</c:v>
                </c:pt>
                <c:pt idx="9">
                  <c:v>21.5</c:v>
                </c:pt>
                <c:pt idx="10">
                  <c:v>21.5</c:v>
                </c:pt>
                <c:pt idx="11">
                  <c:v>23.9</c:v>
                </c:pt>
                <c:pt idx="12">
                  <c:v>23.9</c:v>
                </c:pt>
                <c:pt idx="13">
                  <c:v>26.299999999999997</c:v>
                </c:pt>
                <c:pt idx="14">
                  <c:v>26.299999999999997</c:v>
                </c:pt>
                <c:pt idx="15">
                  <c:v>28.7</c:v>
                </c:pt>
                <c:pt idx="16">
                  <c:v>28.7</c:v>
                </c:pt>
              </c:numCache>
            </c:numRef>
          </c:xVal>
          <c:yVal>
            <c:numRef>
              <c:f>task10_1!$O$1:$O$17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0.22999999999999998</c:v>
                </c:pt>
                <c:pt idx="5">
                  <c:v>0.22999999999999998</c:v>
                </c:pt>
                <c:pt idx="6">
                  <c:v>0.31999999999999995</c:v>
                </c:pt>
                <c:pt idx="7">
                  <c:v>0.31999999999999995</c:v>
                </c:pt>
                <c:pt idx="8">
                  <c:v>0.41999999999999993</c:v>
                </c:pt>
                <c:pt idx="9">
                  <c:v>0.41999999999999993</c:v>
                </c:pt>
                <c:pt idx="10">
                  <c:v>0.57499999999999996</c:v>
                </c:pt>
                <c:pt idx="11">
                  <c:v>0.57499999999999996</c:v>
                </c:pt>
                <c:pt idx="12">
                  <c:v>0.72</c:v>
                </c:pt>
                <c:pt idx="13">
                  <c:v>0.72</c:v>
                </c:pt>
                <c:pt idx="14">
                  <c:v>0.88</c:v>
                </c:pt>
                <c:pt idx="15">
                  <c:v>0.88</c:v>
                </c:pt>
                <c:pt idx="16" formatCode="0.0000">
                  <c:v>1</c:v>
                </c:pt>
              </c:numCache>
            </c:numRef>
          </c:yVal>
        </c:ser>
        <c:ser>
          <c:idx val="1"/>
          <c:order val="1"/>
          <c:tx>
            <c:v>F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task10_1!$A$8:$I$8</c:f>
              <c:numCache>
                <c:formatCode>0.0000</c:formatCode>
                <c:ptCount val="9"/>
                <c:pt idx="1">
                  <c:v>11.899999999999999</c:v>
                </c:pt>
                <c:pt idx="2">
                  <c:v>14.3</c:v>
                </c:pt>
                <c:pt idx="3">
                  <c:v>16.7</c:v>
                </c:pt>
                <c:pt idx="4">
                  <c:v>19.099999999999998</c:v>
                </c:pt>
                <c:pt idx="5">
                  <c:v>21.5</c:v>
                </c:pt>
                <c:pt idx="6">
                  <c:v>23.9</c:v>
                </c:pt>
                <c:pt idx="7">
                  <c:v>26.299999999999997</c:v>
                </c:pt>
                <c:pt idx="8">
                  <c:v>28.7</c:v>
                </c:pt>
              </c:numCache>
            </c:numRef>
          </c:xVal>
          <c:yVal>
            <c:numRef>
              <c:f>(task10_1!$A$8,task10_1!$B$3:$I$3)</c:f>
              <c:numCache>
                <c:formatCode>0.0000</c:formatCode>
                <c:ptCount val="9"/>
                <c:pt idx="1">
                  <c:v>2.1419761347559196E-2</c:v>
                </c:pt>
                <c:pt idx="2">
                  <c:v>0.1492542157455401</c:v>
                </c:pt>
                <c:pt idx="3">
                  <c:v>0.27708867014352079</c:v>
                </c:pt>
                <c:pt idx="4">
                  <c:v>0.40492312454150148</c:v>
                </c:pt>
                <c:pt idx="5">
                  <c:v>0.53275757893948239</c:v>
                </c:pt>
                <c:pt idx="6">
                  <c:v>0.66059203333746308</c:v>
                </c:pt>
                <c:pt idx="7">
                  <c:v>0.78842648773544377</c:v>
                </c:pt>
                <c:pt idx="8">
                  <c:v>0.91626094213342479</c:v>
                </c:pt>
              </c:numCache>
            </c:numRef>
          </c:yVal>
        </c:ser>
        <c:axId val="100543104"/>
        <c:axId val="99783040"/>
      </c:scatterChart>
      <c:valAx>
        <c:axId val="100543104"/>
        <c:scaling>
          <c:orientation val="minMax"/>
          <c:max val="28.7"/>
          <c:min val="11.9"/>
        </c:scaling>
        <c:axPos val="b"/>
        <c:majorGridlines>
          <c:spPr>
            <a:ln>
              <a:solidFill>
                <a:prstClr val="black">
                  <a:lumMod val="95000"/>
                  <a:lumOff val="5000"/>
                  <a:alpha val="17000"/>
                </a:prstClr>
              </a:solidFill>
            </a:ln>
          </c:spPr>
        </c:majorGridlines>
        <c:minorGridlines>
          <c:spPr>
            <a:ln>
              <a:solidFill>
                <a:srgbClr val="9BBB59">
                  <a:lumMod val="50000"/>
                  <a:alpha val="0"/>
                </a:srgbClr>
              </a:solidFill>
            </a:ln>
          </c:spPr>
        </c:minorGridlines>
        <c:numFmt formatCode="General" sourceLinked="1"/>
        <c:tickLblPos val="nextTo"/>
        <c:crossAx val="99783040"/>
        <c:crosses val="autoZero"/>
        <c:crossBetween val="midCat"/>
        <c:majorUnit val="2.4"/>
      </c:valAx>
      <c:valAx>
        <c:axId val="9978304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00543104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Статическая и Теоретическая функция распределения (</a:t>
            </a:r>
            <a:r>
              <a:rPr lang="en-US" sz="1800" b="1" i="0" baseline="0"/>
              <a:t>Y)</a:t>
            </a:r>
            <a:endParaRPr lang="ru-RU" sz="1800" b="1" i="0" baseline="0"/>
          </a:p>
        </c:rich>
      </c:tx>
      <c:layout>
        <c:manualLayout>
          <c:xMode val="edge"/>
          <c:yMode val="edge"/>
          <c:x val="0.18018744531933509"/>
          <c:y val="1.1165843771822026E-2"/>
        </c:manualLayout>
      </c:layout>
    </c:title>
    <c:plotArea>
      <c:layout>
        <c:manualLayout>
          <c:layoutTarget val="inner"/>
          <c:xMode val="edge"/>
          <c:yMode val="edge"/>
          <c:x val="0.1316968503937008"/>
          <c:y val="0.21833202955255956"/>
          <c:w val="0.74985170603674578"/>
          <c:h val="0.6894704022157454"/>
        </c:manualLayout>
      </c:layout>
      <c:scatterChart>
        <c:scatterStyle val="lineMarker"/>
        <c:ser>
          <c:idx val="0"/>
          <c:order val="0"/>
          <c:tx>
            <c:v>F*</c:v>
          </c:tx>
          <c:spPr>
            <a:ln>
              <a:solidFill>
                <a:prstClr val="black">
                  <a:lumMod val="95000"/>
                  <a:lumOff val="5000"/>
                </a:prstClr>
              </a:solidFill>
              <a:prstDash val="sysDash"/>
            </a:ln>
          </c:spPr>
          <c:xVal>
            <c:numRef>
              <c:f>task10_1!$Q$1:$Q$17</c:f>
              <c:numCache>
                <c:formatCode>0.0000</c:formatCode>
                <c:ptCount val="17"/>
                <c:pt idx="0" formatCode="General">
                  <c:v>0</c:v>
                </c:pt>
                <c:pt idx="1">
                  <c:v>159.875</c:v>
                </c:pt>
                <c:pt idx="2">
                  <c:v>159.875</c:v>
                </c:pt>
                <c:pt idx="3">
                  <c:v>253.625</c:v>
                </c:pt>
                <c:pt idx="4">
                  <c:v>253.625</c:v>
                </c:pt>
                <c:pt idx="5">
                  <c:v>347.375</c:v>
                </c:pt>
                <c:pt idx="6">
                  <c:v>347.375</c:v>
                </c:pt>
                <c:pt idx="7">
                  <c:v>441.125</c:v>
                </c:pt>
                <c:pt idx="8">
                  <c:v>441.125</c:v>
                </c:pt>
                <c:pt idx="9">
                  <c:v>534.875</c:v>
                </c:pt>
                <c:pt idx="10">
                  <c:v>534.875</c:v>
                </c:pt>
                <c:pt idx="11">
                  <c:v>628.625</c:v>
                </c:pt>
                <c:pt idx="12">
                  <c:v>628.625</c:v>
                </c:pt>
                <c:pt idx="13">
                  <c:v>722.375</c:v>
                </c:pt>
                <c:pt idx="14">
                  <c:v>722.375</c:v>
                </c:pt>
                <c:pt idx="15">
                  <c:v>816.125</c:v>
                </c:pt>
                <c:pt idx="16">
                  <c:v>816.125</c:v>
                </c:pt>
              </c:numCache>
            </c:numRef>
          </c:xVal>
          <c:yVal>
            <c:numRef>
              <c:f>task10_1!$R$1:$R$17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0.18000000000000002</c:v>
                </c:pt>
                <c:pt idx="5">
                  <c:v>0.18000000000000002</c:v>
                </c:pt>
                <c:pt idx="6">
                  <c:v>0.35000000000000003</c:v>
                </c:pt>
                <c:pt idx="7">
                  <c:v>0.35000000000000003</c:v>
                </c:pt>
                <c:pt idx="8">
                  <c:v>0.54</c:v>
                </c:pt>
                <c:pt idx="9">
                  <c:v>0.54</c:v>
                </c:pt>
                <c:pt idx="10">
                  <c:v>0.74</c:v>
                </c:pt>
                <c:pt idx="11">
                  <c:v>0.74</c:v>
                </c:pt>
                <c:pt idx="12">
                  <c:v>0.85</c:v>
                </c:pt>
                <c:pt idx="13">
                  <c:v>0.85</c:v>
                </c:pt>
                <c:pt idx="14">
                  <c:v>0.96</c:v>
                </c:pt>
                <c:pt idx="15">
                  <c:v>0.96</c:v>
                </c:pt>
                <c:pt idx="16" formatCode="0.0000">
                  <c:v>1</c:v>
                </c:pt>
              </c:numCache>
            </c:numRef>
          </c:yVal>
        </c:ser>
        <c:ser>
          <c:idx val="1"/>
          <c:order val="1"/>
          <c:tx>
            <c:v>F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task10_1!$A$18:$I$18</c:f>
              <c:numCache>
                <c:formatCode>0.0000</c:formatCode>
                <c:ptCount val="9"/>
                <c:pt idx="1">
                  <c:v>159.875</c:v>
                </c:pt>
                <c:pt idx="2">
                  <c:v>253.625</c:v>
                </c:pt>
                <c:pt idx="3">
                  <c:v>347.375</c:v>
                </c:pt>
                <c:pt idx="4">
                  <c:v>441.125</c:v>
                </c:pt>
                <c:pt idx="5">
                  <c:v>534.875</c:v>
                </c:pt>
                <c:pt idx="6">
                  <c:v>628.625</c:v>
                </c:pt>
                <c:pt idx="7">
                  <c:v>722.375</c:v>
                </c:pt>
                <c:pt idx="8">
                  <c:v>816.125</c:v>
                </c:pt>
              </c:numCache>
            </c:numRef>
          </c:xVal>
          <c:yVal>
            <c:numRef>
              <c:f>(task10_1!$A$19,task10_1!$B$13:$I$13)</c:f>
              <c:numCache>
                <c:formatCode>0.0000</c:formatCode>
                <c:ptCount val="9"/>
                <c:pt idx="1">
                  <c:v>3.2063476872366325E-2</c:v>
                </c:pt>
                <c:pt idx="2">
                  <c:v>9.7809685783804667E-2</c:v>
                </c:pt>
                <c:pt idx="3">
                  <c:v>0.23057015575488671</c:v>
                </c:pt>
                <c:pt idx="4">
                  <c:v>0.42865180868196551</c:v>
                </c:pt>
                <c:pt idx="5">
                  <c:v>0.64704519629855917</c:v>
                </c:pt>
                <c:pt idx="6">
                  <c:v>0.82498165541105084</c:v>
                </c:pt>
                <c:pt idx="7">
                  <c:v>0.93210860281678787</c:v>
                </c:pt>
                <c:pt idx="8">
                  <c:v>0.97976130711671794</c:v>
                </c:pt>
              </c:numCache>
            </c:numRef>
          </c:yVal>
        </c:ser>
        <c:axId val="134481024"/>
        <c:axId val="134482560"/>
      </c:scatterChart>
      <c:valAx>
        <c:axId val="134481024"/>
        <c:scaling>
          <c:orientation val="minMax"/>
          <c:max val="815.125"/>
          <c:min val="159.875"/>
        </c:scaling>
        <c:axPos val="b"/>
        <c:majorGridlines>
          <c:spPr>
            <a:ln>
              <a:solidFill>
                <a:prstClr val="black">
                  <a:lumMod val="95000"/>
                  <a:lumOff val="5000"/>
                  <a:alpha val="17000"/>
                </a:prstClr>
              </a:solidFill>
            </a:ln>
          </c:spPr>
        </c:majorGridlines>
        <c:minorGridlines>
          <c:spPr>
            <a:ln>
              <a:solidFill>
                <a:srgbClr val="9BBB59">
                  <a:lumMod val="50000"/>
                  <a:alpha val="0"/>
                </a:srgbClr>
              </a:solidFill>
            </a:ln>
          </c:spPr>
        </c:minorGridlines>
        <c:numFmt formatCode="General" sourceLinked="1"/>
        <c:tickLblPos val="nextTo"/>
        <c:crossAx val="134482560"/>
        <c:crosses val="autoZero"/>
        <c:crossBetween val="midCat"/>
        <c:majorUnit val="93.75"/>
      </c:valAx>
      <c:valAx>
        <c:axId val="13448256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34481024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корреляционное поле и линии регрессии</a:t>
            </a:r>
            <a:endParaRPr lang="ru-RU"/>
          </a:p>
        </c:rich>
      </c:tx>
      <c:layout>
        <c:manualLayout>
          <c:xMode val="edge"/>
          <c:yMode val="edge"/>
          <c:x val="0.14850053035405972"/>
          <c:y val="2.3677979479084749E-2"/>
        </c:manualLayout>
      </c:layout>
    </c:title>
    <c:plotArea>
      <c:layout>
        <c:manualLayout>
          <c:layoutTarget val="inner"/>
          <c:xMode val="edge"/>
          <c:yMode val="edge"/>
          <c:x val="5.7120603287420933E-2"/>
          <c:y val="0.1107012866485612"/>
          <c:w val="0.78043589684032855"/>
          <c:h val="0.86008924298828349"/>
        </c:manualLayout>
      </c:layout>
      <c:scatterChart>
        <c:scatterStyle val="lineMarker"/>
        <c:ser>
          <c:idx val="1"/>
          <c:order val="1"/>
          <c:tx>
            <c:v>уравнение Y=</c:v>
          </c:tx>
          <c:xVal>
            <c:numRef>
              <c:f>task12_1!$L$2:$L$3</c:f>
              <c:numCache>
                <c:formatCode>General</c:formatCode>
                <c:ptCount val="2"/>
                <c:pt idx="0">
                  <c:v>32.535443353046311</c:v>
                </c:pt>
                <c:pt idx="1">
                  <c:v>10.223425287613674</c:v>
                </c:pt>
              </c:numCache>
            </c:numRef>
          </c:xVal>
          <c:yVal>
            <c:numRef>
              <c:f>task12_1!$K$2:$K$3</c:f>
              <c:numCache>
                <c:formatCode>General</c:formatCode>
                <c:ptCount val="2"/>
                <c:pt idx="0">
                  <c:v>863</c:v>
                </c:pt>
                <c:pt idx="1">
                  <c:v>113</c:v>
                </c:pt>
              </c:numCache>
            </c:numRef>
          </c:yVal>
        </c:ser>
        <c:ser>
          <c:idx val="2"/>
          <c:order val="2"/>
          <c:tx>
            <c:v>уравнение х=</c:v>
          </c:tx>
          <c:xVal>
            <c:numRef>
              <c:f>task12_1!$H$2:$H$3</c:f>
              <c:numCache>
                <c:formatCode>General</c:formatCode>
                <c:ptCount val="2"/>
                <c:pt idx="0">
                  <c:v>29.9</c:v>
                </c:pt>
                <c:pt idx="1">
                  <c:v>10.7</c:v>
                </c:pt>
              </c:numCache>
            </c:numRef>
          </c:xVal>
          <c:yVal>
            <c:numRef>
              <c:f>task12_1!$I$2:$I$3</c:f>
              <c:numCache>
                <c:formatCode>General</c:formatCode>
                <c:ptCount val="2"/>
                <c:pt idx="0">
                  <c:v>729.88929081117431</c:v>
                </c:pt>
                <c:pt idx="1">
                  <c:v>179.32041853446322</c:v>
                </c:pt>
              </c:numCache>
            </c:numRef>
          </c:yVal>
        </c:ser>
        <c:ser>
          <c:idx val="0"/>
          <c:order val="0"/>
          <c:tx>
            <c:v>Кор поле ху</c:v>
          </c:tx>
          <c:spPr>
            <a:ln w="28575">
              <a:noFill/>
            </a:ln>
          </c:spPr>
          <c:xVal>
            <c:numRef>
              <c:f>task12_1!$AA$1:$AA$100</c:f>
              <c:numCache>
                <c:formatCode>General</c:formatCode>
                <c:ptCount val="100"/>
                <c:pt idx="0">
                  <c:v>23.4</c:v>
                </c:pt>
                <c:pt idx="1">
                  <c:v>19.3</c:v>
                </c:pt>
                <c:pt idx="2">
                  <c:v>14</c:v>
                </c:pt>
                <c:pt idx="3">
                  <c:v>17.600000000000001</c:v>
                </c:pt>
                <c:pt idx="4">
                  <c:v>24.3</c:v>
                </c:pt>
                <c:pt idx="5">
                  <c:v>13.4</c:v>
                </c:pt>
                <c:pt idx="6">
                  <c:v>27.7</c:v>
                </c:pt>
                <c:pt idx="7">
                  <c:v>25.4</c:v>
                </c:pt>
                <c:pt idx="8">
                  <c:v>19.899999999999999</c:v>
                </c:pt>
                <c:pt idx="9">
                  <c:v>27.3</c:v>
                </c:pt>
                <c:pt idx="10">
                  <c:v>28.8</c:v>
                </c:pt>
                <c:pt idx="11">
                  <c:v>21.2</c:v>
                </c:pt>
                <c:pt idx="12">
                  <c:v>22.9</c:v>
                </c:pt>
                <c:pt idx="13">
                  <c:v>25.2</c:v>
                </c:pt>
                <c:pt idx="14">
                  <c:v>15.1</c:v>
                </c:pt>
                <c:pt idx="15">
                  <c:v>12.8</c:v>
                </c:pt>
                <c:pt idx="16">
                  <c:v>20.399999999999999</c:v>
                </c:pt>
                <c:pt idx="17">
                  <c:v>23.5</c:v>
                </c:pt>
                <c:pt idx="18">
                  <c:v>17.8</c:v>
                </c:pt>
                <c:pt idx="19">
                  <c:v>18.2</c:v>
                </c:pt>
                <c:pt idx="20">
                  <c:v>22.8</c:v>
                </c:pt>
                <c:pt idx="21">
                  <c:v>27.3</c:v>
                </c:pt>
                <c:pt idx="22">
                  <c:v>12.1</c:v>
                </c:pt>
                <c:pt idx="23">
                  <c:v>18.100000000000001</c:v>
                </c:pt>
                <c:pt idx="24">
                  <c:v>22.7</c:v>
                </c:pt>
                <c:pt idx="25">
                  <c:v>21.3</c:v>
                </c:pt>
                <c:pt idx="26">
                  <c:v>14.5</c:v>
                </c:pt>
                <c:pt idx="27">
                  <c:v>14.3</c:v>
                </c:pt>
                <c:pt idx="28">
                  <c:v>29</c:v>
                </c:pt>
                <c:pt idx="29">
                  <c:v>12.1</c:v>
                </c:pt>
                <c:pt idx="30">
                  <c:v>29.7</c:v>
                </c:pt>
                <c:pt idx="31">
                  <c:v>23.2</c:v>
                </c:pt>
                <c:pt idx="32">
                  <c:v>19.8</c:v>
                </c:pt>
                <c:pt idx="33">
                  <c:v>12.9</c:v>
                </c:pt>
                <c:pt idx="34">
                  <c:v>20.9</c:v>
                </c:pt>
                <c:pt idx="35">
                  <c:v>15.7</c:v>
                </c:pt>
                <c:pt idx="36">
                  <c:v>19.7</c:v>
                </c:pt>
                <c:pt idx="37">
                  <c:v>15.3</c:v>
                </c:pt>
                <c:pt idx="38">
                  <c:v>26.6</c:v>
                </c:pt>
                <c:pt idx="39">
                  <c:v>25.1</c:v>
                </c:pt>
                <c:pt idx="40">
                  <c:v>15.6</c:v>
                </c:pt>
                <c:pt idx="41">
                  <c:v>29.7</c:v>
                </c:pt>
                <c:pt idx="42">
                  <c:v>21.7</c:v>
                </c:pt>
                <c:pt idx="43">
                  <c:v>12</c:v>
                </c:pt>
                <c:pt idx="44">
                  <c:v>17.3</c:v>
                </c:pt>
                <c:pt idx="45">
                  <c:v>12.8</c:v>
                </c:pt>
                <c:pt idx="46">
                  <c:v>25.2</c:v>
                </c:pt>
                <c:pt idx="47">
                  <c:v>23.2</c:v>
                </c:pt>
                <c:pt idx="48">
                  <c:v>25</c:v>
                </c:pt>
                <c:pt idx="49">
                  <c:v>22.4</c:v>
                </c:pt>
                <c:pt idx="50">
                  <c:v>20.8</c:v>
                </c:pt>
                <c:pt idx="51">
                  <c:v>17.5</c:v>
                </c:pt>
                <c:pt idx="52">
                  <c:v>23.6</c:v>
                </c:pt>
                <c:pt idx="53">
                  <c:v>24.2</c:v>
                </c:pt>
                <c:pt idx="54">
                  <c:v>12.4</c:v>
                </c:pt>
                <c:pt idx="55">
                  <c:v>14.4</c:v>
                </c:pt>
                <c:pt idx="56">
                  <c:v>12.5</c:v>
                </c:pt>
                <c:pt idx="57">
                  <c:v>21.9</c:v>
                </c:pt>
                <c:pt idx="58">
                  <c:v>27</c:v>
                </c:pt>
                <c:pt idx="59">
                  <c:v>29.9</c:v>
                </c:pt>
                <c:pt idx="60">
                  <c:v>21.4</c:v>
                </c:pt>
                <c:pt idx="61">
                  <c:v>21.1</c:v>
                </c:pt>
                <c:pt idx="62">
                  <c:v>25</c:v>
                </c:pt>
                <c:pt idx="63">
                  <c:v>16.100000000000001</c:v>
                </c:pt>
                <c:pt idx="64">
                  <c:v>27.8</c:v>
                </c:pt>
                <c:pt idx="65">
                  <c:v>28.8</c:v>
                </c:pt>
                <c:pt idx="66">
                  <c:v>14.7</c:v>
                </c:pt>
                <c:pt idx="67">
                  <c:v>25.7</c:v>
                </c:pt>
                <c:pt idx="68">
                  <c:v>27.1</c:v>
                </c:pt>
                <c:pt idx="69">
                  <c:v>10.7</c:v>
                </c:pt>
                <c:pt idx="70">
                  <c:v>26.9</c:v>
                </c:pt>
                <c:pt idx="71">
                  <c:v>22</c:v>
                </c:pt>
                <c:pt idx="72">
                  <c:v>12.6</c:v>
                </c:pt>
                <c:pt idx="73">
                  <c:v>26</c:v>
                </c:pt>
                <c:pt idx="74">
                  <c:v>18</c:v>
                </c:pt>
                <c:pt idx="75">
                  <c:v>19.600000000000001</c:v>
                </c:pt>
                <c:pt idx="76">
                  <c:v>18</c:v>
                </c:pt>
                <c:pt idx="77">
                  <c:v>20.7</c:v>
                </c:pt>
                <c:pt idx="78">
                  <c:v>15.1</c:v>
                </c:pt>
                <c:pt idx="79">
                  <c:v>21.3</c:v>
                </c:pt>
                <c:pt idx="80">
                  <c:v>28.5</c:v>
                </c:pt>
                <c:pt idx="81">
                  <c:v>16.399999999999999</c:v>
                </c:pt>
                <c:pt idx="82">
                  <c:v>19.399999999999999</c:v>
                </c:pt>
                <c:pt idx="83">
                  <c:v>23</c:v>
                </c:pt>
                <c:pt idx="84">
                  <c:v>15.6</c:v>
                </c:pt>
                <c:pt idx="85">
                  <c:v>29.2</c:v>
                </c:pt>
                <c:pt idx="86">
                  <c:v>26.6</c:v>
                </c:pt>
                <c:pt idx="87">
                  <c:v>27.4</c:v>
                </c:pt>
                <c:pt idx="88">
                  <c:v>26.2</c:v>
                </c:pt>
                <c:pt idx="89">
                  <c:v>22.9</c:v>
                </c:pt>
                <c:pt idx="90">
                  <c:v>13.3</c:v>
                </c:pt>
                <c:pt idx="91">
                  <c:v>15.3</c:v>
                </c:pt>
                <c:pt idx="92">
                  <c:v>27.1</c:v>
                </c:pt>
                <c:pt idx="93">
                  <c:v>18.100000000000001</c:v>
                </c:pt>
                <c:pt idx="94">
                  <c:v>28.2</c:v>
                </c:pt>
                <c:pt idx="95">
                  <c:v>20.6</c:v>
                </c:pt>
                <c:pt idx="96">
                  <c:v>23.4</c:v>
                </c:pt>
                <c:pt idx="97">
                  <c:v>15</c:v>
                </c:pt>
                <c:pt idx="98">
                  <c:v>27.8</c:v>
                </c:pt>
                <c:pt idx="99">
                  <c:v>22.5</c:v>
                </c:pt>
              </c:numCache>
            </c:numRef>
          </c:xVal>
          <c:yVal>
            <c:numRef>
              <c:f>task12_1!$AB$1:$AB$100</c:f>
              <c:numCache>
                <c:formatCode>General</c:formatCode>
                <c:ptCount val="100"/>
                <c:pt idx="0">
                  <c:v>492</c:v>
                </c:pt>
                <c:pt idx="1">
                  <c:v>404</c:v>
                </c:pt>
                <c:pt idx="2">
                  <c:v>197</c:v>
                </c:pt>
                <c:pt idx="3">
                  <c:v>470</c:v>
                </c:pt>
                <c:pt idx="4">
                  <c:v>537</c:v>
                </c:pt>
                <c:pt idx="5">
                  <c:v>280</c:v>
                </c:pt>
                <c:pt idx="6">
                  <c:v>703</c:v>
                </c:pt>
                <c:pt idx="7">
                  <c:v>572</c:v>
                </c:pt>
                <c:pt idx="8">
                  <c:v>376</c:v>
                </c:pt>
                <c:pt idx="9">
                  <c:v>714</c:v>
                </c:pt>
                <c:pt idx="10">
                  <c:v>752</c:v>
                </c:pt>
                <c:pt idx="11">
                  <c:v>421</c:v>
                </c:pt>
                <c:pt idx="12">
                  <c:v>492</c:v>
                </c:pt>
                <c:pt idx="13">
                  <c:v>623</c:v>
                </c:pt>
                <c:pt idx="14">
                  <c:v>281</c:v>
                </c:pt>
                <c:pt idx="15">
                  <c:v>264</c:v>
                </c:pt>
                <c:pt idx="16">
                  <c:v>503</c:v>
                </c:pt>
                <c:pt idx="17">
                  <c:v>475</c:v>
                </c:pt>
                <c:pt idx="18">
                  <c:v>456</c:v>
                </c:pt>
                <c:pt idx="19">
                  <c:v>376</c:v>
                </c:pt>
                <c:pt idx="20">
                  <c:v>503</c:v>
                </c:pt>
                <c:pt idx="21">
                  <c:v>745</c:v>
                </c:pt>
                <c:pt idx="22">
                  <c:v>280</c:v>
                </c:pt>
                <c:pt idx="23">
                  <c:v>311</c:v>
                </c:pt>
                <c:pt idx="24">
                  <c:v>560</c:v>
                </c:pt>
                <c:pt idx="25">
                  <c:v>481</c:v>
                </c:pt>
                <c:pt idx="26">
                  <c:v>311</c:v>
                </c:pt>
                <c:pt idx="27">
                  <c:v>343</c:v>
                </c:pt>
                <c:pt idx="28">
                  <c:v>773</c:v>
                </c:pt>
                <c:pt idx="29">
                  <c:v>179</c:v>
                </c:pt>
                <c:pt idx="30">
                  <c:v>689</c:v>
                </c:pt>
                <c:pt idx="31">
                  <c:v>523</c:v>
                </c:pt>
                <c:pt idx="32">
                  <c:v>391</c:v>
                </c:pt>
                <c:pt idx="33">
                  <c:v>350</c:v>
                </c:pt>
                <c:pt idx="34">
                  <c:v>457</c:v>
                </c:pt>
                <c:pt idx="35">
                  <c:v>344</c:v>
                </c:pt>
                <c:pt idx="36">
                  <c:v>430</c:v>
                </c:pt>
                <c:pt idx="37">
                  <c:v>356</c:v>
                </c:pt>
                <c:pt idx="38">
                  <c:v>626</c:v>
                </c:pt>
                <c:pt idx="39">
                  <c:v>582</c:v>
                </c:pt>
                <c:pt idx="40">
                  <c:v>224</c:v>
                </c:pt>
                <c:pt idx="41">
                  <c:v>863</c:v>
                </c:pt>
                <c:pt idx="42">
                  <c:v>458</c:v>
                </c:pt>
                <c:pt idx="43">
                  <c:v>289</c:v>
                </c:pt>
                <c:pt idx="44">
                  <c:v>412</c:v>
                </c:pt>
                <c:pt idx="45">
                  <c:v>310</c:v>
                </c:pt>
                <c:pt idx="46">
                  <c:v>432</c:v>
                </c:pt>
                <c:pt idx="47">
                  <c:v>546</c:v>
                </c:pt>
                <c:pt idx="48">
                  <c:v>574</c:v>
                </c:pt>
                <c:pt idx="49">
                  <c:v>384</c:v>
                </c:pt>
                <c:pt idx="50">
                  <c:v>465</c:v>
                </c:pt>
                <c:pt idx="51">
                  <c:v>413</c:v>
                </c:pt>
                <c:pt idx="52">
                  <c:v>561</c:v>
                </c:pt>
                <c:pt idx="53">
                  <c:v>583</c:v>
                </c:pt>
                <c:pt idx="54">
                  <c:v>243</c:v>
                </c:pt>
                <c:pt idx="55">
                  <c:v>261</c:v>
                </c:pt>
                <c:pt idx="56">
                  <c:v>336</c:v>
                </c:pt>
                <c:pt idx="57">
                  <c:v>210</c:v>
                </c:pt>
                <c:pt idx="58">
                  <c:v>530</c:v>
                </c:pt>
                <c:pt idx="59">
                  <c:v>678</c:v>
                </c:pt>
                <c:pt idx="60">
                  <c:v>725</c:v>
                </c:pt>
                <c:pt idx="61">
                  <c:v>520</c:v>
                </c:pt>
                <c:pt idx="62">
                  <c:v>438</c:v>
                </c:pt>
                <c:pt idx="63">
                  <c:v>691</c:v>
                </c:pt>
                <c:pt idx="64">
                  <c:v>227</c:v>
                </c:pt>
                <c:pt idx="65">
                  <c:v>776</c:v>
                </c:pt>
                <c:pt idx="66">
                  <c:v>786</c:v>
                </c:pt>
                <c:pt idx="67">
                  <c:v>148</c:v>
                </c:pt>
                <c:pt idx="68">
                  <c:v>556</c:v>
                </c:pt>
                <c:pt idx="69">
                  <c:v>616</c:v>
                </c:pt>
                <c:pt idx="70">
                  <c:v>113</c:v>
                </c:pt>
                <c:pt idx="71">
                  <c:v>658</c:v>
                </c:pt>
                <c:pt idx="72">
                  <c:v>428</c:v>
                </c:pt>
                <c:pt idx="73">
                  <c:v>246</c:v>
                </c:pt>
                <c:pt idx="74">
                  <c:v>576</c:v>
                </c:pt>
                <c:pt idx="75">
                  <c:v>521</c:v>
                </c:pt>
                <c:pt idx="76">
                  <c:v>483</c:v>
                </c:pt>
                <c:pt idx="77">
                  <c:v>389</c:v>
                </c:pt>
                <c:pt idx="78">
                  <c:v>354</c:v>
                </c:pt>
                <c:pt idx="79">
                  <c:v>417</c:v>
                </c:pt>
                <c:pt idx="80">
                  <c:v>641</c:v>
                </c:pt>
                <c:pt idx="81">
                  <c:v>366</c:v>
                </c:pt>
                <c:pt idx="82">
                  <c:v>395</c:v>
                </c:pt>
                <c:pt idx="83">
                  <c:v>546</c:v>
                </c:pt>
                <c:pt idx="84">
                  <c:v>223</c:v>
                </c:pt>
                <c:pt idx="85">
                  <c:v>756</c:v>
                </c:pt>
                <c:pt idx="86">
                  <c:v>647</c:v>
                </c:pt>
                <c:pt idx="87">
                  <c:v>717</c:v>
                </c:pt>
                <c:pt idx="88">
                  <c:v>596</c:v>
                </c:pt>
                <c:pt idx="89">
                  <c:v>407</c:v>
                </c:pt>
                <c:pt idx="90">
                  <c:v>230</c:v>
                </c:pt>
                <c:pt idx="91">
                  <c:v>295</c:v>
                </c:pt>
                <c:pt idx="92">
                  <c:v>626</c:v>
                </c:pt>
                <c:pt idx="93">
                  <c:v>382</c:v>
                </c:pt>
                <c:pt idx="94">
                  <c:v>665</c:v>
                </c:pt>
                <c:pt idx="95">
                  <c:v>492</c:v>
                </c:pt>
                <c:pt idx="96">
                  <c:v>530</c:v>
                </c:pt>
                <c:pt idx="97">
                  <c:v>328</c:v>
                </c:pt>
                <c:pt idx="98">
                  <c:v>696</c:v>
                </c:pt>
                <c:pt idx="99">
                  <c:v>538</c:v>
                </c:pt>
              </c:numCache>
            </c:numRef>
          </c:yVal>
        </c:ser>
        <c:axId val="53396608"/>
        <c:axId val="53398144"/>
      </c:scatterChart>
      <c:valAx>
        <c:axId val="53396608"/>
        <c:scaling>
          <c:orientation val="minMax"/>
          <c:min val="0"/>
        </c:scaling>
        <c:axPos val="b"/>
        <c:majorGridlines/>
        <c:minorGridlines/>
        <c:numFmt formatCode="General" sourceLinked="1"/>
        <c:tickLblPos val="nextTo"/>
        <c:crossAx val="53398144"/>
        <c:crosses val="autoZero"/>
        <c:crossBetween val="midCat"/>
      </c:valAx>
      <c:valAx>
        <c:axId val="5339814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numFmt formatCode="General" sourceLinked="1"/>
        <c:tickLblPos val="nextTo"/>
        <c:crossAx val="5339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04719764012201"/>
          <c:y val="0.46149210630439158"/>
          <c:w val="0.18198623402163386"/>
          <c:h val="0.24795774837537696"/>
        </c:manualLayout>
      </c:layout>
    </c:legend>
    <c:plotVisOnly val="1"/>
    <c:dispBlanksAs val="gap"/>
  </c:chart>
  <c:spPr>
    <a:solidFill>
      <a:schemeClr val="bg1">
        <a:lumMod val="85000"/>
      </a:schemeClr>
    </a:solidFill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φ</a:t>
            </a:r>
            <a:r>
              <a:rPr lang="en-US" sz="1800" b="1" i="0" u="none" strike="noStrike" baseline="0"/>
              <a:t>y(x)</a:t>
            </a:r>
            <a:endParaRPr lang="ru-RU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6.7422482732789404E-2"/>
          <c:y val="8.6271940616797882E-2"/>
          <c:w val="0.77888997900822177"/>
          <c:h val="0.86151021161418329"/>
        </c:manualLayout>
      </c:layout>
      <c:scatterChart>
        <c:scatterStyle val="lineMarker"/>
        <c:ser>
          <c:idx val="1"/>
          <c:order val="1"/>
          <c:tx>
            <c:strRef>
              <c:f>task13_1!$P$15</c:f>
              <c:strCache>
                <c:ptCount val="1"/>
                <c:pt idx="0">
                  <c:v>φy(x̅ i)</c:v>
                </c:pt>
              </c:strCache>
            </c:strRef>
          </c:tx>
          <c:marker>
            <c:symbol val="circle"/>
            <c:size val="7"/>
          </c:marker>
          <c:xVal>
            <c:numRef>
              <c:f>task13_1!$B$2:$I$2</c:f>
              <c:numCache>
                <c:formatCode>General</c:formatCode>
                <c:ptCount val="8"/>
                <c:pt idx="0">
                  <c:v>11.899999999999999</c:v>
                </c:pt>
                <c:pt idx="1">
                  <c:v>14.3</c:v>
                </c:pt>
                <c:pt idx="2">
                  <c:v>16.7</c:v>
                </c:pt>
                <c:pt idx="3">
                  <c:v>19.099999999999998</c:v>
                </c:pt>
                <c:pt idx="4">
                  <c:v>21.5</c:v>
                </c:pt>
                <c:pt idx="5">
                  <c:v>23.9</c:v>
                </c:pt>
                <c:pt idx="6">
                  <c:v>26.299999999999997</c:v>
                </c:pt>
                <c:pt idx="7">
                  <c:v>28.7</c:v>
                </c:pt>
              </c:numCache>
            </c:numRef>
          </c:xVal>
          <c:yVal>
            <c:numRef>
              <c:f>task13_1!$B$3:$I$3</c:f>
              <c:numCache>
                <c:formatCode>General</c:formatCode>
                <c:ptCount val="8"/>
                <c:pt idx="0">
                  <c:v>256.36363636363637</c:v>
                </c:pt>
                <c:pt idx="1">
                  <c:v>282</c:v>
                </c:pt>
                <c:pt idx="2">
                  <c:v>348.33333333333331</c:v>
                </c:pt>
                <c:pt idx="3">
                  <c:v>406.9</c:v>
                </c:pt>
                <c:pt idx="4">
                  <c:v>480.06666666666666</c:v>
                </c:pt>
                <c:pt idx="5">
                  <c:v>552.85714285714289</c:v>
                </c:pt>
                <c:pt idx="6">
                  <c:v>622.75</c:v>
                </c:pt>
                <c:pt idx="7">
                  <c:v>735.41666666666663</c:v>
                </c:pt>
              </c:numCache>
            </c:numRef>
          </c:yVal>
        </c:ser>
        <c:ser>
          <c:idx val="0"/>
          <c:order val="0"/>
          <c:tx>
            <c:strRef>
              <c:f>task13_1!$P$16</c:f>
              <c:strCache>
                <c:ptCount val="1"/>
                <c:pt idx="0">
                  <c:v>yX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task13_1!$U$1:$U$100</c:f>
              <c:numCache>
                <c:formatCode>General</c:formatCode>
                <c:ptCount val="100"/>
                <c:pt idx="0">
                  <c:v>10.7</c:v>
                </c:pt>
                <c:pt idx="1">
                  <c:v>11</c:v>
                </c:pt>
                <c:pt idx="2">
                  <c:v>12</c:v>
                </c:pt>
                <c:pt idx="3">
                  <c:v>12.1</c:v>
                </c:pt>
                <c:pt idx="4">
                  <c:v>12.1</c:v>
                </c:pt>
                <c:pt idx="5">
                  <c:v>12.4</c:v>
                </c:pt>
                <c:pt idx="6">
                  <c:v>12.5</c:v>
                </c:pt>
                <c:pt idx="7">
                  <c:v>12.6</c:v>
                </c:pt>
                <c:pt idx="8">
                  <c:v>12.8</c:v>
                </c:pt>
                <c:pt idx="9">
                  <c:v>12.8</c:v>
                </c:pt>
                <c:pt idx="10">
                  <c:v>12.9</c:v>
                </c:pt>
                <c:pt idx="11">
                  <c:v>13.3</c:v>
                </c:pt>
                <c:pt idx="12">
                  <c:v>13.4</c:v>
                </c:pt>
                <c:pt idx="13">
                  <c:v>14</c:v>
                </c:pt>
                <c:pt idx="14">
                  <c:v>14.3</c:v>
                </c:pt>
                <c:pt idx="15">
                  <c:v>14.4</c:v>
                </c:pt>
                <c:pt idx="16">
                  <c:v>14.5</c:v>
                </c:pt>
                <c:pt idx="17">
                  <c:v>14.7</c:v>
                </c:pt>
                <c:pt idx="18">
                  <c:v>15</c:v>
                </c:pt>
                <c:pt idx="19">
                  <c:v>15.1</c:v>
                </c:pt>
                <c:pt idx="20">
                  <c:v>15.1</c:v>
                </c:pt>
                <c:pt idx="21">
                  <c:v>15.3</c:v>
                </c:pt>
                <c:pt idx="22">
                  <c:v>15.3</c:v>
                </c:pt>
                <c:pt idx="23">
                  <c:v>15.6</c:v>
                </c:pt>
                <c:pt idx="24">
                  <c:v>15.6</c:v>
                </c:pt>
                <c:pt idx="25">
                  <c:v>15.7</c:v>
                </c:pt>
                <c:pt idx="26">
                  <c:v>16.100000000000001</c:v>
                </c:pt>
                <c:pt idx="27">
                  <c:v>16.399999999999999</c:v>
                </c:pt>
                <c:pt idx="28">
                  <c:v>17.3</c:v>
                </c:pt>
                <c:pt idx="29">
                  <c:v>17.5</c:v>
                </c:pt>
                <c:pt idx="30">
                  <c:v>17.600000000000001</c:v>
                </c:pt>
                <c:pt idx="31">
                  <c:v>17.8</c:v>
                </c:pt>
                <c:pt idx="32">
                  <c:v>18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18.2</c:v>
                </c:pt>
                <c:pt idx="36">
                  <c:v>19.3</c:v>
                </c:pt>
                <c:pt idx="37">
                  <c:v>19.399999999999999</c:v>
                </c:pt>
                <c:pt idx="38">
                  <c:v>19.600000000000001</c:v>
                </c:pt>
                <c:pt idx="39">
                  <c:v>19.7</c:v>
                </c:pt>
                <c:pt idx="40">
                  <c:v>19.8</c:v>
                </c:pt>
                <c:pt idx="41">
                  <c:v>19.899999999999999</c:v>
                </c:pt>
                <c:pt idx="42">
                  <c:v>20.399999999999999</c:v>
                </c:pt>
                <c:pt idx="43">
                  <c:v>20.6</c:v>
                </c:pt>
                <c:pt idx="44">
                  <c:v>20.7</c:v>
                </c:pt>
                <c:pt idx="45">
                  <c:v>20.8</c:v>
                </c:pt>
                <c:pt idx="46">
                  <c:v>20.9</c:v>
                </c:pt>
                <c:pt idx="47">
                  <c:v>21.1</c:v>
                </c:pt>
                <c:pt idx="48">
                  <c:v>21.2</c:v>
                </c:pt>
                <c:pt idx="49">
                  <c:v>21.3</c:v>
                </c:pt>
                <c:pt idx="50">
                  <c:v>21.3</c:v>
                </c:pt>
                <c:pt idx="51">
                  <c:v>21.4</c:v>
                </c:pt>
                <c:pt idx="52">
                  <c:v>21.7</c:v>
                </c:pt>
                <c:pt idx="53">
                  <c:v>21.9</c:v>
                </c:pt>
                <c:pt idx="54">
                  <c:v>22</c:v>
                </c:pt>
                <c:pt idx="55">
                  <c:v>22.4</c:v>
                </c:pt>
                <c:pt idx="56">
                  <c:v>22.5</c:v>
                </c:pt>
                <c:pt idx="57">
                  <c:v>22.7</c:v>
                </c:pt>
                <c:pt idx="58">
                  <c:v>22.8</c:v>
                </c:pt>
                <c:pt idx="59">
                  <c:v>22.9</c:v>
                </c:pt>
                <c:pt idx="60">
                  <c:v>22.9</c:v>
                </c:pt>
                <c:pt idx="61">
                  <c:v>23</c:v>
                </c:pt>
                <c:pt idx="62">
                  <c:v>23.2</c:v>
                </c:pt>
                <c:pt idx="63">
                  <c:v>23.2</c:v>
                </c:pt>
                <c:pt idx="64">
                  <c:v>23.4</c:v>
                </c:pt>
                <c:pt idx="65">
                  <c:v>23.4</c:v>
                </c:pt>
                <c:pt idx="66">
                  <c:v>23.5</c:v>
                </c:pt>
                <c:pt idx="67">
                  <c:v>23.6</c:v>
                </c:pt>
                <c:pt idx="68">
                  <c:v>24.2</c:v>
                </c:pt>
                <c:pt idx="69">
                  <c:v>24.3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25.2</c:v>
                </c:pt>
                <c:pt idx="74">
                  <c:v>25.2</c:v>
                </c:pt>
                <c:pt idx="75">
                  <c:v>25.4</c:v>
                </c:pt>
                <c:pt idx="76">
                  <c:v>25.7</c:v>
                </c:pt>
                <c:pt idx="77">
                  <c:v>26</c:v>
                </c:pt>
                <c:pt idx="78">
                  <c:v>26.2</c:v>
                </c:pt>
                <c:pt idx="79">
                  <c:v>26.6</c:v>
                </c:pt>
                <c:pt idx="80">
                  <c:v>26.6</c:v>
                </c:pt>
                <c:pt idx="81">
                  <c:v>26.9</c:v>
                </c:pt>
                <c:pt idx="82">
                  <c:v>27</c:v>
                </c:pt>
                <c:pt idx="83">
                  <c:v>27.1</c:v>
                </c:pt>
                <c:pt idx="84">
                  <c:v>27.1</c:v>
                </c:pt>
                <c:pt idx="85">
                  <c:v>27.3</c:v>
                </c:pt>
                <c:pt idx="86">
                  <c:v>27.3</c:v>
                </c:pt>
                <c:pt idx="87">
                  <c:v>27.4</c:v>
                </c:pt>
                <c:pt idx="88">
                  <c:v>27.7</c:v>
                </c:pt>
                <c:pt idx="89">
                  <c:v>27.8</c:v>
                </c:pt>
                <c:pt idx="90">
                  <c:v>27.8</c:v>
                </c:pt>
                <c:pt idx="91">
                  <c:v>28.2</c:v>
                </c:pt>
                <c:pt idx="92">
                  <c:v>28.5</c:v>
                </c:pt>
                <c:pt idx="93">
                  <c:v>28.8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29.7</c:v>
                </c:pt>
                <c:pt idx="98">
                  <c:v>29.7</c:v>
                </c:pt>
                <c:pt idx="99">
                  <c:v>29.9</c:v>
                </c:pt>
              </c:numCache>
            </c:numRef>
          </c:xVal>
          <c:yVal>
            <c:numRef>
              <c:f>task13_1!$V$1:$V$100</c:f>
              <c:numCache>
                <c:formatCode>General</c:formatCode>
                <c:ptCount val="100"/>
                <c:pt idx="0">
                  <c:v>113</c:v>
                </c:pt>
                <c:pt idx="1">
                  <c:v>336</c:v>
                </c:pt>
                <c:pt idx="2">
                  <c:v>289</c:v>
                </c:pt>
                <c:pt idx="3">
                  <c:v>179</c:v>
                </c:pt>
                <c:pt idx="4">
                  <c:v>280</c:v>
                </c:pt>
                <c:pt idx="5">
                  <c:v>243</c:v>
                </c:pt>
                <c:pt idx="6">
                  <c:v>210</c:v>
                </c:pt>
                <c:pt idx="7">
                  <c:v>246</c:v>
                </c:pt>
                <c:pt idx="8">
                  <c:v>310</c:v>
                </c:pt>
                <c:pt idx="9">
                  <c:v>264</c:v>
                </c:pt>
                <c:pt idx="10">
                  <c:v>350</c:v>
                </c:pt>
                <c:pt idx="11">
                  <c:v>230</c:v>
                </c:pt>
                <c:pt idx="12">
                  <c:v>280</c:v>
                </c:pt>
                <c:pt idx="13">
                  <c:v>197</c:v>
                </c:pt>
                <c:pt idx="14">
                  <c:v>343</c:v>
                </c:pt>
                <c:pt idx="15">
                  <c:v>261</c:v>
                </c:pt>
                <c:pt idx="16">
                  <c:v>311</c:v>
                </c:pt>
                <c:pt idx="17">
                  <c:v>148</c:v>
                </c:pt>
                <c:pt idx="18">
                  <c:v>328</c:v>
                </c:pt>
                <c:pt idx="19">
                  <c:v>354</c:v>
                </c:pt>
                <c:pt idx="20">
                  <c:v>281</c:v>
                </c:pt>
                <c:pt idx="21">
                  <c:v>295</c:v>
                </c:pt>
                <c:pt idx="22">
                  <c:v>356</c:v>
                </c:pt>
                <c:pt idx="23">
                  <c:v>223</c:v>
                </c:pt>
                <c:pt idx="24">
                  <c:v>224</c:v>
                </c:pt>
                <c:pt idx="25">
                  <c:v>344</c:v>
                </c:pt>
                <c:pt idx="26">
                  <c:v>227</c:v>
                </c:pt>
                <c:pt idx="27">
                  <c:v>366</c:v>
                </c:pt>
                <c:pt idx="28">
                  <c:v>412</c:v>
                </c:pt>
                <c:pt idx="29">
                  <c:v>413</c:v>
                </c:pt>
                <c:pt idx="30">
                  <c:v>470</c:v>
                </c:pt>
                <c:pt idx="31">
                  <c:v>456</c:v>
                </c:pt>
                <c:pt idx="32">
                  <c:v>483</c:v>
                </c:pt>
                <c:pt idx="33">
                  <c:v>382</c:v>
                </c:pt>
                <c:pt idx="34">
                  <c:v>311</c:v>
                </c:pt>
                <c:pt idx="35">
                  <c:v>376</c:v>
                </c:pt>
                <c:pt idx="36">
                  <c:v>404</c:v>
                </c:pt>
                <c:pt idx="37">
                  <c:v>395</c:v>
                </c:pt>
                <c:pt idx="38">
                  <c:v>521</c:v>
                </c:pt>
                <c:pt idx="39">
                  <c:v>430</c:v>
                </c:pt>
                <c:pt idx="40">
                  <c:v>391</c:v>
                </c:pt>
                <c:pt idx="41">
                  <c:v>376</c:v>
                </c:pt>
                <c:pt idx="42">
                  <c:v>503</c:v>
                </c:pt>
                <c:pt idx="43">
                  <c:v>492</c:v>
                </c:pt>
                <c:pt idx="44">
                  <c:v>389</c:v>
                </c:pt>
                <c:pt idx="45">
                  <c:v>465</c:v>
                </c:pt>
                <c:pt idx="46">
                  <c:v>457</c:v>
                </c:pt>
                <c:pt idx="47">
                  <c:v>438</c:v>
                </c:pt>
                <c:pt idx="48">
                  <c:v>421</c:v>
                </c:pt>
                <c:pt idx="49">
                  <c:v>417</c:v>
                </c:pt>
                <c:pt idx="50">
                  <c:v>481</c:v>
                </c:pt>
                <c:pt idx="51">
                  <c:v>520</c:v>
                </c:pt>
                <c:pt idx="52">
                  <c:v>458</c:v>
                </c:pt>
                <c:pt idx="53">
                  <c:v>530</c:v>
                </c:pt>
                <c:pt idx="54">
                  <c:v>428</c:v>
                </c:pt>
                <c:pt idx="55">
                  <c:v>384</c:v>
                </c:pt>
                <c:pt idx="56">
                  <c:v>538</c:v>
                </c:pt>
                <c:pt idx="57">
                  <c:v>560</c:v>
                </c:pt>
                <c:pt idx="58">
                  <c:v>503</c:v>
                </c:pt>
                <c:pt idx="59">
                  <c:v>407</c:v>
                </c:pt>
                <c:pt idx="60">
                  <c:v>492</c:v>
                </c:pt>
                <c:pt idx="61">
                  <c:v>546</c:v>
                </c:pt>
                <c:pt idx="62">
                  <c:v>546</c:v>
                </c:pt>
                <c:pt idx="63">
                  <c:v>523</c:v>
                </c:pt>
                <c:pt idx="64">
                  <c:v>530</c:v>
                </c:pt>
                <c:pt idx="65">
                  <c:v>492</c:v>
                </c:pt>
                <c:pt idx="66">
                  <c:v>475</c:v>
                </c:pt>
                <c:pt idx="67">
                  <c:v>561</c:v>
                </c:pt>
                <c:pt idx="68">
                  <c:v>583</c:v>
                </c:pt>
                <c:pt idx="69">
                  <c:v>537</c:v>
                </c:pt>
                <c:pt idx="70">
                  <c:v>691</c:v>
                </c:pt>
                <c:pt idx="71">
                  <c:v>574</c:v>
                </c:pt>
                <c:pt idx="72">
                  <c:v>582</c:v>
                </c:pt>
                <c:pt idx="73">
                  <c:v>432</c:v>
                </c:pt>
                <c:pt idx="74">
                  <c:v>623</c:v>
                </c:pt>
                <c:pt idx="75">
                  <c:v>572</c:v>
                </c:pt>
                <c:pt idx="76">
                  <c:v>556</c:v>
                </c:pt>
                <c:pt idx="77">
                  <c:v>576</c:v>
                </c:pt>
                <c:pt idx="78">
                  <c:v>596</c:v>
                </c:pt>
                <c:pt idx="79">
                  <c:v>647</c:v>
                </c:pt>
                <c:pt idx="80">
                  <c:v>626</c:v>
                </c:pt>
                <c:pt idx="81">
                  <c:v>658</c:v>
                </c:pt>
                <c:pt idx="82">
                  <c:v>678</c:v>
                </c:pt>
                <c:pt idx="83">
                  <c:v>626</c:v>
                </c:pt>
                <c:pt idx="84">
                  <c:v>616</c:v>
                </c:pt>
                <c:pt idx="85">
                  <c:v>745</c:v>
                </c:pt>
                <c:pt idx="86">
                  <c:v>714</c:v>
                </c:pt>
                <c:pt idx="87">
                  <c:v>717</c:v>
                </c:pt>
                <c:pt idx="88">
                  <c:v>703</c:v>
                </c:pt>
                <c:pt idx="89">
                  <c:v>696</c:v>
                </c:pt>
                <c:pt idx="90">
                  <c:v>776</c:v>
                </c:pt>
                <c:pt idx="91">
                  <c:v>665</c:v>
                </c:pt>
                <c:pt idx="92">
                  <c:v>641</c:v>
                </c:pt>
                <c:pt idx="93">
                  <c:v>786</c:v>
                </c:pt>
                <c:pt idx="94">
                  <c:v>752</c:v>
                </c:pt>
                <c:pt idx="95">
                  <c:v>773</c:v>
                </c:pt>
                <c:pt idx="96">
                  <c:v>756</c:v>
                </c:pt>
                <c:pt idx="97">
                  <c:v>863</c:v>
                </c:pt>
                <c:pt idx="98">
                  <c:v>689</c:v>
                </c:pt>
                <c:pt idx="99">
                  <c:v>725</c:v>
                </c:pt>
              </c:numCache>
            </c:numRef>
          </c:yVal>
        </c:ser>
        <c:ser>
          <c:idx val="2"/>
          <c:order val="2"/>
          <c:tx>
            <c:v>линейн</c:v>
          </c:tx>
          <c:xVal>
            <c:numRef>
              <c:f>task12_1!$H$2:$H$3</c:f>
              <c:numCache>
                <c:formatCode>General</c:formatCode>
                <c:ptCount val="2"/>
                <c:pt idx="0">
                  <c:v>29.9</c:v>
                </c:pt>
                <c:pt idx="1">
                  <c:v>10.7</c:v>
                </c:pt>
              </c:numCache>
            </c:numRef>
          </c:xVal>
          <c:yVal>
            <c:numRef>
              <c:f>task12_1!$I$2:$I$3</c:f>
              <c:numCache>
                <c:formatCode>General</c:formatCode>
                <c:ptCount val="2"/>
                <c:pt idx="0">
                  <c:v>729.88929081117431</c:v>
                </c:pt>
                <c:pt idx="1">
                  <c:v>179.32041853446322</c:v>
                </c:pt>
              </c:numCache>
            </c:numRef>
          </c:yVal>
        </c:ser>
        <c:axId val="54317440"/>
        <c:axId val="54318976"/>
      </c:scatterChart>
      <c:valAx>
        <c:axId val="543174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4318976"/>
        <c:crosses val="autoZero"/>
        <c:crossBetween val="midCat"/>
      </c:valAx>
      <c:valAx>
        <c:axId val="543189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4317440"/>
        <c:crosses val="autoZero"/>
        <c:crossBetween val="midCat"/>
      </c:valAx>
    </c:plotArea>
    <c:legend>
      <c:legendPos val="r"/>
      <c:layout/>
    </c:legend>
    <c:plotVisOnly val="1"/>
    <c:dispBlanksAs val="gap"/>
  </c:chart>
  <c:spPr>
    <a:solidFill>
      <a:sysClr val="window" lastClr="FFFFFF">
        <a:lumMod val="85000"/>
      </a:sysClr>
    </a:solidFill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Фх(у)</a:t>
            </a:r>
            <a:endParaRPr lang="en-US"/>
          </a:p>
          <a:p>
            <a:pPr>
              <a:defRPr/>
            </a:pP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4.3666560028620433E-2"/>
          <c:y val="9.4655150637484489E-2"/>
          <c:w val="0.82618384592169858"/>
          <c:h val="0.85249568754466065"/>
        </c:manualLayout>
      </c:layout>
      <c:scatterChart>
        <c:scatterStyle val="lineMarker"/>
        <c:ser>
          <c:idx val="1"/>
          <c:order val="1"/>
          <c:tx>
            <c:strRef>
              <c:f>task13_1!$P$18</c:f>
              <c:strCache>
                <c:ptCount val="1"/>
                <c:pt idx="0">
                  <c:v>φx(y i)</c:v>
                </c:pt>
              </c:strCache>
            </c:strRef>
          </c:tx>
          <c:marker>
            <c:symbol val="circle"/>
            <c:size val="7"/>
          </c:marker>
          <c:xVal>
            <c:numRef>
              <c:f>task13_1!$B$9:$I$9</c:f>
              <c:numCache>
                <c:formatCode>General</c:formatCode>
                <c:ptCount val="8"/>
                <c:pt idx="0">
                  <c:v>159.875</c:v>
                </c:pt>
                <c:pt idx="1">
                  <c:v>253.625</c:v>
                </c:pt>
                <c:pt idx="2">
                  <c:v>347.375</c:v>
                </c:pt>
                <c:pt idx="3">
                  <c:v>441.125</c:v>
                </c:pt>
                <c:pt idx="4">
                  <c:v>534.875</c:v>
                </c:pt>
                <c:pt idx="5">
                  <c:v>628.625</c:v>
                </c:pt>
                <c:pt idx="6">
                  <c:v>722.375</c:v>
                </c:pt>
                <c:pt idx="7">
                  <c:v>816.125</c:v>
                </c:pt>
              </c:numCache>
            </c:numRef>
          </c:xVal>
          <c:yVal>
            <c:numRef>
              <c:f>task13_1!$B$10:$I$10</c:f>
              <c:numCache>
                <c:formatCode>General</c:formatCode>
                <c:ptCount val="8"/>
                <c:pt idx="0">
                  <c:v>12.875</c:v>
                </c:pt>
                <c:pt idx="1">
                  <c:v>13.8</c:v>
                </c:pt>
                <c:pt idx="2">
                  <c:v>16.482352941176472</c:v>
                </c:pt>
                <c:pt idx="3">
                  <c:v>20.44736842105263</c:v>
                </c:pt>
                <c:pt idx="4">
                  <c:v>23.049999999999997</c:v>
                </c:pt>
                <c:pt idx="5">
                  <c:v>26.518181818181816</c:v>
                </c:pt>
                <c:pt idx="6">
                  <c:v>27.918181818181822</c:v>
                </c:pt>
                <c:pt idx="7">
                  <c:v>28.824999999999999</c:v>
                </c:pt>
              </c:numCache>
            </c:numRef>
          </c:yVal>
        </c:ser>
        <c:ser>
          <c:idx val="0"/>
          <c:order val="0"/>
          <c:tx>
            <c:strRef>
              <c:f>task13_1!$P$19</c:f>
              <c:strCache>
                <c:ptCount val="1"/>
                <c:pt idx="0">
                  <c:v>xY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>
                  <a:lumMod val="95000"/>
                  <a:lumOff val="5000"/>
                </a:sysClr>
              </a:solidFill>
            </c:spPr>
          </c:marker>
          <c:xVal>
            <c:numRef>
              <c:f>task13_1!$X$1:$X$100</c:f>
              <c:numCache>
                <c:formatCode>General</c:formatCode>
                <c:ptCount val="100"/>
                <c:pt idx="0">
                  <c:v>113</c:v>
                </c:pt>
                <c:pt idx="1">
                  <c:v>148</c:v>
                </c:pt>
                <c:pt idx="2">
                  <c:v>179</c:v>
                </c:pt>
                <c:pt idx="3">
                  <c:v>197</c:v>
                </c:pt>
                <c:pt idx="4">
                  <c:v>210</c:v>
                </c:pt>
                <c:pt idx="5">
                  <c:v>223</c:v>
                </c:pt>
                <c:pt idx="6">
                  <c:v>224</c:v>
                </c:pt>
                <c:pt idx="7">
                  <c:v>227</c:v>
                </c:pt>
                <c:pt idx="8">
                  <c:v>230</c:v>
                </c:pt>
                <c:pt idx="9">
                  <c:v>243</c:v>
                </c:pt>
                <c:pt idx="10">
                  <c:v>246</c:v>
                </c:pt>
                <c:pt idx="11">
                  <c:v>261</c:v>
                </c:pt>
                <c:pt idx="12">
                  <c:v>264</c:v>
                </c:pt>
                <c:pt idx="13">
                  <c:v>280</c:v>
                </c:pt>
                <c:pt idx="14">
                  <c:v>280</c:v>
                </c:pt>
                <c:pt idx="15">
                  <c:v>281</c:v>
                </c:pt>
                <c:pt idx="16">
                  <c:v>289</c:v>
                </c:pt>
                <c:pt idx="17">
                  <c:v>295</c:v>
                </c:pt>
                <c:pt idx="18">
                  <c:v>310</c:v>
                </c:pt>
                <c:pt idx="19">
                  <c:v>311</c:v>
                </c:pt>
                <c:pt idx="20">
                  <c:v>311</c:v>
                </c:pt>
                <c:pt idx="21">
                  <c:v>328</c:v>
                </c:pt>
                <c:pt idx="22">
                  <c:v>336</c:v>
                </c:pt>
                <c:pt idx="23">
                  <c:v>343</c:v>
                </c:pt>
                <c:pt idx="24">
                  <c:v>344</c:v>
                </c:pt>
                <c:pt idx="25">
                  <c:v>350</c:v>
                </c:pt>
                <c:pt idx="26">
                  <c:v>354</c:v>
                </c:pt>
                <c:pt idx="27">
                  <c:v>356</c:v>
                </c:pt>
                <c:pt idx="28">
                  <c:v>366</c:v>
                </c:pt>
                <c:pt idx="29">
                  <c:v>376</c:v>
                </c:pt>
                <c:pt idx="30">
                  <c:v>376</c:v>
                </c:pt>
                <c:pt idx="31">
                  <c:v>382</c:v>
                </c:pt>
                <c:pt idx="32">
                  <c:v>384</c:v>
                </c:pt>
                <c:pt idx="33">
                  <c:v>389</c:v>
                </c:pt>
                <c:pt idx="34">
                  <c:v>391</c:v>
                </c:pt>
                <c:pt idx="35">
                  <c:v>395</c:v>
                </c:pt>
                <c:pt idx="36">
                  <c:v>404</c:v>
                </c:pt>
                <c:pt idx="37">
                  <c:v>407</c:v>
                </c:pt>
                <c:pt idx="38">
                  <c:v>412</c:v>
                </c:pt>
                <c:pt idx="39">
                  <c:v>413</c:v>
                </c:pt>
                <c:pt idx="40">
                  <c:v>417</c:v>
                </c:pt>
                <c:pt idx="41">
                  <c:v>421</c:v>
                </c:pt>
                <c:pt idx="42">
                  <c:v>428</c:v>
                </c:pt>
                <c:pt idx="43">
                  <c:v>430</c:v>
                </c:pt>
                <c:pt idx="44">
                  <c:v>432</c:v>
                </c:pt>
                <c:pt idx="45">
                  <c:v>438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465</c:v>
                </c:pt>
                <c:pt idx="50">
                  <c:v>470</c:v>
                </c:pt>
                <c:pt idx="51">
                  <c:v>475</c:v>
                </c:pt>
                <c:pt idx="52">
                  <c:v>481</c:v>
                </c:pt>
                <c:pt idx="53">
                  <c:v>483</c:v>
                </c:pt>
                <c:pt idx="54">
                  <c:v>492</c:v>
                </c:pt>
                <c:pt idx="55">
                  <c:v>492</c:v>
                </c:pt>
                <c:pt idx="56">
                  <c:v>492</c:v>
                </c:pt>
                <c:pt idx="57">
                  <c:v>503</c:v>
                </c:pt>
                <c:pt idx="58">
                  <c:v>503</c:v>
                </c:pt>
                <c:pt idx="59">
                  <c:v>520</c:v>
                </c:pt>
                <c:pt idx="60">
                  <c:v>521</c:v>
                </c:pt>
                <c:pt idx="61">
                  <c:v>523</c:v>
                </c:pt>
                <c:pt idx="62">
                  <c:v>530</c:v>
                </c:pt>
                <c:pt idx="63">
                  <c:v>530</c:v>
                </c:pt>
                <c:pt idx="64">
                  <c:v>537</c:v>
                </c:pt>
                <c:pt idx="65">
                  <c:v>538</c:v>
                </c:pt>
                <c:pt idx="66">
                  <c:v>546</c:v>
                </c:pt>
                <c:pt idx="67">
                  <c:v>546</c:v>
                </c:pt>
                <c:pt idx="68">
                  <c:v>556</c:v>
                </c:pt>
                <c:pt idx="69">
                  <c:v>560</c:v>
                </c:pt>
                <c:pt idx="70">
                  <c:v>561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582</c:v>
                </c:pt>
                <c:pt idx="75">
                  <c:v>583</c:v>
                </c:pt>
                <c:pt idx="76">
                  <c:v>596</c:v>
                </c:pt>
                <c:pt idx="77">
                  <c:v>616</c:v>
                </c:pt>
                <c:pt idx="78">
                  <c:v>623</c:v>
                </c:pt>
                <c:pt idx="79">
                  <c:v>626</c:v>
                </c:pt>
                <c:pt idx="80">
                  <c:v>626</c:v>
                </c:pt>
                <c:pt idx="81">
                  <c:v>641</c:v>
                </c:pt>
                <c:pt idx="82">
                  <c:v>647</c:v>
                </c:pt>
                <c:pt idx="83">
                  <c:v>658</c:v>
                </c:pt>
                <c:pt idx="84">
                  <c:v>665</c:v>
                </c:pt>
                <c:pt idx="85">
                  <c:v>678</c:v>
                </c:pt>
                <c:pt idx="86">
                  <c:v>689</c:v>
                </c:pt>
                <c:pt idx="87">
                  <c:v>691</c:v>
                </c:pt>
                <c:pt idx="88">
                  <c:v>696</c:v>
                </c:pt>
                <c:pt idx="89">
                  <c:v>703</c:v>
                </c:pt>
                <c:pt idx="90">
                  <c:v>714</c:v>
                </c:pt>
                <c:pt idx="91">
                  <c:v>717</c:v>
                </c:pt>
                <c:pt idx="92">
                  <c:v>725</c:v>
                </c:pt>
                <c:pt idx="93">
                  <c:v>745</c:v>
                </c:pt>
                <c:pt idx="94">
                  <c:v>752</c:v>
                </c:pt>
                <c:pt idx="95">
                  <c:v>756</c:v>
                </c:pt>
                <c:pt idx="96">
                  <c:v>773</c:v>
                </c:pt>
                <c:pt idx="97">
                  <c:v>776</c:v>
                </c:pt>
                <c:pt idx="98">
                  <c:v>786</c:v>
                </c:pt>
                <c:pt idx="99">
                  <c:v>863</c:v>
                </c:pt>
              </c:numCache>
            </c:numRef>
          </c:xVal>
          <c:yVal>
            <c:numRef>
              <c:f>task13_1!$Y$1:$Y$100</c:f>
              <c:numCache>
                <c:formatCode>General</c:formatCode>
                <c:ptCount val="100"/>
                <c:pt idx="0">
                  <c:v>10.7</c:v>
                </c:pt>
                <c:pt idx="1">
                  <c:v>14.7</c:v>
                </c:pt>
                <c:pt idx="2">
                  <c:v>12.1</c:v>
                </c:pt>
                <c:pt idx="3">
                  <c:v>14</c:v>
                </c:pt>
                <c:pt idx="4">
                  <c:v>12.5</c:v>
                </c:pt>
                <c:pt idx="5">
                  <c:v>15.6</c:v>
                </c:pt>
                <c:pt idx="6">
                  <c:v>15.6</c:v>
                </c:pt>
                <c:pt idx="7">
                  <c:v>16.100000000000001</c:v>
                </c:pt>
                <c:pt idx="8">
                  <c:v>13.3</c:v>
                </c:pt>
                <c:pt idx="9">
                  <c:v>12.4</c:v>
                </c:pt>
                <c:pt idx="10">
                  <c:v>12.6</c:v>
                </c:pt>
                <c:pt idx="11">
                  <c:v>14.4</c:v>
                </c:pt>
                <c:pt idx="12">
                  <c:v>12.8</c:v>
                </c:pt>
                <c:pt idx="13">
                  <c:v>12.1</c:v>
                </c:pt>
                <c:pt idx="14">
                  <c:v>13.4</c:v>
                </c:pt>
                <c:pt idx="15">
                  <c:v>15.1</c:v>
                </c:pt>
                <c:pt idx="16">
                  <c:v>12</c:v>
                </c:pt>
                <c:pt idx="17">
                  <c:v>15.3</c:v>
                </c:pt>
                <c:pt idx="18">
                  <c:v>12.8</c:v>
                </c:pt>
                <c:pt idx="19">
                  <c:v>14.5</c:v>
                </c:pt>
                <c:pt idx="20">
                  <c:v>18.100000000000001</c:v>
                </c:pt>
                <c:pt idx="21">
                  <c:v>15</c:v>
                </c:pt>
                <c:pt idx="22">
                  <c:v>11</c:v>
                </c:pt>
                <c:pt idx="23">
                  <c:v>14.3</c:v>
                </c:pt>
                <c:pt idx="24">
                  <c:v>15.7</c:v>
                </c:pt>
                <c:pt idx="25">
                  <c:v>12.9</c:v>
                </c:pt>
                <c:pt idx="26">
                  <c:v>15.1</c:v>
                </c:pt>
                <c:pt idx="27">
                  <c:v>15.3</c:v>
                </c:pt>
                <c:pt idx="28">
                  <c:v>16.399999999999999</c:v>
                </c:pt>
                <c:pt idx="29">
                  <c:v>18.2</c:v>
                </c:pt>
                <c:pt idx="30">
                  <c:v>19.899999999999999</c:v>
                </c:pt>
                <c:pt idx="31">
                  <c:v>18.100000000000001</c:v>
                </c:pt>
                <c:pt idx="32">
                  <c:v>22.4</c:v>
                </c:pt>
                <c:pt idx="33">
                  <c:v>20.7</c:v>
                </c:pt>
                <c:pt idx="34">
                  <c:v>19.8</c:v>
                </c:pt>
                <c:pt idx="35">
                  <c:v>19.399999999999999</c:v>
                </c:pt>
                <c:pt idx="36">
                  <c:v>19.3</c:v>
                </c:pt>
                <c:pt idx="37">
                  <c:v>22.9</c:v>
                </c:pt>
                <c:pt idx="38">
                  <c:v>17.3</c:v>
                </c:pt>
                <c:pt idx="39">
                  <c:v>17.5</c:v>
                </c:pt>
                <c:pt idx="40">
                  <c:v>21.3</c:v>
                </c:pt>
                <c:pt idx="41">
                  <c:v>21.2</c:v>
                </c:pt>
                <c:pt idx="42">
                  <c:v>22</c:v>
                </c:pt>
                <c:pt idx="43">
                  <c:v>19.7</c:v>
                </c:pt>
                <c:pt idx="44">
                  <c:v>25.2</c:v>
                </c:pt>
                <c:pt idx="45">
                  <c:v>21.1</c:v>
                </c:pt>
                <c:pt idx="46">
                  <c:v>17.8</c:v>
                </c:pt>
                <c:pt idx="47">
                  <c:v>20.9</c:v>
                </c:pt>
                <c:pt idx="48">
                  <c:v>21.7</c:v>
                </c:pt>
                <c:pt idx="49">
                  <c:v>20.8</c:v>
                </c:pt>
                <c:pt idx="50">
                  <c:v>17.600000000000001</c:v>
                </c:pt>
                <c:pt idx="51">
                  <c:v>23.5</c:v>
                </c:pt>
                <c:pt idx="52">
                  <c:v>21.3</c:v>
                </c:pt>
                <c:pt idx="53">
                  <c:v>18</c:v>
                </c:pt>
                <c:pt idx="54">
                  <c:v>20.6</c:v>
                </c:pt>
                <c:pt idx="55">
                  <c:v>22.9</c:v>
                </c:pt>
                <c:pt idx="56">
                  <c:v>23.4</c:v>
                </c:pt>
                <c:pt idx="57">
                  <c:v>22.8</c:v>
                </c:pt>
                <c:pt idx="58">
                  <c:v>20.399999999999999</c:v>
                </c:pt>
                <c:pt idx="59">
                  <c:v>21.4</c:v>
                </c:pt>
                <c:pt idx="60">
                  <c:v>19.600000000000001</c:v>
                </c:pt>
                <c:pt idx="61">
                  <c:v>23.2</c:v>
                </c:pt>
                <c:pt idx="62">
                  <c:v>23.4</c:v>
                </c:pt>
                <c:pt idx="63">
                  <c:v>21.9</c:v>
                </c:pt>
                <c:pt idx="64">
                  <c:v>24.3</c:v>
                </c:pt>
                <c:pt idx="65">
                  <c:v>22.5</c:v>
                </c:pt>
                <c:pt idx="66">
                  <c:v>23</c:v>
                </c:pt>
                <c:pt idx="67">
                  <c:v>23.2</c:v>
                </c:pt>
                <c:pt idx="68">
                  <c:v>25.7</c:v>
                </c:pt>
                <c:pt idx="69">
                  <c:v>22.7</c:v>
                </c:pt>
                <c:pt idx="70">
                  <c:v>23.6</c:v>
                </c:pt>
                <c:pt idx="71">
                  <c:v>25.4</c:v>
                </c:pt>
                <c:pt idx="72">
                  <c:v>25</c:v>
                </c:pt>
                <c:pt idx="73">
                  <c:v>26</c:v>
                </c:pt>
                <c:pt idx="74">
                  <c:v>25.1</c:v>
                </c:pt>
                <c:pt idx="75">
                  <c:v>24.2</c:v>
                </c:pt>
                <c:pt idx="76">
                  <c:v>26.2</c:v>
                </c:pt>
                <c:pt idx="77">
                  <c:v>27.1</c:v>
                </c:pt>
                <c:pt idx="78">
                  <c:v>25.2</c:v>
                </c:pt>
                <c:pt idx="79">
                  <c:v>27.1</c:v>
                </c:pt>
                <c:pt idx="80">
                  <c:v>26.6</c:v>
                </c:pt>
                <c:pt idx="81">
                  <c:v>28.5</c:v>
                </c:pt>
                <c:pt idx="82">
                  <c:v>26.6</c:v>
                </c:pt>
                <c:pt idx="83">
                  <c:v>26.9</c:v>
                </c:pt>
                <c:pt idx="84">
                  <c:v>28.2</c:v>
                </c:pt>
                <c:pt idx="85">
                  <c:v>27</c:v>
                </c:pt>
                <c:pt idx="86">
                  <c:v>29.7</c:v>
                </c:pt>
                <c:pt idx="87">
                  <c:v>25</c:v>
                </c:pt>
                <c:pt idx="88">
                  <c:v>27.8</c:v>
                </c:pt>
                <c:pt idx="89">
                  <c:v>27.7</c:v>
                </c:pt>
                <c:pt idx="90">
                  <c:v>27.3</c:v>
                </c:pt>
                <c:pt idx="91">
                  <c:v>27.4</c:v>
                </c:pt>
                <c:pt idx="92">
                  <c:v>29.9</c:v>
                </c:pt>
                <c:pt idx="93">
                  <c:v>27.3</c:v>
                </c:pt>
                <c:pt idx="94">
                  <c:v>28.8</c:v>
                </c:pt>
                <c:pt idx="95">
                  <c:v>29.2</c:v>
                </c:pt>
                <c:pt idx="96">
                  <c:v>29</c:v>
                </c:pt>
                <c:pt idx="97">
                  <c:v>27.8</c:v>
                </c:pt>
                <c:pt idx="98">
                  <c:v>28.8</c:v>
                </c:pt>
                <c:pt idx="99">
                  <c:v>29.7</c:v>
                </c:pt>
              </c:numCache>
            </c:numRef>
          </c:yVal>
        </c:ser>
        <c:ser>
          <c:idx val="2"/>
          <c:order val="2"/>
          <c:tx>
            <c:v>линейн</c:v>
          </c:tx>
          <c:xVal>
            <c:numRef>
              <c:f>task12_1!$K$2:$K$3</c:f>
              <c:numCache>
                <c:formatCode>General</c:formatCode>
                <c:ptCount val="2"/>
                <c:pt idx="0">
                  <c:v>863</c:v>
                </c:pt>
                <c:pt idx="1">
                  <c:v>113</c:v>
                </c:pt>
              </c:numCache>
            </c:numRef>
          </c:xVal>
          <c:yVal>
            <c:numRef>
              <c:f>task12_1!$L$2:$L$3</c:f>
              <c:numCache>
                <c:formatCode>General</c:formatCode>
                <c:ptCount val="2"/>
                <c:pt idx="0">
                  <c:v>32.535443353046311</c:v>
                </c:pt>
                <c:pt idx="1">
                  <c:v>10.223425287613674</c:v>
                </c:pt>
              </c:numCache>
            </c:numRef>
          </c:yVal>
        </c:ser>
        <c:axId val="54471680"/>
        <c:axId val="54481664"/>
      </c:scatterChart>
      <c:valAx>
        <c:axId val="5447168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4481664"/>
        <c:crosses val="autoZero"/>
        <c:crossBetween val="midCat"/>
      </c:valAx>
      <c:valAx>
        <c:axId val="544816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4471680"/>
        <c:crosses val="autoZero"/>
        <c:crossBetween val="midCat"/>
      </c:valAx>
    </c:plotArea>
    <c:legend>
      <c:legendPos val="r"/>
      <c:layout/>
    </c:legend>
    <c:plotVisOnly val="1"/>
    <c:dispBlanksAs val="gap"/>
  </c:chart>
  <c:spPr>
    <a:solidFill>
      <a:schemeClr val="bg1">
        <a:lumMod val="50000"/>
      </a:schemeClr>
    </a:solidFill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Relationship Id="rId2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Relationship Id="rId2" Target="../charts/chart7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0</xdr:row>
      <xdr:rowOff>123825</xdr:rowOff>
    </xdr:from>
    <xdr:to>
      <xdr:col>26</xdr:col>
      <xdr:colOff>295275</xdr:colOff>
      <xdr:row>15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</xdr:row>
      <xdr:rowOff>123825</xdr:rowOff>
    </xdr:from>
    <xdr:to>
      <xdr:col>16</xdr:col>
      <xdr:colOff>571499</xdr:colOff>
      <xdr:row>14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19</xdr:row>
      <xdr:rowOff>44822</xdr:rowOff>
    </xdr:from>
    <xdr:to>
      <xdr:col>6</xdr:col>
      <xdr:colOff>145678</xdr:colOff>
      <xdr:row>39</xdr:row>
      <xdr:rowOff>100854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280147</xdr:colOff>
      <xdr:row>19</xdr:row>
      <xdr:rowOff>33619</xdr:rowOff>
    </xdr:from>
    <xdr:to>
      <xdr:col>13</xdr:col>
      <xdr:colOff>156883</xdr:colOff>
      <xdr:row>39</xdr:row>
      <xdr:rowOff>156882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0.8635</cdr:x>
      <cdr:y>0.77734</cdr:y>
    </cdr:from>
    <cdr:to>
      <cdr:x>0.9738</cdr:x>
      <cdr:y>0.94877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9563" y="3397213"/>
          <a:ext cx="498086" cy="749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Aharoni" pitchFamily="2" charset="-79"/>
              <a:cs typeface="Aharoni" pitchFamily="2" charset="-79"/>
            </a:rPr>
            <a:t>x</a:t>
          </a:r>
          <a:endParaRPr lang="ru-RU" sz="1800">
            <a:cs typeface="Aharoni" pitchFamily="2" charset="-79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0.87745</cdr:x>
      <cdr:y>0.78734</cdr:y>
    </cdr:from>
    <cdr:to>
      <cdr:x>0.98774</cdr:x>
      <cdr:y>0.95877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1703" y="3582053"/>
          <a:ext cx="504246" cy="77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Aharoni" pitchFamily="2" charset="-79"/>
              <a:cs typeface="Aharoni" pitchFamily="2" charset="-79"/>
            </a:rPr>
            <a:t>y</a:t>
          </a:r>
          <a:endParaRPr lang="ru-RU" sz="1800">
            <a:cs typeface="Aharoni" pitchFamily="2" charset="-79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123825</xdr:rowOff>
    </xdr:from>
    <xdr:to>
      <xdr:col>23</xdr:col>
      <xdr:colOff>171450</xdr:colOff>
      <xdr:row>27</xdr:row>
      <xdr:rowOff>188595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76200</xdr:rowOff>
    </xdr:from>
    <xdr:to>
      <xdr:col>12</xdr:col>
      <xdr:colOff>78105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38</xdr:row>
      <xdr:rowOff>152400</xdr:rowOff>
    </xdr:from>
    <xdr:to>
      <xdr:col>12</xdr:col>
      <xdr:colOff>120015</xdr:colOff>
      <xdr:row>65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zoomScaleNormal="100" workbookViewId="0">
      <selection activeCell="G29" sqref="G29"/>
    </sheetView>
  </sheetViews>
  <sheetFormatPr defaultRowHeight="15"/>
  <sheetData>
    <row r="1" spans="1:22" ht="15.75" thickBot="1">
      <c r="A1">
        <v>23.4</v>
      </c>
      <c r="B1" s="1">
        <v>492</v>
      </c>
      <c r="C1" s="1">
        <v>21.3</v>
      </c>
      <c r="D1" s="1">
        <v>481</v>
      </c>
      <c r="E1" s="1">
        <v>20.8</v>
      </c>
      <c r="F1" s="1">
        <v>465</v>
      </c>
      <c r="G1" s="1">
        <v>19.600000000000001</v>
      </c>
      <c r="H1" s="1">
        <v>521</v>
      </c>
      <c r="J1" s="2">
        <v>12.16</v>
      </c>
      <c r="K1" s="3">
        <v>7.69</v>
      </c>
    </row>
    <row r="2" spans="1:22" ht="15.75" thickBot="1">
      <c r="A2">
        <v>19.3</v>
      </c>
      <c r="B2" s="1">
        <v>404</v>
      </c>
      <c r="C2" s="1">
        <v>14.5</v>
      </c>
      <c r="D2" s="1">
        <v>311</v>
      </c>
      <c r="E2" s="1">
        <v>17.5</v>
      </c>
      <c r="F2" s="1">
        <v>413</v>
      </c>
      <c r="G2" s="1">
        <v>18</v>
      </c>
      <c r="H2" s="1">
        <v>483</v>
      </c>
      <c r="J2" s="2">
        <v>0.23</v>
      </c>
      <c r="K2" s="3">
        <v>2.3199999999999998</v>
      </c>
    </row>
    <row r="3" spans="1:22" ht="15.75" thickBot="1">
      <c r="A3">
        <v>14</v>
      </c>
      <c r="B3" s="1">
        <v>197</v>
      </c>
      <c r="C3" s="1">
        <v>14.3</v>
      </c>
      <c r="D3" s="1">
        <v>343</v>
      </c>
      <c r="E3" s="1">
        <v>23.6</v>
      </c>
      <c r="F3" s="1">
        <v>561</v>
      </c>
      <c r="G3" s="1">
        <v>20.7</v>
      </c>
      <c r="H3" s="1">
        <v>389</v>
      </c>
      <c r="J3" s="2">
        <v>1.75</v>
      </c>
      <c r="K3" s="3">
        <v>0.16</v>
      </c>
    </row>
    <row r="4" spans="1:22" ht="15.75" thickBot="1">
      <c r="A4">
        <v>17.600000000000001</v>
      </c>
      <c r="B4" s="1">
        <v>470</v>
      </c>
      <c r="C4" s="1">
        <v>29</v>
      </c>
      <c r="D4" s="1">
        <v>773</v>
      </c>
      <c r="E4" s="1">
        <v>24.2</v>
      </c>
      <c r="F4" s="1">
        <v>583</v>
      </c>
      <c r="G4" s="1">
        <v>15.1</v>
      </c>
      <c r="H4" s="1">
        <v>354</v>
      </c>
      <c r="J4" s="2">
        <v>0.38</v>
      </c>
      <c r="K4" s="3">
        <v>1.73</v>
      </c>
    </row>
    <row r="5" spans="1:22" ht="15.75" thickBot="1">
      <c r="A5">
        <v>24.3</v>
      </c>
      <c r="B5" s="1">
        <v>537</v>
      </c>
      <c r="C5" s="1">
        <v>12.1</v>
      </c>
      <c r="D5" s="1">
        <v>179</v>
      </c>
      <c r="E5" s="1">
        <v>12.4</v>
      </c>
      <c r="F5" s="1">
        <v>243</v>
      </c>
      <c r="G5" s="1">
        <v>21.3</v>
      </c>
      <c r="H5" s="1">
        <v>417</v>
      </c>
      <c r="J5" s="2">
        <v>1.81</v>
      </c>
      <c r="K5" s="3">
        <v>0.9</v>
      </c>
      <c r="N5" s="7" t="s">
        <v>21</v>
      </c>
      <c r="O5" s="8" t="s">
        <v>22</v>
      </c>
      <c r="P5" s="7" t="s">
        <v>21</v>
      </c>
      <c r="Q5" s="8" t="s">
        <v>22</v>
      </c>
      <c r="R5" s="7" t="s">
        <v>21</v>
      </c>
      <c r="S5" s="8" t="s">
        <v>22</v>
      </c>
      <c r="T5" s="7" t="s">
        <v>21</v>
      </c>
      <c r="U5" s="8" t="s">
        <v>22</v>
      </c>
    </row>
    <row r="6" spans="1:22" ht="15.75" thickBot="1">
      <c r="A6">
        <v>13.4</v>
      </c>
      <c r="B6" s="1">
        <v>280</v>
      </c>
      <c r="C6" s="1">
        <v>29.7</v>
      </c>
      <c r="D6" s="1">
        <v>689</v>
      </c>
      <c r="E6" s="1">
        <v>14.4</v>
      </c>
      <c r="F6" s="1">
        <v>261</v>
      </c>
      <c r="G6" s="1">
        <v>28.5</v>
      </c>
      <c r="H6" s="1">
        <v>641</v>
      </c>
      <c r="J6" s="2">
        <v>3.82</v>
      </c>
      <c r="K6" s="3">
        <v>-1.91</v>
      </c>
      <c r="N6" s="67">
        <v>141</v>
      </c>
      <c r="O6" s="68">
        <v>40</v>
      </c>
      <c r="P6" s="67">
        <v>234</v>
      </c>
      <c r="Q6" s="68">
        <v>19</v>
      </c>
      <c r="R6" s="67">
        <v>151</v>
      </c>
      <c r="S6" s="68">
        <v>33</v>
      </c>
      <c r="T6" s="69">
        <v>216</v>
      </c>
      <c r="U6" s="68">
        <v>55</v>
      </c>
      <c r="V6" s="76"/>
    </row>
    <row r="7" spans="1:22" ht="15.75" thickBot="1">
      <c r="A7">
        <v>27.7</v>
      </c>
      <c r="B7" s="1">
        <v>703</v>
      </c>
      <c r="C7" s="1">
        <v>23.2</v>
      </c>
      <c r="D7" s="1">
        <v>523</v>
      </c>
      <c r="E7" s="1">
        <v>11</v>
      </c>
      <c r="F7" s="1">
        <v>336</v>
      </c>
      <c r="G7" s="1">
        <v>16.399999999999999</v>
      </c>
      <c r="H7" s="1">
        <v>366</v>
      </c>
      <c r="J7" s="2">
        <v>1.62</v>
      </c>
      <c r="K7" s="3">
        <v>-3.66</v>
      </c>
      <c r="N7" s="70">
        <v>-16</v>
      </c>
      <c r="O7" s="71">
        <v>132</v>
      </c>
      <c r="P7" s="70">
        <v>306</v>
      </c>
      <c r="Q7" s="71">
        <v>-1</v>
      </c>
      <c r="R7" s="70">
        <v>260</v>
      </c>
      <c r="S7" s="71">
        <v>65</v>
      </c>
      <c r="T7" s="72">
        <v>325</v>
      </c>
      <c r="U7" s="71">
        <v>-23</v>
      </c>
    </row>
    <row r="8" spans="1:22" ht="15.75" thickBot="1">
      <c r="A8">
        <v>25.4</v>
      </c>
      <c r="B8" s="1">
        <v>572</v>
      </c>
      <c r="C8" s="1">
        <v>19.8</v>
      </c>
      <c r="D8" s="1">
        <v>391</v>
      </c>
      <c r="E8" s="1">
        <v>12.5</v>
      </c>
      <c r="F8" s="1">
        <v>210</v>
      </c>
      <c r="G8" s="1">
        <v>19.399999999999999</v>
      </c>
      <c r="H8" s="1">
        <v>395</v>
      </c>
      <c r="J8" s="2">
        <v>1.82</v>
      </c>
      <c r="K8" s="3">
        <v>1.43</v>
      </c>
      <c r="N8" s="70">
        <v>246</v>
      </c>
      <c r="O8" s="71">
        <v>39</v>
      </c>
      <c r="P8" s="70">
        <v>176</v>
      </c>
      <c r="Q8" s="71">
        <v>49</v>
      </c>
      <c r="R8" s="70">
        <v>132</v>
      </c>
      <c r="S8" s="71">
        <v>21</v>
      </c>
      <c r="T8" s="72">
        <v>210</v>
      </c>
      <c r="U8" s="71">
        <v>63</v>
      </c>
    </row>
    <row r="9" spans="1:22" ht="15.75" thickBot="1">
      <c r="A9">
        <v>19.899999999999999</v>
      </c>
      <c r="B9" s="1">
        <v>376</v>
      </c>
      <c r="C9" s="1">
        <v>12.9</v>
      </c>
      <c r="D9" s="1">
        <v>350</v>
      </c>
      <c r="E9" s="1">
        <v>21.9</v>
      </c>
      <c r="F9" s="1">
        <v>530</v>
      </c>
      <c r="G9" s="1">
        <v>23</v>
      </c>
      <c r="H9" s="1">
        <v>546</v>
      </c>
      <c r="J9" s="2">
        <v>5.36</v>
      </c>
      <c r="K9" s="3">
        <v>2.5499999999999998</v>
      </c>
      <c r="N9" s="70">
        <v>120</v>
      </c>
      <c r="O9" s="71">
        <v>63</v>
      </c>
      <c r="P9" s="70">
        <v>97</v>
      </c>
      <c r="Q9" s="71">
        <v>27</v>
      </c>
      <c r="R9" s="70">
        <v>230</v>
      </c>
      <c r="S9" s="71">
        <v>-10</v>
      </c>
      <c r="T9" s="72">
        <v>223</v>
      </c>
      <c r="U9" s="71">
        <v>24</v>
      </c>
    </row>
    <row r="10" spans="1:22" ht="15.75" thickBot="1">
      <c r="A10">
        <v>27.3</v>
      </c>
      <c r="B10" s="1">
        <v>714</v>
      </c>
      <c r="C10" s="1">
        <v>20.9</v>
      </c>
      <c r="D10" s="1">
        <v>457</v>
      </c>
      <c r="E10" s="1">
        <v>27</v>
      </c>
      <c r="F10" s="1">
        <v>678</v>
      </c>
      <c r="G10" s="1">
        <v>15.6</v>
      </c>
      <c r="H10" s="1">
        <v>223</v>
      </c>
      <c r="J10" s="2">
        <v>4.8</v>
      </c>
      <c r="K10" s="3">
        <v>0.03</v>
      </c>
      <c r="N10" s="70">
        <v>324</v>
      </c>
      <c r="O10" s="71">
        <v>34</v>
      </c>
      <c r="P10" s="70">
        <v>188</v>
      </c>
      <c r="Q10" s="71">
        <v>29</v>
      </c>
      <c r="R10" s="56">
        <v>202</v>
      </c>
      <c r="S10" s="71">
        <v>54</v>
      </c>
      <c r="T10" s="72">
        <v>247</v>
      </c>
      <c r="U10" s="71">
        <v>37</v>
      </c>
    </row>
    <row r="11" spans="1:22" ht="15.75" thickBot="1">
      <c r="A11">
        <v>28.8</v>
      </c>
      <c r="B11" s="1">
        <v>752</v>
      </c>
      <c r="C11" s="1">
        <v>15.7</v>
      </c>
      <c r="D11" s="1">
        <v>344</v>
      </c>
      <c r="E11" s="1">
        <v>29.9</v>
      </c>
      <c r="F11" s="1">
        <v>725</v>
      </c>
      <c r="G11" s="1">
        <v>29.2</v>
      </c>
      <c r="H11" s="1">
        <v>756</v>
      </c>
      <c r="J11" s="2">
        <v>6.37</v>
      </c>
      <c r="K11" s="3">
        <v>0.11</v>
      </c>
      <c r="N11" s="70">
        <v>305</v>
      </c>
      <c r="O11" s="71">
        <v>-4</v>
      </c>
      <c r="P11" s="70">
        <v>176</v>
      </c>
      <c r="Q11" s="71">
        <v>90</v>
      </c>
      <c r="R11" s="70">
        <v>188</v>
      </c>
      <c r="S11" s="71">
        <v>29</v>
      </c>
      <c r="T11" s="72">
        <v>141</v>
      </c>
      <c r="U11" s="71">
        <v>71</v>
      </c>
    </row>
    <row r="12" spans="1:22" ht="15.75" thickBot="1">
      <c r="A12">
        <v>21.2</v>
      </c>
      <c r="B12" s="1">
        <v>421</v>
      </c>
      <c r="C12" s="1">
        <v>19.7</v>
      </c>
      <c r="D12" s="1">
        <v>430</v>
      </c>
      <c r="E12" s="1">
        <v>21.4</v>
      </c>
      <c r="F12" s="1">
        <v>520</v>
      </c>
      <c r="G12" s="1">
        <v>26.6</v>
      </c>
      <c r="H12" s="1">
        <v>647</v>
      </c>
      <c r="J12" s="2">
        <v>2.85</v>
      </c>
      <c r="K12" s="3">
        <v>-3.36</v>
      </c>
      <c r="N12" s="70">
        <v>354</v>
      </c>
      <c r="O12" s="71">
        <v>2</v>
      </c>
      <c r="P12" s="70">
        <v>220</v>
      </c>
      <c r="Q12" s="71">
        <v>-25</v>
      </c>
      <c r="R12" s="70">
        <v>216</v>
      </c>
      <c r="S12" s="71">
        <v>5</v>
      </c>
      <c r="T12" s="72">
        <v>40</v>
      </c>
      <c r="U12" s="71">
        <v>76</v>
      </c>
    </row>
    <row r="13" spans="1:22" ht="15.75" thickBot="1">
      <c r="A13">
        <v>22.9</v>
      </c>
      <c r="B13" s="1">
        <v>492</v>
      </c>
      <c r="C13" s="1">
        <v>15.3</v>
      </c>
      <c r="D13" s="1">
        <v>356</v>
      </c>
      <c r="E13" s="1">
        <v>21.1</v>
      </c>
      <c r="F13" s="1">
        <v>438</v>
      </c>
      <c r="G13" s="1">
        <v>27.4</v>
      </c>
      <c r="H13" s="1">
        <v>717</v>
      </c>
      <c r="J13" s="2">
        <v>2.73</v>
      </c>
      <c r="K13" s="3">
        <v>4.57</v>
      </c>
      <c r="N13" s="70">
        <v>103</v>
      </c>
      <c r="O13" s="71">
        <v>49</v>
      </c>
      <c r="P13" s="70">
        <v>298</v>
      </c>
      <c r="Q13" s="71">
        <v>109</v>
      </c>
      <c r="R13" s="70">
        <v>193</v>
      </c>
      <c r="S13" s="71">
        <v>72</v>
      </c>
      <c r="T13" s="72">
        <v>201</v>
      </c>
      <c r="U13" s="71">
        <v>19</v>
      </c>
    </row>
    <row r="14" spans="1:22" ht="15.75" thickBot="1">
      <c r="A14">
        <v>25.2</v>
      </c>
      <c r="B14" s="1">
        <v>623</v>
      </c>
      <c r="C14" s="1">
        <v>26.6</v>
      </c>
      <c r="D14" s="1">
        <v>626</v>
      </c>
      <c r="E14" s="1">
        <v>25</v>
      </c>
      <c r="F14" s="1">
        <v>691</v>
      </c>
      <c r="G14" s="1">
        <v>26.2</v>
      </c>
      <c r="H14" s="1">
        <v>596</v>
      </c>
      <c r="J14" s="2">
        <v>8.0399999999999991</v>
      </c>
      <c r="K14" s="3">
        <v>3.68</v>
      </c>
      <c r="N14" s="70">
        <v>396</v>
      </c>
      <c r="O14" s="71">
        <v>-65</v>
      </c>
      <c r="P14" s="70">
        <v>351</v>
      </c>
      <c r="Q14" s="71">
        <v>73</v>
      </c>
      <c r="R14" s="70">
        <v>341</v>
      </c>
      <c r="S14" s="71">
        <v>-4</v>
      </c>
      <c r="T14" s="72">
        <v>145</v>
      </c>
      <c r="U14" s="71">
        <v>-10</v>
      </c>
    </row>
    <row r="15" spans="1:22" ht="15.75" thickBot="1">
      <c r="A15">
        <v>15.1</v>
      </c>
      <c r="B15" s="1">
        <v>281</v>
      </c>
      <c r="C15" s="1">
        <v>25.1</v>
      </c>
      <c r="D15" s="1">
        <v>582</v>
      </c>
      <c r="E15" s="1">
        <v>16.100000000000001</v>
      </c>
      <c r="F15" s="1">
        <v>227</v>
      </c>
      <c r="G15" s="1">
        <v>22.9</v>
      </c>
      <c r="H15" s="1">
        <v>407</v>
      </c>
      <c r="J15" s="2">
        <v>4.71</v>
      </c>
      <c r="K15" s="3">
        <v>1.87</v>
      </c>
      <c r="N15" s="70">
        <v>430</v>
      </c>
      <c r="O15" s="71">
        <v>-44</v>
      </c>
      <c r="P15" s="70">
        <v>267</v>
      </c>
      <c r="Q15" s="71">
        <v>24</v>
      </c>
      <c r="R15" s="70">
        <v>36</v>
      </c>
      <c r="S15" s="71">
        <v>135</v>
      </c>
      <c r="T15" s="72">
        <v>82</v>
      </c>
      <c r="U15" s="71">
        <v>99</v>
      </c>
    </row>
    <row r="16" spans="1:22" ht="15.75" thickBot="1">
      <c r="A16">
        <v>12.8</v>
      </c>
      <c r="B16" s="1">
        <v>264</v>
      </c>
      <c r="C16" s="1">
        <v>15.6</v>
      </c>
      <c r="D16" s="1">
        <v>224</v>
      </c>
      <c r="E16" s="1">
        <v>27.8</v>
      </c>
      <c r="F16" s="1">
        <v>776</v>
      </c>
      <c r="G16" s="1">
        <v>13.3</v>
      </c>
      <c r="H16" s="1">
        <v>230</v>
      </c>
      <c r="J16" s="2">
        <v>5.08</v>
      </c>
      <c r="K16" s="3">
        <v>5.01</v>
      </c>
      <c r="N16" s="70">
        <v>219</v>
      </c>
      <c r="O16" s="71">
        <v>33</v>
      </c>
      <c r="P16" s="70">
        <v>18</v>
      </c>
      <c r="Q16" s="71">
        <v>88</v>
      </c>
      <c r="R16" s="70">
        <v>165</v>
      </c>
      <c r="S16" s="71">
        <v>92</v>
      </c>
      <c r="T16" s="72">
        <v>258</v>
      </c>
      <c r="U16" s="71">
        <v>55</v>
      </c>
    </row>
    <row r="17" spans="1:21" ht="15.75" thickBot="1">
      <c r="A17">
        <v>20.399999999999999</v>
      </c>
      <c r="B17" s="1">
        <v>503</v>
      </c>
      <c r="C17" s="1">
        <v>29.7</v>
      </c>
      <c r="D17" s="1">
        <v>863</v>
      </c>
      <c r="E17" s="1">
        <v>28.8</v>
      </c>
      <c r="F17" s="1">
        <v>786</v>
      </c>
      <c r="G17" s="1">
        <v>15.3</v>
      </c>
      <c r="H17" s="1">
        <v>295</v>
      </c>
      <c r="J17" s="2">
        <v>1.52</v>
      </c>
      <c r="K17" s="3">
        <v>1.3</v>
      </c>
      <c r="N17" s="70">
        <v>410</v>
      </c>
      <c r="O17" s="71">
        <v>-44</v>
      </c>
      <c r="P17" s="70">
        <v>306</v>
      </c>
      <c r="Q17" s="71">
        <v>-2</v>
      </c>
      <c r="R17" s="70">
        <v>359</v>
      </c>
      <c r="S17" s="71">
        <v>41</v>
      </c>
      <c r="T17" s="72">
        <v>-8</v>
      </c>
      <c r="U17" s="71">
        <v>113</v>
      </c>
    </row>
    <row r="18" spans="1:21" ht="15.75" thickBot="1">
      <c r="A18">
        <v>23.5</v>
      </c>
      <c r="B18" s="1">
        <v>475</v>
      </c>
      <c r="C18" s="1">
        <v>21.7</v>
      </c>
      <c r="D18" s="1">
        <v>458</v>
      </c>
      <c r="E18" s="1">
        <v>14.7</v>
      </c>
      <c r="F18" s="1">
        <v>148</v>
      </c>
      <c r="G18" s="1">
        <v>27.1</v>
      </c>
      <c r="H18" s="1">
        <v>626</v>
      </c>
      <c r="J18" s="2">
        <v>0.12</v>
      </c>
      <c r="K18" s="3">
        <v>-1.58</v>
      </c>
      <c r="N18" s="70">
        <v>284</v>
      </c>
      <c r="O18" s="71">
        <v>0</v>
      </c>
      <c r="P18" s="70">
        <v>105</v>
      </c>
      <c r="Q18" s="71">
        <v>40</v>
      </c>
      <c r="R18" s="70">
        <v>222</v>
      </c>
      <c r="S18" s="71">
        <v>-16</v>
      </c>
      <c r="T18" s="72">
        <v>194</v>
      </c>
      <c r="U18" s="71">
        <v>21</v>
      </c>
    </row>
    <row r="19" spans="1:21" ht="15.75" thickBot="1">
      <c r="A19">
        <v>17.8</v>
      </c>
      <c r="B19" s="1">
        <v>456</v>
      </c>
      <c r="C19" s="1">
        <v>12</v>
      </c>
      <c r="D19" s="1">
        <v>289</v>
      </c>
      <c r="E19" s="1">
        <v>25.7</v>
      </c>
      <c r="F19" s="1">
        <v>556</v>
      </c>
      <c r="G19" s="1">
        <v>18.100000000000001</v>
      </c>
      <c r="H19" s="1">
        <v>382</v>
      </c>
      <c r="J19" s="2">
        <v>8.9600000000000009</v>
      </c>
      <c r="K19" s="3">
        <v>5.21</v>
      </c>
      <c r="N19" s="70">
        <v>211</v>
      </c>
      <c r="O19" s="71">
        <v>30</v>
      </c>
      <c r="P19" s="70">
        <v>186</v>
      </c>
      <c r="Q19" s="71">
        <v>20</v>
      </c>
      <c r="R19" s="70">
        <v>155</v>
      </c>
      <c r="S19" s="71">
        <v>50</v>
      </c>
      <c r="T19" s="72">
        <v>143</v>
      </c>
      <c r="U19" s="71">
        <v>5</v>
      </c>
    </row>
    <row r="20" spans="1:21" ht="15.75" thickBot="1">
      <c r="A20">
        <v>18.2</v>
      </c>
      <c r="B20" s="1">
        <v>376</v>
      </c>
      <c r="C20" s="1">
        <v>17.3</v>
      </c>
      <c r="D20" s="1">
        <v>412</v>
      </c>
      <c r="E20" s="1">
        <v>27.1</v>
      </c>
      <c r="F20" s="1">
        <v>616</v>
      </c>
      <c r="G20" s="1">
        <v>28.2</v>
      </c>
      <c r="H20" s="1">
        <v>665</v>
      </c>
      <c r="J20" s="2">
        <v>0.95</v>
      </c>
      <c r="K20" s="3">
        <v>0.35</v>
      </c>
      <c r="N20" s="70">
        <v>103</v>
      </c>
      <c r="O20" s="71">
        <v>64</v>
      </c>
      <c r="P20" s="70">
        <v>276</v>
      </c>
      <c r="Q20" s="71">
        <v>28</v>
      </c>
      <c r="R20" s="70">
        <v>128</v>
      </c>
      <c r="S20" s="71">
        <v>83</v>
      </c>
      <c r="T20" s="72">
        <v>317</v>
      </c>
      <c r="U20" s="71">
        <v>-27</v>
      </c>
    </row>
    <row r="21" spans="1:21" ht="15.75" thickBot="1">
      <c r="A21">
        <v>22.8</v>
      </c>
      <c r="B21" s="1">
        <v>503</v>
      </c>
      <c r="C21" s="1">
        <v>12.8</v>
      </c>
      <c r="D21" s="1">
        <v>310</v>
      </c>
      <c r="E21" s="1">
        <v>10.7</v>
      </c>
      <c r="F21" s="1">
        <v>113</v>
      </c>
      <c r="G21" s="1">
        <v>20.6</v>
      </c>
      <c r="H21" s="1">
        <v>492</v>
      </c>
      <c r="J21" s="2">
        <v>2.27</v>
      </c>
      <c r="K21" s="3">
        <v>0.04</v>
      </c>
      <c r="N21" s="70">
        <v>404</v>
      </c>
      <c r="O21" s="71">
        <v>-53</v>
      </c>
      <c r="P21" s="70">
        <v>53</v>
      </c>
      <c r="Q21" s="71">
        <v>51</v>
      </c>
      <c r="R21" s="70">
        <v>239</v>
      </c>
      <c r="S21" s="71">
        <v>15</v>
      </c>
      <c r="T21" s="72">
        <v>320</v>
      </c>
      <c r="U21" s="71">
        <v>18</v>
      </c>
    </row>
    <row r="22" spans="1:21" ht="15.75" thickBot="1">
      <c r="A22">
        <v>27.3</v>
      </c>
      <c r="B22" s="1">
        <v>745</v>
      </c>
      <c r="C22" s="1">
        <v>25.2</v>
      </c>
      <c r="D22" s="1">
        <v>432</v>
      </c>
      <c r="E22" s="1">
        <v>26.9</v>
      </c>
      <c r="F22" s="1">
        <v>658</v>
      </c>
      <c r="G22" s="1">
        <v>23.4</v>
      </c>
      <c r="H22" s="1">
        <v>530</v>
      </c>
      <c r="J22" s="2">
        <v>7.14</v>
      </c>
      <c r="K22" s="3">
        <v>3.06</v>
      </c>
      <c r="N22" s="70">
        <v>254</v>
      </c>
      <c r="O22" s="71">
        <v>12</v>
      </c>
      <c r="P22" s="70">
        <v>209</v>
      </c>
      <c r="Q22" s="71">
        <v>54</v>
      </c>
      <c r="R22" s="70">
        <v>229</v>
      </c>
      <c r="S22" s="71">
        <v>62</v>
      </c>
      <c r="T22" s="72">
        <v>312</v>
      </c>
      <c r="U22" s="71">
        <v>1</v>
      </c>
    </row>
    <row r="23" spans="1:21" ht="15.75" thickBot="1">
      <c r="A23">
        <v>12.1</v>
      </c>
      <c r="B23" s="1">
        <v>280</v>
      </c>
      <c r="C23" s="1">
        <v>23.2</v>
      </c>
      <c r="D23" s="1">
        <v>546</v>
      </c>
      <c r="E23" s="1">
        <v>22</v>
      </c>
      <c r="F23" s="1">
        <v>428</v>
      </c>
      <c r="G23" s="1">
        <v>15</v>
      </c>
      <c r="H23" s="1">
        <v>328</v>
      </c>
      <c r="J23" s="2">
        <v>9.92</v>
      </c>
      <c r="K23" s="3">
        <v>1.94</v>
      </c>
      <c r="N23" s="70">
        <v>276</v>
      </c>
      <c r="O23" s="71">
        <v>38</v>
      </c>
      <c r="P23" s="70">
        <v>179</v>
      </c>
      <c r="Q23" s="71">
        <v>79</v>
      </c>
      <c r="R23" s="70">
        <v>98</v>
      </c>
      <c r="S23" s="71">
        <v>106</v>
      </c>
      <c r="T23" s="72">
        <v>284</v>
      </c>
      <c r="U23" s="71">
        <v>58</v>
      </c>
    </row>
    <row r="24" spans="1:21" ht="15.75" thickBot="1">
      <c r="A24">
        <v>18.100000000000001</v>
      </c>
      <c r="B24" s="1">
        <v>311</v>
      </c>
      <c r="C24" s="1">
        <v>25</v>
      </c>
      <c r="D24" s="1">
        <v>574</v>
      </c>
      <c r="E24" s="1">
        <v>12.6</v>
      </c>
      <c r="F24" s="1">
        <v>246</v>
      </c>
      <c r="G24" s="1">
        <v>27.8</v>
      </c>
      <c r="H24" s="1">
        <v>696</v>
      </c>
      <c r="J24" s="2">
        <v>2.4500000000000002</v>
      </c>
      <c r="K24" s="3">
        <v>-4.71</v>
      </c>
      <c r="N24" s="70">
        <v>62</v>
      </c>
      <c r="O24" s="71">
        <v>55</v>
      </c>
      <c r="P24" s="70">
        <v>-25</v>
      </c>
      <c r="Q24" s="71">
        <v>70</v>
      </c>
      <c r="R24" s="70">
        <v>368</v>
      </c>
      <c r="S24" s="71">
        <v>-44</v>
      </c>
      <c r="T24" s="72">
        <v>146</v>
      </c>
      <c r="U24" s="71">
        <v>101</v>
      </c>
    </row>
    <row r="25" spans="1:21" ht="15.75" thickBot="1">
      <c r="A25">
        <v>22.7</v>
      </c>
      <c r="B25" s="1">
        <v>560</v>
      </c>
      <c r="C25" s="1">
        <v>22.4</v>
      </c>
      <c r="D25" s="1">
        <v>384</v>
      </c>
      <c r="E25" s="1">
        <v>26</v>
      </c>
      <c r="F25" s="1">
        <v>576</v>
      </c>
      <c r="G25" s="1">
        <v>22.5</v>
      </c>
      <c r="H25" s="1">
        <v>538</v>
      </c>
      <c r="J25" s="2">
        <v>1.48</v>
      </c>
      <c r="K25" s="3">
        <v>1.99</v>
      </c>
      <c r="N25" s="70">
        <v>250</v>
      </c>
      <c r="O25" s="71">
        <v>63</v>
      </c>
      <c r="P25" s="70">
        <v>101</v>
      </c>
      <c r="Q25" s="71">
        <v>83</v>
      </c>
      <c r="R25" s="70">
        <v>261</v>
      </c>
      <c r="S25" s="71">
        <v>55</v>
      </c>
      <c r="T25" s="72">
        <v>351</v>
      </c>
      <c r="U25" s="71">
        <v>2</v>
      </c>
    </row>
    <row r="26" spans="1:21" ht="15.75" thickBot="1">
      <c r="J26" s="2">
        <v>1.69</v>
      </c>
      <c r="K26" s="3">
        <v>4.3</v>
      </c>
      <c r="N26" s="70">
        <v>76</v>
      </c>
      <c r="O26" s="71">
        <v>117</v>
      </c>
      <c r="P26" s="70">
        <v>134</v>
      </c>
      <c r="Q26" s="71">
        <v>57</v>
      </c>
      <c r="R26" s="70">
        <v>325</v>
      </c>
      <c r="S26" s="71">
        <v>15</v>
      </c>
      <c r="T26" s="72">
        <v>266</v>
      </c>
      <c r="U26" s="71">
        <v>26</v>
      </c>
    </row>
    <row r="27" spans="1:21" ht="15.75" thickBot="1">
      <c r="A27" s="1" t="s">
        <v>0</v>
      </c>
      <c r="B27" s="1" t="s">
        <v>1</v>
      </c>
      <c r="C27" s="1" t="s">
        <v>0</v>
      </c>
      <c r="D27" s="1" t="s">
        <v>1</v>
      </c>
      <c r="E27" s="1" t="s">
        <v>0</v>
      </c>
      <c r="F27" s="1" t="s">
        <v>1</v>
      </c>
      <c r="G27" s="1" t="s">
        <v>0</v>
      </c>
      <c r="H27" s="1" t="s">
        <v>1</v>
      </c>
      <c r="J27" s="2">
        <v>9.67</v>
      </c>
      <c r="K27" s="3">
        <v>1.34</v>
      </c>
      <c r="N27" s="70">
        <v>171</v>
      </c>
      <c r="O27" s="71">
        <v>32</v>
      </c>
      <c r="P27" s="70">
        <v>106</v>
      </c>
      <c r="Q27" s="71">
        <v>124</v>
      </c>
      <c r="R27" s="70">
        <v>123</v>
      </c>
      <c r="S27" s="71">
        <v>84</v>
      </c>
      <c r="T27" s="72">
        <v>147</v>
      </c>
      <c r="U27" s="71">
        <v>42</v>
      </c>
    </row>
    <row r="28" spans="1:21" ht="15.75" thickBot="1">
      <c r="J28" s="2">
        <v>1.75</v>
      </c>
      <c r="K28" s="3">
        <v>0.16</v>
      </c>
      <c r="N28" s="70">
        <v>221</v>
      </c>
      <c r="O28" s="71">
        <v>49</v>
      </c>
      <c r="P28" s="70">
        <v>298</v>
      </c>
      <c r="Q28" s="71">
        <v>2</v>
      </c>
      <c r="R28" s="70">
        <v>257</v>
      </c>
      <c r="S28" s="71">
        <v>50</v>
      </c>
      <c r="T28" s="72">
        <v>-6</v>
      </c>
      <c r="U28" s="71">
        <v>84</v>
      </c>
    </row>
    <row r="29" spans="1:21" ht="15.75" thickBot="1">
      <c r="J29" s="2">
        <v>2.86</v>
      </c>
      <c r="K29" s="3">
        <v>2.04</v>
      </c>
      <c r="N29" s="70">
        <v>269</v>
      </c>
      <c r="O29" s="71">
        <v>37</v>
      </c>
      <c r="P29" s="70">
        <v>158</v>
      </c>
      <c r="Q29" s="71">
        <v>61</v>
      </c>
      <c r="R29" s="70">
        <v>143</v>
      </c>
      <c r="S29" s="71">
        <v>73</v>
      </c>
      <c r="T29" s="72">
        <v>281</v>
      </c>
      <c r="U29" s="71">
        <v>-37</v>
      </c>
    </row>
    <row r="30" spans="1:21" ht="15.75" thickBot="1">
      <c r="J30" s="2">
        <v>2.5499999999999998</v>
      </c>
      <c r="K30" s="3">
        <v>1.36</v>
      </c>
      <c r="N30" s="73">
        <v>264</v>
      </c>
      <c r="O30" s="74">
        <v>17</v>
      </c>
      <c r="P30" s="73">
        <v>304</v>
      </c>
      <c r="Q30" s="74">
        <v>21</v>
      </c>
      <c r="R30" s="73">
        <v>25</v>
      </c>
      <c r="S30" s="74">
        <v>52</v>
      </c>
      <c r="T30" s="75">
        <v>70</v>
      </c>
      <c r="U30" s="74">
        <v>63</v>
      </c>
    </row>
    <row r="31" spans="1:21" ht="15.75" thickBot="1">
      <c r="J31" s="2">
        <v>4.7300000000000004</v>
      </c>
      <c r="K31" s="3">
        <v>4.18</v>
      </c>
    </row>
    <row r="32" spans="1:21" ht="15.75" thickBot="1">
      <c r="J32" s="2">
        <v>4.22</v>
      </c>
      <c r="K32" s="3">
        <v>0.15</v>
      </c>
    </row>
    <row r="33" spans="10:11" ht="15.75" thickBot="1">
      <c r="J33" s="2">
        <v>2.02</v>
      </c>
      <c r="K33" s="3">
        <v>0.09</v>
      </c>
    </row>
    <row r="34" spans="10:11" ht="15.75" thickBot="1">
      <c r="J34" s="2">
        <v>0.65</v>
      </c>
      <c r="K34" s="3">
        <v>-0.34</v>
      </c>
    </row>
    <row r="35" spans="10:11" ht="15.75" thickBot="1">
      <c r="J35" s="2">
        <v>19.29</v>
      </c>
      <c r="K35" s="3">
        <v>8.4</v>
      </c>
    </row>
    <row r="36" spans="10:11" ht="15.75" thickBot="1">
      <c r="J36" s="2">
        <v>1.89</v>
      </c>
      <c r="K36" s="3">
        <v>-0.94</v>
      </c>
    </row>
    <row r="37" spans="10:11" ht="15.75" thickBot="1">
      <c r="J37" s="2">
        <v>1.91</v>
      </c>
      <c r="K37" s="3">
        <v>3.1</v>
      </c>
    </row>
    <row r="38" spans="10:11" ht="15.75" thickBot="1">
      <c r="J38" s="2">
        <v>0.23</v>
      </c>
      <c r="K38" s="3">
        <v>0.62</v>
      </c>
    </row>
    <row r="39" spans="10:11" ht="15.75" thickBot="1">
      <c r="J39" s="2">
        <v>0.84</v>
      </c>
      <c r="K39" s="3">
        <v>-1.84</v>
      </c>
    </row>
    <row r="40" spans="10:11" ht="15.75" thickBot="1">
      <c r="J40" s="2">
        <v>3.58</v>
      </c>
      <c r="K40" s="3">
        <v>-2.1800000000000002</v>
      </c>
    </row>
    <row r="41" spans="10:11" ht="15.75" thickBot="1">
      <c r="J41" s="2">
        <v>0.72</v>
      </c>
      <c r="K41" s="3">
        <v>0.81</v>
      </c>
    </row>
    <row r="42" spans="10:11" ht="15.75" thickBot="1">
      <c r="J42" s="2">
        <v>11.06</v>
      </c>
      <c r="K42" s="3">
        <v>-5.33</v>
      </c>
    </row>
    <row r="43" spans="10:11" ht="15.75" thickBot="1">
      <c r="J43" s="2">
        <v>8.0399999999999991</v>
      </c>
      <c r="K43" s="3">
        <v>-0.54</v>
      </c>
    </row>
    <row r="44" spans="10:11" ht="15.75" thickBot="1">
      <c r="J44" s="2">
        <v>5.26</v>
      </c>
      <c r="K44" s="3">
        <v>-5.07</v>
      </c>
    </row>
    <row r="45" spans="10:11" ht="15.75" thickBot="1">
      <c r="J45" s="2">
        <v>4.78</v>
      </c>
      <c r="K45" s="3">
        <v>-0.67</v>
      </c>
    </row>
    <row r="46" spans="10:11" ht="15.75" thickBot="1">
      <c r="J46" s="2">
        <v>2.59</v>
      </c>
      <c r="K46" s="3">
        <v>5.34</v>
      </c>
    </row>
    <row r="47" spans="10:11" ht="15.75" thickBot="1">
      <c r="J47" s="2">
        <v>2.52</v>
      </c>
      <c r="K47" s="3">
        <v>-0.51</v>
      </c>
    </row>
    <row r="48" spans="10:11" ht="15.75" thickBot="1">
      <c r="J48" s="2">
        <v>9.31</v>
      </c>
      <c r="K48" s="3">
        <v>3.23</v>
      </c>
    </row>
    <row r="49" spans="10:11" ht="15.75" thickBot="1">
      <c r="J49" s="2">
        <v>1.33</v>
      </c>
      <c r="K49" s="3">
        <v>0.11</v>
      </c>
    </row>
    <row r="50" spans="10:11" ht="15.75" thickBot="1">
      <c r="J50" s="2">
        <v>1.54</v>
      </c>
      <c r="K50" s="3">
        <v>4.25</v>
      </c>
    </row>
    <row r="51" spans="10:11" ht="15.75" thickBot="1">
      <c r="J51" s="2">
        <v>1.19</v>
      </c>
      <c r="K51" s="3">
        <v>4.58</v>
      </c>
    </row>
    <row r="52" spans="10:11" ht="15.75" thickBot="1">
      <c r="J52" s="2">
        <v>1.1100000000000001</v>
      </c>
      <c r="K52" s="3">
        <v>5.08</v>
      </c>
    </row>
    <row r="53" spans="10:11" ht="15.75" thickBot="1">
      <c r="J53" s="2">
        <v>1.31</v>
      </c>
      <c r="K53" s="3">
        <v>-0.82</v>
      </c>
    </row>
    <row r="54" spans="10:11" ht="15.75" thickBot="1">
      <c r="J54" s="2">
        <v>0.49</v>
      </c>
      <c r="K54" s="3">
        <v>1.52</v>
      </c>
    </row>
    <row r="55" spans="10:11" ht="15.75" thickBot="1">
      <c r="J55" s="2">
        <v>1.92</v>
      </c>
      <c r="K55" s="3">
        <v>-1.1499999999999999</v>
      </c>
    </row>
    <row r="56" spans="10:11" ht="15.75" thickBot="1">
      <c r="J56" s="2">
        <v>8.25</v>
      </c>
      <c r="K56" s="3">
        <v>1.69</v>
      </c>
    </row>
    <row r="57" spans="10:11" ht="15.75" thickBot="1">
      <c r="J57" s="2">
        <v>3.48</v>
      </c>
      <c r="K57" s="3">
        <v>-1.06</v>
      </c>
    </row>
    <row r="58" spans="10:11" ht="15.75" thickBot="1">
      <c r="J58" s="2">
        <v>5.71</v>
      </c>
      <c r="K58" s="3">
        <v>1.06</v>
      </c>
    </row>
    <row r="59" spans="10:11" ht="15.75" thickBot="1">
      <c r="J59" s="2">
        <v>10.73</v>
      </c>
      <c r="K59" s="3">
        <v>2.71</v>
      </c>
    </row>
    <row r="60" spans="10:11" ht="15.75" thickBot="1">
      <c r="J60" s="2">
        <v>0.89</v>
      </c>
      <c r="K60" s="3">
        <v>2.02</v>
      </c>
    </row>
    <row r="61" spans="10:11" ht="15.75" thickBot="1">
      <c r="J61" s="2">
        <v>12.8</v>
      </c>
      <c r="K61" s="3">
        <v>2.2799999999999998</v>
      </c>
    </row>
    <row r="62" spans="10:11" ht="15.75" thickBot="1">
      <c r="J62" s="2">
        <v>0.37</v>
      </c>
      <c r="K62" s="3">
        <v>-1.54</v>
      </c>
    </row>
    <row r="63" spans="10:11" ht="15.75" thickBot="1">
      <c r="J63" s="2">
        <v>9.11</v>
      </c>
      <c r="K63" s="3">
        <v>5.69</v>
      </c>
    </row>
    <row r="64" spans="10:11" ht="15.75" thickBot="1">
      <c r="J64" s="2">
        <v>0.05</v>
      </c>
      <c r="K64" s="3">
        <v>-1.03</v>
      </c>
    </row>
    <row r="65" spans="10:11" ht="15.75" thickBot="1">
      <c r="J65" s="2">
        <v>1.73</v>
      </c>
      <c r="K65" s="3">
        <v>1.85</v>
      </c>
    </row>
    <row r="66" spans="10:11" ht="15.75" thickBot="1">
      <c r="J66" s="2">
        <v>8.5500000000000007</v>
      </c>
      <c r="K66" s="3">
        <v>0.97</v>
      </c>
    </row>
    <row r="67" spans="10:11" ht="15.75" thickBot="1">
      <c r="J67" s="2">
        <v>3.45</v>
      </c>
      <c r="K67" s="3">
        <v>-6.04</v>
      </c>
    </row>
    <row r="68" spans="10:11" ht="15.75" thickBot="1">
      <c r="J68" s="2">
        <v>0.65</v>
      </c>
      <c r="K68" s="3">
        <v>4.6900000000000004</v>
      </c>
    </row>
    <row r="69" spans="10:11" ht="15.75" thickBot="1">
      <c r="J69" s="2">
        <v>1.2</v>
      </c>
      <c r="K69" s="3">
        <v>0.85</v>
      </c>
    </row>
    <row r="70" spans="10:11" ht="15.75" thickBot="1">
      <c r="J70" s="2">
        <v>2.5</v>
      </c>
      <c r="K70" s="3">
        <v>-0.28999999999999998</v>
      </c>
    </row>
    <row r="71" spans="10:11" ht="15.75" thickBot="1">
      <c r="J71" s="2">
        <v>3.68</v>
      </c>
      <c r="K71" s="3">
        <v>2.1800000000000002</v>
      </c>
    </row>
    <row r="72" spans="10:11" ht="15.75" thickBot="1">
      <c r="J72" s="2">
        <v>4.91</v>
      </c>
      <c r="K72" s="3">
        <v>1.02</v>
      </c>
    </row>
    <row r="73" spans="10:11" ht="15.75" thickBot="1">
      <c r="J73" s="2">
        <v>1.1000000000000001</v>
      </c>
      <c r="K73" s="3">
        <v>1.22</v>
      </c>
    </row>
    <row r="74" spans="10:11" ht="15.75" thickBot="1">
      <c r="J74" s="2">
        <v>1.07</v>
      </c>
      <c r="K74" s="3">
        <v>-1.06</v>
      </c>
    </row>
    <row r="75" spans="10:11" ht="15.75" thickBot="1">
      <c r="J75" s="2">
        <v>0.99</v>
      </c>
      <c r="K75" s="3">
        <v>0.5</v>
      </c>
    </row>
    <row r="76" spans="10:11" ht="15.75" thickBot="1">
      <c r="J76" s="2">
        <v>0.22</v>
      </c>
      <c r="K76" s="3">
        <v>-2.34</v>
      </c>
    </row>
    <row r="77" spans="10:11" ht="15.75" thickBot="1">
      <c r="J77" s="2">
        <v>0.14000000000000001</v>
      </c>
      <c r="K77" s="3">
        <v>-4.7699999999999996</v>
      </c>
    </row>
    <row r="78" spans="10:11" ht="15.75" thickBot="1">
      <c r="J78" s="2">
        <v>1.46</v>
      </c>
      <c r="K78" s="3">
        <v>-0.96</v>
      </c>
    </row>
    <row r="79" spans="10:11" ht="15.75" thickBot="1">
      <c r="J79" s="2">
        <v>0.09</v>
      </c>
      <c r="K79" s="3">
        <v>5.25</v>
      </c>
    </row>
    <row r="80" spans="10:11" ht="15.75" thickBot="1">
      <c r="J80" s="2">
        <v>1.17</v>
      </c>
      <c r="K80" s="3">
        <v>-1.1000000000000001</v>
      </c>
    </row>
    <row r="81" spans="10:11" ht="15.75" thickBot="1">
      <c r="J81" s="2">
        <v>1.96</v>
      </c>
      <c r="K81" s="3">
        <v>-2.97</v>
      </c>
    </row>
    <row r="82" spans="10:11" ht="15.75" thickBot="1">
      <c r="J82" s="2">
        <v>1.07</v>
      </c>
      <c r="K82" s="3">
        <v>4.57</v>
      </c>
    </row>
    <row r="83" spans="10:11" ht="15.75" thickBot="1">
      <c r="J83" s="2">
        <v>1.98</v>
      </c>
      <c r="K83" s="3">
        <v>2.77</v>
      </c>
    </row>
    <row r="84" spans="10:11" ht="15.75" thickBot="1">
      <c r="J84" s="2">
        <v>2.5499999999999998</v>
      </c>
      <c r="K84" s="3">
        <v>3.27</v>
      </c>
    </row>
    <row r="85" spans="10:11" ht="15.75" thickBot="1">
      <c r="J85" s="2">
        <v>14.57</v>
      </c>
      <c r="K85" s="3">
        <v>-1.28</v>
      </c>
    </row>
    <row r="86" spans="10:11" ht="15.75" thickBot="1">
      <c r="J86" s="2">
        <v>1.51</v>
      </c>
      <c r="K86" s="3">
        <v>6.9</v>
      </c>
    </row>
    <row r="87" spans="10:11" ht="15.75" thickBot="1">
      <c r="J87" s="2">
        <v>2.46</v>
      </c>
      <c r="K87" s="3">
        <v>3.76</v>
      </c>
    </row>
    <row r="88" spans="10:11" ht="15.75" thickBot="1">
      <c r="J88" s="2">
        <v>7.21</v>
      </c>
      <c r="K88" s="3">
        <v>0.45</v>
      </c>
    </row>
    <row r="89" spans="10:11" ht="15.75" thickBot="1">
      <c r="J89" s="2">
        <v>1.38</v>
      </c>
      <c r="K89" s="3">
        <v>-1.89</v>
      </c>
    </row>
    <row r="90" spans="10:11" ht="15.75" thickBot="1">
      <c r="J90" s="2">
        <v>0.76</v>
      </c>
      <c r="K90" s="3">
        <v>4.1100000000000003</v>
      </c>
    </row>
    <row r="91" spans="10:11" ht="15.75" thickBot="1">
      <c r="J91" s="2">
        <v>3.7</v>
      </c>
      <c r="K91" s="3">
        <v>-2.58</v>
      </c>
    </row>
    <row r="92" spans="10:11" ht="15.75" thickBot="1">
      <c r="J92" s="2">
        <v>10.06</v>
      </c>
      <c r="K92" s="3">
        <v>5.1100000000000003</v>
      </c>
    </row>
    <row r="93" spans="10:11" ht="15.75" thickBot="1">
      <c r="J93" s="2">
        <v>1.31</v>
      </c>
      <c r="K93" s="3">
        <v>-3.09</v>
      </c>
    </row>
    <row r="94" spans="10:11" ht="15.75" thickBot="1">
      <c r="J94" s="2">
        <v>3.69</v>
      </c>
      <c r="K94" s="3">
        <v>-3.33</v>
      </c>
    </row>
    <row r="95" spans="10:11" ht="15.75" thickBot="1">
      <c r="J95" s="2">
        <v>2.2200000000000002</v>
      </c>
      <c r="K95" s="3">
        <v>-0.9</v>
      </c>
    </row>
    <row r="96" spans="10:11" ht="15.75" thickBot="1">
      <c r="J96" s="2">
        <v>0.25</v>
      </c>
      <c r="K96" s="3">
        <v>-0.92</v>
      </c>
    </row>
    <row r="97" spans="10:11" ht="15.75" thickBot="1">
      <c r="J97" s="2">
        <v>4.1900000000000004</v>
      </c>
      <c r="K97" s="3">
        <v>4.63</v>
      </c>
    </row>
    <row r="98" spans="10:11" ht="15.75" thickBot="1">
      <c r="J98" s="2">
        <v>2.5499999999999998</v>
      </c>
      <c r="K98" s="3">
        <v>2.2400000000000002</v>
      </c>
    </row>
    <row r="99" spans="10:11" ht="15.75" thickBot="1">
      <c r="J99" s="2">
        <v>4.3600000000000003</v>
      </c>
      <c r="K99" s="3">
        <v>5.47</v>
      </c>
    </row>
    <row r="100" spans="10:11" ht="15.75" thickBot="1">
      <c r="J100" s="2">
        <v>0.35</v>
      </c>
      <c r="K100" s="3">
        <v>0.23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F14" sqref="F14"/>
    </sheetView>
  </sheetViews>
  <sheetFormatPr defaultRowHeight="15"/>
  <cols>
    <col min="1" max="1" customWidth="true" width="9.140625" collapsed="true"/>
    <col min="2" max="2" customWidth="true" width="15.42578125" collapsed="true"/>
    <col min="6" max="6" bestFit="true" customWidth="true" width="10.0" collapsed="true"/>
  </cols>
  <sheetData>
    <row r="1" spans="1:8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>
      <c r="A2" t="n">
        <v>0.11</v>
      </c>
      <c r="B2" t="n">
        <v>0.12</v>
      </c>
      <c r="C2" t="n">
        <v>0.09</v>
      </c>
      <c r="D2" t="n">
        <v>0.1</v>
      </c>
      <c r="E2" t="n">
        <v>0.155</v>
      </c>
      <c r="F2" t="n">
        <v>0.145</v>
      </c>
      <c r="G2" t="n">
        <v>0.16</v>
      </c>
      <c r="H2" t="n">
        <v>0.12</v>
      </c>
    </row>
    <row r="3" spans="1:8">
      <c r="A3" t="n">
        <v>0.08533698854654964</v>
      </c>
      <c r="B3" t="n">
        <v>0.1278344543979808</v>
      </c>
      <c r="C3" t="n">
        <v>0.1278344543979807</v>
      </c>
      <c r="D3" t="n">
        <v>0.12783445439798075</v>
      </c>
      <c r="E3" t="n">
        <v>0.1278344543979809</v>
      </c>
      <c r="F3" t="n">
        <v>0.2556689087959615</v>
      </c>
      <c r="G3" t="n">
        <v>0.1278344543979807</v>
      </c>
      <c r="H3" t="n">
        <v>0.019821830667585028</v>
      </c>
    </row>
    <row r="4" spans="1:8">
      <c r="A4" t="n">
        <v>0.02466301145345036</v>
      </c>
      <c r="B4" t="n">
        <v>-0.007834454397980806</v>
      </c>
      <c r="C4" t="n">
        <v>-0.037834454397980694</v>
      </c>
      <c r="D4" t="n">
        <v>-0.02783445439798074</v>
      </c>
      <c r="E4" t="n">
        <v>0.027165545602019087</v>
      </c>
      <c r="F4" t="n">
        <v>-0.1106689087959615</v>
      </c>
      <c r="G4" t="n">
        <v>0.03216554560201931</v>
      </c>
      <c r="H4" t="n">
        <v>0.10017816933241497</v>
      </c>
    </row>
    <row r="5" spans="1:8">
      <c r="A5" t="n">
        <v>0.00712779000422809</v>
      </c>
      <c r="B5" t="n">
        <v>4.801418835250279E-4</v>
      </c>
      <c r="C5" t="n">
        <v>0.011197653608599374</v>
      </c>
      <c r="D5" t="n">
        <v>0.006060626262942045</v>
      </c>
      <c r="E5" t="n">
        <v>0.005772832303550196</v>
      </c>
      <c r="F5" t="n">
        <v>0.04790417196900207</v>
      </c>
      <c r="G5" t="n">
        <v>0.008093454372281712</v>
      </c>
      <c r="H5" t="n">
        <v>0.5062935799974065</v>
      </c>
    </row>
    <row r="6" spans="1:8">
      <c r="A6" t="n">
        <v>0.592930250401535</v>
      </c>
      <c r="B6" t="n">
        <v>59.2930250401535</v>
      </c>
    </row>
    <row r="8" spans="1:8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</row>
    <row r="9" spans="1:8">
      <c r="A9" t="n">
        <v>0.04</v>
      </c>
      <c r="B9" t="n">
        <v>0.14</v>
      </c>
      <c r="C9" t="n">
        <v>0.17</v>
      </c>
      <c r="D9" t="n">
        <v>0.19</v>
      </c>
      <c r="E9" t="n">
        <v>0.2</v>
      </c>
      <c r="F9" t="n">
        <v>0.11</v>
      </c>
      <c r="G9" t="n">
        <v>0.11</v>
      </c>
      <c r="H9" t="n">
        <v>0.04</v>
      </c>
    </row>
    <row r="10" spans="1:8">
      <c r="A10" t="n">
        <v>0.05789244038300412</v>
      </c>
      <c r="B10" t="n">
        <v>0.09702897068846061</v>
      </c>
      <c r="C10" t="n">
        <v>0.1684150741917083</v>
      </c>
      <c r="D10" t="n">
        <v>0.21600459198742694</v>
      </c>
      <c r="E10" t="n">
        <v>0.20472649486300254</v>
      </c>
      <c r="F10" t="n">
        <v>0.14338654884676827</v>
      </c>
      <c r="G10" t="n">
        <v>0.07420416175474442</v>
      </c>
      <c r="H10" t="n">
        <v>0.03834171728488478</v>
      </c>
    </row>
    <row r="11" spans="1:8">
      <c r="A11" t="n">
        <v>-0.017892440383004117</v>
      </c>
      <c r="B11" t="n">
        <v>0.0429710293115394</v>
      </c>
      <c r="C11" t="n">
        <v>0.0015849258082916984</v>
      </c>
      <c r="D11" t="n">
        <v>-0.02600459198742694</v>
      </c>
      <c r="E11" t="n">
        <v>-0.004726494863002528</v>
      </c>
      <c r="F11" t="n">
        <v>-0.03338654884676827</v>
      </c>
      <c r="G11" t="n">
        <v>0.035795838245255576</v>
      </c>
      <c r="H11" t="n">
        <v>0.001658282715115221</v>
      </c>
    </row>
    <row r="12" spans="1:8">
      <c r="A12" t="n">
        <v>0.005529900289940827</v>
      </c>
      <c r="B12" t="n">
        <v>0.019030495191193226</v>
      </c>
      <c r="C12" t="n">
        <v>1.491546899732784E-5</v>
      </c>
      <c r="D12" t="n">
        <v>0.0031306686501919897</v>
      </c>
      <c r="E12" t="n">
        <v>1.0911999301770125E-4</v>
      </c>
      <c r="F12" t="n">
        <v>0.007773822948265809</v>
      </c>
      <c r="G12" t="n">
        <v>0.01726779206691296</v>
      </c>
      <c r="H12" t="n">
        <v>7.172087631906843E-5</v>
      </c>
    </row>
    <row r="13" spans="1:8">
      <c r="A13" t="n">
        <v>0.05292843548483891</v>
      </c>
      <c r="B13" t="n">
        <v>5.292843548483891</v>
      </c>
    </row>
    <row r="17" spans="2:11" ht="15.75" thickBot="1"/>
    <row r="18" spans="2:11" ht="18.75" thickBot="1">
      <c r="B18" s="52" t="s">
        <v>42</v>
      </c>
      <c r="C18" s="77" t="s">
        <v>78</v>
      </c>
      <c r="D18" s="78" t="s">
        <v>79</v>
      </c>
      <c r="E18" s="78" t="s">
        <v>88</v>
      </c>
      <c r="F18" s="78" t="s">
        <v>89</v>
      </c>
      <c r="G18" s="78" t="s">
        <v>90</v>
      </c>
      <c r="H18" s="78" t="s">
        <v>91</v>
      </c>
      <c r="I18" s="78" t="s">
        <v>93</v>
      </c>
      <c r="J18" s="79" t="s">
        <v>92</v>
      </c>
      <c r="K18" s="1"/>
    </row>
    <row r="19" spans="2:11" ht="15.75" thickBot="1">
      <c r="B19" s="51" t="s">
        <v>50</v>
      </c>
      <c r="C19" s="118">
        <v>0.06</v>
      </c>
      <c r="D19" s="118">
        <v>7.0000000000000007E-2</v>
      </c>
      <c r="E19" s="118">
        <v>0.17</v>
      </c>
      <c r="F19" s="118">
        <v>0.17</v>
      </c>
      <c r="G19" s="118">
        <v>0.2</v>
      </c>
      <c r="H19" s="118">
        <v>0.18</v>
      </c>
      <c r="I19" s="118">
        <v>0.11</v>
      </c>
      <c r="J19" s="118">
        <v>0.04</v>
      </c>
      <c r="K19" s="1"/>
    </row>
    <row r="20" spans="2:11" ht="15.75" thickBot="1">
      <c r="B20" s="51" t="s">
        <v>49</v>
      </c>
      <c r="C20" s="118">
        <v>4.6870233531733918E-2</v>
      </c>
      <c r="D20" s="118">
        <v>8.3072447030225316E-2</v>
      </c>
      <c r="E20" s="118">
        <v>0.15191361465815867</v>
      </c>
      <c r="F20" s="118">
        <v>0.20697095089207318</v>
      </c>
      <c r="G20" s="118">
        <v>0.21009965498663463</v>
      </c>
      <c r="H20" s="118">
        <v>0.15890809051203136</v>
      </c>
      <c r="I20" s="118">
        <v>8.9545559891884507E-2</v>
      </c>
      <c r="J20" s="118">
        <v>5.2619448497258414E-2</v>
      </c>
      <c r="K20" s="1"/>
    </row>
    <row r="21" spans="2:11" ht="15.75" thickBot="1">
      <c r="B21" s="51" t="s">
        <v>48</v>
      </c>
      <c r="C21" s="118">
        <v>1.312976646826608E-2</v>
      </c>
      <c r="D21" s="118">
        <v>-1.3072447030225309E-2</v>
      </c>
      <c r="E21" s="118">
        <v>1.8086385341841343E-2</v>
      </c>
      <c r="F21" s="118">
        <v>-3.6970950892073168E-2</v>
      </c>
      <c r="G21" s="118">
        <v>-1.0099654986634621E-2</v>
      </c>
      <c r="H21" s="118">
        <v>2.109190948796863E-2</v>
      </c>
      <c r="I21" s="118">
        <v>2.0454440108115493E-2</v>
      </c>
      <c r="J21" s="118">
        <v>-1.2619448497258413E-2</v>
      </c>
      <c r="K21" s="1"/>
    </row>
    <row r="22" spans="2:11" ht="15.75" thickBot="1">
      <c r="B22" s="51" t="s">
        <v>51</v>
      </c>
      <c r="C22" s="118">
        <v>3.6780437075161058E-3</v>
      </c>
      <c r="D22" s="118">
        <v>2.0571065072378307E-3</v>
      </c>
      <c r="E22" s="118">
        <v>2.153311508449485E-3</v>
      </c>
      <c r="F22" s="118">
        <v>6.604072716353525E-3</v>
      </c>
      <c r="G22" s="118">
        <v>4.8549832628493576E-4</v>
      </c>
      <c r="H22" s="118">
        <v>2.7995342742789986E-3</v>
      </c>
      <c r="I22" s="118">
        <v>4.6723044742992539E-3</v>
      </c>
      <c r="J22" s="118">
        <v>3.0264566604732645E-3</v>
      </c>
      <c r="K22" s="1"/>
    </row>
    <row r="23" spans="2:11" ht="34.5" customHeight="1" thickBot="1">
      <c r="B23" s="48" t="s">
        <v>53</v>
      </c>
      <c r="C23" s="136">
        <v>2.5000000000000001E-2</v>
      </c>
      <c r="D23" s="137"/>
      <c r="E23" s="137"/>
      <c r="F23" s="137"/>
      <c r="G23" s="137"/>
      <c r="H23" s="137"/>
      <c r="I23" s="137"/>
      <c r="J23" s="138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15.75" thickBot="1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18.75" thickBot="1">
      <c r="B27" s="49" t="s">
        <v>42</v>
      </c>
      <c r="C27" s="80" t="s">
        <v>80</v>
      </c>
      <c r="D27" s="81" t="s">
        <v>81</v>
      </c>
      <c r="E27" s="81" t="s">
        <v>82</v>
      </c>
      <c r="F27" s="81" t="s">
        <v>83</v>
      </c>
      <c r="G27" s="81" t="s">
        <v>84</v>
      </c>
      <c r="H27" s="81" t="s">
        <v>85</v>
      </c>
      <c r="I27" s="81" t="s">
        <v>86</v>
      </c>
      <c r="J27" s="82" t="s">
        <v>87</v>
      </c>
      <c r="K27" s="1"/>
    </row>
    <row r="28" spans="2:11" ht="15.75" thickBot="1">
      <c r="B28" s="50" t="s">
        <v>50</v>
      </c>
      <c r="C28" s="119">
        <v>0.05</v>
      </c>
      <c r="D28" s="119">
        <v>0.05</v>
      </c>
      <c r="E28" s="119">
        <v>0.13</v>
      </c>
      <c r="F28" s="119">
        <v>0.23</v>
      </c>
      <c r="G28" s="119">
        <v>0.23</v>
      </c>
      <c r="H28" s="119">
        <v>0.19</v>
      </c>
      <c r="I28" s="119">
        <v>7.0000000000000007E-2</v>
      </c>
      <c r="J28" s="119">
        <v>0.05</v>
      </c>
      <c r="K28" s="1"/>
    </row>
    <row r="29" spans="2:11" ht="15.75" thickBot="1">
      <c r="B29" s="51" t="s">
        <v>49</v>
      </c>
      <c r="C29" s="119">
        <v>2.9319774060315051E-2</v>
      </c>
      <c r="D29" s="119">
        <v>6.8510259587920896E-2</v>
      </c>
      <c r="E29" s="119">
        <v>0.14502603087427046</v>
      </c>
      <c r="F29" s="119">
        <v>0.21720722999813602</v>
      </c>
      <c r="G29" s="119">
        <v>0.2301998430413571</v>
      </c>
      <c r="H29" s="119">
        <v>0.17264245098521513</v>
      </c>
      <c r="I29" s="119">
        <v>9.1612717605499716E-2</v>
      </c>
      <c r="J29" s="119">
        <v>4.548169384728562E-2</v>
      </c>
      <c r="K29" s="1"/>
    </row>
    <row r="30" spans="2:11" ht="15.75" thickBot="1">
      <c r="B30" s="51" t="s">
        <v>48</v>
      </c>
      <c r="C30" s="119">
        <v>2.0680225939684951E-2</v>
      </c>
      <c r="D30" s="119">
        <v>-1.8510259587920894E-2</v>
      </c>
      <c r="E30" s="119">
        <v>-1.5026030874270457E-2</v>
      </c>
      <c r="F30" s="119">
        <v>1.279277000186399E-2</v>
      </c>
      <c r="G30" s="119">
        <v>-1.9984304135708952E-4</v>
      </c>
      <c r="H30" s="119">
        <v>1.7357549014784868E-2</v>
      </c>
      <c r="I30" s="119">
        <v>-2.1612717605499709E-2</v>
      </c>
      <c r="J30" s="119">
        <v>4.5183061527143825E-3</v>
      </c>
      <c r="K30" s="1"/>
    </row>
    <row r="31" spans="2:11" ht="15.75" thickBot="1">
      <c r="B31" s="51" t="s">
        <v>51</v>
      </c>
      <c r="C31" s="119">
        <v>1.4586461138364681E-2</v>
      </c>
      <c r="D31" s="119">
        <v>5.0011445303679266E-3</v>
      </c>
      <c r="E31" s="119">
        <v>1.5568350210885186E-3</v>
      </c>
      <c r="F31" s="119">
        <v>7.5345081433060763E-4</v>
      </c>
      <c r="G31" s="119">
        <v>1.7348943705264114E-7</v>
      </c>
      <c r="H31" s="119">
        <v>1.7451357188300156E-3</v>
      </c>
      <c r="I31" s="119">
        <v>5.0987414684774664E-3</v>
      </c>
      <c r="J31" s="119">
        <v>4.4886390023653509E-4</v>
      </c>
      <c r="K31" s="1"/>
    </row>
    <row r="32" spans="2:11" ht="30.75" customHeight="1" thickBot="1">
      <c r="B32" s="47" t="s">
        <v>52</v>
      </c>
      <c r="C32" s="139">
        <v>2.9000000000000001E-2</v>
      </c>
      <c r="D32" s="140"/>
      <c r="E32" s="140"/>
      <c r="F32" s="140"/>
      <c r="G32" s="140"/>
      <c r="H32" s="140"/>
      <c r="I32" s="140"/>
      <c r="J32" s="141"/>
      <c r="K32" s="1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1"/>
      <c r="C34" s="1"/>
      <c r="D34" s="1"/>
      <c r="E34" s="1"/>
      <c r="F34" s="1"/>
      <c r="G34" s="1"/>
      <c r="H34" s="1"/>
      <c r="I34" s="1"/>
      <c r="J34" s="1"/>
      <c r="K34" s="1"/>
    </row>
    <row r="36" spans="2:11" ht="34.5" thickBot="1">
      <c r="F36" s="142" t="s">
        <v>46</v>
      </c>
      <c r="G36" s="142"/>
      <c r="H36" s="142"/>
      <c r="I36" s="44">
        <v>2</v>
      </c>
    </row>
    <row r="37" spans="2:11" ht="29.25">
      <c r="F37" s="45" t="s">
        <v>47</v>
      </c>
      <c r="G37" s="46"/>
      <c r="H37" s="143"/>
      <c r="I37" s="143"/>
    </row>
  </sheetData>
  <mergeCells count="4">
    <mergeCell ref="C23:J23"/>
    <mergeCell ref="C32:J32"/>
    <mergeCell ref="F36:H36"/>
    <mergeCell ref="H37:I3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60"/>
  <sheetViews>
    <sheetView topLeftCell="A7" zoomScale="85" zoomScaleNormal="85" workbookViewId="0">
      <selection activeCell="R26" sqref="R26"/>
    </sheetView>
  </sheetViews>
  <sheetFormatPr defaultRowHeight="15"/>
  <cols>
    <col min="1" max="1" customWidth="true" width="16.140625" collapsed="true"/>
    <col min="20" max="23" bestFit="true" customWidth="true" width="12.28515625" collapsed="true"/>
  </cols>
  <sheetData>
    <row r="1" spans="1:28" ht="15.75" thickBot="1">
      <c r="A1" s="60" t="s">
        <v>58</v>
      </c>
      <c r="B1" s="65">
        <v>1</v>
      </c>
      <c r="C1" s="65">
        <v>2</v>
      </c>
      <c r="D1" s="65">
        <v>3</v>
      </c>
      <c r="E1" s="65">
        <v>4</v>
      </c>
      <c r="F1" s="65">
        <v>5</v>
      </c>
      <c r="G1" s="65">
        <v>6</v>
      </c>
      <c r="H1" s="65">
        <v>7</v>
      </c>
      <c r="I1" s="65">
        <v>8</v>
      </c>
      <c r="J1" s="66">
        <v>9</v>
      </c>
      <c r="O1">
        <f>B6</f>
        <v>0</v>
      </c>
      <c r="Q1">
        <v>0</v>
      </c>
      <c r="R1">
        <f>B16</f>
        <v>0</v>
      </c>
    </row>
    <row r="2" spans="1:28">
      <c r="A2" s="61" t="s">
        <v>57</v>
      </c>
      <c r="B2" t="n">
        <v>10.7</v>
      </c>
      <c r="C2" t="n">
        <v>13.1</v>
      </c>
      <c r="D2" t="n">
        <v>15.5</v>
      </c>
      <c r="E2" t="n">
        <v>17.9</v>
      </c>
      <c r="F2" t="n">
        <v>20.299999999999997</v>
      </c>
      <c r="G2" t="n">
        <v>22.7</v>
      </c>
      <c r="H2" t="n">
        <v>25.099999999999998</v>
      </c>
      <c r="I2" t="n">
        <v>27.5</v>
      </c>
      <c r="J2" t="n">
        <v>29.9</v>
      </c>
      <c r="L2">
        <f>1/L4</f>
        <v>4.7881254488867597E-2</v>
      </c>
      <c r="N2" s="120">
        <f>B8</f>
        <v>11.899999999999999</v>
      </c>
      <c r="O2">
        <f>B6</f>
        <v>0</v>
      </c>
      <c r="Q2" s="120">
        <f>B18</f>
        <v>159.875</v>
      </c>
      <c r="R2">
        <f>B16</f>
        <v>0</v>
      </c>
    </row>
    <row r="3" spans="1:28">
      <c r="A3" s="62" t="s">
        <v>60</v>
      </c>
      <c r="B3" s="121">
        <f>(B8-M4)/(M5-M4)</f>
        <v>2.1419761347559196E-2</v>
      </c>
      <c r="C3" s="121">
        <f>(C8-M4)/(M5-M4)</f>
        <v>0.1492542157455401</v>
      </c>
      <c r="D3" s="121">
        <f>(D8-M4)/(M5-M4)</f>
        <v>0.27708867014352079</v>
      </c>
      <c r="E3" s="121">
        <f>(E8-M4)/(M5-M4)</f>
        <v>0.40492312454150148</v>
      </c>
      <c r="F3" s="121">
        <f>(F8-M4)/(M5-M4)</f>
        <v>0.53275757893948239</v>
      </c>
      <c r="G3" s="121">
        <f>(G8-M4)/(M5-M4)</f>
        <v>0.66059203333746308</v>
      </c>
      <c r="H3" s="121">
        <f>(H8-M4)/(M5-M4)</f>
        <v>0.78842648773544377</v>
      </c>
      <c r="I3" s="121">
        <f>(I8-M4)/(M5-M4)</f>
        <v>0.91626094213342479</v>
      </c>
      <c r="J3" s="121">
        <v>1</v>
      </c>
      <c r="L3" s="58"/>
      <c r="N3" s="120">
        <f>B8</f>
        <v>11.899999999999999</v>
      </c>
      <c r="O3">
        <f>C6</f>
        <v>0.11</v>
      </c>
      <c r="Q3" s="120">
        <f>B18</f>
        <v>159.875</v>
      </c>
      <c r="R3">
        <f>C16</f>
        <v>0.04</v>
      </c>
    </row>
    <row r="4" spans="1:28">
      <c r="A4" s="62" t="s">
        <v>62</v>
      </c>
      <c r="B4" t="n">
        <v>11.0</v>
      </c>
      <c r="C4" t="n">
        <v>12.0</v>
      </c>
      <c r="D4" t="n">
        <v>9.0</v>
      </c>
      <c r="E4" t="n">
        <v>10.0</v>
      </c>
      <c r="F4" t="n">
        <v>15.5</v>
      </c>
      <c r="G4" t="n">
        <v>14.5</v>
      </c>
      <c r="H4" t="n">
        <v>16.0</v>
      </c>
      <c r="I4" t="n">
        <v>12.0</v>
      </c>
      <c r="J4" s="121">
        <v>0</v>
      </c>
      <c r="L4" s="58">
        <f>task2!J1</f>
        <v>20.885000000000005</v>
      </c>
      <c r="M4">
        <f>task8_1!I3</f>
        <v>11.49785937620465</v>
      </c>
      <c r="N4" s="120">
        <f>C8</f>
        <v>14.3</v>
      </c>
      <c r="O4">
        <f>C6</f>
        <v>0.11</v>
      </c>
      <c r="Q4" s="120">
        <f>C18</f>
        <v>253.625</v>
      </c>
      <c r="R4">
        <f>C16</f>
        <v>0.04</v>
      </c>
      <c r="T4">
        <f>NORMDIST(B2,L4,L5,1)</f>
        <v>3.0104067136320634E-2</v>
      </c>
      <c r="U4">
        <f>NORMDIST(C2,L4,L5,1)</f>
        <v>7.5439327246049404E-2</v>
      </c>
      <c r="V4">
        <f>NORMDIST(D2,L4,L5,1)</f>
        <v>0.16020802633270825</v>
      </c>
      <c r="W4">
        <f>NORMDIST(E2,L4,L5,1)</f>
        <v>0.29089508366274464</v>
      </c>
      <c r="X4">
        <f>NORMDIST(F2,L4,L5,1)</f>
        <v>0.4570215690164765</v>
      </c>
      <c r="Y4">
        <f>NORMDIST(G2,L4,L5,1)</f>
        <v>0.6311464770750157</v>
      </c>
      <c r="Z4">
        <f>NORMDIST(H2,L4,L5,1)</f>
        <v>0.78163380316076303</v>
      </c>
      <c r="AA4">
        <f>NORMDIST(I2,L4,L5,1)</f>
        <v>0.88887261580335264</v>
      </c>
      <c r="AB4">
        <f>NORMDIST(J2,L4,L5,1)</f>
        <v>0.95188240033823668</v>
      </c>
    </row>
    <row r="5" spans="1:28">
      <c r="A5" s="62" t="s">
        <v>61</v>
      </c>
      <c r="B5" t="n">
        <v>0.11</v>
      </c>
      <c r="C5" t="n">
        <v>0.12</v>
      </c>
      <c r="D5" t="n">
        <v>0.09</v>
      </c>
      <c r="E5" t="n">
        <v>0.1</v>
      </c>
      <c r="F5" t="n">
        <v>0.155</v>
      </c>
      <c r="G5" t="n">
        <v>0.145</v>
      </c>
      <c r="H5" t="n">
        <v>0.16</v>
      </c>
      <c r="I5" t="n">
        <v>0.12</v>
      </c>
      <c r="J5" s="121">
        <v>0</v>
      </c>
      <c r="L5" s="58">
        <f>task3!A12</f>
        <v>5.4196681660691226</v>
      </c>
      <c r="M5">
        <f>task8_1!J3</f>
        <v>30.272140623795359</v>
      </c>
      <c r="N5" s="120">
        <f>C8</f>
        <v>14.3</v>
      </c>
      <c r="O5">
        <f>D6</f>
        <v>0.22999999999999998</v>
      </c>
      <c r="Q5" s="120">
        <f>C18</f>
        <v>253.625</v>
      </c>
      <c r="R5">
        <f>D16</f>
        <v>0.18000000000000002</v>
      </c>
    </row>
    <row r="6" spans="1:28">
      <c r="A6" s="62" t="s">
        <v>63</v>
      </c>
      <c r="B6" t="n">
        <v>0.0</v>
      </c>
      <c r="C6" t="n">
        <v>0.11</v>
      </c>
      <c r="D6" t="n">
        <v>0.22999999999999998</v>
      </c>
      <c r="E6" t="n">
        <v>0.31999999999999995</v>
      </c>
      <c r="F6" t="n">
        <v>0.41999999999999993</v>
      </c>
      <c r="G6" t="n">
        <v>0.575</v>
      </c>
      <c r="H6" t="n">
        <v>0.72</v>
      </c>
      <c r="I6" t="n">
        <v>0.88</v>
      </c>
      <c r="J6" s="121">
        <v>1</v>
      </c>
      <c r="L6" s="58"/>
      <c r="N6" s="120">
        <f>D8</f>
        <v>16.7</v>
      </c>
      <c r="O6">
        <f>D6</f>
        <v>0.22999999999999998</v>
      </c>
      <c r="Q6" s="120">
        <f>D18</f>
        <v>347.375</v>
      </c>
      <c r="R6">
        <f>D16</f>
        <v>0.18000000000000002</v>
      </c>
    </row>
    <row r="7" spans="1:28" ht="15.75" thickBot="1">
      <c r="A7" s="63" t="s">
        <v>64</v>
      </c>
      <c r="B7" s="121">
        <f>ABS(B3-B6)</f>
        <v>2.1419761347559196E-2</v>
      </c>
      <c r="C7" s="121">
        <f>ABS(C3-C6)</f>
        <v>3.9254215745540097E-2</v>
      </c>
      <c r="D7" s="121">
        <f>ABS(D3-D6)</f>
        <v>4.7088670143520805E-2</v>
      </c>
      <c r="E7" s="121">
        <f>ABS(E3-E6)</f>
        <v>8.4923124541501527E-2</v>
      </c>
      <c r="F7" s="121">
        <f>ABS(F3-F6)</f>
        <v>0.11275757893948246</v>
      </c>
      <c r="G7" s="121">
        <f>ABS(G3-G6)</f>
        <v>8.5592033337463125E-2</v>
      </c>
      <c r="H7" s="121">
        <f>ABS(H3-H6)</f>
        <v>6.8426487735443797E-2</v>
      </c>
      <c r="I7" s="121">
        <f>ABS(I3-I6)</f>
        <v>3.6260942133424789E-2</v>
      </c>
      <c r="J7" s="121">
        <f t="shared" ref="J7" si="0">ABS(J3-J6)</f>
        <v>0</v>
      </c>
      <c r="L7" s="58"/>
      <c r="N7" s="120">
        <f>D8</f>
        <v>16.7</v>
      </c>
      <c r="O7">
        <f>E6</f>
        <v>0.31999999999999995</v>
      </c>
      <c r="Q7" s="120">
        <f>D18</f>
        <v>347.375</v>
      </c>
      <c r="R7">
        <f>E16</f>
        <v>0.35000000000000003</v>
      </c>
    </row>
    <row r="8" spans="1:28">
      <c r="A8" s="59"/>
      <c r="B8" s="120">
        <f>(B2+C2)/2</f>
        <v>11.899999999999999</v>
      </c>
      <c r="C8" s="120">
        <f>(C2+D2)/2</f>
        <v>14.3</v>
      </c>
      <c r="D8" s="120">
        <f>(D2+E2)/2</f>
        <v>16.7</v>
      </c>
      <c r="E8" s="120">
        <f>(E2+F2)/2</f>
        <v>19.099999999999998</v>
      </c>
      <c r="F8" s="120">
        <f>(F2+G2)/2</f>
        <v>21.5</v>
      </c>
      <c r="G8" s="120">
        <f>(G2+H2)/2</f>
        <v>23.9</v>
      </c>
      <c r="H8" s="120">
        <f>(H2+I2)/2</f>
        <v>26.299999999999997</v>
      </c>
      <c r="I8" s="120">
        <f>(I2+J2)/2</f>
        <v>28.7</v>
      </c>
      <c r="J8" s="120"/>
      <c r="L8" s="58"/>
      <c r="N8" s="120">
        <f>E8</f>
        <v>19.099999999999998</v>
      </c>
      <c r="O8">
        <f>E6</f>
        <v>0.31999999999999995</v>
      </c>
      <c r="Q8" s="120">
        <f>E18</f>
        <v>441.125</v>
      </c>
      <c r="R8">
        <f>E16</f>
        <v>0.35000000000000003</v>
      </c>
    </row>
    <row r="9" spans="1:28">
      <c r="A9" s="59" t="s">
        <v>69</v>
      </c>
      <c r="B9" s="122">
        <f>ABS(B3-C6)</f>
        <v>8.8580238652440801E-2</v>
      </c>
      <c r="C9" s="123">
        <f>ABS(C3-D6)</f>
        <v>8.0745784254459885E-2</v>
      </c>
      <c r="D9" s="122">
        <f>ABS(D3-E6)</f>
        <v>4.2911329856479163E-2</v>
      </c>
      <c r="E9" s="122">
        <f>ABS(E3-F6)</f>
        <v>1.5076875458498451E-2</v>
      </c>
      <c r="F9" s="122">
        <f>ABS(F3-G6)</f>
        <v>4.2242421060517565E-2</v>
      </c>
      <c r="G9" s="122">
        <f>ABS(G3-H6)</f>
        <v>5.9407966662536893E-2</v>
      </c>
      <c r="H9" s="122">
        <f t="shared" ref="B9:I9" si="1">ABS(H3-I6)</f>
        <v>9.1573512264556234E-2</v>
      </c>
      <c r="I9" s="122">
        <f>ABS(I3-J6)</f>
        <v>8.3739057866575206E-2</v>
      </c>
      <c r="J9" s="122"/>
      <c r="L9" s="58"/>
      <c r="N9" s="120">
        <f>E8</f>
        <v>19.099999999999998</v>
      </c>
      <c r="O9">
        <f>F6</f>
        <v>0.41999999999999993</v>
      </c>
      <c r="Q9" s="120">
        <f>E18</f>
        <v>441.125</v>
      </c>
      <c r="R9">
        <f>F16</f>
        <v>0.54</v>
      </c>
    </row>
    <row r="10" spans="1:28" ht="15.75" thickBot="1">
      <c r="A10" s="59"/>
      <c r="B10" s="122"/>
      <c r="C10" s="122"/>
      <c r="D10" s="122"/>
      <c r="E10" s="122"/>
      <c r="F10" s="122"/>
      <c r="G10" s="122"/>
      <c r="H10" s="122"/>
      <c r="I10" s="122"/>
      <c r="J10" s="122"/>
      <c r="L10" s="58"/>
      <c r="N10" s="120">
        <f>F8</f>
        <v>21.5</v>
      </c>
      <c r="O10">
        <f>F6</f>
        <v>0.41999999999999993</v>
      </c>
      <c r="Q10" s="120">
        <f>F18</f>
        <v>534.875</v>
      </c>
      <c r="R10">
        <f>F16</f>
        <v>0.54</v>
      </c>
    </row>
    <row r="11" spans="1:28" ht="15.75" thickBot="1">
      <c r="A11" s="64" t="s">
        <v>58</v>
      </c>
      <c r="B11" s="101">
        <v>1</v>
      </c>
      <c r="C11" s="101">
        <v>2</v>
      </c>
      <c r="D11" s="101">
        <v>3</v>
      </c>
      <c r="E11" s="101">
        <v>4</v>
      </c>
      <c r="F11" s="101">
        <v>5</v>
      </c>
      <c r="G11" s="101">
        <v>6</v>
      </c>
      <c r="H11" s="101">
        <v>7</v>
      </c>
      <c r="I11" s="101">
        <v>8</v>
      </c>
      <c r="J11" s="102">
        <v>9</v>
      </c>
      <c r="L11" s="58"/>
      <c r="N11" s="120">
        <f>F8</f>
        <v>21.5</v>
      </c>
      <c r="O11">
        <f>G6</f>
        <v>0.57499999999999996</v>
      </c>
      <c r="Q11" s="120">
        <f>F18</f>
        <v>534.875</v>
      </c>
      <c r="R11">
        <f>G16</f>
        <v>0.74</v>
      </c>
    </row>
    <row r="12" spans="1:28">
      <c r="A12" s="62" t="s">
        <v>57</v>
      </c>
      <c r="B12" t="n">
        <v>113.0</v>
      </c>
      <c r="C12" t="n">
        <v>206.75</v>
      </c>
      <c r="D12" t="n">
        <v>300.5</v>
      </c>
      <c r="E12" t="n">
        <v>394.25</v>
      </c>
      <c r="F12" t="n">
        <v>488.0</v>
      </c>
      <c r="G12" t="n">
        <v>581.75</v>
      </c>
      <c r="H12" t="n">
        <v>675.5</v>
      </c>
      <c r="I12" t="n">
        <v>769.25</v>
      </c>
      <c r="J12" t="n">
        <v>863.0</v>
      </c>
      <c r="L12" s="58"/>
      <c r="N12" s="120">
        <f>G8</f>
        <v>23.9</v>
      </c>
      <c r="O12">
        <f>G6</f>
        <v>0.57499999999999996</v>
      </c>
      <c r="Q12" s="120">
        <f>G18</f>
        <v>628.625</v>
      </c>
      <c r="R12">
        <f>G16</f>
        <v>0.74</v>
      </c>
    </row>
    <row r="13" spans="1:28">
      <c r="A13" s="62" t="s">
        <v>59</v>
      </c>
      <c r="B13" s="121">
        <f>NORMSDIST((B18-L14)/L15)</f>
        <v>3.2063476872366325E-2</v>
      </c>
      <c r="C13" s="121">
        <f>NORMSDIST((C18-L14)/L15)</f>
        <v>9.7809685783804667E-2</v>
      </c>
      <c r="D13" s="121">
        <f>NORMSDIST((D18-L14)/L15)</f>
        <v>0.23057015575488671</v>
      </c>
      <c r="E13" s="121">
        <f>NORMSDIST((E18-L14)/L15)</f>
        <v>0.42865180868196551</v>
      </c>
      <c r="F13" s="121">
        <f>NORMSDIST((F18-L14)/L15)</f>
        <v>0.64704519629855917</v>
      </c>
      <c r="G13" s="121">
        <f>NORMSDIST((G18-L14)/L15)</f>
        <v>0.82498165541105084</v>
      </c>
      <c r="H13" s="121">
        <f>NORMSDIST((H18-L14)/L15)</f>
        <v>0.93210860281678787</v>
      </c>
      <c r="I13" s="121">
        <f>NORMSDIST((I18-L14)/L15)</f>
        <v>0.97976130711671794</v>
      </c>
      <c r="J13" s="121">
        <v>1</v>
      </c>
      <c r="L13" s="58"/>
      <c r="N13" s="120">
        <f>G8</f>
        <v>23.9</v>
      </c>
      <c r="O13">
        <f>H6</f>
        <v>0.72</v>
      </c>
      <c r="Q13" s="120">
        <f>G18</f>
        <v>628.625</v>
      </c>
      <c r="R13">
        <f>H16</f>
        <v>0.85</v>
      </c>
    </row>
    <row r="14" spans="1:28">
      <c r="A14" s="62" t="s">
        <v>62</v>
      </c>
      <c r="B14" t="n">
        <v>4.0</v>
      </c>
      <c r="C14" t="n">
        <v>14.0</v>
      </c>
      <c r="D14" t="n">
        <v>17.0</v>
      </c>
      <c r="E14" t="n">
        <v>19.0</v>
      </c>
      <c r="F14" t="n">
        <v>20.0</v>
      </c>
      <c r="G14" t="n">
        <v>11.0</v>
      </c>
      <c r="H14" t="n">
        <v>11.0</v>
      </c>
      <c r="I14" t="n">
        <v>4.0</v>
      </c>
      <c r="J14" s="124">
        <v>0</v>
      </c>
      <c r="L14" s="58">
        <f>task2!J2</f>
        <v>471.38</v>
      </c>
      <c r="N14" s="120">
        <f>H8</f>
        <v>26.299999999999997</v>
      </c>
      <c r="O14">
        <f>H6</f>
        <v>0.72</v>
      </c>
      <c r="Q14" s="120">
        <f>H18</f>
        <v>722.375</v>
      </c>
      <c r="R14">
        <f>H16</f>
        <v>0.85</v>
      </c>
    </row>
    <row r="15" spans="1:28">
      <c r="A15" s="62" t="s">
        <v>61</v>
      </c>
      <c r="B15" t="n">
        <v>0.04</v>
      </c>
      <c r="C15" t="n">
        <v>0.14</v>
      </c>
      <c r="D15" t="n">
        <v>0.17</v>
      </c>
      <c r="E15" t="n">
        <v>0.19</v>
      </c>
      <c r="F15" t="n">
        <v>0.2</v>
      </c>
      <c r="G15" t="n">
        <v>0.11</v>
      </c>
      <c r="H15" t="n">
        <v>0.11</v>
      </c>
      <c r="I15" t="n">
        <v>0.04</v>
      </c>
      <c r="J15" s="124">
        <v>0</v>
      </c>
      <c r="L15" s="58">
        <f>task3!A14</f>
        <v>168.26318850556885</v>
      </c>
      <c r="N15" s="120">
        <f>H8</f>
        <v>26.299999999999997</v>
      </c>
      <c r="O15">
        <f>I6</f>
        <v>0.88</v>
      </c>
      <c r="Q15" s="120">
        <f>H18</f>
        <v>722.375</v>
      </c>
      <c r="R15">
        <f>I16</f>
        <v>0.96</v>
      </c>
    </row>
    <row r="16" spans="1:28">
      <c r="A16" s="62" t="s">
        <v>63</v>
      </c>
      <c r="B16" t="n">
        <v>0.0</v>
      </c>
      <c r="C16" t="n">
        <v>0.04</v>
      </c>
      <c r="D16" t="n">
        <v>0.18000000000000002</v>
      </c>
      <c r="E16" t="n">
        <v>0.35000000000000003</v>
      </c>
      <c r="F16" t="n">
        <v>0.54</v>
      </c>
      <c r="G16" t="n">
        <v>0.74</v>
      </c>
      <c r="H16" t="n">
        <v>0.85</v>
      </c>
      <c r="I16" t="n">
        <v>0.96</v>
      </c>
      <c r="J16" s="124">
        <v>1</v>
      </c>
      <c r="N16" s="120">
        <f>I8</f>
        <v>28.7</v>
      </c>
      <c r="O16">
        <f>I6</f>
        <v>0.88</v>
      </c>
      <c r="Q16" s="120">
        <f>I18</f>
        <v>816.125</v>
      </c>
      <c r="R16">
        <f>I16</f>
        <v>0.96</v>
      </c>
    </row>
    <row r="17" spans="1:18" ht="15.75" thickBot="1">
      <c r="A17" s="63" t="s">
        <v>64</v>
      </c>
      <c r="B17" s="124">
        <f>ABS(B13-B16)</f>
        <v>3.2063476872366325E-2</v>
      </c>
      <c r="C17" s="124">
        <f t="shared" ref="B17:I17" si="2">ABS(C13-C16)</f>
        <v>5.7809685783804667E-2</v>
      </c>
      <c r="D17" s="124">
        <f t="shared" si="2"/>
        <v>5.0570155754886686E-2</v>
      </c>
      <c r="E17" s="124">
        <f t="shared" si="2"/>
        <v>7.8651808681965474E-2</v>
      </c>
      <c r="F17" s="124">
        <f t="shared" si="2"/>
        <v>0.10704519629855913</v>
      </c>
      <c r="G17" s="124">
        <f t="shared" si="2"/>
        <v>8.4981655411050849E-2</v>
      </c>
      <c r="H17" s="124">
        <f t="shared" si="2"/>
        <v>8.210860281678789E-2</v>
      </c>
      <c r="I17" s="124">
        <f>ABS(I13-I16)</f>
        <v>1.9761307116717974E-2</v>
      </c>
      <c r="J17" s="124">
        <f t="shared" ref="J17" si="3">ABS(J13-J16)</f>
        <v>0</v>
      </c>
      <c r="N17" s="120">
        <f>I8</f>
        <v>28.7</v>
      </c>
      <c r="O17" s="120">
        <f>J6</f>
        <v>1</v>
      </c>
      <c r="Q17" s="120">
        <f>I18</f>
        <v>816.125</v>
      </c>
      <c r="R17" s="120">
        <f>J16</f>
        <v>1</v>
      </c>
    </row>
    <row r="18" spans="1:18">
      <c r="B18" s="122">
        <f>(B12+C12)/2</f>
        <v>159.875</v>
      </c>
      <c r="C18" s="122">
        <f>(C12+D12)/2</f>
        <v>253.625</v>
      </c>
      <c r="D18" s="122">
        <f>(D12+E12)/2</f>
        <v>347.375</v>
      </c>
      <c r="E18" s="122">
        <f>(E12+F12)/2</f>
        <v>441.125</v>
      </c>
      <c r="F18" s="122">
        <f>(F12+G12)/2</f>
        <v>534.875</v>
      </c>
      <c r="G18" s="122">
        <f>(G12+H12)/2</f>
        <v>628.625</v>
      </c>
      <c r="H18" s="122">
        <f>(H12+I12)/2</f>
        <v>722.375</v>
      </c>
      <c r="I18" s="122">
        <f>(I12+J12)/2</f>
        <v>816.125</v>
      </c>
      <c r="J18" s="122"/>
    </row>
    <row r="19" spans="1:18">
      <c r="B19" s="120">
        <f>ABS(B13-C16)</f>
        <v>7.9365231276336753E-3</v>
      </c>
      <c r="C19" s="125">
        <f>ABS(C13-D16)</f>
        <v>8.2190314216195354E-2</v>
      </c>
      <c r="D19" s="120">
        <f>ABS(D13-E16)</f>
        <v>0.11942984424511333</v>
      </c>
      <c r="E19" s="120">
        <f t="shared" ref="B19:H19" si="4">ABS(E13-F16)</f>
        <v>0.11134819131803453</v>
      </c>
      <c r="F19" s="120">
        <f t="shared" si="4"/>
        <v>9.2954803701440825E-2</v>
      </c>
      <c r="G19" s="120">
        <f t="shared" si="4"/>
        <v>2.5018344588949137E-2</v>
      </c>
      <c r="H19" s="120">
        <f t="shared" si="4"/>
        <v>2.7891397183212097E-2</v>
      </c>
      <c r="I19" s="120">
        <v>0.01</v>
      </c>
      <c r="J19" s="120"/>
    </row>
    <row r="40" spans="1:10" ht="15.75" thickBot="1"/>
    <row r="41" spans="1:10" ht="15.75" thickBot="1">
      <c r="A41" s="83" t="s">
        <v>58</v>
      </c>
      <c r="B41" s="84">
        <v>1</v>
      </c>
      <c r="C41" s="84">
        <v>2</v>
      </c>
      <c r="D41" s="84">
        <v>3</v>
      </c>
      <c r="E41" s="84">
        <v>4</v>
      </c>
      <c r="F41" s="84">
        <v>5</v>
      </c>
      <c r="G41" s="84">
        <v>6</v>
      </c>
      <c r="H41" s="84">
        <v>7</v>
      </c>
      <c r="I41" s="84">
        <v>8</v>
      </c>
      <c r="J41" s="85">
        <v>9</v>
      </c>
    </row>
    <row r="42" spans="1:10" ht="15.75" thickBot="1">
      <c r="A42" s="83" t="s">
        <v>57</v>
      </c>
      <c r="B42" s="86">
        <v>-25</v>
      </c>
      <c r="C42" s="87">
        <v>31.875</v>
      </c>
      <c r="D42" s="87">
        <v>88.75</v>
      </c>
      <c r="E42" s="87">
        <v>145.625</v>
      </c>
      <c r="F42" s="87">
        <v>202.5</v>
      </c>
      <c r="G42" s="87">
        <v>259.375</v>
      </c>
      <c r="H42" s="87">
        <v>316.25</v>
      </c>
      <c r="I42" s="87">
        <v>373.125</v>
      </c>
      <c r="J42" s="88">
        <v>430</v>
      </c>
    </row>
    <row r="43" spans="1:10" ht="15.75" thickBot="1">
      <c r="A43" s="89" t="s">
        <v>65</v>
      </c>
      <c r="B43" s="90">
        <v>3.4375</v>
      </c>
      <c r="C43" s="91">
        <v>60.3125</v>
      </c>
      <c r="D43" s="91">
        <v>117.1875</v>
      </c>
      <c r="E43" s="91">
        <v>174.0625</v>
      </c>
      <c r="F43" s="91">
        <v>230.9375</v>
      </c>
      <c r="G43" s="91">
        <v>287.8125</v>
      </c>
      <c r="H43" s="91">
        <v>344.6875</v>
      </c>
      <c r="I43" s="91">
        <v>401.5625</v>
      </c>
      <c r="J43" s="92"/>
    </row>
    <row r="44" spans="1:10" ht="15.75" thickBot="1">
      <c r="A44" s="93" t="s">
        <v>66</v>
      </c>
      <c r="B44" s="94">
        <v>2.5497563202990792E-2</v>
      </c>
      <c r="C44" s="95">
        <v>8.0428583671851572E-2</v>
      </c>
      <c r="D44" s="95">
        <v>0.1968661826988557</v>
      </c>
      <c r="E44" s="95">
        <v>0.38073842350036191</v>
      </c>
      <c r="F44" s="95">
        <v>0.59707538073658994</v>
      </c>
      <c r="G44" s="95">
        <v>0.78672539401577879</v>
      </c>
      <c r="H44" s="95">
        <v>0.91059640784677442</v>
      </c>
      <c r="I44" s="95">
        <v>0.97087176590319646</v>
      </c>
      <c r="J44" s="96">
        <v>1</v>
      </c>
    </row>
    <row r="45" spans="1:10" ht="15.75" thickBot="1">
      <c r="A45" s="83" t="s">
        <v>62</v>
      </c>
      <c r="B45" s="90">
        <v>6</v>
      </c>
      <c r="C45" s="91">
        <v>7</v>
      </c>
      <c r="D45" s="91">
        <v>17</v>
      </c>
      <c r="E45" s="91">
        <v>17</v>
      </c>
      <c r="F45" s="91">
        <v>20</v>
      </c>
      <c r="G45" s="91">
        <v>18</v>
      </c>
      <c r="H45" s="91">
        <v>11</v>
      </c>
      <c r="I45" s="91">
        <v>4</v>
      </c>
      <c r="J45" s="92">
        <v>0</v>
      </c>
    </row>
    <row r="46" spans="1:10" ht="15.75" thickBot="1">
      <c r="A46" s="93" t="s">
        <v>61</v>
      </c>
      <c r="B46" s="94">
        <v>0.06</v>
      </c>
      <c r="C46" s="95">
        <v>7.0000000000000007E-2</v>
      </c>
      <c r="D46" s="95">
        <v>0.17</v>
      </c>
      <c r="E46" s="95">
        <v>0.17</v>
      </c>
      <c r="F46" s="95">
        <v>0.2</v>
      </c>
      <c r="G46" s="95">
        <v>0.18</v>
      </c>
      <c r="H46" s="95">
        <v>0.11</v>
      </c>
      <c r="I46" s="95">
        <v>0.04</v>
      </c>
      <c r="J46" s="96">
        <v>0</v>
      </c>
    </row>
    <row r="47" spans="1:10" ht="15.75" thickBot="1">
      <c r="A47" s="83" t="s">
        <v>67</v>
      </c>
      <c r="B47" s="90">
        <v>0</v>
      </c>
      <c r="C47" s="91">
        <v>0.06</v>
      </c>
      <c r="D47" s="91">
        <v>0.13</v>
      </c>
      <c r="E47" s="91">
        <v>0.30000000000000004</v>
      </c>
      <c r="F47" s="91">
        <v>0.47000000000000008</v>
      </c>
      <c r="G47" s="91">
        <v>0.67000000000000015</v>
      </c>
      <c r="H47" s="91">
        <v>0.85000000000000009</v>
      </c>
      <c r="I47" s="91">
        <v>0.96000000000000008</v>
      </c>
      <c r="J47" s="92">
        <v>1</v>
      </c>
    </row>
    <row r="48" spans="1:10" ht="15.75" thickBot="1">
      <c r="A48" s="97" t="s">
        <v>68</v>
      </c>
      <c r="B48" s="90">
        <v>2.5497563202990792E-2</v>
      </c>
      <c r="C48" s="91">
        <v>2.0428583671851575E-2</v>
      </c>
      <c r="D48" s="91">
        <v>6.6866182698855692E-2</v>
      </c>
      <c r="E48" s="91">
        <v>8.0738423500361867E-2</v>
      </c>
      <c r="F48" s="91">
        <v>0.12707538073658986</v>
      </c>
      <c r="G48" s="91">
        <v>0.11672539401577864</v>
      </c>
      <c r="H48" s="91">
        <v>6.0596407846774447E-2</v>
      </c>
      <c r="I48" s="91">
        <v>1.0871765903196384E-2</v>
      </c>
      <c r="J48" s="92">
        <v>0</v>
      </c>
    </row>
    <row r="49" spans="1:10" ht="15.75" thickBot="1">
      <c r="A49" s="83" t="s">
        <v>69</v>
      </c>
      <c r="B49" s="98">
        <v>3.4502436797009206E-2</v>
      </c>
      <c r="C49" s="98">
        <v>4.9571416328148432E-2</v>
      </c>
      <c r="D49" s="98">
        <v>0.10313381730114435</v>
      </c>
      <c r="E49" s="98">
        <v>8.9261576499638173E-2</v>
      </c>
      <c r="F49" s="98">
        <v>7.2924619263410206E-2</v>
      </c>
      <c r="G49" s="98">
        <v>6.3274605984221188E-2</v>
      </c>
      <c r="H49" s="98">
        <v>4.9403592153225651E-2</v>
      </c>
      <c r="I49" s="98">
        <v>2.912823409680354E-2</v>
      </c>
      <c r="J49" s="99"/>
    </row>
    <row r="51" spans="1:10" ht="15.75" thickBot="1"/>
    <row r="52" spans="1:10" ht="15.75" thickBot="1">
      <c r="A52" s="100" t="s">
        <v>58</v>
      </c>
      <c r="B52" s="101">
        <v>1</v>
      </c>
      <c r="C52" s="101">
        <v>2</v>
      </c>
      <c r="D52" s="101">
        <v>3</v>
      </c>
      <c r="E52" s="101">
        <v>4</v>
      </c>
      <c r="F52" s="101">
        <v>5</v>
      </c>
      <c r="G52" s="101">
        <v>6</v>
      </c>
      <c r="H52" s="101">
        <v>7</v>
      </c>
      <c r="I52" s="101">
        <v>8</v>
      </c>
      <c r="J52" s="102">
        <v>9</v>
      </c>
    </row>
    <row r="53" spans="1:10" ht="15.75" thickBot="1">
      <c r="A53" s="83" t="s">
        <v>57</v>
      </c>
      <c r="B53" s="103">
        <v>-65</v>
      </c>
      <c r="C53" s="104">
        <v>-40</v>
      </c>
      <c r="D53" s="104">
        <v>-15</v>
      </c>
      <c r="E53" s="104">
        <v>10</v>
      </c>
      <c r="F53" s="104">
        <v>35</v>
      </c>
      <c r="G53" s="104">
        <v>60</v>
      </c>
      <c r="H53" s="104">
        <v>85</v>
      </c>
      <c r="I53" s="104">
        <v>110</v>
      </c>
      <c r="J53" s="105">
        <v>135</v>
      </c>
    </row>
    <row r="54" spans="1:10" ht="15.75" thickBot="1">
      <c r="A54" s="89" t="s">
        <v>65</v>
      </c>
      <c r="B54" s="106">
        <v>-52.5</v>
      </c>
      <c r="C54" s="107">
        <v>-27.5</v>
      </c>
      <c r="D54" s="107">
        <v>-2.5</v>
      </c>
      <c r="E54" s="107">
        <v>22.5</v>
      </c>
      <c r="F54" s="107">
        <v>47.5</v>
      </c>
      <c r="G54" s="107">
        <v>72.5</v>
      </c>
      <c r="H54" s="107">
        <v>97.5</v>
      </c>
      <c r="I54" s="107">
        <v>122.5</v>
      </c>
      <c r="J54" s="108"/>
    </row>
    <row r="55" spans="1:10" ht="15.75" thickBot="1">
      <c r="A55" s="93" t="s">
        <v>66</v>
      </c>
      <c r="B55" s="109">
        <v>1.4286743086725617E-2</v>
      </c>
      <c r="C55" s="110">
        <v>5.5641723932265075E-2</v>
      </c>
      <c r="D55" s="110">
        <v>0.15972708193071039</v>
      </c>
      <c r="E55" s="110">
        <v>0.34505360682445718</v>
      </c>
      <c r="F55" s="110">
        <v>0.57854046768622347</v>
      </c>
      <c r="G55" s="110">
        <v>0.78670245785472015</v>
      </c>
      <c r="H55" s="110">
        <v>0.9180240043643586</v>
      </c>
      <c r="I55" s="110">
        <v>0.97663686223680291</v>
      </c>
      <c r="J55" s="111">
        <v>1</v>
      </c>
    </row>
    <row r="56" spans="1:10" ht="15.75" thickBot="1">
      <c r="A56" s="83" t="s">
        <v>62</v>
      </c>
      <c r="B56" s="106">
        <v>5</v>
      </c>
      <c r="C56" s="107">
        <v>5</v>
      </c>
      <c r="D56" s="107">
        <v>13</v>
      </c>
      <c r="E56" s="107">
        <v>23</v>
      </c>
      <c r="F56" s="107">
        <v>23</v>
      </c>
      <c r="G56" s="107">
        <v>19</v>
      </c>
      <c r="H56" s="107">
        <v>7</v>
      </c>
      <c r="I56" s="107">
        <v>5</v>
      </c>
      <c r="J56" s="108">
        <v>0</v>
      </c>
    </row>
    <row r="57" spans="1:10" ht="15.75" thickBot="1">
      <c r="A57" s="93" t="s">
        <v>61</v>
      </c>
      <c r="B57" s="109">
        <v>0.05</v>
      </c>
      <c r="C57" s="110">
        <v>0.05</v>
      </c>
      <c r="D57" s="110">
        <v>0.13</v>
      </c>
      <c r="E57" s="110">
        <v>0.23</v>
      </c>
      <c r="F57" s="110">
        <v>0.23</v>
      </c>
      <c r="G57" s="110">
        <v>0.19</v>
      </c>
      <c r="H57" s="110">
        <v>7.0000000000000007E-2</v>
      </c>
      <c r="I57" s="110">
        <v>0.05</v>
      </c>
      <c r="J57" s="111">
        <v>0</v>
      </c>
    </row>
    <row r="58" spans="1:10" ht="15.75" thickBot="1">
      <c r="A58" s="83" t="s">
        <v>67</v>
      </c>
      <c r="B58" s="106">
        <v>0</v>
      </c>
      <c r="C58" s="107">
        <v>0.05</v>
      </c>
      <c r="D58" s="107">
        <v>0.1</v>
      </c>
      <c r="E58" s="107">
        <v>0.23</v>
      </c>
      <c r="F58" s="107">
        <v>0.46</v>
      </c>
      <c r="G58" s="107">
        <v>0.69000000000000006</v>
      </c>
      <c r="H58" s="107">
        <v>0.88000000000000012</v>
      </c>
      <c r="I58" s="107">
        <v>0.95000000000000018</v>
      </c>
      <c r="J58" s="108">
        <v>1</v>
      </c>
    </row>
    <row r="59" spans="1:10" ht="15.75" thickBot="1">
      <c r="A59" s="97" t="s">
        <v>68</v>
      </c>
      <c r="B59" s="112">
        <v>1.4286743086725617E-2</v>
      </c>
      <c r="C59" s="113">
        <v>5.641723932265072E-3</v>
      </c>
      <c r="D59" s="113">
        <v>5.9727081930710385E-2</v>
      </c>
      <c r="E59" s="113">
        <v>0.11505360682445717</v>
      </c>
      <c r="F59" s="113">
        <v>0.11854046768622345</v>
      </c>
      <c r="G59" s="113">
        <v>9.6702457854720092E-2</v>
      </c>
      <c r="H59" s="113">
        <v>3.8024004364358599E-2</v>
      </c>
      <c r="I59" s="113">
        <v>2.663686223680295E-2</v>
      </c>
      <c r="J59" s="114">
        <v>0</v>
      </c>
    </row>
    <row r="60" spans="1:10" ht="15.75" thickBot="1">
      <c r="A60" s="83" t="s">
        <v>69</v>
      </c>
      <c r="B60" s="113">
        <v>3.5713256913274385E-2</v>
      </c>
      <c r="C60" s="113">
        <v>4.4358276067734931E-2</v>
      </c>
      <c r="D60" s="113">
        <v>7.0272918069289619E-2</v>
      </c>
      <c r="E60" s="113">
        <v>0.11494639317554284</v>
      </c>
      <c r="F60" s="113">
        <v>0.11145953231377659</v>
      </c>
      <c r="G60" s="113">
        <v>9.3297542145279855E-2</v>
      </c>
      <c r="H60" s="113">
        <v>3.1975995635641352E-2</v>
      </c>
      <c r="I60" s="113">
        <v>0.01</v>
      </c>
      <c r="J60" s="114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I11" sqref="I11"/>
    </sheetView>
  </sheetViews>
  <sheetFormatPr defaultRowHeight="15"/>
  <sheetData>
    <row r="1" spans="2:9">
      <c r="B1" t="n">
        <v>20.885000000000005</v>
      </c>
      <c r="C1" t="n">
        <v>471.38</v>
      </c>
      <c r="E1" t="n">
        <v>29.372803030303043</v>
      </c>
      <c r="F1" t="n">
        <v>28312.500606060596</v>
      </c>
      <c r="H1" t="n">
        <v>5.419668166069123</v>
      </c>
      <c r="I1" t="n">
        <v>168.26318850556885</v>
      </c>
    </row>
    <row r="3" spans="2:9">
      <c r="B3" t="n">
        <v>842.2786999999953</v>
      </c>
      <c r="C3" t="n">
        <v>0.9236214436369651</v>
      </c>
      <c r="D3" t="n">
        <v>23.854016623620044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AB100"/>
  <sheetViews>
    <sheetView topLeftCell="D16" zoomScaleNormal="100" workbookViewId="0">
      <selection activeCell="AA76" sqref="AA76"/>
    </sheetView>
  </sheetViews>
  <sheetFormatPr defaultRowHeight="15"/>
  <sheetData>
    <row r="1" spans="2:28">
      <c r="B1" t="n">
        <v>20.885000000000005</v>
      </c>
      <c r="C1" t="n">
        <v>0.9236214436369651</v>
      </c>
      <c r="D1" t="n">
        <v>5.419668166069123</v>
      </c>
      <c r="F1" t="n">
        <v>471.38</v>
      </c>
      <c r="H1" t="s">
        <v>0</v>
      </c>
      <c r="I1" t="s">
        <v>1</v>
      </c>
      <c r="K1" t="s">
        <v>1</v>
      </c>
      <c r="L1" t="s">
        <v>0</v>
      </c>
      <c r="AA1">
        <f>Var!A1</f>
        <v>23.4</v>
      </c>
      <c r="AB1">
        <f>Var!B1</f>
        <v>492</v>
      </c>
    </row>
    <row r="2" spans="2:28">
      <c r="B2">
        <v>-4240814.6148488428</v>
      </c>
      <c r="C2">
        <v>-4197245.1506060604</v>
      </c>
      <c r="D2" t="n">
        <v>168.26318850556885</v>
      </c>
      <c r="H2">
        <f>task13_1!U100</f>
        <v>29.9</v>
      </c>
      <c r="I2">
        <f>B5+C5*(D5/D6)*(H2-F5)</f>
        <v>729.88929081117431</v>
      </c>
      <c r="K2">
        <f>task13_1!X100</f>
        <v>863</v>
      </c>
      <c r="L2">
        <f>B1+(C1*D1/D2*(K2-F1))</f>
        <v>32.535443353046311</v>
      </c>
      <c r="AA2">
        <f>Var!A2</f>
        <v>19.3</v>
      </c>
      <c r="AB2">
        <f>Var!B2</f>
        <v>404</v>
      </c>
    </row>
    <row r="3" spans="2:28">
      <c r="H3">
        <f>task13_1!U1</f>
        <v>10.7</v>
      </c>
      <c r="I3">
        <f>B5+C5*(D5/D6)*(H3-F5)</f>
        <v>179.32041853446322</v>
      </c>
      <c r="K3">
        <f>task13_1!X1</f>
        <v>113</v>
      </c>
      <c r="L3">
        <f>B1+(C1*D1/D2*(K3-F1))</f>
        <v>10.223425287613674</v>
      </c>
      <c r="X3" s="1"/>
      <c r="Y3" s="1"/>
      <c r="AA3">
        <f>Var!A3</f>
        <v>14</v>
      </c>
      <c r="AB3">
        <f>Var!B3</f>
        <v>197</v>
      </c>
    </row>
    <row r="4" spans="2:28">
      <c r="B4">
        <v>-87303.017534322469</v>
      </c>
      <c r="C4">
        <v>-129446.4888040404</v>
      </c>
      <c r="X4" s="1"/>
      <c r="Y4" s="1"/>
      <c r="AA4">
        <f>Var!A4</f>
        <v>17.600000000000001</v>
      </c>
      <c r="AB4">
        <f>Var!B4</f>
        <v>470</v>
      </c>
    </row>
    <row r="5" spans="2:28">
      <c r="B5" t="n">
        <v>471.38</v>
      </c>
      <c r="C5" t="n">
        <v>0.9236214436369651</v>
      </c>
      <c r="D5" t="n">
        <v>168.26318850556885</v>
      </c>
      <c r="F5" t="n">
        <v>20.885000000000005</v>
      </c>
      <c r="X5" s="1"/>
      <c r="Y5" s="1"/>
      <c r="AA5">
        <f>Var!A5</f>
        <v>24.3</v>
      </c>
      <c r="AB5">
        <f>Var!B5</f>
        <v>537</v>
      </c>
    </row>
    <row r="6" spans="2:28">
      <c r="D6" t="n">
        <v>5.419668166069123</v>
      </c>
      <c r="X6" s="1"/>
      <c r="Y6" s="1"/>
      <c r="AA6">
        <f>Var!A6</f>
        <v>13.4</v>
      </c>
      <c r="AB6">
        <f>Var!B6</f>
        <v>280</v>
      </c>
    </row>
    <row r="7" spans="2:28">
      <c r="X7" s="1"/>
      <c r="Y7" s="1"/>
      <c r="AA7">
        <f>Var!A7</f>
        <v>27.7</v>
      </c>
      <c r="AB7">
        <f>Var!B7</f>
        <v>703</v>
      </c>
    </row>
    <row r="8" spans="2:28">
      <c r="X8" s="1"/>
      <c r="Y8" s="1"/>
      <c r="AA8">
        <f>Var!A8</f>
        <v>25.4</v>
      </c>
      <c r="AB8">
        <f>Var!B8</f>
        <v>572</v>
      </c>
    </row>
    <row r="9" spans="2:28">
      <c r="X9" s="1"/>
      <c r="Y9" s="1"/>
      <c r="AA9">
        <f>Var!A9</f>
        <v>19.899999999999999</v>
      </c>
      <c r="AB9">
        <f>Var!B9</f>
        <v>376</v>
      </c>
    </row>
    <row r="10" spans="2:28">
      <c r="X10" s="1"/>
      <c r="Y10" s="1"/>
      <c r="AA10">
        <f>Var!A10</f>
        <v>27.3</v>
      </c>
      <c r="AB10">
        <f>Var!B10</f>
        <v>714</v>
      </c>
    </row>
    <row r="11" spans="2:28">
      <c r="X11" s="1"/>
      <c r="Y11" s="1"/>
      <c r="AA11">
        <f>Var!A11</f>
        <v>28.8</v>
      </c>
      <c r="AB11">
        <f>Var!B11</f>
        <v>752</v>
      </c>
    </row>
    <row r="12" spans="2:28">
      <c r="X12" s="1"/>
      <c r="Y12" s="1"/>
      <c r="AA12">
        <f>Var!A12</f>
        <v>21.2</v>
      </c>
      <c r="AB12">
        <f>Var!B12</f>
        <v>421</v>
      </c>
    </row>
    <row r="13" spans="2:28">
      <c r="X13" s="1"/>
      <c r="Y13" s="1"/>
      <c r="AA13">
        <f>Var!A13</f>
        <v>22.9</v>
      </c>
      <c r="AB13">
        <f>Var!B13</f>
        <v>492</v>
      </c>
    </row>
    <row r="14" spans="2:28">
      <c r="X14" s="1"/>
      <c r="Y14" s="1"/>
      <c r="AA14">
        <f>Var!A14</f>
        <v>25.2</v>
      </c>
      <c r="AB14">
        <f>Var!B14</f>
        <v>623</v>
      </c>
    </row>
    <row r="15" spans="2:28" ht="15.75" thickBot="1">
      <c r="X15" s="1"/>
      <c r="Y15" s="1"/>
      <c r="AA15">
        <f>Var!A15</f>
        <v>15.1</v>
      </c>
      <c r="AB15">
        <f>Var!B15</f>
        <v>281</v>
      </c>
    </row>
    <row r="16" spans="2:28" ht="15.75" thickBot="1">
      <c r="E16" s="53" t="s">
        <v>34</v>
      </c>
      <c r="X16" s="1"/>
      <c r="Y16" s="1"/>
      <c r="AA16">
        <f>Var!A16</f>
        <v>12.8</v>
      </c>
      <c r="AB16">
        <f>Var!B16</f>
        <v>264</v>
      </c>
    </row>
    <row r="17" spans="5:28" ht="27.75" customHeight="1" thickBot="1">
      <c r="E17" s="54" t="s">
        <v>54</v>
      </c>
      <c r="X17" s="1"/>
      <c r="Y17" s="1"/>
      <c r="AA17">
        <f>Var!A17</f>
        <v>20.399999999999999</v>
      </c>
      <c r="AB17">
        <f>Var!B17</f>
        <v>503</v>
      </c>
    </row>
    <row r="18" spans="5:28" ht="20.25" customHeight="1" thickBot="1">
      <c r="E18" s="55" t="s">
        <v>5</v>
      </c>
      <c r="X18" s="1"/>
      <c r="Y18" s="1"/>
      <c r="AA18">
        <f>Var!A18</f>
        <v>23.5</v>
      </c>
      <c r="AB18">
        <f>Var!B18</f>
        <v>475</v>
      </c>
    </row>
    <row r="19" spans="5:28">
      <c r="X19" s="1"/>
      <c r="Y19" s="1"/>
      <c r="AA19">
        <f>Var!A19</f>
        <v>17.8</v>
      </c>
      <c r="AB19">
        <f>Var!B19</f>
        <v>456</v>
      </c>
    </row>
    <row r="20" spans="5:28">
      <c r="X20" s="1"/>
      <c r="Y20" s="1"/>
      <c r="AA20">
        <f>Var!A20</f>
        <v>18.2</v>
      </c>
      <c r="AB20">
        <f>Var!B20</f>
        <v>376</v>
      </c>
    </row>
    <row r="21" spans="5:28">
      <c r="X21" s="1"/>
      <c r="Y21" s="1"/>
      <c r="AA21">
        <f>Var!A21</f>
        <v>22.8</v>
      </c>
      <c r="AB21">
        <f>Var!B21</f>
        <v>503</v>
      </c>
    </row>
    <row r="22" spans="5:28" ht="31.5" customHeight="1">
      <c r="X22" s="1"/>
      <c r="Y22" s="1"/>
      <c r="AA22">
        <f>Var!A22</f>
        <v>27.3</v>
      </c>
      <c r="AB22">
        <f>Var!B22</f>
        <v>745</v>
      </c>
    </row>
    <row r="23" spans="5:28" ht="21" customHeight="1">
      <c r="X23" s="1"/>
      <c r="Y23" s="1"/>
      <c r="AA23">
        <f>Var!A23</f>
        <v>12.1</v>
      </c>
      <c r="AB23">
        <f>Var!B23</f>
        <v>280</v>
      </c>
    </row>
    <row r="24" spans="5:28" ht="15" customHeight="1">
      <c r="X24" s="1"/>
      <c r="Y24" s="1"/>
      <c r="AA24">
        <f>Var!A24</f>
        <v>18.100000000000001</v>
      </c>
      <c r="AB24">
        <f>Var!B24</f>
        <v>311</v>
      </c>
    </row>
    <row r="25" spans="5:28">
      <c r="X25" s="1"/>
      <c r="Y25" s="1"/>
      <c r="AA25">
        <f>Var!A25</f>
        <v>22.7</v>
      </c>
      <c r="AB25">
        <f>Var!B25</f>
        <v>560</v>
      </c>
    </row>
    <row r="26" spans="5:28">
      <c r="X26" s="1"/>
      <c r="Y26" s="1"/>
      <c r="AA26">
        <f>Var!C1</f>
        <v>21.3</v>
      </c>
      <c r="AB26">
        <f>Var!D1</f>
        <v>481</v>
      </c>
    </row>
    <row r="27" spans="5:28">
      <c r="X27" s="1"/>
      <c r="Y27" s="1"/>
      <c r="AA27">
        <f>Var!C2</f>
        <v>14.5</v>
      </c>
      <c r="AB27">
        <f>Var!D2</f>
        <v>311</v>
      </c>
    </row>
    <row r="28" spans="5:28">
      <c r="X28" s="1"/>
      <c r="Y28" s="1"/>
      <c r="AA28">
        <f>Var!C3</f>
        <v>14.3</v>
      </c>
      <c r="AB28">
        <f>Var!D3</f>
        <v>343</v>
      </c>
    </row>
    <row r="29" spans="5:28">
      <c r="X29" s="1"/>
      <c r="Y29" s="1"/>
      <c r="AA29">
        <f>Var!C4</f>
        <v>29</v>
      </c>
      <c r="AB29">
        <f>Var!D4</f>
        <v>773</v>
      </c>
    </row>
    <row r="30" spans="5:28">
      <c r="X30" s="1"/>
      <c r="Y30" s="1"/>
      <c r="AA30">
        <f>Var!C5</f>
        <v>12.1</v>
      </c>
      <c r="AB30">
        <f>Var!D5</f>
        <v>179</v>
      </c>
    </row>
    <row r="31" spans="5:28">
      <c r="X31" s="1"/>
      <c r="Y31" s="1"/>
      <c r="AA31">
        <f>Var!C6</f>
        <v>29.7</v>
      </c>
      <c r="AB31">
        <f>Var!D6</f>
        <v>689</v>
      </c>
    </row>
    <row r="32" spans="5:28">
      <c r="X32" s="1"/>
      <c r="Y32" s="1"/>
      <c r="AA32">
        <f>Var!C7</f>
        <v>23.2</v>
      </c>
      <c r="AB32">
        <f>Var!D7</f>
        <v>523</v>
      </c>
    </row>
    <row r="33" spans="24:28">
      <c r="X33" s="1"/>
      <c r="Y33" s="1"/>
      <c r="AA33">
        <f>Var!C8</f>
        <v>19.8</v>
      </c>
      <c r="AB33">
        <f>Var!D8</f>
        <v>391</v>
      </c>
    </row>
    <row r="34" spans="24:28">
      <c r="X34" s="1"/>
      <c r="Y34" s="1"/>
      <c r="AA34">
        <f>Var!C9</f>
        <v>12.9</v>
      </c>
      <c r="AB34">
        <f>Var!D9</f>
        <v>350</v>
      </c>
    </row>
    <row r="35" spans="24:28">
      <c r="X35" s="1"/>
      <c r="Y35" s="1"/>
      <c r="AA35">
        <f>Var!C10</f>
        <v>20.9</v>
      </c>
      <c r="AB35">
        <f>Var!D10</f>
        <v>457</v>
      </c>
    </row>
    <row r="36" spans="24:28">
      <c r="X36" s="1"/>
      <c r="Y36" s="1"/>
      <c r="AA36">
        <f>Var!C11</f>
        <v>15.7</v>
      </c>
      <c r="AB36">
        <f>Var!D11</f>
        <v>344</v>
      </c>
    </row>
    <row r="37" spans="24:28">
      <c r="X37" s="1"/>
      <c r="Y37" s="1"/>
      <c r="AA37">
        <f>Var!C12</f>
        <v>19.7</v>
      </c>
      <c r="AB37">
        <f>Var!D12</f>
        <v>430</v>
      </c>
    </row>
    <row r="38" spans="24:28">
      <c r="X38" s="1"/>
      <c r="Y38" s="1"/>
      <c r="AA38">
        <f>Var!C13</f>
        <v>15.3</v>
      </c>
      <c r="AB38">
        <f>Var!D13</f>
        <v>356</v>
      </c>
    </row>
    <row r="39" spans="24:28">
      <c r="X39" s="1"/>
      <c r="Y39" s="1"/>
      <c r="AA39">
        <f>Var!C14</f>
        <v>26.6</v>
      </c>
      <c r="AB39">
        <f>Var!D14</f>
        <v>626</v>
      </c>
    </row>
    <row r="40" spans="24:28">
      <c r="X40" s="1"/>
      <c r="Y40" s="1"/>
      <c r="AA40">
        <f>Var!C15</f>
        <v>25.1</v>
      </c>
      <c r="AB40">
        <f>Var!D15</f>
        <v>582</v>
      </c>
    </row>
    <row r="41" spans="24:28">
      <c r="X41" s="1"/>
      <c r="Y41" s="1"/>
      <c r="AA41">
        <f>Var!C16</f>
        <v>15.6</v>
      </c>
      <c r="AB41">
        <f>Var!D16</f>
        <v>224</v>
      </c>
    </row>
    <row r="42" spans="24:28">
      <c r="X42" s="1"/>
      <c r="Y42" s="1"/>
      <c r="AA42">
        <f>Var!C17</f>
        <v>29.7</v>
      </c>
      <c r="AB42">
        <f>Var!D17</f>
        <v>863</v>
      </c>
    </row>
    <row r="43" spans="24:28">
      <c r="X43" s="1"/>
      <c r="Y43" s="1"/>
      <c r="AA43">
        <f>Var!C18</f>
        <v>21.7</v>
      </c>
      <c r="AB43">
        <f>Var!D18</f>
        <v>458</v>
      </c>
    </row>
    <row r="44" spans="24:28">
      <c r="X44" s="1"/>
      <c r="Y44" s="1"/>
      <c r="AA44">
        <f>Var!C19</f>
        <v>12</v>
      </c>
      <c r="AB44">
        <f>Var!D19</f>
        <v>289</v>
      </c>
    </row>
    <row r="45" spans="24:28">
      <c r="X45" s="1"/>
      <c r="Y45" s="1"/>
      <c r="AA45">
        <f>Var!C20</f>
        <v>17.3</v>
      </c>
      <c r="AB45">
        <f>Var!D20</f>
        <v>412</v>
      </c>
    </row>
    <row r="46" spans="24:28">
      <c r="X46" s="1"/>
      <c r="Y46" s="1"/>
      <c r="AA46">
        <f>Var!C21</f>
        <v>12.8</v>
      </c>
      <c r="AB46">
        <f>Var!D21</f>
        <v>310</v>
      </c>
    </row>
    <row r="47" spans="24:28">
      <c r="X47" s="1"/>
      <c r="Y47" s="1"/>
      <c r="AA47">
        <f>Var!C22</f>
        <v>25.2</v>
      </c>
      <c r="AB47">
        <f>Var!D22</f>
        <v>432</v>
      </c>
    </row>
    <row r="48" spans="24:28">
      <c r="X48" s="1"/>
      <c r="Y48" s="1"/>
      <c r="AA48">
        <f>Var!C23</f>
        <v>23.2</v>
      </c>
      <c r="AB48">
        <f>Var!D23</f>
        <v>546</v>
      </c>
    </row>
    <row r="49" spans="24:28">
      <c r="X49" s="1"/>
      <c r="Y49" s="1"/>
      <c r="AA49">
        <f>Var!C24</f>
        <v>25</v>
      </c>
      <c r="AB49">
        <f>Var!D24</f>
        <v>574</v>
      </c>
    </row>
    <row r="50" spans="24:28">
      <c r="X50" s="1"/>
      <c r="Y50" s="1"/>
      <c r="AA50">
        <f>Var!C25</f>
        <v>22.4</v>
      </c>
      <c r="AB50">
        <f>Var!D25</f>
        <v>384</v>
      </c>
    </row>
    <row r="51" spans="24:28">
      <c r="X51" s="1"/>
      <c r="Y51" s="1"/>
      <c r="AA51">
        <f>Var!E1</f>
        <v>20.8</v>
      </c>
      <c r="AB51">
        <f>Var!F1</f>
        <v>465</v>
      </c>
    </row>
    <row r="52" spans="24:28">
      <c r="X52" s="1"/>
      <c r="Y52" s="1"/>
      <c r="AA52">
        <f>Var!E2</f>
        <v>17.5</v>
      </c>
      <c r="AB52">
        <f>Var!F2</f>
        <v>413</v>
      </c>
    </row>
    <row r="53" spans="24:28">
      <c r="X53" s="1"/>
      <c r="Y53" s="1"/>
      <c r="AA53">
        <f>Var!E3</f>
        <v>23.6</v>
      </c>
      <c r="AB53">
        <f>Var!F3</f>
        <v>561</v>
      </c>
    </row>
    <row r="54" spans="24:28">
      <c r="X54" s="1"/>
      <c r="Y54" s="1"/>
      <c r="AA54">
        <f>Var!E4</f>
        <v>24.2</v>
      </c>
      <c r="AB54">
        <f>Var!F4</f>
        <v>583</v>
      </c>
    </row>
    <row r="55" spans="24:28">
      <c r="AA55">
        <f>Var!E5</f>
        <v>12.4</v>
      </c>
      <c r="AB55">
        <f>Var!F5</f>
        <v>243</v>
      </c>
    </row>
    <row r="56" spans="24:28">
      <c r="AA56">
        <f>Var!E6</f>
        <v>14.4</v>
      </c>
      <c r="AB56">
        <f>Var!F6</f>
        <v>261</v>
      </c>
    </row>
    <row r="57" spans="24:28">
      <c r="AA57">
        <f>Var!E8</f>
        <v>12.5</v>
      </c>
      <c r="AB57">
        <f>Var!F7</f>
        <v>336</v>
      </c>
    </row>
    <row r="58" spans="24:28">
      <c r="AA58">
        <f>Var!E9</f>
        <v>21.9</v>
      </c>
      <c r="AB58">
        <f>Var!F8</f>
        <v>210</v>
      </c>
    </row>
    <row r="59" spans="24:28">
      <c r="AA59">
        <f>Var!E10</f>
        <v>27</v>
      </c>
      <c r="AB59">
        <f>Var!F9</f>
        <v>530</v>
      </c>
    </row>
    <row r="60" spans="24:28">
      <c r="AA60">
        <f>Var!E11</f>
        <v>29.9</v>
      </c>
      <c r="AB60">
        <f>Var!F10</f>
        <v>678</v>
      </c>
    </row>
    <row r="61" spans="24:28">
      <c r="AA61">
        <f>Var!E12</f>
        <v>21.4</v>
      </c>
      <c r="AB61">
        <f>Var!F11</f>
        <v>725</v>
      </c>
    </row>
    <row r="62" spans="24:28">
      <c r="AA62">
        <f>Var!E13</f>
        <v>21.1</v>
      </c>
      <c r="AB62">
        <f>Var!F12</f>
        <v>520</v>
      </c>
    </row>
    <row r="63" spans="24:28">
      <c r="AA63">
        <f>Var!E14</f>
        <v>25</v>
      </c>
      <c r="AB63">
        <f>Var!F13</f>
        <v>438</v>
      </c>
    </row>
    <row r="64" spans="24:28">
      <c r="AA64">
        <f>Var!E15</f>
        <v>16.100000000000001</v>
      </c>
      <c r="AB64">
        <f>Var!F14</f>
        <v>691</v>
      </c>
    </row>
    <row r="65" spans="27:28">
      <c r="AA65">
        <f>Var!E16</f>
        <v>27.8</v>
      </c>
      <c r="AB65">
        <f>Var!F15</f>
        <v>227</v>
      </c>
    </row>
    <row r="66" spans="27:28">
      <c r="AA66">
        <f>Var!E17</f>
        <v>28.8</v>
      </c>
      <c r="AB66">
        <f>Var!F16</f>
        <v>776</v>
      </c>
    </row>
    <row r="67" spans="27:28">
      <c r="AA67">
        <f>Var!E18</f>
        <v>14.7</v>
      </c>
      <c r="AB67">
        <f>Var!F17</f>
        <v>786</v>
      </c>
    </row>
    <row r="68" spans="27:28">
      <c r="AA68">
        <f>Var!E19</f>
        <v>25.7</v>
      </c>
      <c r="AB68">
        <f>Var!F18</f>
        <v>148</v>
      </c>
    </row>
    <row r="69" spans="27:28">
      <c r="AA69">
        <f>Var!E20</f>
        <v>27.1</v>
      </c>
      <c r="AB69">
        <f>Var!F19</f>
        <v>556</v>
      </c>
    </row>
    <row r="70" spans="27:28">
      <c r="AA70">
        <f>Var!E21</f>
        <v>10.7</v>
      </c>
      <c r="AB70">
        <f>Var!F20</f>
        <v>616</v>
      </c>
    </row>
    <row r="71" spans="27:28">
      <c r="AA71">
        <f>Var!E22</f>
        <v>26.9</v>
      </c>
      <c r="AB71">
        <f>Var!F21</f>
        <v>113</v>
      </c>
    </row>
    <row r="72" spans="27:28">
      <c r="AA72">
        <f>Var!E23</f>
        <v>22</v>
      </c>
      <c r="AB72">
        <f>Var!F22</f>
        <v>658</v>
      </c>
    </row>
    <row r="73" spans="27:28">
      <c r="AA73">
        <f>Var!E24</f>
        <v>12.6</v>
      </c>
      <c r="AB73">
        <f>Var!F23</f>
        <v>428</v>
      </c>
    </row>
    <row r="74" spans="27:28">
      <c r="AA74">
        <f>Var!E25</f>
        <v>26</v>
      </c>
      <c r="AB74">
        <f>Var!F24</f>
        <v>246</v>
      </c>
    </row>
    <row r="75" spans="27:28">
      <c r="AA75">
        <v>18</v>
      </c>
      <c r="AB75">
        <f>Var!F25</f>
        <v>576</v>
      </c>
    </row>
    <row r="76" spans="27:28">
      <c r="AA76">
        <f>Var!G1</f>
        <v>19.600000000000001</v>
      </c>
      <c r="AB76">
        <f>Var!H1</f>
        <v>521</v>
      </c>
    </row>
    <row r="77" spans="27:28">
      <c r="AA77">
        <f>Var!G2</f>
        <v>18</v>
      </c>
      <c r="AB77">
        <f>Var!H2</f>
        <v>483</v>
      </c>
    </row>
    <row r="78" spans="27:28">
      <c r="AA78">
        <f>Var!G3</f>
        <v>20.7</v>
      </c>
      <c r="AB78">
        <f>Var!H3</f>
        <v>389</v>
      </c>
    </row>
    <row r="79" spans="27:28">
      <c r="AA79">
        <f>Var!G4</f>
        <v>15.1</v>
      </c>
      <c r="AB79">
        <f>Var!H4</f>
        <v>354</v>
      </c>
    </row>
    <row r="80" spans="27:28">
      <c r="AA80">
        <f>Var!G5</f>
        <v>21.3</v>
      </c>
      <c r="AB80">
        <f>Var!H5</f>
        <v>417</v>
      </c>
    </row>
    <row r="81" spans="27:28">
      <c r="AA81">
        <f>Var!G6</f>
        <v>28.5</v>
      </c>
      <c r="AB81">
        <f>Var!H6</f>
        <v>641</v>
      </c>
    </row>
    <row r="82" spans="27:28">
      <c r="AA82">
        <f>Var!G7</f>
        <v>16.399999999999999</v>
      </c>
      <c r="AB82">
        <f>Var!H7</f>
        <v>366</v>
      </c>
    </row>
    <row r="83" spans="27:28">
      <c r="AA83">
        <f>Var!G8</f>
        <v>19.399999999999999</v>
      </c>
      <c r="AB83">
        <f>Var!H8</f>
        <v>395</v>
      </c>
    </row>
    <row r="84" spans="27:28">
      <c r="AA84">
        <f>Var!G9</f>
        <v>23</v>
      </c>
      <c r="AB84">
        <f>Var!H9</f>
        <v>546</v>
      </c>
    </row>
    <row r="85" spans="27:28">
      <c r="AA85">
        <f>Var!G10</f>
        <v>15.6</v>
      </c>
      <c r="AB85">
        <f>Var!H10</f>
        <v>223</v>
      </c>
    </row>
    <row r="86" spans="27:28">
      <c r="AA86">
        <f>Var!G11</f>
        <v>29.2</v>
      </c>
      <c r="AB86">
        <f>Var!H11</f>
        <v>756</v>
      </c>
    </row>
    <row r="87" spans="27:28">
      <c r="AA87">
        <f>Var!G12</f>
        <v>26.6</v>
      </c>
      <c r="AB87">
        <f>Var!H12</f>
        <v>647</v>
      </c>
    </row>
    <row r="88" spans="27:28">
      <c r="AA88">
        <f>Var!G13</f>
        <v>27.4</v>
      </c>
      <c r="AB88">
        <f>Var!H13</f>
        <v>717</v>
      </c>
    </row>
    <row r="89" spans="27:28">
      <c r="AA89">
        <f>Var!G14</f>
        <v>26.2</v>
      </c>
      <c r="AB89">
        <f>Var!H14</f>
        <v>596</v>
      </c>
    </row>
    <row r="90" spans="27:28">
      <c r="AA90">
        <f>Var!G15</f>
        <v>22.9</v>
      </c>
      <c r="AB90">
        <f>Var!H15</f>
        <v>407</v>
      </c>
    </row>
    <row r="91" spans="27:28">
      <c r="AA91">
        <f>Var!G16</f>
        <v>13.3</v>
      </c>
      <c r="AB91">
        <f>Var!H16</f>
        <v>230</v>
      </c>
    </row>
    <row r="92" spans="27:28">
      <c r="AA92">
        <f>Var!G17</f>
        <v>15.3</v>
      </c>
      <c r="AB92">
        <f>Var!H17</f>
        <v>295</v>
      </c>
    </row>
    <row r="93" spans="27:28">
      <c r="AA93">
        <f>Var!G18</f>
        <v>27.1</v>
      </c>
      <c r="AB93">
        <f>Var!H18</f>
        <v>626</v>
      </c>
    </row>
    <row r="94" spans="27:28">
      <c r="AA94">
        <f>Var!G19</f>
        <v>18.100000000000001</v>
      </c>
      <c r="AB94">
        <f>Var!H19</f>
        <v>382</v>
      </c>
    </row>
    <row r="95" spans="27:28">
      <c r="AA95">
        <f>Var!G20</f>
        <v>28.2</v>
      </c>
      <c r="AB95">
        <f>Var!H20</f>
        <v>665</v>
      </c>
    </row>
    <row r="96" spans="27:28">
      <c r="AA96">
        <f>Var!G21</f>
        <v>20.6</v>
      </c>
      <c r="AB96">
        <f>Var!H21</f>
        <v>492</v>
      </c>
    </row>
    <row r="97" spans="27:28">
      <c r="AA97">
        <f>Var!G22</f>
        <v>23.4</v>
      </c>
      <c r="AB97">
        <f>Var!H22</f>
        <v>530</v>
      </c>
    </row>
    <row r="98" spans="27:28">
      <c r="AA98">
        <f>Var!G23</f>
        <v>15</v>
      </c>
      <c r="AB98">
        <f>Var!H23</f>
        <v>328</v>
      </c>
    </row>
    <row r="99" spans="27:28">
      <c r="AA99">
        <f>Var!G24</f>
        <v>27.8</v>
      </c>
      <c r="AB99">
        <f>Var!H24</f>
        <v>696</v>
      </c>
    </row>
    <row r="100" spans="27:28">
      <c r="AA100">
        <f>Var!G25</f>
        <v>22.5</v>
      </c>
      <c r="AB100">
        <f>Var!H25</f>
        <v>538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00"/>
  <sheetViews>
    <sheetView topLeftCell="A7" workbookViewId="0">
      <selection activeCell="N31" sqref="N31"/>
    </sheetView>
  </sheetViews>
  <sheetFormatPr defaultRowHeight="15"/>
  <sheetData>
    <row r="1" spans="1: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U1" t="n">
        <v>10.7</v>
      </c>
      <c r="V1" t="n">
        <v>113.0</v>
      </c>
      <c r="X1" t="n">
        <v>113.0</v>
      </c>
      <c r="Y1" t="n">
        <v>10.7</v>
      </c>
    </row>
    <row r="2" spans="1:25">
      <c r="B2" t="n">
        <v>11.899999999999999</v>
      </c>
      <c r="C2" t="n">
        <v>14.3</v>
      </c>
      <c r="D2" t="n">
        <v>16.7</v>
      </c>
      <c r="E2" t="n">
        <v>19.099999999999998</v>
      </c>
      <c r="F2" t="n">
        <v>21.5</v>
      </c>
      <c r="G2" t="n">
        <v>23.9</v>
      </c>
      <c r="H2" t="n">
        <v>26.299999999999997</v>
      </c>
      <c r="I2" t="n">
        <v>28.7</v>
      </c>
      <c r="U2" t="n">
        <v>11.0</v>
      </c>
      <c r="V2" t="n">
        <v>336.0</v>
      </c>
      <c r="X2" t="n">
        <v>148.0</v>
      </c>
      <c r="Y2" t="n">
        <v>14.7</v>
      </c>
    </row>
    <row r="3" spans="1:25">
      <c r="A3" t="s">
        <v>5</v>
      </c>
      <c r="B3" t="n">
        <v>256.3636363636364</v>
      </c>
      <c r="C3" t="n">
        <v>282.0</v>
      </c>
      <c r="D3" t="n">
        <v>348.3333333333333</v>
      </c>
      <c r="E3" t="n">
        <v>406.9</v>
      </c>
      <c r="F3" t="n">
        <v>480.06666666666666</v>
      </c>
      <c r="G3" t="n">
        <v>552.8571428571429</v>
      </c>
      <c r="H3" t="n">
        <v>622.75</v>
      </c>
      <c r="I3" t="n">
        <v>735.4166666666666</v>
      </c>
      <c r="U3" t="n">
        <v>12.0</v>
      </c>
      <c r="V3" t="n">
        <v>289.0</v>
      </c>
      <c r="X3" t="n">
        <v>179.0</v>
      </c>
      <c r="Y3" t="n">
        <v>12.1</v>
      </c>
    </row>
    <row r="4" spans="1:25" ht="15.75" thickBot="1">
      <c r="U4" t="n">
        <v>12.1</v>
      </c>
      <c r="V4" t="n">
        <v>179.0</v>
      </c>
      <c r="X4" t="n">
        <v>197.0</v>
      </c>
      <c r="Y4" t="n">
        <v>14.0</v>
      </c>
    </row>
    <row r="5" spans="1:25" ht="15.75" thickBot="1">
      <c r="L5" s="32" t="s">
        <v>34</v>
      </c>
      <c r="M5" s="77" t="s">
        <v>78</v>
      </c>
      <c r="N5" s="78" t="s">
        <v>79</v>
      </c>
      <c r="O5" s="78" t="s">
        <v>88</v>
      </c>
      <c r="P5" s="78" t="s">
        <v>89</v>
      </c>
      <c r="Q5" s="78" t="s">
        <v>90</v>
      </c>
      <c r="R5" s="78" t="s">
        <v>91</v>
      </c>
      <c r="S5" s="78" t="s">
        <v>93</v>
      </c>
      <c r="T5" s="79" t="s">
        <v>92</v>
      </c>
      <c r="U5" t="n">
        <v>12.1</v>
      </c>
      <c r="V5" t="n">
        <v>280.0</v>
      </c>
      <c r="X5" t="n">
        <v>210.0</v>
      </c>
      <c r="Y5" t="n">
        <v>12.5</v>
      </c>
    </row>
    <row r="6" spans="1:25" ht="15.75" thickBot="1">
      <c r="L6" s="33" t="s">
        <v>54</v>
      </c>
      <c r="M6" s="23">
        <v>3.4375</v>
      </c>
      <c r="N6" s="24">
        <v>60.3125</v>
      </c>
      <c r="O6" s="24">
        <v>117.1875</v>
      </c>
      <c r="P6" s="24">
        <v>174.0625</v>
      </c>
      <c r="Q6" s="24">
        <v>230.9375</v>
      </c>
      <c r="R6" s="24">
        <v>287.8125</v>
      </c>
      <c r="S6" s="24">
        <v>344.6875</v>
      </c>
      <c r="T6" s="25">
        <v>401.5625</v>
      </c>
      <c r="U6" t="n">
        <v>12.4</v>
      </c>
      <c r="V6" t="n">
        <v>243.0</v>
      </c>
      <c r="X6" t="n">
        <v>223.0</v>
      </c>
      <c r="Y6" t="n">
        <v>15.6</v>
      </c>
    </row>
    <row r="7" spans="1:25" ht="15.75" thickBot="1">
      <c r="L7" s="34" t="s">
        <v>5</v>
      </c>
      <c r="M7" s="14">
        <v>89.833333333333329</v>
      </c>
      <c r="N7" s="14">
        <v>85.142857142857139</v>
      </c>
      <c r="O7" s="14">
        <v>57.647058823529413</v>
      </c>
      <c r="P7" s="14">
        <v>51.352941176470587</v>
      </c>
      <c r="Q7" s="14">
        <v>30.7</v>
      </c>
      <c r="R7" s="14">
        <v>24.277777777777779</v>
      </c>
      <c r="S7" s="14">
        <v>7.9090909090909092</v>
      </c>
      <c r="T7" s="15">
        <v>-51.5</v>
      </c>
      <c r="U7" t="n">
        <v>12.5</v>
      </c>
      <c r="V7" t="n">
        <v>210.0</v>
      </c>
      <c r="X7" t="n">
        <v>224.0</v>
      </c>
      <c r="Y7" t="n">
        <v>15.6</v>
      </c>
    </row>
    <row r="8" spans="1:25" ht="15.75" thickBot="1"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">
        <v>108</v>
      </c>
      <c r="I8" t="s">
        <v>109</v>
      </c>
      <c r="U8" t="n">
        <v>12.6</v>
      </c>
      <c r="V8" t="n">
        <v>246.0</v>
      </c>
      <c r="X8" t="n">
        <v>227.0</v>
      </c>
      <c r="Y8" t="n">
        <v>16.1</v>
      </c>
    </row>
    <row r="9" spans="1:25" ht="15.75" thickBot="1">
      <c r="B9" t="n">
        <v>159.875</v>
      </c>
      <c r="C9" t="n">
        <v>253.625</v>
      </c>
      <c r="D9" t="n">
        <v>347.375</v>
      </c>
      <c r="E9" t="n">
        <v>441.125</v>
      </c>
      <c r="F9" t="n">
        <v>534.875</v>
      </c>
      <c r="G9" t="n">
        <v>628.625</v>
      </c>
      <c r="H9" t="n">
        <v>722.375</v>
      </c>
      <c r="I9" t="n">
        <v>816.125</v>
      </c>
      <c r="L9" s="32" t="s">
        <v>34</v>
      </c>
      <c r="M9" s="80" t="s">
        <v>80</v>
      </c>
      <c r="N9" s="81" t="s">
        <v>81</v>
      </c>
      <c r="O9" s="81" t="s">
        <v>82</v>
      </c>
      <c r="P9" s="81" t="s">
        <v>83</v>
      </c>
      <c r="Q9" s="81" t="s">
        <v>84</v>
      </c>
      <c r="R9" s="81" t="s">
        <v>85</v>
      </c>
      <c r="S9" s="81" t="s">
        <v>86</v>
      </c>
      <c r="T9" s="82" t="s">
        <v>87</v>
      </c>
      <c r="U9" t="n">
        <v>12.8</v>
      </c>
      <c r="V9" t="n">
        <v>310.0</v>
      </c>
      <c r="X9" t="n">
        <v>230.0</v>
      </c>
      <c r="Y9" t="n">
        <v>13.3</v>
      </c>
    </row>
    <row r="10" spans="1:25" ht="15.75" thickBot="1">
      <c r="A10" t="s">
        <v>6</v>
      </c>
      <c r="B10" t="n">
        <v>12.875</v>
      </c>
      <c r="C10" t="n">
        <v>13.8</v>
      </c>
      <c r="D10" t="n">
        <v>16.482352941176472</v>
      </c>
      <c r="E10" t="n">
        <v>20.44736842105263</v>
      </c>
      <c r="F10" t="n">
        <v>23.049999999999997</v>
      </c>
      <c r="G10" t="n">
        <v>26.518181818181816</v>
      </c>
      <c r="H10" t="n">
        <v>27.91818181818182</v>
      </c>
      <c r="I10" t="n">
        <v>28.825</v>
      </c>
      <c r="L10" s="33" t="s">
        <v>56</v>
      </c>
      <c r="M10" s="19">
        <v>-52.5</v>
      </c>
      <c r="N10" s="20">
        <v>-27.5</v>
      </c>
      <c r="O10" s="20">
        <v>-2.5</v>
      </c>
      <c r="P10" s="20">
        <v>22.5</v>
      </c>
      <c r="Q10" s="20">
        <v>47.5</v>
      </c>
      <c r="R10" s="20">
        <v>72.5</v>
      </c>
      <c r="S10" s="20">
        <v>97.5</v>
      </c>
      <c r="T10" s="21">
        <v>122.5</v>
      </c>
      <c r="U10" t="n">
        <v>12.8</v>
      </c>
      <c r="V10" t="n">
        <v>264.0</v>
      </c>
      <c r="X10" t="n">
        <v>243.0</v>
      </c>
      <c r="Y10" t="n">
        <v>12.4</v>
      </c>
    </row>
    <row r="11" spans="1:25" ht="15.75" thickBot="1">
      <c r="L11" s="34" t="s">
        <v>55</v>
      </c>
      <c r="M11" s="17">
        <v>401.6</v>
      </c>
      <c r="N11" s="17">
        <v>273</v>
      </c>
      <c r="O11" s="17">
        <v>276.23076923076923</v>
      </c>
      <c r="P11" s="17">
        <v>227.56521739130434</v>
      </c>
      <c r="Q11" s="17">
        <v>191.56521739130434</v>
      </c>
      <c r="R11" s="17">
        <v>145.68421052631578</v>
      </c>
      <c r="S11" s="17">
        <v>140.42857142857142</v>
      </c>
      <c r="T11" s="18">
        <v>38.799999999999997</v>
      </c>
      <c r="U11" t="n">
        <v>12.9</v>
      </c>
      <c r="V11" t="n">
        <v>350.0</v>
      </c>
      <c r="X11" t="n">
        <v>246.0</v>
      </c>
      <c r="Y11" t="n">
        <v>12.6</v>
      </c>
    </row>
    <row r="12" spans="1:25">
      <c r="U12" t="n">
        <v>13.3</v>
      </c>
      <c r="V12" t="n">
        <v>230.0</v>
      </c>
      <c r="X12" t="n">
        <v>261.0</v>
      </c>
      <c r="Y12" t="n">
        <v>14.4</v>
      </c>
    </row>
    <row r="13" spans="1:25">
      <c r="U13" t="n">
        <v>13.4</v>
      </c>
      <c r="V13" t="n">
        <v>280.0</v>
      </c>
      <c r="X13" t="n">
        <v>264.0</v>
      </c>
      <c r="Y13" t="n">
        <v>12.8</v>
      </c>
    </row>
    <row r="14" spans="1:25">
      <c r="U14" t="n">
        <v>14.0</v>
      </c>
      <c r="V14" t="n">
        <v>197.0</v>
      </c>
      <c r="X14" t="n">
        <v>280.0</v>
      </c>
      <c r="Y14" t="n">
        <v>12.1</v>
      </c>
    </row>
    <row r="15" spans="1:25">
      <c r="P15" t="s">
        <v>5</v>
      </c>
      <c r="U15" t="n">
        <v>14.3</v>
      </c>
      <c r="V15" t="n">
        <v>343.0</v>
      </c>
      <c r="X15" t="n">
        <v>280.0</v>
      </c>
      <c r="Y15" t="n">
        <v>13.4</v>
      </c>
    </row>
    <row r="16" spans="1:25">
      <c r="P16" t="s">
        <v>7</v>
      </c>
      <c r="U16" t="n">
        <v>14.4</v>
      </c>
      <c r="V16" t="n">
        <v>261.0</v>
      </c>
      <c r="X16" t="n">
        <v>281.0</v>
      </c>
      <c r="Y16" t="n">
        <v>15.1</v>
      </c>
    </row>
    <row r="17" spans="16:25">
      <c r="U17" t="n">
        <v>14.5</v>
      </c>
      <c r="V17" t="n">
        <v>311.0</v>
      </c>
      <c r="X17" t="n">
        <v>289.0</v>
      </c>
      <c r="Y17" t="n">
        <v>12.0</v>
      </c>
    </row>
    <row r="18" spans="16:25">
      <c r="P18" t="s">
        <v>6</v>
      </c>
      <c r="U18" t="n">
        <v>14.7</v>
      </c>
      <c r="V18" t="n">
        <v>148.0</v>
      </c>
      <c r="X18" t="n">
        <v>295.0</v>
      </c>
      <c r="Y18" t="n">
        <v>15.3</v>
      </c>
    </row>
    <row r="19" spans="16:25">
      <c r="P19" t="s">
        <v>8</v>
      </c>
      <c r="U19" t="n">
        <v>15.0</v>
      </c>
      <c r="V19" t="n">
        <v>328.0</v>
      </c>
      <c r="X19" t="n">
        <v>310.0</v>
      </c>
      <c r="Y19" t="n">
        <v>12.8</v>
      </c>
    </row>
    <row r="20" spans="16:25">
      <c r="U20" t="n">
        <v>15.1</v>
      </c>
      <c r="V20" t="n">
        <v>354.0</v>
      </c>
      <c r="X20" t="n">
        <v>311.0</v>
      </c>
      <c r="Y20" t="n">
        <v>14.5</v>
      </c>
    </row>
    <row r="21" spans="16:25">
      <c r="U21" t="n">
        <v>15.1</v>
      </c>
      <c r="V21" t="n">
        <v>281.0</v>
      </c>
      <c r="X21" t="n">
        <v>311.0</v>
      </c>
      <c r="Y21" t="n">
        <v>18.1</v>
      </c>
    </row>
    <row r="22" spans="16:25">
      <c r="U22" t="n">
        <v>15.3</v>
      </c>
      <c r="V22" t="n">
        <v>295.0</v>
      </c>
      <c r="X22" t="n">
        <v>328.0</v>
      </c>
      <c r="Y22" t="n">
        <v>15.0</v>
      </c>
    </row>
    <row r="23" spans="16:25">
      <c r="U23" t="n">
        <v>15.3</v>
      </c>
      <c r="V23" t="n">
        <v>356.0</v>
      </c>
      <c r="X23" t="n">
        <v>336.0</v>
      </c>
      <c r="Y23" t="n">
        <v>11.0</v>
      </c>
    </row>
    <row r="24" spans="16:25">
      <c r="U24" t="n">
        <v>15.6</v>
      </c>
      <c r="V24" t="n">
        <v>223.0</v>
      </c>
      <c r="X24" t="n">
        <v>343.0</v>
      </c>
      <c r="Y24" t="n">
        <v>14.3</v>
      </c>
    </row>
    <row r="25" spans="16:25">
      <c r="U25" t="n">
        <v>15.6</v>
      </c>
      <c r="V25" t="n">
        <v>224.0</v>
      </c>
      <c r="X25" t="n">
        <v>344.0</v>
      </c>
      <c r="Y25" t="n">
        <v>15.7</v>
      </c>
    </row>
    <row r="26" spans="16:25">
      <c r="U26" t="n">
        <v>15.7</v>
      </c>
      <c r="V26" t="n">
        <v>344.0</v>
      </c>
      <c r="X26" t="n">
        <v>350.0</v>
      </c>
      <c r="Y26" t="n">
        <v>12.9</v>
      </c>
    </row>
    <row r="27" spans="16:25">
      <c r="U27" t="n">
        <v>16.1</v>
      </c>
      <c r="V27" t="n">
        <v>227.0</v>
      </c>
      <c r="X27" t="n">
        <v>354.0</v>
      </c>
      <c r="Y27" t="n">
        <v>15.1</v>
      </c>
    </row>
    <row r="28" spans="16:25">
      <c r="U28" t="n">
        <v>16.4</v>
      </c>
      <c r="V28" t="n">
        <v>366.0</v>
      </c>
      <c r="X28" t="n">
        <v>356.0</v>
      </c>
      <c r="Y28" t="n">
        <v>15.3</v>
      </c>
    </row>
    <row r="29" spans="16:25">
      <c r="U29" t="n">
        <v>17.3</v>
      </c>
      <c r="V29" t="n">
        <v>412.0</v>
      </c>
      <c r="X29" t="n">
        <v>366.0</v>
      </c>
      <c r="Y29" t="n">
        <v>16.4</v>
      </c>
    </row>
    <row r="30" spans="16:25">
      <c r="U30" t="n">
        <v>17.5</v>
      </c>
      <c r="V30" t="n">
        <v>413.0</v>
      </c>
      <c r="X30" t="n">
        <v>376.0</v>
      </c>
      <c r="Y30" t="n">
        <v>18.2</v>
      </c>
    </row>
    <row r="31" spans="16:25">
      <c r="U31" t="n">
        <v>17.6</v>
      </c>
      <c r="V31" t="n">
        <v>470.0</v>
      </c>
      <c r="X31" t="n">
        <v>376.0</v>
      </c>
      <c r="Y31" t="n">
        <v>19.9</v>
      </c>
    </row>
    <row r="32" spans="16:25">
      <c r="U32" t="n">
        <v>17.8</v>
      </c>
      <c r="V32" t="n">
        <v>456.0</v>
      </c>
      <c r="X32" t="n">
        <v>382.0</v>
      </c>
      <c r="Y32" t="n">
        <v>18.1</v>
      </c>
    </row>
    <row r="33" spans="21:25">
      <c r="U33" t="n">
        <v>18.0</v>
      </c>
      <c r="V33" t="n">
        <v>483.0</v>
      </c>
      <c r="X33" t="n">
        <v>384.0</v>
      </c>
      <c r="Y33" t="n">
        <v>22.4</v>
      </c>
    </row>
    <row r="34" spans="21:25">
      <c r="U34" t="n">
        <v>18.1</v>
      </c>
      <c r="V34" t="n">
        <v>382.0</v>
      </c>
      <c r="X34" t="n">
        <v>389.0</v>
      </c>
      <c r="Y34" t="n">
        <v>20.7</v>
      </c>
    </row>
    <row r="35" spans="21:25">
      <c r="U35" t="n">
        <v>18.1</v>
      </c>
      <c r="V35" t="n">
        <v>311.0</v>
      </c>
      <c r="X35" t="n">
        <v>391.0</v>
      </c>
      <c r="Y35" t="n">
        <v>19.8</v>
      </c>
    </row>
    <row r="36" spans="21:25">
      <c r="U36" t="n">
        <v>18.2</v>
      </c>
      <c r="V36" t="n">
        <v>376.0</v>
      </c>
      <c r="X36" t="n">
        <v>395.0</v>
      </c>
      <c r="Y36" t="n">
        <v>19.4</v>
      </c>
    </row>
    <row r="37" spans="21:25">
      <c r="U37" t="n">
        <v>19.3</v>
      </c>
      <c r="V37" t="n">
        <v>404.0</v>
      </c>
      <c r="X37" t="n">
        <v>404.0</v>
      </c>
      <c r="Y37" t="n">
        <v>19.3</v>
      </c>
    </row>
    <row r="38" spans="21:25">
      <c r="U38" t="n">
        <v>19.4</v>
      </c>
      <c r="V38" t="n">
        <v>395.0</v>
      </c>
      <c r="X38" t="n">
        <v>407.0</v>
      </c>
      <c r="Y38" t="n">
        <v>22.9</v>
      </c>
    </row>
    <row r="39" spans="21:25">
      <c r="U39" t="n">
        <v>19.6</v>
      </c>
      <c r="V39" t="n">
        <v>521.0</v>
      </c>
      <c r="X39" t="n">
        <v>412.0</v>
      </c>
      <c r="Y39" t="n">
        <v>17.3</v>
      </c>
    </row>
    <row r="40" spans="21:25">
      <c r="U40" t="n">
        <v>19.7</v>
      </c>
      <c r="V40" t="n">
        <v>430.0</v>
      </c>
      <c r="X40" t="n">
        <v>413.0</v>
      </c>
      <c r="Y40" t="n">
        <v>17.5</v>
      </c>
    </row>
    <row r="41" spans="21:25">
      <c r="U41" t="n">
        <v>19.8</v>
      </c>
      <c r="V41" t="n">
        <v>391.0</v>
      </c>
      <c r="X41" t="n">
        <v>417.0</v>
      </c>
      <c r="Y41" t="n">
        <v>21.3</v>
      </c>
    </row>
    <row r="42" spans="21:25">
      <c r="U42" t="n">
        <v>19.9</v>
      </c>
      <c r="V42" t="n">
        <v>376.0</v>
      </c>
      <c r="X42" t="n">
        <v>421.0</v>
      </c>
      <c r="Y42" t="n">
        <v>21.2</v>
      </c>
    </row>
    <row r="43" spans="21:25">
      <c r="U43" t="n">
        <v>20.4</v>
      </c>
      <c r="V43" t="n">
        <v>503.0</v>
      </c>
      <c r="X43" t="n">
        <v>428.0</v>
      </c>
      <c r="Y43" t="n">
        <v>22.0</v>
      </c>
    </row>
    <row r="44" spans="21:25">
      <c r="U44" t="n">
        <v>20.6</v>
      </c>
      <c r="V44" t="n">
        <v>492.0</v>
      </c>
      <c r="X44" t="n">
        <v>430.0</v>
      </c>
      <c r="Y44" t="n">
        <v>19.7</v>
      </c>
    </row>
    <row r="45" spans="21:25">
      <c r="U45" t="n">
        <v>20.7</v>
      </c>
      <c r="V45" t="n">
        <v>389.0</v>
      </c>
      <c r="X45" t="n">
        <v>432.0</v>
      </c>
      <c r="Y45" t="n">
        <v>25.2</v>
      </c>
    </row>
    <row r="46" spans="21:25">
      <c r="U46" t="n">
        <v>20.8</v>
      </c>
      <c r="V46" t="n">
        <v>465.0</v>
      </c>
      <c r="X46" t="n">
        <v>438.0</v>
      </c>
      <c r="Y46" t="n">
        <v>21.1</v>
      </c>
    </row>
    <row r="47" spans="21:25">
      <c r="U47" t="n">
        <v>20.9</v>
      </c>
      <c r="V47" t="n">
        <v>457.0</v>
      </c>
      <c r="X47" t="n">
        <v>456.0</v>
      </c>
      <c r="Y47" t="n">
        <v>17.8</v>
      </c>
    </row>
    <row r="48" spans="21:25">
      <c r="U48" t="n">
        <v>21.1</v>
      </c>
      <c r="V48" t="n">
        <v>438.0</v>
      </c>
      <c r="X48" t="n">
        <v>457.0</v>
      </c>
      <c r="Y48" t="n">
        <v>20.9</v>
      </c>
    </row>
    <row r="49" spans="20:25">
      <c r="U49" t="n">
        <v>21.2</v>
      </c>
      <c r="V49" t="n">
        <v>421.0</v>
      </c>
      <c r="X49" t="n">
        <v>458.0</v>
      </c>
      <c r="Y49" t="n">
        <v>21.7</v>
      </c>
    </row>
    <row r="50" spans="20:25">
      <c r="T50" s="9"/>
      <c r="U50" t="n">
        <v>21.3</v>
      </c>
      <c r="V50" t="n">
        <v>417.0</v>
      </c>
      <c r="W50" s="9"/>
      <c r="X50" t="n">
        <v>465.0</v>
      </c>
      <c r="Y50" t="n">
        <v>20.8</v>
      </c>
    </row>
    <row r="51" spans="20:25">
      <c r="T51" s="10"/>
      <c r="U51" t="n">
        <v>21.3</v>
      </c>
      <c r="V51" t="n">
        <v>481.0</v>
      </c>
      <c r="W51" s="10"/>
      <c r="X51" t="n">
        <v>470.0</v>
      </c>
      <c r="Y51" t="n">
        <v>17.6</v>
      </c>
    </row>
    <row r="52" spans="20:25">
      <c r="U52" t="n">
        <v>21.4</v>
      </c>
      <c r="V52" t="n">
        <v>520.0</v>
      </c>
      <c r="X52" t="n">
        <v>475.0</v>
      </c>
      <c r="Y52" t="n">
        <v>23.5</v>
      </c>
    </row>
    <row r="53" spans="20:25">
      <c r="U53" t="n">
        <v>21.7</v>
      </c>
      <c r="V53" t="n">
        <v>458.0</v>
      </c>
      <c r="X53" t="n">
        <v>481.0</v>
      </c>
      <c r="Y53" t="n">
        <v>21.3</v>
      </c>
    </row>
    <row r="54" spans="20:25">
      <c r="U54" t="n">
        <v>21.9</v>
      </c>
      <c r="V54" t="n">
        <v>530.0</v>
      </c>
      <c r="X54" t="n">
        <v>483.0</v>
      </c>
      <c r="Y54" t="n">
        <v>18.0</v>
      </c>
    </row>
    <row r="55" spans="20:25">
      <c r="U55" t="n">
        <v>22.0</v>
      </c>
      <c r="V55" t="n">
        <v>428.0</v>
      </c>
      <c r="X55" t="n">
        <v>492.0</v>
      </c>
      <c r="Y55" t="n">
        <v>20.6</v>
      </c>
    </row>
    <row r="56" spans="20:25">
      <c r="U56" t="n">
        <v>22.4</v>
      </c>
      <c r="V56" t="n">
        <v>384.0</v>
      </c>
      <c r="X56" t="n">
        <v>492.0</v>
      </c>
      <c r="Y56" t="n">
        <v>22.9</v>
      </c>
    </row>
    <row r="57" spans="20:25">
      <c r="U57" t="n">
        <v>22.5</v>
      </c>
      <c r="V57" t="n">
        <v>538.0</v>
      </c>
      <c r="X57" t="n">
        <v>492.0</v>
      </c>
      <c r="Y57" t="n">
        <v>23.4</v>
      </c>
    </row>
    <row r="58" spans="20:25">
      <c r="U58" t="n">
        <v>22.7</v>
      </c>
      <c r="V58" t="n">
        <v>560.0</v>
      </c>
      <c r="X58" t="n">
        <v>503.0</v>
      </c>
      <c r="Y58" t="n">
        <v>22.8</v>
      </c>
    </row>
    <row r="59" spans="20:25">
      <c r="U59" t="n">
        <v>22.8</v>
      </c>
      <c r="V59" t="n">
        <v>503.0</v>
      </c>
      <c r="X59" t="n">
        <v>503.0</v>
      </c>
      <c r="Y59" t="n">
        <v>20.4</v>
      </c>
    </row>
    <row r="60" spans="20:25">
      <c r="U60" t="n">
        <v>22.9</v>
      </c>
      <c r="V60" t="n">
        <v>407.0</v>
      </c>
      <c r="X60" t="n">
        <v>520.0</v>
      </c>
      <c r="Y60" t="n">
        <v>21.4</v>
      </c>
    </row>
    <row r="61" spans="20:25">
      <c r="U61" t="n">
        <v>22.9</v>
      </c>
      <c r="V61" t="n">
        <v>492.0</v>
      </c>
      <c r="X61" t="n">
        <v>521.0</v>
      </c>
      <c r="Y61" t="n">
        <v>19.6</v>
      </c>
    </row>
    <row r="62" spans="20:25">
      <c r="U62" t="n">
        <v>23.0</v>
      </c>
      <c r="V62" t="n">
        <v>546.0</v>
      </c>
      <c r="X62" t="n">
        <v>523.0</v>
      </c>
      <c r="Y62" t="n">
        <v>23.2</v>
      </c>
    </row>
    <row r="63" spans="20:25">
      <c r="U63" t="n">
        <v>23.2</v>
      </c>
      <c r="V63" t="n">
        <v>546.0</v>
      </c>
      <c r="X63" t="n">
        <v>530.0</v>
      </c>
      <c r="Y63" t="n">
        <v>23.4</v>
      </c>
    </row>
    <row r="64" spans="20:25">
      <c r="U64" t="n">
        <v>23.2</v>
      </c>
      <c r="V64" t="n">
        <v>523.0</v>
      </c>
      <c r="X64" t="n">
        <v>530.0</v>
      </c>
      <c r="Y64" t="n">
        <v>21.9</v>
      </c>
    </row>
    <row r="65" spans="21:25">
      <c r="U65" t="n">
        <v>23.4</v>
      </c>
      <c r="V65" t="n">
        <v>530.0</v>
      </c>
      <c r="X65" t="n">
        <v>537.0</v>
      </c>
      <c r="Y65" t="n">
        <v>24.3</v>
      </c>
    </row>
    <row r="66" spans="21:25">
      <c r="U66" t="n">
        <v>23.4</v>
      </c>
      <c r="V66" t="n">
        <v>492.0</v>
      </c>
      <c r="X66" t="n">
        <v>538.0</v>
      </c>
      <c r="Y66" t="n">
        <v>22.5</v>
      </c>
    </row>
    <row r="67" spans="21:25">
      <c r="U67" t="n">
        <v>23.5</v>
      </c>
      <c r="V67" t="n">
        <v>475.0</v>
      </c>
      <c r="X67" t="n">
        <v>546.0</v>
      </c>
      <c r="Y67" t="n">
        <v>23.0</v>
      </c>
    </row>
    <row r="68" spans="21:25">
      <c r="U68" t="n">
        <v>23.6</v>
      </c>
      <c r="V68" t="n">
        <v>561.0</v>
      </c>
      <c r="X68" t="n">
        <v>546.0</v>
      </c>
      <c r="Y68" t="n">
        <v>23.2</v>
      </c>
    </row>
    <row r="69" spans="21:25">
      <c r="U69" t="n">
        <v>24.2</v>
      </c>
      <c r="V69" t="n">
        <v>583.0</v>
      </c>
      <c r="X69" t="n">
        <v>556.0</v>
      </c>
      <c r="Y69" t="n">
        <v>25.7</v>
      </c>
    </row>
    <row r="70" spans="21:25">
      <c r="U70" t="n">
        <v>24.3</v>
      </c>
      <c r="V70" t="n">
        <v>537.0</v>
      </c>
      <c r="X70" t="n">
        <v>560.0</v>
      </c>
      <c r="Y70" t="n">
        <v>22.7</v>
      </c>
    </row>
    <row r="71" spans="21:25">
      <c r="U71" t="n">
        <v>25.0</v>
      </c>
      <c r="V71" t="n">
        <v>691.0</v>
      </c>
      <c r="X71" t="n">
        <v>561.0</v>
      </c>
      <c r="Y71" t="n">
        <v>23.6</v>
      </c>
    </row>
    <row r="72" spans="21:25">
      <c r="U72" t="n">
        <v>25.0</v>
      </c>
      <c r="V72" t="n">
        <v>574.0</v>
      </c>
      <c r="X72" t="n">
        <v>572.0</v>
      </c>
      <c r="Y72" t="n">
        <v>25.4</v>
      </c>
    </row>
    <row r="73" spans="21:25">
      <c r="U73" t="n">
        <v>25.1</v>
      </c>
      <c r="V73" t="n">
        <v>582.0</v>
      </c>
      <c r="X73" t="n">
        <v>574.0</v>
      </c>
      <c r="Y73" t="n">
        <v>25.0</v>
      </c>
    </row>
    <row r="74" spans="21:25">
      <c r="U74" t="n">
        <v>25.2</v>
      </c>
      <c r="V74" t="n">
        <v>432.0</v>
      </c>
      <c r="X74" t="n">
        <v>576.0</v>
      </c>
      <c r="Y74" t="n">
        <v>26.0</v>
      </c>
    </row>
    <row r="75" spans="21:25">
      <c r="U75" t="n">
        <v>25.2</v>
      </c>
      <c r="V75" t="n">
        <v>623.0</v>
      </c>
      <c r="X75" t="n">
        <v>582.0</v>
      </c>
      <c r="Y75" t="n">
        <v>25.1</v>
      </c>
    </row>
    <row r="76" spans="21:25">
      <c r="U76" t="n">
        <v>25.4</v>
      </c>
      <c r="V76" t="n">
        <v>572.0</v>
      </c>
      <c r="X76" t="n">
        <v>583.0</v>
      </c>
      <c r="Y76" t="n">
        <v>24.2</v>
      </c>
    </row>
    <row r="77" spans="21:25">
      <c r="U77" t="n">
        <v>25.7</v>
      </c>
      <c r="V77" t="n">
        <v>556.0</v>
      </c>
      <c r="X77" t="n">
        <v>596.0</v>
      </c>
      <c r="Y77" t="n">
        <v>26.2</v>
      </c>
    </row>
    <row r="78" spans="21:25">
      <c r="U78" t="n">
        <v>26.0</v>
      </c>
      <c r="V78" t="n">
        <v>576.0</v>
      </c>
      <c r="X78" t="n">
        <v>616.0</v>
      </c>
      <c r="Y78" t="n">
        <v>27.1</v>
      </c>
    </row>
    <row r="79" spans="21:25">
      <c r="U79" t="n">
        <v>26.2</v>
      </c>
      <c r="V79" t="n">
        <v>596.0</v>
      </c>
      <c r="X79" t="n">
        <v>623.0</v>
      </c>
      <c r="Y79" t="n">
        <v>25.2</v>
      </c>
    </row>
    <row r="80" spans="21:25">
      <c r="U80" t="n">
        <v>26.6</v>
      </c>
      <c r="V80" t="n">
        <v>647.0</v>
      </c>
      <c r="X80" t="n">
        <v>626.0</v>
      </c>
      <c r="Y80" t="n">
        <v>27.1</v>
      </c>
    </row>
    <row r="81" spans="21:25">
      <c r="U81" t="n">
        <v>26.6</v>
      </c>
      <c r="V81" t="n">
        <v>626.0</v>
      </c>
      <c r="X81" t="n">
        <v>626.0</v>
      </c>
      <c r="Y81" t="n">
        <v>26.6</v>
      </c>
    </row>
    <row r="82" spans="21:25">
      <c r="U82" t="n">
        <v>26.9</v>
      </c>
      <c r="V82" t="n">
        <v>658.0</v>
      </c>
      <c r="X82" t="n">
        <v>641.0</v>
      </c>
      <c r="Y82" t="n">
        <v>28.5</v>
      </c>
    </row>
    <row r="83" spans="21:25">
      <c r="U83" t="n">
        <v>27.0</v>
      </c>
      <c r="V83" t="n">
        <v>678.0</v>
      </c>
      <c r="X83" t="n">
        <v>647.0</v>
      </c>
      <c r="Y83" t="n">
        <v>26.6</v>
      </c>
    </row>
    <row r="84" spans="21:25">
      <c r="U84" t="n">
        <v>27.1</v>
      </c>
      <c r="V84" t="n">
        <v>626.0</v>
      </c>
      <c r="X84" t="n">
        <v>658.0</v>
      </c>
      <c r="Y84" t="n">
        <v>26.9</v>
      </c>
    </row>
    <row r="85" spans="21:25">
      <c r="U85" t="n">
        <v>27.1</v>
      </c>
      <c r="V85" t="n">
        <v>616.0</v>
      </c>
      <c r="X85" t="n">
        <v>665.0</v>
      </c>
      <c r="Y85" t="n">
        <v>28.2</v>
      </c>
    </row>
    <row r="86" spans="21:25">
      <c r="U86" t="n">
        <v>27.3</v>
      </c>
      <c r="V86" t="n">
        <v>745.0</v>
      </c>
      <c r="X86" t="n">
        <v>678.0</v>
      </c>
      <c r="Y86" t="n">
        <v>27.0</v>
      </c>
    </row>
    <row r="87" spans="21:25">
      <c r="U87" t="n">
        <v>27.3</v>
      </c>
      <c r="V87" t="n">
        <v>714.0</v>
      </c>
      <c r="X87" t="n">
        <v>689.0</v>
      </c>
      <c r="Y87" t="n">
        <v>29.7</v>
      </c>
    </row>
    <row r="88" spans="21:25">
      <c r="U88" t="n">
        <v>27.4</v>
      </c>
      <c r="V88" t="n">
        <v>717.0</v>
      </c>
      <c r="X88" t="n">
        <v>691.0</v>
      </c>
      <c r="Y88" t="n">
        <v>25.0</v>
      </c>
    </row>
    <row r="89" spans="21:25">
      <c r="U89" t="n">
        <v>27.7</v>
      </c>
      <c r="V89" t="n">
        <v>703.0</v>
      </c>
      <c r="X89" t="n">
        <v>696.0</v>
      </c>
      <c r="Y89" t="n">
        <v>27.8</v>
      </c>
    </row>
    <row r="90" spans="21:25">
      <c r="U90" t="n">
        <v>27.8</v>
      </c>
      <c r="V90" t="n">
        <v>696.0</v>
      </c>
      <c r="X90" t="n">
        <v>703.0</v>
      </c>
      <c r="Y90" t="n">
        <v>27.7</v>
      </c>
    </row>
    <row r="91" spans="21:25">
      <c r="U91" t="n">
        <v>27.8</v>
      </c>
      <c r="V91" t="n">
        <v>776.0</v>
      </c>
      <c r="X91" t="n">
        <v>714.0</v>
      </c>
      <c r="Y91" t="n">
        <v>27.3</v>
      </c>
    </row>
    <row r="92" spans="21:25">
      <c r="U92" t="n">
        <v>28.2</v>
      </c>
      <c r="V92" t="n">
        <v>665.0</v>
      </c>
      <c r="X92" t="n">
        <v>717.0</v>
      </c>
      <c r="Y92" t="n">
        <v>27.4</v>
      </c>
    </row>
    <row r="93" spans="21:25">
      <c r="U93" t="n">
        <v>28.5</v>
      </c>
      <c r="V93" t="n">
        <v>641.0</v>
      </c>
      <c r="X93" t="n">
        <v>725.0</v>
      </c>
      <c r="Y93" t="n">
        <v>29.9</v>
      </c>
    </row>
    <row r="94" spans="21:25">
      <c r="U94" t="n">
        <v>28.8</v>
      </c>
      <c r="V94" t="n">
        <v>786.0</v>
      </c>
      <c r="X94" t="n">
        <v>745.0</v>
      </c>
      <c r="Y94" t="n">
        <v>27.3</v>
      </c>
    </row>
    <row r="95" spans="21:25">
      <c r="U95" t="n">
        <v>28.8</v>
      </c>
      <c r="V95" t="n">
        <v>752.0</v>
      </c>
      <c r="X95" t="n">
        <v>752.0</v>
      </c>
      <c r="Y95" t="n">
        <v>28.8</v>
      </c>
    </row>
    <row r="96" spans="21:25">
      <c r="U96" t="n">
        <v>29.0</v>
      </c>
      <c r="V96" t="n">
        <v>773.0</v>
      </c>
      <c r="X96" t="n">
        <v>756.0</v>
      </c>
      <c r="Y96" t="n">
        <v>29.2</v>
      </c>
    </row>
    <row r="97" spans="21:25">
      <c r="U97" t="n">
        <v>29.2</v>
      </c>
      <c r="V97" t="n">
        <v>756.0</v>
      </c>
      <c r="X97" t="n">
        <v>773.0</v>
      </c>
      <c r="Y97" t="n">
        <v>29.0</v>
      </c>
    </row>
    <row r="98" spans="21:25">
      <c r="U98" t="n">
        <v>29.7</v>
      </c>
      <c r="V98" t="n">
        <v>863.0</v>
      </c>
      <c r="X98" t="n">
        <v>776.0</v>
      </c>
      <c r="Y98" t="n">
        <v>27.8</v>
      </c>
    </row>
    <row r="99" spans="21:25">
      <c r="U99" t="n">
        <v>29.7</v>
      </c>
      <c r="V99" t="n">
        <v>689.0</v>
      </c>
      <c r="X99" t="n">
        <v>786.0</v>
      </c>
      <c r="Y99" t="n">
        <v>28.8</v>
      </c>
    </row>
    <row r="100" spans="21:25">
      <c r="U100" t="n">
        <v>29.9</v>
      </c>
      <c r="V100" t="n">
        <v>725.0</v>
      </c>
      <c r="X100" t="n">
        <v>863.0</v>
      </c>
      <c r="Y100" t="n">
        <v>29.7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26"/>
  <sheetViews>
    <sheetView workbookViewId="0">
      <selection activeCell="H10" sqref="H10"/>
    </sheetView>
  </sheetViews>
  <sheetFormatPr defaultRowHeight="15"/>
  <sheetData>
    <row r="2" spans="2:9">
      <c r="B2" t="n">
        <v>29336.253158444895</v>
      </c>
      <c r="C2" t="n">
        <v>28312.50060606063</v>
      </c>
      <c r="D2">
        <f>B2/C2</f>
        <v>1.0361590297737644</v>
      </c>
      <c r="E2">
        <f>1</f>
        <v>1</v>
      </c>
      <c r="F2">
        <f>FINV(E2,G3,H3)</f>
        <v>0</v>
      </c>
    </row>
    <row r="3" spans="2:9">
      <c r="G3">
        <v>7</v>
      </c>
      <c r="H3">
        <v>92</v>
      </c>
    </row>
    <row r="4" spans="2:9">
      <c r="B4" t="n">
        <v>25.57229998407921</v>
      </c>
      <c r="C4" t="n">
        <v>29.372803030302823</v>
      </c>
      <c r="D4">
        <f>B4/C4</f>
        <v>0.87061149586906028</v>
      </c>
      <c r="E4">
        <f>SQRT(D4)</f>
        <v>0.93306564392279512</v>
      </c>
      <c r="F4">
        <f>FINV(E4,G3,H3)</f>
        <v>0.34087670825711214</v>
      </c>
    </row>
    <row r="10" spans="2:9">
      <c r="H10" s="1">
        <v>1</v>
      </c>
      <c r="I10">
        <v>1</v>
      </c>
    </row>
    <row r="11" spans="2:9">
      <c r="H11" s="1">
        <v>2</v>
      </c>
      <c r="I11">
        <v>3</v>
      </c>
    </row>
    <row r="12" spans="2:9">
      <c r="H12" s="1">
        <v>3</v>
      </c>
      <c r="I12">
        <v>5</v>
      </c>
    </row>
    <row r="13" spans="2:9">
      <c r="H13" s="1"/>
    </row>
    <row r="14" spans="2:9">
      <c r="H14" s="1">
        <v>5</v>
      </c>
    </row>
    <row r="15" spans="2:9">
      <c r="H15" s="1">
        <v>6</v>
      </c>
    </row>
    <row r="26" spans="12:12">
      <c r="L26">
        <f>FREQUENCY(H10:H15,I12)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zoomScaleNormal="100" workbookViewId="0">
      <selection activeCell="J37" sqref="J37"/>
    </sheetView>
  </sheetViews>
  <sheetFormatPr defaultRowHeight="15"/>
  <cols>
    <col min="12" max="12" customWidth="true" width="14.0" collapsed="true"/>
    <col min="13" max="13" customWidth="true" width="15.85546875" collapsed="true"/>
    <col min="14" max="15" customWidth="true" width="13.140625" collapsed="true"/>
    <col min="16" max="16" customWidth="true" width="13.42578125" collapsed="true"/>
    <col min="17" max="17" customWidth="true" width="14.85546875" collapsed="true"/>
    <col min="18" max="18" customWidth="true" width="15.28515625" collapsed="true"/>
    <col min="19" max="19" customWidth="true" width="10.5703125" collapsed="true"/>
  </cols>
  <sheetData>
    <row r="1" spans="1:20">
      <c r="A1" t="n">
        <v>29.9</v>
      </c>
      <c r="B1" t="n">
        <v>10.7</v>
      </c>
      <c r="C1" t="n">
        <v>2.4</v>
      </c>
      <c r="E1" t="n">
        <v>20.885000000000005</v>
      </c>
      <c r="F1" s="128" t="s">
        <v>12</v>
      </c>
      <c r="G1" s="129"/>
    </row>
    <row r="2" spans="1:20" ht="15.75" thickBot="1">
      <c r="A2" t="n">
        <v>863.0</v>
      </c>
      <c r="B2" t="n">
        <v>113.0</v>
      </c>
      <c r="C2" t="n">
        <v>93.75</v>
      </c>
      <c r="E2" t="n">
        <v>471.38</v>
      </c>
      <c r="F2" s="130" t="s">
        <v>13</v>
      </c>
      <c r="G2" s="131"/>
    </row>
    <row r="3" spans="1:20" ht="15.75" thickBot="1">
      <c r="A3" s="4" t="s">
        <v>9</v>
      </c>
      <c r="B3" s="5" t="s">
        <v>10</v>
      </c>
      <c r="C3" s="6" t="s">
        <v>11</v>
      </c>
    </row>
    <row r="4" spans="1:20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16</v>
      </c>
      <c r="S4" t="s">
        <v>17</v>
      </c>
    </row>
    <row r="5" spans="1:20">
      <c r="A5" t="n">
        <v>11.0</v>
      </c>
      <c r="B5" t="n">
        <v>12.0</v>
      </c>
      <c r="C5" t="n">
        <v>9.0</v>
      </c>
      <c r="D5" t="n">
        <v>10.0</v>
      </c>
      <c r="E5" t="n">
        <v>15.5</v>
      </c>
      <c r="F5" t="n">
        <v>14.5</v>
      </c>
      <c r="G5" t="n">
        <v>16.0</v>
      </c>
      <c r="H5" t="n">
        <v>12.0</v>
      </c>
      <c r="I5" s="132" t="s">
        <v>14</v>
      </c>
      <c r="J5" s="133"/>
    </row>
    <row r="6" spans="1:20" ht="15.75" thickBot="1">
      <c r="A6" t="n">
        <v>0.11</v>
      </c>
      <c r="B6" t="n">
        <v>0.12</v>
      </c>
      <c r="C6" t="n">
        <v>0.09</v>
      </c>
      <c r="D6" t="n">
        <v>0.1</v>
      </c>
      <c r="E6" t="n">
        <v>0.155</v>
      </c>
      <c r="F6" t="n">
        <v>0.145</v>
      </c>
      <c r="G6" t="n">
        <v>0.16</v>
      </c>
      <c r="H6" t="n">
        <v>0.12</v>
      </c>
      <c r="I6" s="134" t="s">
        <v>15</v>
      </c>
      <c r="J6" s="135"/>
    </row>
    <row r="7" spans="1:20" ht="15.75" thickBot="1">
      <c r="L7" s="11" t="s">
        <v>34</v>
      </c>
      <c r="M7" s="10" t="s">
        <v>23</v>
      </c>
      <c r="N7" s="10" t="s">
        <v>24</v>
      </c>
      <c r="O7" s="10" t="s">
        <v>25</v>
      </c>
      <c r="P7" s="10" t="s">
        <v>26</v>
      </c>
      <c r="Q7" s="10" t="s">
        <v>27</v>
      </c>
      <c r="R7" s="10" t="s">
        <v>28</v>
      </c>
      <c r="S7" s="10" t="s">
        <v>16</v>
      </c>
      <c r="T7" s="10" t="s">
        <v>17</v>
      </c>
    </row>
    <row r="8" spans="1:20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M8" s="10">
        <v>33</v>
      </c>
      <c r="N8" s="10">
        <v>26</v>
      </c>
      <c r="O8" s="10">
        <v>15</v>
      </c>
      <c r="P8" s="10">
        <v>10</v>
      </c>
      <c r="Q8" s="10">
        <v>6</v>
      </c>
      <c r="R8" s="10">
        <v>5</v>
      </c>
      <c r="S8" s="10">
        <v>2</v>
      </c>
      <c r="T8" s="10">
        <v>3</v>
      </c>
    </row>
    <row r="9" spans="1:20">
      <c r="A9" t="n">
        <v>4.0</v>
      </c>
      <c r="B9" t="n">
        <v>14.0</v>
      </c>
      <c r="C9" t="n">
        <v>17.0</v>
      </c>
      <c r="D9" t="n">
        <v>19.0</v>
      </c>
      <c r="E9" t="n">
        <v>20.0</v>
      </c>
      <c r="F9" t="n">
        <v>11.0</v>
      </c>
      <c r="G9" t="n">
        <v>11.0</v>
      </c>
      <c r="H9" t="n">
        <v>4.0</v>
      </c>
      <c r="I9" s="132" t="s">
        <v>14</v>
      </c>
      <c r="J9" s="133"/>
    </row>
    <row r="10" spans="1:20" ht="15.75" thickBot="1">
      <c r="A10" t="n">
        <v>0.04</v>
      </c>
      <c r="B10" t="n">
        <v>0.14</v>
      </c>
      <c r="C10" t="n">
        <v>0.17</v>
      </c>
      <c r="D10" t="n">
        <v>0.19</v>
      </c>
      <c r="E10" t="n">
        <v>0.2</v>
      </c>
      <c r="F10" t="n">
        <v>0.11</v>
      </c>
      <c r="G10" t="n">
        <v>0.11</v>
      </c>
      <c r="H10" t="n">
        <v>0.04</v>
      </c>
      <c r="I10" s="126" t="s">
        <v>15</v>
      </c>
      <c r="J10" s="127"/>
      <c r="M10" s="9" t="s">
        <v>29</v>
      </c>
      <c r="N10" s="9" t="s">
        <v>30</v>
      </c>
      <c r="O10" s="9" t="s">
        <v>18</v>
      </c>
      <c r="P10" s="9" t="s">
        <v>31</v>
      </c>
      <c r="Q10" s="9" t="s">
        <v>32</v>
      </c>
      <c r="R10" s="9" t="s">
        <v>33</v>
      </c>
      <c r="S10" s="9" t="s">
        <v>19</v>
      </c>
      <c r="T10" s="9" t="s">
        <v>20</v>
      </c>
    </row>
    <row r="11" spans="1:20">
      <c r="M11" s="9">
        <v>33</v>
      </c>
      <c r="N11" s="9">
        <v>29</v>
      </c>
      <c r="O11" s="9">
        <v>17</v>
      </c>
      <c r="P11" s="9">
        <v>7</v>
      </c>
      <c r="Q11" s="9">
        <v>7</v>
      </c>
      <c r="R11" s="9">
        <v>2</v>
      </c>
      <c r="S11" s="9">
        <v>1</v>
      </c>
      <c r="T11" s="9">
        <v>4</v>
      </c>
    </row>
    <row r="14" spans="1:20" ht="15.75" thickBot="1"/>
    <row r="15" spans="1:20" ht="15.75" thickBot="1">
      <c r="A15" s="12" t="s">
        <v>34</v>
      </c>
      <c r="B15" s="77" t="s">
        <v>78</v>
      </c>
      <c r="C15" s="78" t="s">
        <v>79</v>
      </c>
      <c r="D15" s="78" t="s">
        <v>88</v>
      </c>
      <c r="E15" s="78" t="s">
        <v>89</v>
      </c>
      <c r="F15" s="78" t="s">
        <v>90</v>
      </c>
      <c r="G15" s="78" t="s">
        <v>91</v>
      </c>
      <c r="H15" s="78" t="s">
        <v>93</v>
      </c>
      <c r="I15" s="79" t="s">
        <v>92</v>
      </c>
    </row>
    <row r="16" spans="1:20" ht="21" thickBot="1">
      <c r="A16" s="13" t="s">
        <v>35</v>
      </c>
      <c r="B16" s="26">
        <v>6</v>
      </c>
      <c r="C16" s="27">
        <v>7</v>
      </c>
      <c r="D16" s="27">
        <v>17</v>
      </c>
      <c r="E16" s="27">
        <v>17</v>
      </c>
      <c r="F16" s="27">
        <v>20</v>
      </c>
      <c r="G16" s="27">
        <v>18</v>
      </c>
      <c r="H16" s="27">
        <v>11</v>
      </c>
      <c r="I16" s="28">
        <v>4</v>
      </c>
    </row>
    <row r="17" spans="1:9" ht="19.5" thickBot="1">
      <c r="A17" s="13" t="s">
        <v>36</v>
      </c>
      <c r="B17" s="29">
        <v>0.06</v>
      </c>
      <c r="C17" s="30">
        <v>7.0000000000000007E-2</v>
      </c>
      <c r="D17" s="30">
        <v>0.17</v>
      </c>
      <c r="E17" s="30">
        <v>0.17</v>
      </c>
      <c r="F17" s="30">
        <v>0.2</v>
      </c>
      <c r="G17" s="30">
        <v>0.18</v>
      </c>
      <c r="H17" s="30">
        <v>0.11</v>
      </c>
      <c r="I17" s="31">
        <v>0.04</v>
      </c>
    </row>
    <row r="18" spans="1:9" ht="15.75" thickBot="1"/>
    <row r="19" spans="1:9" ht="15.75" thickBot="1">
      <c r="A19" s="12" t="s">
        <v>34</v>
      </c>
      <c r="B19" s="80" t="s">
        <v>80</v>
      </c>
      <c r="C19" s="81" t="s">
        <v>81</v>
      </c>
      <c r="D19" s="81" t="s">
        <v>82</v>
      </c>
      <c r="E19" s="81" t="s">
        <v>83</v>
      </c>
      <c r="F19" s="81" t="s">
        <v>84</v>
      </c>
      <c r="G19" s="81" t="s">
        <v>85</v>
      </c>
      <c r="H19" s="81" t="s">
        <v>86</v>
      </c>
      <c r="I19" s="82" t="s">
        <v>87</v>
      </c>
    </row>
    <row r="20" spans="1:9" ht="21" thickBot="1">
      <c r="A20" s="13" t="s">
        <v>35</v>
      </c>
      <c r="B20" s="41">
        <v>5</v>
      </c>
      <c r="C20" s="42">
        <v>5</v>
      </c>
      <c r="D20" s="42">
        <v>13</v>
      </c>
      <c r="E20" s="42">
        <v>23</v>
      </c>
      <c r="F20" s="42">
        <v>23</v>
      </c>
      <c r="G20" s="42">
        <v>19</v>
      </c>
      <c r="H20" s="42">
        <v>7</v>
      </c>
      <c r="I20" s="43">
        <v>5</v>
      </c>
    </row>
    <row r="21" spans="1:9" ht="19.5" thickBot="1">
      <c r="A21" s="13" t="s">
        <v>36</v>
      </c>
      <c r="B21" s="38">
        <v>0.05</v>
      </c>
      <c r="C21" s="39">
        <v>0.05</v>
      </c>
      <c r="D21" s="39">
        <v>0.13</v>
      </c>
      <c r="E21" s="39">
        <v>0.23</v>
      </c>
      <c r="F21" s="39">
        <v>0.23</v>
      </c>
      <c r="G21" s="39">
        <v>0.19</v>
      </c>
      <c r="H21" s="39">
        <v>7.0000000000000007E-2</v>
      </c>
      <c r="I21" s="40">
        <v>0.05</v>
      </c>
    </row>
  </sheetData>
  <mergeCells count="6">
    <mergeCell ref="I10:J10"/>
    <mergeCell ref="F1:G1"/>
    <mergeCell ref="F2:G2"/>
    <mergeCell ref="I9:J9"/>
    <mergeCell ref="I5:J5"/>
    <mergeCell ref="I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topLeftCell="A2" workbookViewId="0">
      <selection activeCell="C30" sqref="C30"/>
    </sheetView>
  </sheetViews>
  <sheetFormatPr defaultRowHeight="15"/>
  <sheetData>
    <row r="1" spans="1:1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J1" t="n">
        <v>20.885000000000005</v>
      </c>
      <c r="K1" t="n">
        <v>20.887999999999998</v>
      </c>
      <c r="L1" t="n">
        <v>-0.0029999999999930083</v>
      </c>
    </row>
    <row r="2" spans="1:12">
      <c r="A2" t="n">
        <v>0.11</v>
      </c>
      <c r="B2" t="n">
        <v>0.12</v>
      </c>
      <c r="C2" t="n">
        <v>0.09</v>
      </c>
      <c r="D2" t="n">
        <v>0.1</v>
      </c>
      <c r="E2" t="n">
        <v>0.155</v>
      </c>
      <c r="F2" t="n">
        <v>0.145</v>
      </c>
      <c r="G2" t="n">
        <v>0.16</v>
      </c>
      <c r="H2" t="n">
        <v>0.12</v>
      </c>
      <c r="J2" t="n">
        <v>471.38</v>
      </c>
      <c r="K2" t="n">
        <v>473.0</v>
      </c>
      <c r="L2" t="n">
        <v>-1.6200000000000045</v>
      </c>
    </row>
    <row r="3" spans="1:12">
      <c r="A3" t="n">
        <v>11.899999999999999</v>
      </c>
      <c r="B3" t="n">
        <v>14.3</v>
      </c>
      <c r="C3" t="n">
        <v>16.7</v>
      </c>
      <c r="D3" t="n">
        <v>19.099999999999998</v>
      </c>
      <c r="E3" t="n">
        <v>21.5</v>
      </c>
      <c r="F3" t="n">
        <v>23.9</v>
      </c>
      <c r="G3" t="n">
        <v>26.299999999999997</v>
      </c>
      <c r="H3" t="n">
        <v>28.7</v>
      </c>
    </row>
    <row r="4" spans="1:12" ht="15.75" thickBot="1">
      <c r="A4" t="n">
        <v>1.309</v>
      </c>
      <c r="B4" t="n">
        <v>1.716</v>
      </c>
      <c r="C4" t="n">
        <v>1.503</v>
      </c>
      <c r="D4" t="n">
        <v>1.91</v>
      </c>
      <c r="E4" t="n">
        <v>3.3325</v>
      </c>
      <c r="F4" t="n">
        <v>3.4654999999999996</v>
      </c>
      <c r="G4" t="n">
        <v>4.207999999999999</v>
      </c>
      <c r="H4" t="n">
        <v>3.444</v>
      </c>
    </row>
    <row r="5" spans="1:12" ht="15.75" thickBot="1"/>
    <row r="6" spans="1:12">
      <c r="A6" t="s">
        <v>102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  <c r="J6">
        <v>471.08</v>
      </c>
      <c r="K6">
        <v>473</v>
      </c>
      <c r="L6">
        <v>-1.9200000000000159</v>
      </c>
    </row>
    <row r="7" spans="1:12">
      <c r="A7" t="n">
        <v>0.04</v>
      </c>
      <c r="B7" t="n">
        <v>0.14</v>
      </c>
      <c r="C7" t="n">
        <v>0.17</v>
      </c>
      <c r="D7" t="n">
        <v>0.19</v>
      </c>
      <c r="E7" t="n">
        <v>0.2</v>
      </c>
      <c r="F7" t="n">
        <v>0.11</v>
      </c>
      <c r="G7" t="n">
        <v>0.11</v>
      </c>
      <c r="H7" t="n">
        <v>0.04</v>
      </c>
    </row>
    <row r="8" spans="1:12">
      <c r="A8" t="n">
        <v>159.875</v>
      </c>
      <c r="B8" t="n">
        <v>253.625</v>
      </c>
      <c r="C8" t="n">
        <v>347.375</v>
      </c>
      <c r="D8" t="n">
        <v>441.125</v>
      </c>
      <c r="E8" t="n">
        <v>534.875</v>
      </c>
      <c r="F8" t="n">
        <v>628.625</v>
      </c>
      <c r="G8" t="n">
        <v>722.375</v>
      </c>
      <c r="H8" t="n">
        <v>816.125</v>
      </c>
    </row>
    <row r="9" spans="1:12" ht="15.75" thickBot="1">
      <c r="A9" t="n">
        <v>6.3950000000000005</v>
      </c>
      <c r="B9" t="n">
        <v>35.5075</v>
      </c>
      <c r="C9" t="n">
        <v>59.05375</v>
      </c>
      <c r="D9" t="n">
        <v>83.81375</v>
      </c>
      <c r="E9" t="n">
        <v>106.97500000000001</v>
      </c>
      <c r="F9" t="n">
        <v>69.14875</v>
      </c>
      <c r="G9" t="n">
        <v>79.46125</v>
      </c>
      <c r="H9" t="n">
        <v>32.645</v>
      </c>
    </row>
    <row r="10" spans="1:12" ht="15.75" thickBot="1"/>
    <row r="11" spans="1:12" ht="15.75" thickBot="1">
      <c r="A11" s="12" t="s">
        <v>34</v>
      </c>
      <c r="B11" s="77" t="s">
        <v>78</v>
      </c>
      <c r="C11" s="78" t="s">
        <v>79</v>
      </c>
      <c r="D11" s="78" t="s">
        <v>88</v>
      </c>
      <c r="E11" s="78" t="s">
        <v>89</v>
      </c>
      <c r="F11" s="78" t="s">
        <v>90</v>
      </c>
      <c r="G11" s="78" t="s">
        <v>91</v>
      </c>
      <c r="H11" s="78" t="s">
        <v>93</v>
      </c>
      <c r="I11" s="79" t="s">
        <v>92</v>
      </c>
    </row>
    <row r="12" spans="1:12" ht="21" thickBot="1">
      <c r="A12" s="13" t="s">
        <v>35</v>
      </c>
      <c r="B12" s="23">
        <v>0.06</v>
      </c>
      <c r="C12" s="24">
        <v>7.0000000000000007E-2</v>
      </c>
      <c r="D12" s="24">
        <v>0.17</v>
      </c>
      <c r="E12" s="24">
        <v>0.17</v>
      </c>
      <c r="F12" s="24">
        <v>0.2</v>
      </c>
      <c r="G12" s="24">
        <v>0.18</v>
      </c>
      <c r="H12" s="24">
        <v>0.11</v>
      </c>
      <c r="I12" s="25">
        <v>0.04</v>
      </c>
    </row>
    <row r="13" spans="1:12" ht="19.5" thickBot="1">
      <c r="A13" s="13" t="s">
        <v>36</v>
      </c>
      <c r="B13" s="23">
        <v>3.4375</v>
      </c>
      <c r="C13" s="24">
        <v>60.3125</v>
      </c>
      <c r="D13" s="24">
        <v>117.1875</v>
      </c>
      <c r="E13" s="24">
        <v>174.0625</v>
      </c>
      <c r="F13" s="24">
        <v>230.9375</v>
      </c>
      <c r="G13" s="24">
        <v>287.8125</v>
      </c>
      <c r="H13" s="24">
        <v>344.6875</v>
      </c>
      <c r="I13" s="25">
        <v>401.5625</v>
      </c>
    </row>
    <row r="14" spans="1:12" ht="19.5" thickBot="1">
      <c r="A14" s="13" t="s">
        <v>39</v>
      </c>
      <c r="B14" s="22">
        <v>0.20624999999999999</v>
      </c>
      <c r="C14" s="14">
        <v>4.2218750000000007</v>
      </c>
      <c r="D14" s="14">
        <v>19.921875</v>
      </c>
      <c r="E14" s="14">
        <v>29.590625000000003</v>
      </c>
      <c r="F14" s="14">
        <v>46.1875</v>
      </c>
      <c r="G14" s="14">
        <v>51.806249999999999</v>
      </c>
      <c r="H14" s="14">
        <v>37.915624999999999</v>
      </c>
      <c r="I14" s="15">
        <v>16.0625</v>
      </c>
    </row>
    <row r="15" spans="1:12" ht="15.75" thickBot="1"/>
    <row r="16" spans="1:12" ht="15.75" thickBot="1">
      <c r="A16" s="12" t="s">
        <v>34</v>
      </c>
      <c r="B16" s="80" t="s">
        <v>80</v>
      </c>
      <c r="C16" s="81" t="s">
        <v>81</v>
      </c>
      <c r="D16" s="81" t="s">
        <v>82</v>
      </c>
      <c r="E16" s="81" t="s">
        <v>83</v>
      </c>
      <c r="F16" s="81" t="s">
        <v>84</v>
      </c>
      <c r="G16" s="81" t="s">
        <v>85</v>
      </c>
      <c r="H16" s="81" t="s">
        <v>86</v>
      </c>
      <c r="I16" s="82" t="s">
        <v>87</v>
      </c>
    </row>
    <row r="17" spans="1:9" ht="21" thickBot="1">
      <c r="A17" s="13" t="s">
        <v>35</v>
      </c>
      <c r="B17" s="19">
        <v>0.05</v>
      </c>
      <c r="C17" s="20">
        <v>0.05</v>
      </c>
      <c r="D17" s="20">
        <v>0.13</v>
      </c>
      <c r="E17" s="20">
        <v>0.23</v>
      </c>
      <c r="F17" s="20">
        <v>0.23</v>
      </c>
      <c r="G17" s="20">
        <v>0.19</v>
      </c>
      <c r="H17" s="20">
        <v>7.0000000000000007E-2</v>
      </c>
      <c r="I17" s="21">
        <v>0.05</v>
      </c>
    </row>
    <row r="18" spans="1:9" ht="19.5" thickBot="1">
      <c r="A18" s="13" t="s">
        <v>36</v>
      </c>
      <c r="B18" s="19">
        <v>-52.5</v>
      </c>
      <c r="C18" s="20">
        <v>-27.5</v>
      </c>
      <c r="D18" s="20">
        <v>-2.5</v>
      </c>
      <c r="E18" s="20">
        <v>22.5</v>
      </c>
      <c r="F18" s="20">
        <v>47.5</v>
      </c>
      <c r="G18" s="20">
        <v>72.5</v>
      </c>
      <c r="H18" s="20">
        <v>97.5</v>
      </c>
      <c r="I18" s="21">
        <v>122.5</v>
      </c>
    </row>
    <row r="19" spans="1:9" ht="19.5" thickBot="1">
      <c r="A19" s="13" t="s">
        <v>38</v>
      </c>
      <c r="B19" s="16">
        <v>-2.625</v>
      </c>
      <c r="C19" s="17">
        <v>-1.375</v>
      </c>
      <c r="D19" s="17">
        <v>-0.32500000000000001</v>
      </c>
      <c r="E19" s="17">
        <v>5.1749999999999998</v>
      </c>
      <c r="F19" s="17">
        <v>10.925000000000001</v>
      </c>
      <c r="G19" s="17">
        <v>13.775</v>
      </c>
      <c r="H19" s="17">
        <v>6.8250000000000011</v>
      </c>
      <c r="I19" s="18">
        <v>6.125</v>
      </c>
    </row>
    <row r="24" spans="1:9">
      <c r="F24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A21" sqref="A21:I24"/>
    </sheetView>
  </sheetViews>
  <sheetFormatPr defaultRowHeight="15"/>
  <sheetData>
    <row r="1" spans="1:10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10">
      <c r="A2" t="n">
        <v>0.11</v>
      </c>
      <c r="B2" t="n">
        <v>0.12</v>
      </c>
      <c r="C2" t="n">
        <v>0.09</v>
      </c>
      <c r="D2" t="n">
        <v>0.1</v>
      </c>
      <c r="E2" t="n">
        <v>0.155</v>
      </c>
      <c r="F2" t="n">
        <v>0.145</v>
      </c>
      <c r="G2" t="n">
        <v>0.16</v>
      </c>
      <c r="H2" t="n">
        <v>0.12</v>
      </c>
    </row>
    <row r="3" spans="1:10">
      <c r="A3" t="n">
        <v>11.899999999999999</v>
      </c>
      <c r="B3" t="n">
        <v>14.3</v>
      </c>
      <c r="C3" t="n">
        <v>16.7</v>
      </c>
      <c r="D3" t="n">
        <v>19.099999999999998</v>
      </c>
      <c r="E3" t="n">
        <v>21.5</v>
      </c>
      <c r="F3" t="n">
        <v>23.9</v>
      </c>
      <c r="G3" t="n">
        <v>26.299999999999997</v>
      </c>
      <c r="H3" t="n">
        <v>28.7</v>
      </c>
    </row>
    <row r="4" spans="1:10" ht="15.75" thickBot="1">
      <c r="A4" t="n">
        <v>0.23367368749999873</v>
      </c>
      <c r="B4" t="n">
        <v>1.7856367499999983</v>
      </c>
      <c r="C4" t="n">
        <v>3.524067562499996</v>
      </c>
      <c r="D4" t="n">
        <v>7.4952306249999925</v>
      </c>
      <c r="E4" t="n">
        <v>18.95158746874999</v>
      </c>
      <c r="F4" t="n">
        <v>26.260124406249982</v>
      </c>
      <c r="G4" t="n">
        <v>40.23364899999997</v>
      </c>
      <c r="H4" t="n">
        <v>40.00035674999999</v>
      </c>
    </row>
    <row r="5" spans="1:10" ht="15.75" thickBot="1"/>
    <row r="6" spans="1:10">
      <c r="A6" t="s">
        <v>102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</row>
    <row r="7" spans="1:10">
      <c r="A7" t="n">
        <v>0.04</v>
      </c>
      <c r="B7" t="n">
        <v>0.14</v>
      </c>
      <c r="C7" t="n">
        <v>0.17</v>
      </c>
      <c r="D7" t="n">
        <v>0.19</v>
      </c>
      <c r="E7" t="n">
        <v>0.2</v>
      </c>
      <c r="F7" t="n">
        <v>0.11</v>
      </c>
      <c r="G7" t="n">
        <v>0.11</v>
      </c>
      <c r="H7" t="n">
        <v>0.04</v>
      </c>
    </row>
    <row r="8" spans="1:10">
      <c r="A8" t="n">
        <v>159.875</v>
      </c>
      <c r="B8" t="n">
        <v>253.625</v>
      </c>
      <c r="C8" t="n">
        <v>347.375</v>
      </c>
      <c r="D8" t="n">
        <v>441.125</v>
      </c>
      <c r="E8" t="n">
        <v>534.875</v>
      </c>
      <c r="F8" t="n">
        <v>628.625</v>
      </c>
      <c r="G8" t="n">
        <v>722.375</v>
      </c>
      <c r="H8" t="n">
        <v>816.125</v>
      </c>
    </row>
    <row r="9" spans="1:10" ht="15.75" thickBot="1">
      <c r="A9" t="n">
        <v>229.91656899999998</v>
      </c>
      <c r="B9" t="n">
        <v>45.032991500000016</v>
      </c>
      <c r="C9" t="n">
        <v>2120.5016682500004</v>
      </c>
      <c r="D9" t="n">
        <v>8018.67245275</v>
      </c>
      <c r="E9" t="n">
        <v>17902.332845</v>
      </c>
      <c r="F9" t="n">
        <v>16983.77056475</v>
      </c>
      <c r="G9" t="n">
        <v>26054.851814750004</v>
      </c>
      <c r="H9" t="n">
        <v>13476.191568999999</v>
      </c>
    </row>
    <row r="11" spans="1:10">
      <c r="A11" t="n">
        <v>29.372803030303043</v>
      </c>
      <c r="C11" t="n">
        <v>138.48432624999992</v>
      </c>
      <c r="D11" t="n">
        <v>139.88315782828275</v>
      </c>
    </row>
    <row r="12" spans="1:10">
      <c r="A12" t="n">
        <v>5.419668166069123</v>
      </c>
      <c r="C12" t="n">
        <v>11.767936363271172</v>
      </c>
      <c r="D12" t="n">
        <v>11.827221052651495</v>
      </c>
    </row>
    <row r="13" spans="1:10">
      <c r="A13" t="n">
        <v>28312.500606060596</v>
      </c>
      <c r="C13" t="n">
        <v>84831.27047500001</v>
      </c>
      <c r="D13" t="n">
        <v>85688.15199494951</v>
      </c>
    </row>
    <row r="14" spans="1:10">
      <c r="A14" t="n">
        <v>168.26318850556885</v>
      </c>
      <c r="C14" t="n">
        <v>291.258082248373</v>
      </c>
      <c r="D14" t="n">
        <v>292.7253866594927</v>
      </c>
    </row>
    <row r="15" spans="1:10" ht="15.75" thickBot="1"/>
    <row r="16" spans="1:10" ht="15.75" thickBot="1">
      <c r="A16" s="12" t="s">
        <v>34</v>
      </c>
      <c r="B16" s="115" t="s">
        <v>78</v>
      </c>
      <c r="C16" s="116" t="s">
        <v>79</v>
      </c>
      <c r="D16" s="116" t="s">
        <v>88</v>
      </c>
      <c r="E16" s="116" t="s">
        <v>89</v>
      </c>
      <c r="F16" s="116" t="s">
        <v>90</v>
      </c>
      <c r="G16" s="116" t="s">
        <v>91</v>
      </c>
      <c r="H16" s="116" t="s">
        <v>93</v>
      </c>
      <c r="I16" s="117" t="s">
        <v>92</v>
      </c>
      <c r="J16" s="1"/>
    </row>
    <row r="17" spans="1:10" ht="21" thickBot="1">
      <c r="A17" s="13" t="s">
        <v>35</v>
      </c>
      <c r="B17" s="23">
        <v>0.43</v>
      </c>
      <c r="C17" s="24">
        <v>0.27</v>
      </c>
      <c r="D17" s="24">
        <v>0.15</v>
      </c>
      <c r="E17" s="24">
        <v>0.08</v>
      </c>
      <c r="F17" s="24">
        <v>0.03</v>
      </c>
      <c r="G17" s="24">
        <v>0.01</v>
      </c>
      <c r="H17" s="24">
        <v>0.02</v>
      </c>
      <c r="I17" s="25">
        <v>0.01</v>
      </c>
      <c r="J17" s="1"/>
    </row>
    <row r="18" spans="1:10" ht="19.5" thickBot="1">
      <c r="A18" s="13" t="s">
        <v>36</v>
      </c>
      <c r="B18" s="23">
        <v>0.06</v>
      </c>
      <c r="C18" s="24">
        <v>7.0000000000000007E-2</v>
      </c>
      <c r="D18" s="24">
        <v>0.17</v>
      </c>
      <c r="E18" s="24">
        <v>0.17</v>
      </c>
      <c r="F18" s="24">
        <v>0.2</v>
      </c>
      <c r="G18" s="24">
        <v>0.18</v>
      </c>
      <c r="H18" s="24">
        <v>0.11</v>
      </c>
      <c r="I18" s="25">
        <v>0.04</v>
      </c>
      <c r="J18" s="1"/>
    </row>
    <row r="19" spans="1:10" ht="22.5" thickBot="1">
      <c r="A19" s="13" t="s">
        <v>40</v>
      </c>
      <c r="B19" s="22">
        <v>3.4375</v>
      </c>
      <c r="C19" s="14">
        <v>60.3125</v>
      </c>
      <c r="D19" s="14">
        <v>117.1875</v>
      </c>
      <c r="E19" s="14">
        <v>174.0625</v>
      </c>
      <c r="F19" s="14">
        <v>230.9375</v>
      </c>
      <c r="G19" s="14">
        <v>287.8125</v>
      </c>
      <c r="H19" s="14">
        <v>344.6875</v>
      </c>
      <c r="I19" s="15">
        <v>401.5625</v>
      </c>
      <c r="J19" s="1"/>
    </row>
    <row r="20" spans="1:10" ht="15.75" thickBot="1">
      <c r="B20">
        <v>591.71877337499996</v>
      </c>
      <c r="C20">
        <v>126.03619393750004</v>
      </c>
      <c r="D20">
        <v>35.459587062499985</v>
      </c>
      <c r="E20">
        <v>864.65158706249997</v>
      </c>
      <c r="F20">
        <v>3286.6634112499996</v>
      </c>
      <c r="G20">
        <v>6164.9963201250002</v>
      </c>
      <c r="H20">
        <v>6438.9790636874995</v>
      </c>
      <c r="I20">
        <v>3571.6759322499997</v>
      </c>
    </row>
    <row r="21" spans="1:10" ht="15.75" thickBot="1">
      <c r="A21" s="12" t="s">
        <v>34</v>
      </c>
      <c r="B21" s="80" t="s">
        <v>80</v>
      </c>
      <c r="C21" s="81" t="s">
        <v>81</v>
      </c>
      <c r="D21" s="81" t="s">
        <v>82</v>
      </c>
      <c r="E21" s="81" t="s">
        <v>83</v>
      </c>
      <c r="F21" s="81" t="s">
        <v>84</v>
      </c>
      <c r="G21" s="81" t="s">
        <v>85</v>
      </c>
      <c r="H21" s="81" t="s">
        <v>86</v>
      </c>
      <c r="I21" s="82" t="s">
        <v>87</v>
      </c>
      <c r="J21" s="1"/>
    </row>
    <row r="22" spans="1:10" ht="21" thickBot="1">
      <c r="A22" s="13" t="s">
        <v>35</v>
      </c>
      <c r="B22" s="41">
        <v>0.05</v>
      </c>
      <c r="C22" s="42">
        <v>0.05</v>
      </c>
      <c r="D22" s="42">
        <v>0.13</v>
      </c>
      <c r="E22" s="42">
        <v>0.23</v>
      </c>
      <c r="F22" s="42">
        <v>0.23</v>
      </c>
      <c r="G22" s="42">
        <v>0.19</v>
      </c>
      <c r="H22" s="42">
        <v>7.0000000000000007E-2</v>
      </c>
      <c r="I22" s="43">
        <v>0.05</v>
      </c>
      <c r="J22" s="1"/>
    </row>
    <row r="23" spans="1:10" ht="19.5" thickBot="1">
      <c r="A23" s="13" t="s">
        <v>36</v>
      </c>
      <c r="B23" s="41">
        <v>-52.5</v>
      </c>
      <c r="C23" s="42">
        <v>-27.5</v>
      </c>
      <c r="D23" s="42">
        <v>-2.5</v>
      </c>
      <c r="E23" s="42">
        <v>22.5</v>
      </c>
      <c r="F23" s="42">
        <v>47.5</v>
      </c>
      <c r="G23" s="42">
        <v>72.5</v>
      </c>
      <c r="H23" s="42">
        <v>97.5</v>
      </c>
      <c r="I23" s="43">
        <v>122.5</v>
      </c>
      <c r="J23" s="1"/>
    </row>
    <row r="24" spans="1:10" ht="22.5" thickBot="1">
      <c r="A24" s="13" t="s">
        <v>40</v>
      </c>
      <c r="B24" s="38">
        <v>259.92049999999995</v>
      </c>
      <c r="C24" s="39">
        <v>110.92050000000002</v>
      </c>
      <c r="D24" s="39">
        <v>63.493300000000012</v>
      </c>
      <c r="E24" s="39">
        <v>1.9342999999999981</v>
      </c>
      <c r="F24" s="39">
        <v>179.0343</v>
      </c>
      <c r="G24" s="39">
        <v>531.6979</v>
      </c>
      <c r="H24" s="39">
        <v>424.78870000000012</v>
      </c>
      <c r="I24" s="40">
        <v>529.42050000000006</v>
      </c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"/>
    </sheetView>
  </sheetViews>
  <sheetFormatPr defaultRowHeight="15"/>
  <sheetData>
    <row r="1" spans="1:3">
      <c r="A1" t="n">
        <v>21.6</v>
      </c>
      <c r="B1">
        <f>task13_1!U50</f>
        <v>211</v>
      </c>
      <c r="C1">
        <f>task13_1!U51</f>
        <v>216</v>
      </c>
    </row>
    <row r="2" spans="1:3">
      <c r="A2" t="n">
        <v>424.5</v>
      </c>
      <c r="B2">
        <f>task13_1!X50</f>
        <v>39</v>
      </c>
      <c r="C2">
        <f>task13_1!X51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C40" sqref="C40:C41"/>
    </sheetView>
  </sheetViews>
  <sheetFormatPr defaultRowHeight="15"/>
  <sheetData>
    <row r="1" spans="1:8">
      <c r="A1" t="n">
        <v>19.822745039450457</v>
      </c>
      <c r="B1" t="n">
        <v>21.947254960549554</v>
      </c>
      <c r="D1" t="n">
        <v>19.48672561315417</v>
      </c>
      <c r="E1" t="n">
        <v>22.28327438684584</v>
      </c>
      <c r="G1" t="n">
        <v>19.36749291350065</v>
      </c>
      <c r="H1" t="n">
        <v>22.40250708649936</v>
      </c>
    </row>
    <row r="3" spans="1:8">
      <c r="A3" t="n">
        <v>438.4004150529085</v>
      </c>
      <c r="B3" t="n">
        <v>504.3595849470915</v>
      </c>
      <c r="D3" t="n">
        <v>427.9680973655632</v>
      </c>
      <c r="E3" t="n">
        <v>514.7919026344367</v>
      </c>
      <c r="G3" t="n">
        <v>424.2663072184407</v>
      </c>
      <c r="H3" t="n">
        <v>518.4936927815593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C1" zoomScaleNormal="100" workbookViewId="0">
      <selection activeCell="F13" sqref="F13"/>
    </sheetView>
  </sheetViews>
  <sheetFormatPr defaultRowHeight="15"/>
  <sheetData>
    <row r="1" spans="1:8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>
      <c r="A2" t="n">
        <v>0.11</v>
      </c>
      <c r="B2" t="n">
        <v>0.12</v>
      </c>
      <c r="C2" t="n">
        <v>0.09</v>
      </c>
      <c r="D2" t="n">
        <v>0.1</v>
      </c>
      <c r="E2" t="n">
        <v>0.155</v>
      </c>
      <c r="F2" t="n">
        <v>0.145</v>
      </c>
      <c r="G2" t="n">
        <v>0.16</v>
      </c>
      <c r="H2" t="n">
        <v>0.12</v>
      </c>
    </row>
    <row r="3" spans="1:8">
      <c r="A3" s="10">
        <f>A2/A4</f>
        <v>4.5833333333333337E-2</v>
      </c>
      <c r="B3" s="10">
        <f>B2/A4</f>
        <v>0.05</v>
      </c>
      <c r="C3" s="10">
        <f>C2/A4</f>
        <v>3.7499999999999999E-2</v>
      </c>
      <c r="D3" s="10">
        <f>D2/A4</f>
        <v>4.1666666666666671E-2</v>
      </c>
      <c r="E3" s="10">
        <f>E2/A4</f>
        <v>6.458333333333334E-2</v>
      </c>
      <c r="F3" s="10">
        <f>F2/A4</f>
        <v>6.0416666666666667E-2</v>
      </c>
      <c r="G3" s="10">
        <f>G2/A4</f>
        <v>6.6666666666666666E-2</v>
      </c>
      <c r="H3" s="10">
        <f>H2/A4</f>
        <v>0.05</v>
      </c>
    </row>
    <row r="4" spans="1:8">
      <c r="A4" t="n">
        <v>2.4</v>
      </c>
    </row>
    <row r="7" spans="1:8" ht="15.75" thickBot="1"/>
    <row r="8" spans="1:8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</row>
    <row r="9" spans="1:8">
      <c r="A9" t="n">
        <v>0.04</v>
      </c>
      <c r="B9" t="n">
        <v>0.14</v>
      </c>
      <c r="C9" t="n">
        <v>0.17</v>
      </c>
      <c r="D9" t="n">
        <v>0.19</v>
      </c>
      <c r="E9" t="n">
        <v>0.2</v>
      </c>
      <c r="F9" t="n">
        <v>0.11</v>
      </c>
      <c r="G9" t="n">
        <v>0.11</v>
      </c>
      <c r="H9" t="n">
        <v>0.04</v>
      </c>
    </row>
    <row r="10" spans="1:8">
      <c r="A10" s="9">
        <f>A9/A11</f>
        <v>4.2666666666666667E-4</v>
      </c>
      <c r="B10" s="9">
        <f>B9/A11</f>
        <v>1.4933333333333335E-3</v>
      </c>
      <c r="C10" s="9">
        <f>C9/A11</f>
        <v>1.8133333333333335E-3</v>
      </c>
      <c r="D10" s="9">
        <f>D9/A11</f>
        <v>2.0266666666666666E-3</v>
      </c>
      <c r="E10" s="9">
        <f>E9/A11</f>
        <v>2.1333333333333334E-3</v>
      </c>
      <c r="F10" s="9">
        <f>F9/A11</f>
        <v>1.1733333333333333E-3</v>
      </c>
      <c r="G10" s="9">
        <f>G9/A11</f>
        <v>1.1733333333333333E-3</v>
      </c>
      <c r="H10" s="9">
        <f>H9/A11</f>
        <v>4.2666666666666667E-4</v>
      </c>
    </row>
    <row r="11" spans="1:8">
      <c r="A11" t="n">
        <v>93.75</v>
      </c>
    </row>
    <row r="17" spans="2:10" ht="15.75" thickBot="1"/>
    <row r="18" spans="2:10" ht="15.75" thickBot="1">
      <c r="B18" s="12" t="s">
        <v>34</v>
      </c>
      <c r="C18" s="77" t="s">
        <v>78</v>
      </c>
      <c r="D18" s="78" t="s">
        <v>79</v>
      </c>
      <c r="E18" s="78" t="s">
        <v>88</v>
      </c>
      <c r="F18" s="78" t="s">
        <v>89</v>
      </c>
      <c r="G18" s="78" t="s">
        <v>90</v>
      </c>
      <c r="H18" s="78" t="s">
        <v>91</v>
      </c>
      <c r="I18" s="78" t="s">
        <v>93</v>
      </c>
      <c r="J18" s="79" t="s">
        <v>92</v>
      </c>
    </row>
    <row r="19" spans="2:10" ht="21" thickBot="1">
      <c r="B19" s="13" t="s">
        <v>35</v>
      </c>
      <c r="C19" s="26">
        <v>0.06</v>
      </c>
      <c r="D19" s="27">
        <v>7.0000000000000007E-2</v>
      </c>
      <c r="E19" s="27">
        <v>0.17</v>
      </c>
      <c r="F19" s="27">
        <v>0.17</v>
      </c>
      <c r="G19" s="27">
        <v>0.2</v>
      </c>
      <c r="H19" s="27">
        <v>0.18</v>
      </c>
      <c r="I19" s="27">
        <v>0.11</v>
      </c>
      <c r="J19" s="28">
        <v>0.04</v>
      </c>
    </row>
    <row r="20" spans="2:10" ht="21" thickBot="1">
      <c r="B20" s="13" t="s">
        <v>41</v>
      </c>
      <c r="C20" s="29">
        <v>1.0550378055213644E-3</v>
      </c>
      <c r="D20" s="30">
        <v>1.2308774397749255E-3</v>
      </c>
      <c r="E20" s="30">
        <v>2.989273782310533E-3</v>
      </c>
      <c r="F20" s="30">
        <v>2.989273782310533E-3</v>
      </c>
      <c r="G20" s="30">
        <v>3.5167926850712154E-3</v>
      </c>
      <c r="H20" s="30">
        <v>3.1651134165640938E-3</v>
      </c>
      <c r="I20" s="30">
        <v>1.9342359767891683E-3</v>
      </c>
      <c r="J20" s="31">
        <v>7.0335853701424303E-4</v>
      </c>
    </row>
    <row r="21" spans="2:10">
      <c r="C21">
        <v>1.4525000000000001</v>
      </c>
    </row>
    <row r="22" spans="2:10" ht="13.5" customHeight="1" thickBot="1"/>
    <row r="23" spans="2:10" ht="21.75" customHeight="1" thickBot="1">
      <c r="B23" s="12" t="s">
        <v>34</v>
      </c>
      <c r="C23" s="80" t="s">
        <v>77</v>
      </c>
      <c r="D23" s="81" t="s">
        <v>76</v>
      </c>
      <c r="E23" s="81" t="s">
        <v>70</v>
      </c>
      <c r="F23" s="81" t="s">
        <v>71</v>
      </c>
      <c r="G23" s="81" t="s">
        <v>72</v>
      </c>
      <c r="H23" s="81" t="s">
        <v>73</v>
      </c>
      <c r="I23" s="81" t="s">
        <v>74</v>
      </c>
      <c r="J23" s="82" t="s">
        <v>75</v>
      </c>
    </row>
    <row r="24" spans="2:10" ht="21" thickBot="1">
      <c r="B24" s="13" t="s">
        <v>35</v>
      </c>
      <c r="C24" s="19">
        <v>0.05</v>
      </c>
      <c r="D24" s="20">
        <v>0.05</v>
      </c>
      <c r="E24" s="20">
        <v>0.13</v>
      </c>
      <c r="F24" s="20">
        <v>0.23</v>
      </c>
      <c r="G24" s="20">
        <v>0.23</v>
      </c>
      <c r="H24" s="20">
        <v>0.19</v>
      </c>
      <c r="I24" s="20">
        <v>7.0000000000000007E-2</v>
      </c>
      <c r="J24" s="21">
        <v>0.05</v>
      </c>
    </row>
    <row r="25" spans="2:10" ht="21" thickBot="1">
      <c r="B25" s="13" t="s">
        <v>41</v>
      </c>
      <c r="C25" s="17">
        <v>2E-3</v>
      </c>
      <c r="D25" s="17">
        <v>2E-3</v>
      </c>
      <c r="E25" s="17">
        <v>5.1999999999999998E-3</v>
      </c>
      <c r="F25" s="17">
        <v>9.1999999999999998E-3</v>
      </c>
      <c r="G25" s="17">
        <v>9.1999999999999998E-3</v>
      </c>
      <c r="H25" s="17">
        <v>7.6E-3</v>
      </c>
      <c r="I25" s="17">
        <v>2.8000000000000004E-3</v>
      </c>
      <c r="J25" s="18">
        <v>2E-3</v>
      </c>
    </row>
    <row r="26" spans="2:10">
      <c r="C26">
        <v>2.5950000000000002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7" sqref="G27"/>
    </sheetView>
  </sheetViews>
  <sheetFormatPr defaultRowHeight="15"/>
  <sheetData>
    <row r="1" spans="1:3">
      <c r="A1" t="n">
        <v>20.885000000000005</v>
      </c>
      <c r="B1" t="n">
        <v>471.38</v>
      </c>
      <c r="C1" t="s">
        <v>2</v>
      </c>
    </row>
    <row r="2" spans="1:3">
      <c r="A2" t="n">
        <v>29.372803030303043</v>
      </c>
      <c r="B2" t="n">
        <v>28312.500606060596</v>
      </c>
      <c r="C2" t="s">
        <v>3</v>
      </c>
    </row>
    <row r="3" spans="1:3">
      <c r="A3" t="n">
        <v>5.419668166069123</v>
      </c>
      <c r="B3" t="n">
        <v>168.26318850556885</v>
      </c>
      <c r="C3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H5" sqref="H5"/>
    </sheetView>
  </sheetViews>
  <sheetFormatPr defaultRowHeight="15"/>
  <cols>
    <col min="13" max="13" bestFit="true" customWidth="true" width="10.7109375" collapsed="true"/>
  </cols>
  <sheetData>
    <row r="1" spans="1:2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n">
        <v>5.419668166069123</v>
      </c>
      <c r="J1" t="n">
        <v>20.885000000000005</v>
      </c>
      <c r="M1" t="n">
        <v>13.1</v>
      </c>
      <c r="N1" t="n">
        <v>15.5</v>
      </c>
      <c r="O1" t="n">
        <v>17.9</v>
      </c>
      <c r="P1" t="n">
        <v>20.299999999999997</v>
      </c>
      <c r="Q1" t="n">
        <v>22.7</v>
      </c>
      <c r="R1" t="n">
        <v>25.099999999999998</v>
      </c>
      <c r="S1" t="n">
        <v>27.5</v>
      </c>
      <c r="T1" t="n">
        <v>29.9</v>
      </c>
      <c r="U1" t="b">
        <v>1</v>
      </c>
    </row>
    <row r="2" spans="1:23">
      <c r="A2" t="n">
        <v>0.0</v>
      </c>
      <c r="B2">
        <f>(M1-I3)/(J3-I3)</f>
        <v>8.5336988546549641E-2</v>
      </c>
      <c r="C2">
        <f>(N1-I3)/(J3-I3)</f>
        <v>0.21317144294453044</v>
      </c>
      <c r="D2">
        <f>(O1-I3)/(J3-I3)</f>
        <v>0.34100589734251113</v>
      </c>
      <c r="E2">
        <f>(P1-I3)/(J3-I3)</f>
        <v>0.46884035174049188</v>
      </c>
      <c r="F2">
        <f>(Q1-I3)/(J3-I3)</f>
        <v>0.59667480613847279</v>
      </c>
      <c r="G2">
        <f>(S1-I3)/(J3-I3)</f>
        <v>0.85234371493443428</v>
      </c>
      <c r="H2">
        <f>(T1-I3)/(J3-I3)</f>
        <v>0.98017816933241497</v>
      </c>
      <c r="M2" s="57">
        <f>1/task2!J1</f>
        <v>4.7881254488867597E-2</v>
      </c>
    </row>
    <row r="3" spans="1:23">
      <c r="A3">
        <v>8.5336988546549641E-2</v>
      </c>
      <c r="B3">
        <v>0.21317144294453044</v>
      </c>
      <c r="C3">
        <v>0.34100589734251113</v>
      </c>
      <c r="D3">
        <v>0.46884035174049188</v>
      </c>
      <c r="E3">
        <v>0.59667480613847279</v>
      </c>
      <c r="F3">
        <v>0.85234371493443428</v>
      </c>
      <c r="G3">
        <v>0.98017816933241497</v>
      </c>
      <c r="H3" t="n">
        <v>1.0</v>
      </c>
      <c r="I3">
        <f>J1-SQRT(3)*I1</f>
        <v>11.49785937620465</v>
      </c>
      <c r="J3">
        <f>J1+SQRT(3)*I1</f>
        <v>30.272140623795359</v>
      </c>
    </row>
    <row r="4" spans="1:23">
      <c r="A4">
        <f>A3-A2</f>
        <v>8.5336988546549641E-2</v>
      </c>
      <c r="B4">
        <f t="shared" ref="B4:E4" si="0">B3-B2</f>
        <v>0.1278344543979808</v>
      </c>
      <c r="C4">
        <f t="shared" si="0"/>
        <v>0.12783445439798069</v>
      </c>
      <c r="D4">
        <f t="shared" si="0"/>
        <v>0.12783445439798075</v>
      </c>
      <c r="E4">
        <f t="shared" si="0"/>
        <v>0.12783445439798091</v>
      </c>
      <c r="F4">
        <f>F3-F2</f>
        <v>0.25566890879596149</v>
      </c>
      <c r="G4">
        <f>G3-G2</f>
        <v>0.12783445439798069</v>
      </c>
      <c r="H4">
        <f>H3-H2</f>
        <v>1.9821830667585028E-2</v>
      </c>
    </row>
    <row r="7" spans="1:23" ht="15.75" thickBot="1"/>
    <row r="8" spans="1:23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n">
        <v>168.26318850556885</v>
      </c>
      <c r="J8" t="n">
        <v>471.38</v>
      </c>
      <c r="M8" t="n">
        <v>206.75</v>
      </c>
      <c r="N8" t="n">
        <v>300.5</v>
      </c>
      <c r="O8" t="n">
        <v>394.25</v>
      </c>
      <c r="P8" t="n">
        <v>488.0</v>
      </c>
      <c r="Q8" t="n">
        <v>581.75</v>
      </c>
      <c r="R8" t="n">
        <v>675.5</v>
      </c>
      <c r="S8" t="n">
        <v>769.25</v>
      </c>
      <c r="T8" t="n">
        <v>863.0</v>
      </c>
      <c r="U8" t="b">
        <v>1</v>
      </c>
    </row>
    <row r="9" spans="1:23">
      <c r="A9" t="n">
        <v>0.0</v>
      </c>
      <c r="B9">
        <f>NORMDIST(M8,J8,I8,U8)</f>
        <v>5.7892440383004118E-2</v>
      </c>
      <c r="C9">
        <f>NORMDIST(N8,J8,I8,U8)</f>
        <v>0.15492141107146473</v>
      </c>
      <c r="D9">
        <f>NORMDIST(O8,J8,I8,U8)</f>
        <v>0.32333648526317305</v>
      </c>
      <c r="E9">
        <f>NORMDIST(P8,J8,I8,U8)</f>
        <v>0.53934107725059999</v>
      </c>
      <c r="F9">
        <f>NORMDIST(Q8,J8,I8,U8)</f>
        <v>0.74406757211360253</v>
      </c>
      <c r="G9">
        <f>NORMDIST(R8,J8,I8,U8)</f>
        <v>0.8874541209603708</v>
      </c>
      <c r="H9">
        <f>NORMDIST(S8,J8,I8,U8)</f>
        <v>0.96165828271511522</v>
      </c>
      <c r="M9">
        <v>0.19</v>
      </c>
    </row>
    <row r="10" spans="1:23">
      <c r="A10">
        <v>5.7892440383004118E-2</v>
      </c>
      <c r="B10">
        <v>0.15492141107146473</v>
      </c>
      <c r="C10">
        <v>0.32333648526317305</v>
      </c>
      <c r="D10">
        <v>0.53934107725059999</v>
      </c>
      <c r="E10">
        <v>0.74406757211360253</v>
      </c>
      <c r="F10">
        <v>0.8874541209603708</v>
      </c>
      <c r="G10">
        <v>0.96165828271511522</v>
      </c>
      <c r="H10" t="n">
        <v>1.0</v>
      </c>
      <c r="I10">
        <f>J8-SQRT(3)*I8</f>
        <v>179.93960846481525</v>
      </c>
      <c r="J10">
        <f>J8+SQRT(3)*I8</f>
        <v>762.82039153518474</v>
      </c>
    </row>
    <row r="11" spans="1:23">
      <c r="A11">
        <f>A10-A9</f>
        <v>5.7892440383004118E-2</v>
      </c>
      <c r="B11">
        <f>B10-B9</f>
        <v>9.7028970688460614E-2</v>
      </c>
      <c r="C11">
        <f t="shared" ref="C11:G11" si="1">C10-C9</f>
        <v>0.16841507419170831</v>
      </c>
      <c r="D11">
        <f t="shared" si="1"/>
        <v>0.21600459198742694</v>
      </c>
      <c r="E11">
        <f>E10-E9</f>
        <v>0.20472649486300254</v>
      </c>
      <c r="F11">
        <f t="shared" si="1"/>
        <v>0.14338654884676827</v>
      </c>
      <c r="G11">
        <f t="shared" si="1"/>
        <v>7.4204161754744424E-2</v>
      </c>
      <c r="H11">
        <f>H10-H9</f>
        <v>3.834171728488478E-2</v>
      </c>
    </row>
    <row r="15" spans="1:23" ht="15.75" thickBot="1"/>
    <row r="16" spans="1:23" ht="18.75" thickBot="1">
      <c r="B16" s="32" t="s">
        <v>42</v>
      </c>
      <c r="C16" s="77" t="s">
        <v>78</v>
      </c>
      <c r="D16" s="78" t="s">
        <v>79</v>
      </c>
      <c r="E16" s="78" t="s">
        <v>88</v>
      </c>
      <c r="F16" s="78" t="s">
        <v>89</v>
      </c>
      <c r="G16" s="78" t="s">
        <v>90</v>
      </c>
      <c r="H16" s="78" t="s">
        <v>91</v>
      </c>
      <c r="I16" s="78" t="s">
        <v>93</v>
      </c>
      <c r="J16" s="79" t="s">
        <v>92</v>
      </c>
      <c r="K16">
        <v>2.7788301786212415</v>
      </c>
      <c r="L16">
        <v>3.1991000000000009</v>
      </c>
      <c r="O16">
        <v>1.4725000000000001</v>
      </c>
      <c r="P16">
        <v>2.9250000000000003</v>
      </c>
      <c r="Q16">
        <v>4.3774999999999995</v>
      </c>
      <c r="R16">
        <v>5.83</v>
      </c>
      <c r="S16">
        <v>7.2825000000000006</v>
      </c>
      <c r="T16">
        <v>8.7349999999999994</v>
      </c>
      <c r="U16">
        <v>10.1875</v>
      </c>
      <c r="V16">
        <v>11.64</v>
      </c>
      <c r="W16" t="b">
        <v>1</v>
      </c>
    </row>
    <row r="17" spans="2:23" ht="18.75" thickBot="1">
      <c r="B17" s="33" t="s">
        <v>43</v>
      </c>
      <c r="C17" s="23">
        <v>0</v>
      </c>
      <c r="D17" s="24">
        <v>4.6870233531733918E-2</v>
      </c>
      <c r="E17" s="24">
        <v>0.12994268056195923</v>
      </c>
      <c r="F17" s="24">
        <v>0.2818562952201179</v>
      </c>
      <c r="G17" s="24">
        <v>0.48882724611219108</v>
      </c>
      <c r="H17" s="24">
        <v>0.69892690109882571</v>
      </c>
      <c r="I17" s="24">
        <v>0.85783499161085708</v>
      </c>
      <c r="J17" s="25">
        <v>0.94738055150274159</v>
      </c>
      <c r="O17">
        <v>0.31</v>
      </c>
    </row>
    <row r="18" spans="2:23" ht="18.75" thickBot="1">
      <c r="B18" s="34" t="s">
        <v>44</v>
      </c>
      <c r="C18" s="23">
        <v>4.6870233531733918E-2</v>
      </c>
      <c r="D18" s="24">
        <v>0.12994268056195923</v>
      </c>
      <c r="E18" s="24">
        <v>0.2818562952201179</v>
      </c>
      <c r="F18" s="24">
        <v>0.48882724611219108</v>
      </c>
      <c r="G18" s="24">
        <v>0.69892690109882571</v>
      </c>
      <c r="H18" s="24">
        <v>0.85783499161085708</v>
      </c>
      <c r="I18" s="24">
        <v>0.94738055150274159</v>
      </c>
      <c r="J18" s="25">
        <v>1</v>
      </c>
    </row>
    <row r="19" spans="2:23" ht="18.75" thickBot="1">
      <c r="B19" s="34" t="s">
        <v>45</v>
      </c>
      <c r="C19" s="22">
        <v>4.6870233531733918E-2</v>
      </c>
      <c r="D19" s="14">
        <v>8.3072447030225316E-2</v>
      </c>
      <c r="E19" s="14">
        <v>0.15191361465815867</v>
      </c>
      <c r="F19" s="14">
        <v>0.20697095089207318</v>
      </c>
      <c r="G19" s="14">
        <v>0.21009965498663463</v>
      </c>
      <c r="H19" s="14">
        <v>0.15890809051203136</v>
      </c>
      <c r="I19" s="14">
        <v>8.9545559891884507E-2</v>
      </c>
      <c r="J19" s="15">
        <v>5.2619448497258414E-2</v>
      </c>
    </row>
    <row r="20" spans="2:23" ht="15.75" thickBot="1">
      <c r="B20" s="1"/>
      <c r="C20" s="1"/>
      <c r="D20" s="1"/>
      <c r="E20" s="1"/>
      <c r="F20" s="1"/>
      <c r="G20" s="1"/>
      <c r="H20" s="1"/>
      <c r="I20" s="1"/>
      <c r="J20" s="1"/>
    </row>
    <row r="21" spans="2:23" ht="18.75" thickBot="1">
      <c r="B21" s="32" t="s">
        <v>42</v>
      </c>
      <c r="C21" s="80" t="s">
        <v>80</v>
      </c>
      <c r="D21" s="81" t="s">
        <v>81</v>
      </c>
      <c r="E21" s="81" t="s">
        <v>82</v>
      </c>
      <c r="F21" s="81" t="s">
        <v>83</v>
      </c>
      <c r="G21" s="81" t="s">
        <v>84</v>
      </c>
      <c r="H21" s="81" t="s">
        <v>85</v>
      </c>
      <c r="I21" s="81" t="s">
        <v>86</v>
      </c>
      <c r="J21" s="82" t="s">
        <v>87</v>
      </c>
      <c r="K21">
        <v>4.7250043867223503</v>
      </c>
      <c r="L21">
        <v>5.198900000000001</v>
      </c>
      <c r="O21">
        <v>2.6550000000000002</v>
      </c>
      <c r="P21">
        <v>5.25</v>
      </c>
      <c r="Q21">
        <v>7.8449999999999998</v>
      </c>
      <c r="R21">
        <v>10.440000000000001</v>
      </c>
      <c r="S21">
        <v>13.035000000000002</v>
      </c>
      <c r="T21">
        <v>15.63</v>
      </c>
      <c r="U21">
        <v>18.225000000000001</v>
      </c>
      <c r="V21">
        <v>20.82</v>
      </c>
      <c r="W21" t="b">
        <v>1</v>
      </c>
    </row>
    <row r="22" spans="2:23" ht="18.75" thickBot="1">
      <c r="B22" s="33" t="s">
        <v>43</v>
      </c>
      <c r="C22" s="35">
        <v>0</v>
      </c>
      <c r="D22" s="36">
        <v>2.9319774060315051E-2</v>
      </c>
      <c r="E22" s="36">
        <v>9.7830033648235948E-2</v>
      </c>
      <c r="F22" s="36">
        <v>0.24285606452250641</v>
      </c>
      <c r="G22" s="36">
        <v>0.46006329452064243</v>
      </c>
      <c r="H22" s="36">
        <v>0.69026313756199953</v>
      </c>
      <c r="I22" s="36">
        <v>0.86290558854721466</v>
      </c>
      <c r="J22" s="37">
        <v>0.95451830615271438</v>
      </c>
      <c r="O22">
        <v>0.19</v>
      </c>
    </row>
    <row r="23" spans="2:23" ht="18.75" thickBot="1">
      <c r="B23" s="34" t="s">
        <v>44</v>
      </c>
      <c r="C23" s="41">
        <v>2.9319774060315051E-2</v>
      </c>
      <c r="D23" s="42">
        <v>9.7830033648235948E-2</v>
      </c>
      <c r="E23" s="42">
        <v>0.24285606452250641</v>
      </c>
      <c r="F23" s="42">
        <v>0.46006329452064243</v>
      </c>
      <c r="G23" s="42">
        <v>0.69026313756199953</v>
      </c>
      <c r="H23" s="42">
        <v>0.86290558854721466</v>
      </c>
      <c r="I23" s="42">
        <v>0.95451830615271438</v>
      </c>
      <c r="J23" s="43">
        <v>1</v>
      </c>
    </row>
    <row r="24" spans="2:23" ht="18.75" thickBot="1">
      <c r="B24" s="34" t="s">
        <v>45</v>
      </c>
      <c r="C24" s="38">
        <v>2.9319774060315051E-2</v>
      </c>
      <c r="D24" s="39">
        <v>6.8510259587920896E-2</v>
      </c>
      <c r="E24" s="39">
        <v>0.14502603087427046</v>
      </c>
      <c r="F24" s="39">
        <v>0.21720722999813602</v>
      </c>
      <c r="G24" s="39">
        <v>0.2301998430413571</v>
      </c>
      <c r="H24" s="39">
        <v>0.17264245098521513</v>
      </c>
      <c r="I24" s="39">
        <v>9.1612717605499716E-2</v>
      </c>
      <c r="J24" s="40">
        <v>4.548169384728562E-2</v>
      </c>
    </row>
    <row r="27" spans="2:23">
      <c r="F27">
        <v>4.4536359215031407E-2</v>
      </c>
      <c r="G27">
        <v>0.16999634290458054</v>
      </c>
      <c r="H27">
        <v>0.41759501108128361</v>
      </c>
      <c r="I27">
        <v>0.70473907260576873</v>
      </c>
      <c r="J27">
        <v>0.9004657171762388</v>
      </c>
      <c r="K27">
        <v>0.9788389843364802</v>
      </c>
      <c r="L27">
        <v>0.99725235987049787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Var</vt:lpstr>
      <vt:lpstr>task1</vt:lpstr>
      <vt:lpstr>task2</vt:lpstr>
      <vt:lpstr>task3</vt:lpstr>
      <vt:lpstr>task4</vt:lpstr>
      <vt:lpstr>task5</vt:lpstr>
      <vt:lpstr>task6</vt:lpstr>
      <vt:lpstr>task7_1</vt:lpstr>
      <vt:lpstr>task8_1</vt:lpstr>
      <vt:lpstr>task9_1</vt:lpstr>
      <vt:lpstr>task10_1</vt:lpstr>
      <vt:lpstr>task11_1</vt:lpstr>
      <vt:lpstr>task12_1</vt:lpstr>
      <vt:lpstr>task13_1</vt:lpstr>
      <vt:lpstr>task14_1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2006-09-28T05:33:49Z</dcterms:created>
  <dcterms:modified xsi:type="dcterms:W3CDTF">2019-12-18T19:02:05Z</dcterms:modified>
</cp:coreProperties>
</file>