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zadacha" sheetId="1" r:id="rId1"/>
    <sheet name="sortament" sheetId="2" r:id="rId2"/>
    <sheet name="sortament_k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" i="3" l="1"/>
  <c r="S10" i="3" l="1"/>
  <c r="Q8" i="3"/>
  <c r="Q9" i="3" s="1"/>
  <c r="S13" i="3"/>
  <c r="S8" i="3"/>
  <c r="S11" i="3"/>
  <c r="S7" i="3"/>
  <c r="S12" i="3"/>
  <c r="S9" i="3"/>
  <c r="R7" i="2"/>
  <c r="S11" i="2" l="1"/>
  <c r="Q8" i="2"/>
  <c r="Q9" i="2" s="1"/>
  <c r="S12" i="2"/>
  <c r="S8" i="2"/>
  <c r="S7" i="2"/>
  <c r="S9" i="2"/>
  <c r="S10" i="2"/>
  <c r="S13" i="2"/>
  <c r="R3" i="2"/>
  <c r="R4" i="2" s="1"/>
  <c r="S3" i="2" s="1"/>
  <c r="F4" i="1" l="1"/>
  <c r="G4" i="1" s="1"/>
</calcChain>
</file>

<file path=xl/sharedStrings.xml><?xml version="1.0" encoding="utf-8"?>
<sst xmlns="http://schemas.openxmlformats.org/spreadsheetml/2006/main" count="161" uniqueCount="101">
  <si>
    <t>Марка стали</t>
  </si>
  <si>
    <t>С235</t>
  </si>
  <si>
    <t>С245</t>
  </si>
  <si>
    <t>С255</t>
  </si>
  <si>
    <t>С285</t>
  </si>
  <si>
    <t>С345</t>
  </si>
  <si>
    <t>С375</t>
  </si>
  <si>
    <t>С390</t>
  </si>
  <si>
    <t>С440</t>
  </si>
  <si>
    <t>С590</t>
  </si>
  <si>
    <t>Расчетное сопротивление стали, Н/мм2</t>
  </si>
  <si>
    <t>Данные из питона</t>
  </si>
  <si>
    <t>Индекс</t>
  </si>
  <si>
    <t>профиля</t>
  </si>
  <si>
    <t>h</t>
  </si>
  <si>
    <t>b</t>
  </si>
  <si>
    <t>s</t>
  </si>
  <si>
    <t>t</t>
  </si>
  <si>
    <t>r</t>
  </si>
  <si>
    <t>F</t>
  </si>
  <si>
    <t>1м</t>
  </si>
  <si>
    <r>
      <t>J</t>
    </r>
    <r>
      <rPr>
        <b/>
        <vertAlign val="subscript"/>
        <sz val="12"/>
        <rFont val="Arial Cyr"/>
        <family val="2"/>
        <charset val="204"/>
      </rPr>
      <t>x</t>
    </r>
  </si>
  <si>
    <r>
      <t>W</t>
    </r>
    <r>
      <rPr>
        <b/>
        <vertAlign val="subscript"/>
        <sz val="12"/>
        <rFont val="Arial Cyr"/>
        <family val="2"/>
        <charset val="204"/>
      </rPr>
      <t>x</t>
    </r>
  </si>
  <si>
    <r>
      <t>S</t>
    </r>
    <r>
      <rPr>
        <b/>
        <vertAlign val="subscript"/>
        <sz val="12"/>
        <rFont val="Arial Cyr"/>
        <family val="2"/>
        <charset val="204"/>
      </rPr>
      <t>x</t>
    </r>
  </si>
  <si>
    <r>
      <t>i</t>
    </r>
    <r>
      <rPr>
        <b/>
        <vertAlign val="subscript"/>
        <sz val="12"/>
        <rFont val="Arial Cyr"/>
        <family val="2"/>
        <charset val="204"/>
      </rPr>
      <t>x</t>
    </r>
  </si>
  <si>
    <r>
      <t>J</t>
    </r>
    <r>
      <rPr>
        <b/>
        <vertAlign val="subscript"/>
        <sz val="12"/>
        <rFont val="Arial Cyr"/>
        <family val="2"/>
        <charset val="204"/>
      </rPr>
      <t>y</t>
    </r>
  </si>
  <si>
    <r>
      <t>W</t>
    </r>
    <r>
      <rPr>
        <b/>
        <vertAlign val="subscript"/>
        <sz val="12"/>
        <rFont val="Arial Cyr"/>
        <family val="2"/>
        <charset val="204"/>
      </rPr>
      <t>y</t>
    </r>
  </si>
  <si>
    <r>
      <t>i</t>
    </r>
    <r>
      <rPr>
        <b/>
        <vertAlign val="subscript"/>
        <sz val="12"/>
        <rFont val="Arial Cyr"/>
        <family val="2"/>
        <charset val="204"/>
      </rPr>
      <t>y</t>
    </r>
  </si>
  <si>
    <t>мм</t>
  </si>
  <si>
    <r>
      <t>см</t>
    </r>
    <r>
      <rPr>
        <vertAlign val="superscript"/>
        <sz val="10"/>
        <color indexed="17"/>
        <rFont val="Arial Cyr"/>
        <family val="2"/>
        <charset val="204"/>
      </rPr>
      <t>2</t>
    </r>
  </si>
  <si>
    <t>кг</t>
  </si>
  <si>
    <r>
      <t>см</t>
    </r>
    <r>
      <rPr>
        <vertAlign val="superscript"/>
        <sz val="10"/>
        <color indexed="17"/>
        <rFont val="Arial Cyr"/>
        <family val="2"/>
        <charset val="204"/>
      </rPr>
      <t>4</t>
    </r>
  </si>
  <si>
    <r>
      <t>см</t>
    </r>
    <r>
      <rPr>
        <vertAlign val="superscript"/>
        <sz val="10"/>
        <color indexed="17"/>
        <rFont val="Arial Cyr"/>
        <family val="2"/>
        <charset val="204"/>
      </rPr>
      <t>3</t>
    </r>
  </si>
  <si>
    <t>см</t>
  </si>
  <si>
    <t>10Б1</t>
  </si>
  <si>
    <t>12Б1</t>
  </si>
  <si>
    <t>12Б2</t>
  </si>
  <si>
    <t>14Б1</t>
  </si>
  <si>
    <t>14Б2</t>
  </si>
  <si>
    <t>16Б1</t>
  </si>
  <si>
    <t>16Б2</t>
  </si>
  <si>
    <t>18Б1</t>
  </si>
  <si>
    <t>18Б2</t>
  </si>
  <si>
    <t>20Б1</t>
  </si>
  <si>
    <t>23Б1</t>
  </si>
  <si>
    <t>26Б1</t>
  </si>
  <si>
    <t>26Б2</t>
  </si>
  <si>
    <t>30Б1</t>
  </si>
  <si>
    <t>30Б2</t>
  </si>
  <si>
    <t>35Б1</t>
  </si>
  <si>
    <t>35Б2</t>
  </si>
  <si>
    <t>40Б1</t>
  </si>
  <si>
    <t>40Б2</t>
  </si>
  <si>
    <t>45Б1</t>
  </si>
  <si>
    <t>45Б2</t>
  </si>
  <si>
    <t>50Б1</t>
  </si>
  <si>
    <t>50Б2</t>
  </si>
  <si>
    <t>55Б1</t>
  </si>
  <si>
    <t>55Б2</t>
  </si>
  <si>
    <t>60Б1</t>
  </si>
  <si>
    <t>60Б2</t>
  </si>
  <si>
    <t>70Б1</t>
  </si>
  <si>
    <t>70Б2</t>
  </si>
  <si>
    <t>80Б1</t>
  </si>
  <si>
    <t>80Б2</t>
  </si>
  <si>
    <t>90Б1</t>
  </si>
  <si>
    <t>90Б2</t>
  </si>
  <si>
    <t>100Б1</t>
  </si>
  <si>
    <t>100Б2</t>
  </si>
  <si>
    <t>100Б3</t>
  </si>
  <si>
    <t>100Б4</t>
  </si>
  <si>
    <t>индекс</t>
  </si>
  <si>
    <t>Номер профиля</t>
  </si>
  <si>
    <t>Данные</t>
  </si>
  <si>
    <t>№</t>
  </si>
  <si>
    <r>
      <t>Площадь сечения</t>
    </r>
    <r>
      <rPr>
        <b/>
        <sz val="10"/>
        <rFont val="Arial Cyr"/>
        <charset val="204"/>
      </rPr>
      <t>,</t>
    </r>
    <r>
      <rPr>
        <vertAlign val="superscript"/>
        <sz val="10"/>
        <rFont val="Arial Cyr"/>
        <family val="2"/>
        <charset val="204"/>
      </rPr>
      <t xml:space="preserve">   </t>
    </r>
    <r>
      <rPr>
        <b/>
        <vertAlign val="superscript"/>
        <sz val="12"/>
        <rFont val="Arial Cyr"/>
        <family val="2"/>
        <charset val="204"/>
      </rPr>
      <t/>
    </r>
  </si>
  <si>
    <r>
      <t>Масса</t>
    </r>
    <r>
      <rPr>
        <sz val="10"/>
        <rFont val="Arial Cyr"/>
        <charset val="204"/>
      </rPr>
      <t/>
    </r>
  </si>
  <si>
    <r>
      <t xml:space="preserve">Ось       </t>
    </r>
    <r>
      <rPr>
        <b/>
        <sz val="8"/>
        <rFont val="Arial Cyr"/>
        <family val="2"/>
        <charset val="204"/>
      </rPr>
      <t xml:space="preserve"> x-x</t>
    </r>
    <r>
      <rPr>
        <b/>
        <sz val="10"/>
        <rFont val="Arial Cyr"/>
        <charset val="204"/>
      </rPr>
      <t/>
    </r>
  </si>
  <si>
    <r>
      <t xml:space="preserve">Ось         </t>
    </r>
    <r>
      <rPr>
        <b/>
        <sz val="8"/>
        <rFont val="Arial Cyr"/>
        <family val="2"/>
        <charset val="204"/>
      </rPr>
      <t>x-x</t>
    </r>
    <r>
      <rPr>
        <sz val="10"/>
        <rFont val="Arial Cyr"/>
        <charset val="204"/>
      </rPr>
      <t xml:space="preserve"> </t>
    </r>
    <r>
      <rPr>
        <vertAlign val="subscript"/>
        <sz val="10"/>
        <rFont val="Arial Cyr"/>
        <family val="2"/>
        <charset val="204"/>
      </rPr>
      <t xml:space="preserve">    </t>
    </r>
    <r>
      <rPr>
        <sz val="10"/>
        <rFont val="Arial Cyr"/>
        <charset val="204"/>
      </rPr>
      <t/>
    </r>
  </si>
  <si>
    <r>
      <t xml:space="preserve">Ось         </t>
    </r>
    <r>
      <rPr>
        <b/>
        <sz val="8"/>
        <rFont val="Arial Cyr"/>
        <family val="2"/>
        <charset val="204"/>
      </rPr>
      <t>x-x</t>
    </r>
    <r>
      <rPr>
        <vertAlign val="subscript"/>
        <sz val="10"/>
        <rFont val="Arial Cyr"/>
        <family val="2"/>
        <charset val="204"/>
      </rPr>
      <t xml:space="preserve">    </t>
    </r>
    <r>
      <rPr>
        <sz val="10"/>
        <rFont val="Arial Cyr"/>
        <charset val="204"/>
      </rPr>
      <t/>
    </r>
  </si>
  <si>
    <r>
      <t xml:space="preserve">Ось         </t>
    </r>
    <r>
      <rPr>
        <b/>
        <sz val="8"/>
        <rFont val="Arial Cyr"/>
        <family val="2"/>
        <charset val="204"/>
      </rPr>
      <t>x-x</t>
    </r>
    <r>
      <rPr>
        <sz val="10"/>
        <rFont val="Arial Cyr"/>
        <charset val="204"/>
      </rPr>
      <t xml:space="preserve"> </t>
    </r>
    <r>
      <rPr>
        <vertAlign val="subscript"/>
        <sz val="10"/>
        <rFont val="Arial Cyr"/>
        <family val="2"/>
        <charset val="204"/>
      </rPr>
      <t xml:space="preserve">      </t>
    </r>
    <r>
      <rPr>
        <sz val="10"/>
        <rFont val="Arial Cyr"/>
        <charset val="204"/>
      </rPr>
      <t/>
    </r>
  </si>
  <si>
    <r>
      <t xml:space="preserve">Ось       </t>
    </r>
    <r>
      <rPr>
        <b/>
        <sz val="8"/>
        <rFont val="Arial Cyr"/>
        <family val="2"/>
        <charset val="204"/>
      </rPr>
      <t xml:space="preserve"> y-y</t>
    </r>
    <r>
      <rPr>
        <vertAlign val="subscript"/>
        <sz val="10"/>
        <rFont val="Arial Cyr"/>
        <family val="2"/>
        <charset val="204"/>
      </rPr>
      <t xml:space="preserve">        </t>
    </r>
    <r>
      <rPr>
        <sz val="10"/>
        <rFont val="Arial Cyr"/>
        <charset val="204"/>
      </rPr>
      <t xml:space="preserve"> </t>
    </r>
    <r>
      <rPr>
        <b/>
        <sz val="10"/>
        <rFont val="Arial Cyr"/>
        <charset val="204"/>
      </rPr>
      <t/>
    </r>
  </si>
  <si>
    <r>
      <t xml:space="preserve">Ось         </t>
    </r>
    <r>
      <rPr>
        <b/>
        <sz val="8"/>
        <rFont val="Arial Cyr"/>
        <family val="2"/>
        <charset val="204"/>
      </rPr>
      <t>y-y</t>
    </r>
    <r>
      <rPr>
        <vertAlign val="subscript"/>
        <sz val="10"/>
        <rFont val="Arial Cyr"/>
        <family val="2"/>
        <charset val="204"/>
      </rPr>
      <t xml:space="preserve">        </t>
    </r>
    <r>
      <rPr>
        <sz val="10"/>
        <rFont val="Arial Cyr"/>
        <charset val="204"/>
      </rPr>
      <t/>
    </r>
  </si>
  <si>
    <t>20К1</t>
  </si>
  <si>
    <t>20К2</t>
  </si>
  <si>
    <t>23К1</t>
  </si>
  <si>
    <t>23К2</t>
  </si>
  <si>
    <t>26К1</t>
  </si>
  <si>
    <t>26К2</t>
  </si>
  <si>
    <t>26К3</t>
  </si>
  <si>
    <t>30К1</t>
  </si>
  <si>
    <t>30К2</t>
  </si>
  <si>
    <t>30К3</t>
  </si>
  <si>
    <t>35К1</t>
  </si>
  <si>
    <t>35К2</t>
  </si>
  <si>
    <t>35К3</t>
  </si>
  <si>
    <t>40К1</t>
  </si>
  <si>
    <t>40К2</t>
  </si>
  <si>
    <t>40К3</t>
  </si>
  <si>
    <t>40К4</t>
  </si>
  <si>
    <t>40К5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</si>
</sst>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sz val="7"/>
      <name val="Arial Cyr"/>
      <family val="2"/>
      <charset val="204"/>
    </font>
    <font>
      <b/>
      <sz val="12"/>
      <name val="Arial Cyr"/>
      <charset val="204"/>
    </font>
    <font>
      <b/>
      <vertAlign val="subscript"/>
      <sz val="12"/>
      <name val="Arial Cyr"/>
      <family val="2"/>
      <charset val="204"/>
    </font>
    <font>
      <sz val="10"/>
      <color indexed="17"/>
      <name val="Arial Cyr"/>
      <family val="2"/>
      <charset val="204"/>
    </font>
    <font>
      <vertAlign val="superscript"/>
      <sz val="10"/>
      <color indexed="17"/>
      <name val="Arial Cyr"/>
      <family val="2"/>
      <charset val="204"/>
    </font>
    <font>
      <b/>
      <sz val="10"/>
      <color indexed="17"/>
      <name val="Arial Cyr"/>
      <charset val="204"/>
    </font>
    <font>
      <sz val="9"/>
      <name val="Arial Cyr"/>
      <family val="2"/>
      <charset val="204"/>
    </font>
    <font>
      <b/>
      <sz val="12"/>
      <name val="Arial Cyr"/>
      <family val="2"/>
      <charset val="204"/>
    </font>
    <font>
      <sz val="8"/>
      <name val="Arial Cyr"/>
      <family val="2"/>
      <charset val="204"/>
    </font>
    <font>
      <b/>
      <sz val="10"/>
      <name val="Arial Cyr"/>
      <charset val="204"/>
    </font>
    <font>
      <vertAlign val="superscript"/>
      <sz val="10"/>
      <name val="Arial Cyr"/>
      <family val="2"/>
      <charset val="204"/>
    </font>
    <font>
      <b/>
      <vertAlign val="superscript"/>
      <sz val="12"/>
      <name val="Arial Cyr"/>
      <family val="2"/>
      <charset val="204"/>
    </font>
    <font>
      <b/>
      <sz val="8"/>
      <name val="Arial Cyr"/>
      <family val="2"/>
      <charset val="204"/>
    </font>
    <font>
      <vertAlign val="subscript"/>
      <sz val="10"/>
      <name val="Arial Cyr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26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6">
    <xf numFmtId="0" fontId="0" fillId="0" borderId="0" xfId="0"/>
    <xf numFmtId="0" fontId="0" fillId="0" borderId="0" xfId="0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0" borderId="9" xfId="1" applyFont="1" applyBorder="1" applyAlignment="1">
      <alignment horizontal="center"/>
    </xf>
    <xf numFmtId="0" fontId="3" fillId="0" borderId="10" xfId="1" applyFont="1" applyBorder="1" applyAlignment="1">
      <alignment horizontal="center"/>
    </xf>
    <xf numFmtId="0" fontId="3" fillId="0" borderId="11" xfId="1" applyFont="1" applyBorder="1" applyAlignment="1">
      <alignment horizontal="center"/>
    </xf>
    <xf numFmtId="0" fontId="3" fillId="0" borderId="12" xfId="1" applyFont="1" applyBorder="1" applyAlignment="1">
      <alignment horizontal="center"/>
    </xf>
    <xf numFmtId="0" fontId="5" fillId="0" borderId="13" xfId="1" applyFont="1" applyBorder="1" applyAlignment="1">
      <alignment horizontal="center"/>
    </xf>
    <xf numFmtId="0" fontId="5" fillId="0" borderId="14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7" fillId="0" borderId="14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0" fontId="8" fillId="6" borderId="17" xfId="1" applyFont="1" applyFill="1" applyBorder="1" applyAlignment="1">
      <alignment horizontal="center"/>
    </xf>
    <xf numFmtId="0" fontId="8" fillId="6" borderId="18" xfId="1" applyFont="1" applyFill="1" applyBorder="1" applyAlignment="1">
      <alignment horizontal="center"/>
    </xf>
    <xf numFmtId="0" fontId="8" fillId="6" borderId="19" xfId="1" applyFont="1" applyFill="1" applyBorder="1" applyAlignment="1">
      <alignment horizontal="center"/>
    </xf>
    <xf numFmtId="164" fontId="8" fillId="6" borderId="19" xfId="1" applyNumberFormat="1" applyFont="1" applyFill="1" applyBorder="1" applyAlignment="1">
      <alignment horizontal="center"/>
    </xf>
    <xf numFmtId="0" fontId="8" fillId="6" borderId="17" xfId="1" applyFont="1" applyFill="1" applyBorder="1" applyAlignment="1">
      <alignment horizontal="center" wrapText="1"/>
    </xf>
    <xf numFmtId="0" fontId="8" fillId="6" borderId="20" xfId="1" applyFont="1" applyFill="1" applyBorder="1" applyAlignment="1">
      <alignment horizontal="center"/>
    </xf>
    <xf numFmtId="0" fontId="8" fillId="7" borderId="21" xfId="1" applyFont="1" applyFill="1" applyBorder="1" applyAlignment="1">
      <alignment horizontal="center"/>
    </xf>
    <xf numFmtId="0" fontId="8" fillId="7" borderId="19" xfId="1" applyFont="1" applyFill="1" applyBorder="1" applyAlignment="1">
      <alignment horizontal="center"/>
    </xf>
    <xf numFmtId="0" fontId="8" fillId="7" borderId="18" xfId="1" applyFont="1" applyFill="1" applyBorder="1" applyAlignment="1">
      <alignment horizontal="center"/>
    </xf>
    <xf numFmtId="164" fontId="8" fillId="7" borderId="19" xfId="1" applyNumberFormat="1" applyFont="1" applyFill="1" applyBorder="1" applyAlignment="1">
      <alignment horizontal="center"/>
    </xf>
    <xf numFmtId="0" fontId="8" fillId="7" borderId="20" xfId="1" applyFont="1" applyFill="1" applyBorder="1" applyAlignment="1">
      <alignment horizontal="center"/>
    </xf>
    <xf numFmtId="0" fontId="8" fillId="8" borderId="9" xfId="1" applyFont="1" applyFill="1" applyBorder="1" applyAlignment="1">
      <alignment horizontal="center"/>
    </xf>
    <xf numFmtId="0" fontId="8" fillId="8" borderId="0" xfId="1" applyFont="1" applyFill="1" applyBorder="1" applyAlignment="1">
      <alignment horizontal="center"/>
    </xf>
    <xf numFmtId="0" fontId="8" fillId="8" borderId="22" xfId="1" applyFont="1" applyFill="1" applyBorder="1" applyAlignment="1">
      <alignment horizontal="center"/>
    </xf>
    <xf numFmtId="164" fontId="8" fillId="8" borderId="22" xfId="1" applyNumberFormat="1" applyFont="1" applyFill="1" applyBorder="1" applyAlignment="1">
      <alignment horizontal="center"/>
    </xf>
    <xf numFmtId="0" fontId="8" fillId="8" borderId="23" xfId="1" applyFont="1" applyFill="1" applyBorder="1" applyAlignment="1">
      <alignment horizontal="center"/>
    </xf>
    <xf numFmtId="0" fontId="8" fillId="0" borderId="10" xfId="1" applyFont="1" applyBorder="1" applyAlignment="1">
      <alignment horizontal="center"/>
    </xf>
    <xf numFmtId="0" fontId="8" fillId="0" borderId="22" xfId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164" fontId="8" fillId="0" borderId="22" xfId="1" applyNumberFormat="1" applyFont="1" applyBorder="1" applyAlignment="1">
      <alignment horizontal="center"/>
    </xf>
    <xf numFmtId="0" fontId="8" fillId="0" borderId="23" xfId="1" applyFont="1" applyBorder="1" applyAlignment="1">
      <alignment horizontal="center"/>
    </xf>
    <xf numFmtId="0" fontId="8" fillId="6" borderId="9" xfId="1" applyFont="1" applyFill="1" applyBorder="1" applyAlignment="1">
      <alignment horizontal="center"/>
    </xf>
    <xf numFmtId="0" fontId="8" fillId="6" borderId="0" xfId="1" applyFont="1" applyFill="1" applyBorder="1" applyAlignment="1">
      <alignment horizontal="center"/>
    </xf>
    <xf numFmtId="0" fontId="8" fillId="6" borderId="22" xfId="1" applyFont="1" applyFill="1" applyBorder="1" applyAlignment="1">
      <alignment horizontal="center"/>
    </xf>
    <xf numFmtId="164" fontId="8" fillId="6" borderId="22" xfId="1" applyNumberFormat="1" applyFont="1" applyFill="1" applyBorder="1" applyAlignment="1">
      <alignment horizontal="center"/>
    </xf>
    <xf numFmtId="0" fontId="8" fillId="6" borderId="23" xfId="1" applyFont="1" applyFill="1" applyBorder="1" applyAlignment="1">
      <alignment horizontal="center"/>
    </xf>
    <xf numFmtId="0" fontId="8" fillId="7" borderId="10" xfId="1" applyFont="1" applyFill="1" applyBorder="1" applyAlignment="1">
      <alignment horizontal="center"/>
    </xf>
    <xf numFmtId="0" fontId="8" fillId="7" borderId="22" xfId="1" applyFont="1" applyFill="1" applyBorder="1" applyAlignment="1">
      <alignment horizontal="center"/>
    </xf>
    <xf numFmtId="0" fontId="8" fillId="7" borderId="0" xfId="1" applyFont="1" applyFill="1" applyBorder="1" applyAlignment="1">
      <alignment horizontal="center"/>
    </xf>
    <xf numFmtId="164" fontId="8" fillId="7" borderId="22" xfId="1" applyNumberFormat="1" applyFont="1" applyFill="1" applyBorder="1" applyAlignment="1">
      <alignment horizontal="center"/>
    </xf>
    <xf numFmtId="0" fontId="8" fillId="7" borderId="23" xfId="1" applyFont="1" applyFill="1" applyBorder="1" applyAlignment="1">
      <alignment horizontal="center"/>
    </xf>
    <xf numFmtId="2" fontId="8" fillId="8" borderId="9" xfId="1" applyNumberFormat="1" applyFont="1" applyFill="1" applyBorder="1" applyAlignment="1">
      <alignment horizontal="center"/>
    </xf>
    <xf numFmtId="164" fontId="8" fillId="8" borderId="23" xfId="1" applyNumberFormat="1" applyFont="1" applyFill="1" applyBorder="1" applyAlignment="1">
      <alignment horizontal="center"/>
    </xf>
    <xf numFmtId="2" fontId="8" fillId="0" borderId="0" xfId="1" applyNumberFormat="1" applyFont="1" applyBorder="1" applyAlignment="1">
      <alignment horizontal="center"/>
    </xf>
    <xf numFmtId="164" fontId="8" fillId="0" borderId="10" xfId="1" applyNumberFormat="1" applyFont="1" applyBorder="1" applyAlignment="1">
      <alignment horizontal="center"/>
    </xf>
    <xf numFmtId="2" fontId="8" fillId="0" borderId="23" xfId="1" applyNumberFormat="1" applyFont="1" applyBorder="1" applyAlignment="1">
      <alignment horizontal="center"/>
    </xf>
    <xf numFmtId="2" fontId="8" fillId="6" borderId="9" xfId="1" applyNumberFormat="1" applyFont="1" applyFill="1" applyBorder="1" applyAlignment="1">
      <alignment horizontal="center"/>
    </xf>
    <xf numFmtId="164" fontId="8" fillId="6" borderId="23" xfId="1" applyNumberFormat="1" applyFont="1" applyFill="1" applyBorder="1" applyAlignment="1">
      <alignment horizontal="center"/>
    </xf>
    <xf numFmtId="2" fontId="8" fillId="7" borderId="0" xfId="1" applyNumberFormat="1" applyFont="1" applyFill="1" applyBorder="1" applyAlignment="1">
      <alignment horizontal="center"/>
    </xf>
    <xf numFmtId="164" fontId="8" fillId="7" borderId="10" xfId="1" applyNumberFormat="1" applyFont="1" applyFill="1" applyBorder="1" applyAlignment="1">
      <alignment horizontal="center"/>
    </xf>
    <xf numFmtId="2" fontId="8" fillId="7" borderId="23" xfId="1" applyNumberFormat="1" applyFont="1" applyFill="1" applyBorder="1" applyAlignment="1">
      <alignment horizontal="center"/>
    </xf>
    <xf numFmtId="1" fontId="8" fillId="0" borderId="22" xfId="1" applyNumberFormat="1" applyFont="1" applyBorder="1" applyAlignment="1">
      <alignment horizontal="center"/>
    </xf>
    <xf numFmtId="1" fontId="8" fillId="7" borderId="22" xfId="1" applyNumberFormat="1" applyFont="1" applyFill="1" applyBorder="1" applyAlignment="1">
      <alignment horizontal="center"/>
    </xf>
    <xf numFmtId="1" fontId="8" fillId="0" borderId="10" xfId="1" applyNumberFormat="1" applyFont="1" applyBorder="1" applyAlignment="1">
      <alignment horizontal="center"/>
    </xf>
    <xf numFmtId="1" fontId="8" fillId="7" borderId="10" xfId="1" applyNumberFormat="1" applyFont="1" applyFill="1" applyBorder="1" applyAlignment="1">
      <alignment horizontal="center"/>
    </xf>
    <xf numFmtId="0" fontId="8" fillId="6" borderId="13" xfId="1" applyFont="1" applyFill="1" applyBorder="1" applyAlignment="1">
      <alignment horizontal="center"/>
    </xf>
    <xf numFmtId="0" fontId="8" fillId="6" borderId="24" xfId="1" applyFont="1" applyFill="1" applyBorder="1" applyAlignment="1">
      <alignment horizontal="center"/>
    </xf>
    <xf numFmtId="0" fontId="8" fillId="6" borderId="25" xfId="1" applyFont="1" applyFill="1" applyBorder="1" applyAlignment="1">
      <alignment horizontal="center"/>
    </xf>
    <xf numFmtId="164" fontId="8" fillId="6" borderId="25" xfId="1" applyNumberFormat="1" applyFont="1" applyFill="1" applyBorder="1" applyAlignment="1">
      <alignment horizontal="center"/>
    </xf>
    <xf numFmtId="2" fontId="8" fillId="6" borderId="13" xfId="1" applyNumberFormat="1" applyFont="1" applyFill="1" applyBorder="1" applyAlignment="1">
      <alignment horizontal="center"/>
    </xf>
    <xf numFmtId="164" fontId="8" fillId="6" borderId="26" xfId="1" applyNumberFormat="1" applyFont="1" applyFill="1" applyBorder="1" applyAlignment="1">
      <alignment horizontal="center"/>
    </xf>
    <xf numFmtId="1" fontId="8" fillId="7" borderId="14" xfId="1" applyNumberFormat="1" applyFont="1" applyFill="1" applyBorder="1" applyAlignment="1">
      <alignment horizontal="center"/>
    </xf>
    <xf numFmtId="164" fontId="8" fillId="7" borderId="25" xfId="1" applyNumberFormat="1" applyFont="1" applyFill="1" applyBorder="1" applyAlignment="1">
      <alignment horizontal="center"/>
    </xf>
    <xf numFmtId="1" fontId="8" fillId="7" borderId="25" xfId="1" applyNumberFormat="1" applyFont="1" applyFill="1" applyBorder="1" applyAlignment="1">
      <alignment horizontal="center"/>
    </xf>
    <xf numFmtId="2" fontId="8" fillId="7" borderId="24" xfId="1" applyNumberFormat="1" applyFont="1" applyFill="1" applyBorder="1" applyAlignment="1">
      <alignment horizontal="center"/>
    </xf>
    <xf numFmtId="2" fontId="8" fillId="7" borderId="26" xfId="1" applyNumberFormat="1" applyFont="1" applyFill="1" applyBorder="1" applyAlignment="1">
      <alignment horizontal="center"/>
    </xf>
    <xf numFmtId="0" fontId="5" fillId="3" borderId="21" xfId="1" applyFont="1" applyFill="1" applyBorder="1" applyAlignment="1">
      <alignment horizontal="center"/>
    </xf>
    <xf numFmtId="0" fontId="5" fillId="3" borderId="17" xfId="1" applyFont="1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3" fillId="0" borderId="1" xfId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9" fillId="0" borderId="17" xfId="1" applyFont="1" applyBorder="1" applyAlignment="1">
      <alignment horizontal="center"/>
    </xf>
    <xf numFmtId="0" fontId="9" fillId="0" borderId="21" xfId="1" applyFont="1" applyBorder="1" applyAlignment="1">
      <alignment horizontal="center" wrapText="1"/>
    </xf>
    <xf numFmtId="0" fontId="9" fillId="0" borderId="27" xfId="1" applyFont="1" applyBorder="1" applyAlignment="1">
      <alignment horizontal="center" wrapText="1"/>
    </xf>
    <xf numFmtId="0" fontId="9" fillId="0" borderId="28" xfId="1" applyFont="1" applyBorder="1" applyAlignment="1">
      <alignment horizontal="center" wrapText="1"/>
    </xf>
    <xf numFmtId="0" fontId="10" fillId="0" borderId="17" xfId="1" applyFont="1" applyBorder="1" applyAlignment="1">
      <alignment horizontal="center" wrapText="1"/>
    </xf>
    <xf numFmtId="0" fontId="10" fillId="0" borderId="29" xfId="1" applyFont="1" applyBorder="1" applyAlignment="1">
      <alignment horizontal="center" wrapText="1"/>
    </xf>
    <xf numFmtId="0" fontId="10" fillId="0" borderId="27" xfId="1" applyFont="1" applyBorder="1" applyAlignment="1">
      <alignment horizontal="center" wrapText="1"/>
    </xf>
    <xf numFmtId="0" fontId="10" fillId="0" borderId="28" xfId="1" applyFont="1" applyBorder="1" applyAlignment="1">
      <alignment horizontal="center" wrapText="1"/>
    </xf>
    <xf numFmtId="0" fontId="8" fillId="11" borderId="17" xfId="1" applyFont="1" applyFill="1" applyBorder="1" applyAlignment="1">
      <alignment horizontal="center"/>
    </xf>
    <xf numFmtId="0" fontId="8" fillId="11" borderId="18" xfId="1" applyFont="1" applyFill="1" applyBorder="1" applyAlignment="1">
      <alignment horizontal="center"/>
    </xf>
    <xf numFmtId="0" fontId="8" fillId="11" borderId="19" xfId="1" applyFont="1" applyFill="1" applyBorder="1" applyAlignment="1">
      <alignment horizontal="center"/>
    </xf>
    <xf numFmtId="164" fontId="8" fillId="11" borderId="19" xfId="1" applyNumberFormat="1" applyFont="1" applyFill="1" applyBorder="1" applyAlignment="1">
      <alignment horizontal="center"/>
    </xf>
    <xf numFmtId="0" fontId="8" fillId="11" borderId="17" xfId="1" applyFont="1" applyFill="1" applyBorder="1" applyAlignment="1">
      <alignment horizontal="center" wrapText="1"/>
    </xf>
    <xf numFmtId="0" fontId="8" fillId="11" borderId="20" xfId="1" applyFont="1" applyFill="1" applyBorder="1" applyAlignment="1">
      <alignment horizontal="center"/>
    </xf>
    <xf numFmtId="1" fontId="8" fillId="7" borderId="19" xfId="1" applyNumberFormat="1" applyFont="1" applyFill="1" applyBorder="1" applyAlignment="1">
      <alignment horizontal="center"/>
    </xf>
    <xf numFmtId="0" fontId="8" fillId="12" borderId="9" xfId="1" applyFont="1" applyFill="1" applyBorder="1" applyAlignment="1">
      <alignment horizontal="center"/>
    </xf>
    <xf numFmtId="0" fontId="8" fillId="12" borderId="0" xfId="1" applyFont="1" applyFill="1" applyBorder="1" applyAlignment="1">
      <alignment horizontal="center"/>
    </xf>
    <xf numFmtId="0" fontId="8" fillId="12" borderId="22" xfId="1" applyFont="1" applyFill="1" applyBorder="1" applyAlignment="1">
      <alignment horizontal="center"/>
    </xf>
    <xf numFmtId="164" fontId="8" fillId="12" borderId="22" xfId="1" applyNumberFormat="1" applyFont="1" applyFill="1" applyBorder="1" applyAlignment="1">
      <alignment horizontal="center"/>
    </xf>
    <xf numFmtId="0" fontId="8" fillId="12" borderId="23" xfId="1" applyFont="1" applyFill="1" applyBorder="1" applyAlignment="1">
      <alignment horizontal="center"/>
    </xf>
    <xf numFmtId="0" fontId="8" fillId="11" borderId="9" xfId="1" applyFont="1" applyFill="1" applyBorder="1" applyAlignment="1">
      <alignment horizontal="center"/>
    </xf>
    <xf numFmtId="0" fontId="8" fillId="11" borderId="0" xfId="1" applyFont="1" applyFill="1" applyBorder="1" applyAlignment="1">
      <alignment horizontal="center"/>
    </xf>
    <xf numFmtId="0" fontId="8" fillId="11" borderId="22" xfId="1" applyFont="1" applyFill="1" applyBorder="1" applyAlignment="1">
      <alignment horizontal="center"/>
    </xf>
    <xf numFmtId="164" fontId="8" fillId="11" borderId="22" xfId="1" applyNumberFormat="1" applyFont="1" applyFill="1" applyBorder="1" applyAlignment="1">
      <alignment horizontal="center"/>
    </xf>
    <xf numFmtId="0" fontId="8" fillId="11" borderId="23" xfId="1" applyFont="1" applyFill="1" applyBorder="1" applyAlignment="1">
      <alignment horizontal="center"/>
    </xf>
    <xf numFmtId="2" fontId="8" fillId="12" borderId="9" xfId="1" applyNumberFormat="1" applyFont="1" applyFill="1" applyBorder="1" applyAlignment="1">
      <alignment horizontal="center"/>
    </xf>
    <xf numFmtId="164" fontId="8" fillId="12" borderId="23" xfId="1" applyNumberFormat="1" applyFont="1" applyFill="1" applyBorder="1" applyAlignment="1">
      <alignment horizontal="center"/>
    </xf>
    <xf numFmtId="2" fontId="8" fillId="11" borderId="9" xfId="1" applyNumberFormat="1" applyFont="1" applyFill="1" applyBorder="1" applyAlignment="1">
      <alignment horizontal="center"/>
    </xf>
    <xf numFmtId="164" fontId="8" fillId="11" borderId="23" xfId="1" applyNumberFormat="1" applyFont="1" applyFill="1" applyBorder="1" applyAlignment="1">
      <alignment horizontal="center"/>
    </xf>
    <xf numFmtId="0" fontId="8" fillId="12" borderId="13" xfId="1" applyFont="1" applyFill="1" applyBorder="1" applyAlignment="1">
      <alignment horizontal="center"/>
    </xf>
    <xf numFmtId="0" fontId="8" fillId="12" borderId="24" xfId="1" applyFont="1" applyFill="1" applyBorder="1" applyAlignment="1">
      <alignment horizontal="center"/>
    </xf>
    <xf numFmtId="0" fontId="8" fillId="12" borderId="25" xfId="1" applyFont="1" applyFill="1" applyBorder="1" applyAlignment="1">
      <alignment horizontal="center"/>
    </xf>
    <xf numFmtId="164" fontId="8" fillId="12" borderId="25" xfId="1" applyNumberFormat="1" applyFont="1" applyFill="1" applyBorder="1" applyAlignment="1">
      <alignment horizontal="center"/>
    </xf>
    <xf numFmtId="2" fontId="8" fillId="12" borderId="13" xfId="1" applyNumberFormat="1" applyFont="1" applyFill="1" applyBorder="1" applyAlignment="1">
      <alignment horizontal="center"/>
    </xf>
    <xf numFmtId="164" fontId="8" fillId="12" borderId="26" xfId="1" applyNumberFormat="1" applyFont="1" applyFill="1" applyBorder="1" applyAlignment="1">
      <alignment horizontal="center"/>
    </xf>
    <xf numFmtId="0" fontId="8" fillId="0" borderId="14" xfId="1" applyFont="1" applyBorder="1" applyAlignment="1">
      <alignment horizontal="center"/>
    </xf>
    <xf numFmtId="1" fontId="8" fillId="0" borderId="25" xfId="1" applyNumberFormat="1" applyFont="1" applyBorder="1" applyAlignment="1">
      <alignment horizontal="center"/>
    </xf>
    <xf numFmtId="0" fontId="8" fillId="0" borderId="25" xfId="1" applyFont="1" applyBorder="1" applyAlignment="1">
      <alignment horizontal="center"/>
    </xf>
    <xf numFmtId="2" fontId="8" fillId="0" borderId="24" xfId="1" applyNumberFormat="1" applyFont="1" applyBorder="1" applyAlignment="1">
      <alignment horizontal="center"/>
    </xf>
    <xf numFmtId="164" fontId="8" fillId="0" borderId="25" xfId="1" applyNumberFormat="1" applyFont="1" applyBorder="1" applyAlignment="1">
      <alignment horizontal="center"/>
    </xf>
    <xf numFmtId="2" fontId="8" fillId="0" borderId="26" xfId="1" applyNumberFormat="1" applyFont="1" applyBorder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workbookViewId="0">
      <selection activeCell="E12" sqref="E12"/>
    </sheetView>
  </sheetViews>
  <sheetFormatPr defaultRowHeight="14.4" x14ac:dyDescent="0.3"/>
  <cols>
    <col min="2" max="2" width="13" customWidth="1"/>
    <col min="3" max="3" width="22.5546875" customWidth="1"/>
    <col min="5" max="5" width="17" customWidth="1"/>
    <col min="6" max="6" width="15.77734375" customWidth="1"/>
    <col min="7" max="7" width="24.5546875" customWidth="1"/>
  </cols>
  <sheetData>
    <row r="1" spans="1:20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47.4" customHeight="1" thickBot="1" x14ac:dyDescent="0.35">
      <c r="A3" s="1"/>
      <c r="B3" s="2" t="s">
        <v>0</v>
      </c>
      <c r="C3" s="6" t="s">
        <v>10</v>
      </c>
      <c r="D3" s="1"/>
      <c r="E3" s="10" t="s">
        <v>11</v>
      </c>
      <c r="F3" s="10" t="s">
        <v>12</v>
      </c>
      <c r="G3" s="6" t="s">
        <v>10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5" thickBot="1" x14ac:dyDescent="0.35">
      <c r="A4" s="1"/>
      <c r="B4" s="3" t="s">
        <v>1</v>
      </c>
      <c r="C4" s="7">
        <v>230</v>
      </c>
      <c r="D4" s="1"/>
      <c r="E4" s="11">
        <v>123123123</v>
      </c>
      <c r="F4" s="12" t="e">
        <f>MATCH(E4,B4:B12)</f>
        <v>#N/A</v>
      </c>
      <c r="G4" s="12" t="e">
        <f>INDEX(C4:C12,F4)</f>
        <v>#N/A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3">
      <c r="A5" s="1"/>
      <c r="B5" s="4" t="s">
        <v>2</v>
      </c>
      <c r="C5" s="8">
        <v>240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3">
      <c r="A6" s="1"/>
      <c r="B6" s="4" t="s">
        <v>3</v>
      </c>
      <c r="C6" s="8">
        <v>240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3">
      <c r="A7" s="1"/>
      <c r="B7" s="4" t="s">
        <v>4</v>
      </c>
      <c r="C7" s="8">
        <v>270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3">
      <c r="A8" s="1"/>
      <c r="B8" s="4" t="s">
        <v>5</v>
      </c>
      <c r="C8" s="8">
        <v>320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3">
      <c r="A9" s="1"/>
      <c r="B9" s="4" t="s">
        <v>6</v>
      </c>
      <c r="C9" s="8">
        <v>345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3">
      <c r="A10" s="1"/>
      <c r="B10" s="4" t="s">
        <v>7</v>
      </c>
      <c r="C10" s="8">
        <v>380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3">
      <c r="A11" s="1"/>
      <c r="B11" s="4" t="s">
        <v>8</v>
      </c>
      <c r="C11" s="8">
        <v>430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5" thickBot="1" x14ac:dyDescent="0.35">
      <c r="A12" s="1"/>
      <c r="B12" s="5" t="s">
        <v>9</v>
      </c>
      <c r="C12" s="9">
        <v>575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abSelected="1" workbookViewId="0">
      <selection activeCell="S22" sqref="S22"/>
    </sheetView>
  </sheetViews>
  <sheetFormatPr defaultRowHeight="14.4" x14ac:dyDescent="0.3"/>
  <cols>
    <col min="17" max="17" width="16.88671875" customWidth="1"/>
    <col min="18" max="18" width="18.77734375" customWidth="1"/>
    <col min="19" max="19" width="21.88671875" customWidth="1"/>
  </cols>
  <sheetData>
    <row r="1" spans="1:20" ht="18.600000000000001" thickBot="1" x14ac:dyDescent="0.45">
      <c r="A1" s="13" t="s">
        <v>13</v>
      </c>
      <c r="B1" s="14" t="s">
        <v>14</v>
      </c>
      <c r="C1" s="15" t="s">
        <v>15</v>
      </c>
      <c r="D1" s="15" t="s">
        <v>16</v>
      </c>
      <c r="E1" s="15" t="s">
        <v>17</v>
      </c>
      <c r="F1" s="15" t="s">
        <v>18</v>
      </c>
      <c r="G1" s="14" t="s">
        <v>19</v>
      </c>
      <c r="H1" s="14" t="s">
        <v>20</v>
      </c>
      <c r="I1" s="14" t="s">
        <v>21</v>
      </c>
      <c r="J1" s="15" t="s">
        <v>22</v>
      </c>
      <c r="K1" s="15" t="s">
        <v>23</v>
      </c>
      <c r="L1" s="15" t="s">
        <v>24</v>
      </c>
      <c r="M1" s="14" t="s">
        <v>25</v>
      </c>
      <c r="N1" s="15" t="s">
        <v>26</v>
      </c>
      <c r="O1" s="16" t="s">
        <v>27</v>
      </c>
    </row>
    <row r="2" spans="1:20" ht="16.8" thickBot="1" x14ac:dyDescent="0.35">
      <c r="A2" s="17"/>
      <c r="B2" s="18" t="s">
        <v>28</v>
      </c>
      <c r="C2" s="19" t="s">
        <v>28</v>
      </c>
      <c r="D2" s="19" t="s">
        <v>28</v>
      </c>
      <c r="E2" s="19" t="s">
        <v>28</v>
      </c>
      <c r="F2" s="19" t="s">
        <v>28</v>
      </c>
      <c r="G2" s="18" t="s">
        <v>29</v>
      </c>
      <c r="H2" s="20" t="s">
        <v>30</v>
      </c>
      <c r="I2" s="18" t="s">
        <v>31</v>
      </c>
      <c r="J2" s="19" t="s">
        <v>32</v>
      </c>
      <c r="K2" s="19" t="s">
        <v>32</v>
      </c>
      <c r="L2" s="19" t="s">
        <v>33</v>
      </c>
      <c r="M2" s="18" t="s">
        <v>31</v>
      </c>
      <c r="N2" s="19" t="s">
        <v>32</v>
      </c>
      <c r="O2" s="21" t="s">
        <v>33</v>
      </c>
      <c r="Q2" s="78" t="s">
        <v>11</v>
      </c>
      <c r="R2" s="79" t="s">
        <v>71</v>
      </c>
      <c r="S2" s="79" t="s">
        <v>72</v>
      </c>
    </row>
    <row r="3" spans="1:20" ht="15" thickBot="1" x14ac:dyDescent="0.35">
      <c r="A3" s="22" t="s">
        <v>34</v>
      </c>
      <c r="B3" s="23">
        <v>100</v>
      </c>
      <c r="C3" s="24">
        <v>55</v>
      </c>
      <c r="D3" s="25">
        <v>4.0999999999999996</v>
      </c>
      <c r="E3" s="24">
        <v>5.7</v>
      </c>
      <c r="F3" s="23">
        <v>7</v>
      </c>
      <c r="G3" s="26">
        <v>10.32</v>
      </c>
      <c r="H3" s="27">
        <v>8.1</v>
      </c>
      <c r="I3" s="28">
        <v>171</v>
      </c>
      <c r="J3" s="29">
        <v>34.200000000000003</v>
      </c>
      <c r="K3" s="29">
        <v>19.7</v>
      </c>
      <c r="L3" s="30">
        <v>4.07</v>
      </c>
      <c r="M3" s="28">
        <v>15.9</v>
      </c>
      <c r="N3" s="31">
        <v>5.8</v>
      </c>
      <c r="O3" s="32">
        <v>1.24</v>
      </c>
      <c r="Q3" s="80">
        <v>-5.7351228693707705</v>
      </c>
      <c r="R3" s="12" t="e">
        <f>MATCH(Q3,G3:G39)</f>
        <v>#N/A</v>
      </c>
      <c r="S3" s="84" t="e">
        <f>INDEX(A3:A39,R4)</f>
        <v>#N/A</v>
      </c>
    </row>
    <row r="4" spans="1:20" ht="15" thickBot="1" x14ac:dyDescent="0.35">
      <c r="A4" s="33" t="s">
        <v>35</v>
      </c>
      <c r="B4" s="34">
        <v>117.6</v>
      </c>
      <c r="C4" s="35">
        <v>64</v>
      </c>
      <c r="D4" s="36">
        <v>3.8</v>
      </c>
      <c r="E4" s="35">
        <v>5.0999999999999996</v>
      </c>
      <c r="F4" s="34">
        <v>7</v>
      </c>
      <c r="G4" s="33">
        <v>11.03</v>
      </c>
      <c r="H4" s="37">
        <v>8.6999999999999993</v>
      </c>
      <c r="I4" s="38">
        <v>257</v>
      </c>
      <c r="J4" s="39">
        <v>43.8</v>
      </c>
      <c r="K4" s="39">
        <v>24.9</v>
      </c>
      <c r="L4" s="40">
        <v>4.83</v>
      </c>
      <c r="M4" s="38">
        <v>22.4</v>
      </c>
      <c r="N4" s="41">
        <v>7</v>
      </c>
      <c r="O4" s="42">
        <v>1.42</v>
      </c>
      <c r="R4" s="12" t="e">
        <f>R3+1</f>
        <v>#N/A</v>
      </c>
    </row>
    <row r="5" spans="1:20" ht="15" thickBot="1" x14ac:dyDescent="0.35">
      <c r="A5" s="33" t="s">
        <v>36</v>
      </c>
      <c r="B5" s="34">
        <v>120</v>
      </c>
      <c r="C5" s="35">
        <v>64</v>
      </c>
      <c r="D5" s="36">
        <v>4.4000000000000004</v>
      </c>
      <c r="E5" s="35">
        <v>6.3</v>
      </c>
      <c r="F5" s="34">
        <v>7</v>
      </c>
      <c r="G5" s="33">
        <v>13.21</v>
      </c>
      <c r="H5" s="37">
        <v>10.4</v>
      </c>
      <c r="I5" s="38">
        <v>318</v>
      </c>
      <c r="J5" s="39">
        <v>53</v>
      </c>
      <c r="K5" s="39">
        <v>30.4</v>
      </c>
      <c r="L5" s="40">
        <v>4.9000000000000004</v>
      </c>
      <c r="M5" s="38">
        <v>27.7</v>
      </c>
      <c r="N5" s="41">
        <v>8.6</v>
      </c>
      <c r="O5" s="42">
        <v>1.45</v>
      </c>
    </row>
    <row r="6" spans="1:20" ht="15" thickBot="1" x14ac:dyDescent="0.35">
      <c r="A6" s="43" t="s">
        <v>37</v>
      </c>
      <c r="B6" s="44">
        <v>137.4</v>
      </c>
      <c r="C6" s="45">
        <v>73</v>
      </c>
      <c r="D6" s="46">
        <v>3.8</v>
      </c>
      <c r="E6" s="45">
        <v>5.6</v>
      </c>
      <c r="F6" s="44">
        <v>7</v>
      </c>
      <c r="G6" s="43">
        <v>13.39</v>
      </c>
      <c r="H6" s="47">
        <v>10.5</v>
      </c>
      <c r="I6" s="48">
        <v>435</v>
      </c>
      <c r="J6" s="49">
        <v>63.3</v>
      </c>
      <c r="K6" s="49">
        <v>35.799999999999997</v>
      </c>
      <c r="L6" s="50">
        <v>5.7</v>
      </c>
      <c r="M6" s="48">
        <v>36.4</v>
      </c>
      <c r="N6" s="51">
        <v>10</v>
      </c>
      <c r="O6" s="52">
        <v>1.65</v>
      </c>
      <c r="Q6" s="82" t="s">
        <v>11</v>
      </c>
      <c r="R6" s="82" t="s">
        <v>71</v>
      </c>
      <c r="S6" s="82" t="s">
        <v>73</v>
      </c>
    </row>
    <row r="7" spans="1:20" ht="18.600000000000001" thickBot="1" x14ac:dyDescent="0.45">
      <c r="A7" s="43" t="s">
        <v>38</v>
      </c>
      <c r="B7" s="44">
        <v>140</v>
      </c>
      <c r="C7" s="45">
        <v>73</v>
      </c>
      <c r="D7" s="46">
        <v>4.7</v>
      </c>
      <c r="E7" s="45">
        <v>6.9</v>
      </c>
      <c r="F7" s="44">
        <v>7</v>
      </c>
      <c r="G7" s="43">
        <v>16.43</v>
      </c>
      <c r="H7" s="47">
        <v>12.9</v>
      </c>
      <c r="I7" s="48">
        <v>541</v>
      </c>
      <c r="J7" s="49">
        <v>77.3</v>
      </c>
      <c r="K7" s="49">
        <v>44.2</v>
      </c>
      <c r="L7" s="50">
        <v>5.74</v>
      </c>
      <c r="M7" s="48">
        <v>44.9</v>
      </c>
      <c r="N7" s="51">
        <v>12.3</v>
      </c>
      <c r="O7" s="52">
        <v>1.65</v>
      </c>
      <c r="Q7" s="83">
        <v>123123</v>
      </c>
      <c r="R7" s="12" t="e">
        <f>MATCH(Q7,A3:A39)</f>
        <v>#N/A</v>
      </c>
      <c r="S7" s="84" t="e">
        <f>INDEX(I3:I39,R7)</f>
        <v>#N/A</v>
      </c>
      <c r="T7" s="81" t="s">
        <v>21</v>
      </c>
    </row>
    <row r="8" spans="1:20" ht="18.600000000000001" thickBot="1" x14ac:dyDescent="0.45">
      <c r="A8" s="33" t="s">
        <v>39</v>
      </c>
      <c r="B8" s="34">
        <v>157</v>
      </c>
      <c r="C8" s="35">
        <v>82</v>
      </c>
      <c r="D8" s="36">
        <v>4</v>
      </c>
      <c r="E8" s="36">
        <v>5.9</v>
      </c>
      <c r="F8" s="34">
        <v>9</v>
      </c>
      <c r="G8" s="53">
        <v>16.18</v>
      </c>
      <c r="H8" s="54">
        <v>12.7</v>
      </c>
      <c r="I8" s="38">
        <v>689</v>
      </c>
      <c r="J8" s="41">
        <v>87.8</v>
      </c>
      <c r="K8" s="41">
        <v>49.5</v>
      </c>
      <c r="L8" s="55">
        <v>6.53</v>
      </c>
      <c r="M8" s="56">
        <v>54.4</v>
      </c>
      <c r="N8" s="41">
        <v>13.3</v>
      </c>
      <c r="O8" s="57">
        <v>1.83</v>
      </c>
      <c r="Q8" s="83" t="e">
        <f>INDEX(A3:A39,R7)</f>
        <v>#N/A</v>
      </c>
      <c r="R8" s="1"/>
      <c r="S8" s="84" t="e">
        <f>INDEX(J3:J39,R7)</f>
        <v>#N/A</v>
      </c>
      <c r="T8" s="81" t="s">
        <v>22</v>
      </c>
    </row>
    <row r="9" spans="1:20" ht="18.600000000000001" thickBot="1" x14ac:dyDescent="0.45">
      <c r="A9" s="33" t="s">
        <v>40</v>
      </c>
      <c r="B9" s="34">
        <v>160</v>
      </c>
      <c r="C9" s="35">
        <v>82</v>
      </c>
      <c r="D9" s="36">
        <v>5</v>
      </c>
      <c r="E9" s="36">
        <v>7.4</v>
      </c>
      <c r="F9" s="34">
        <v>9</v>
      </c>
      <c r="G9" s="53">
        <v>20.09</v>
      </c>
      <c r="H9" s="54">
        <v>15.8</v>
      </c>
      <c r="I9" s="38">
        <v>869</v>
      </c>
      <c r="J9" s="41">
        <v>108.7</v>
      </c>
      <c r="K9" s="41">
        <v>61.9</v>
      </c>
      <c r="L9" s="55">
        <v>6.58</v>
      </c>
      <c r="M9" s="56">
        <v>68.3</v>
      </c>
      <c r="N9" s="41">
        <v>16.600000000000001</v>
      </c>
      <c r="O9" s="57">
        <v>1.81</v>
      </c>
      <c r="Q9" s="83" t="e">
        <f>IF(Q8=Q7,0,1)</f>
        <v>#N/A</v>
      </c>
      <c r="R9" s="1"/>
      <c r="S9" s="84" t="e">
        <f>INDEX(K3:K39,R7)</f>
        <v>#N/A</v>
      </c>
      <c r="T9" s="81" t="s">
        <v>23</v>
      </c>
    </row>
    <row r="10" spans="1:20" ht="18.600000000000001" thickBot="1" x14ac:dyDescent="0.45">
      <c r="A10" s="43" t="s">
        <v>41</v>
      </c>
      <c r="B10" s="44">
        <v>177</v>
      </c>
      <c r="C10" s="45">
        <v>91</v>
      </c>
      <c r="D10" s="46">
        <v>4.3</v>
      </c>
      <c r="E10" s="46">
        <v>6.5</v>
      </c>
      <c r="F10" s="44">
        <v>9</v>
      </c>
      <c r="G10" s="58">
        <v>19.579999999999998</v>
      </c>
      <c r="H10" s="59">
        <v>15.4</v>
      </c>
      <c r="I10" s="48">
        <v>1063</v>
      </c>
      <c r="J10" s="51">
        <v>120.1</v>
      </c>
      <c r="K10" s="51">
        <v>67.7</v>
      </c>
      <c r="L10" s="60">
        <v>7.37</v>
      </c>
      <c r="M10" s="61">
        <v>81.900000000000006</v>
      </c>
      <c r="N10" s="51">
        <v>18</v>
      </c>
      <c r="O10" s="62">
        <v>2.04</v>
      </c>
      <c r="R10" s="1"/>
      <c r="S10" s="84" t="e">
        <f>INDEX(L3:L39,R7)</f>
        <v>#N/A</v>
      </c>
      <c r="T10" s="81" t="s">
        <v>24</v>
      </c>
    </row>
    <row r="11" spans="1:20" ht="18.600000000000001" thickBot="1" x14ac:dyDescent="0.45">
      <c r="A11" s="43" t="s">
        <v>42</v>
      </c>
      <c r="B11" s="44">
        <v>180</v>
      </c>
      <c r="C11" s="45">
        <v>91</v>
      </c>
      <c r="D11" s="46">
        <v>5.3</v>
      </c>
      <c r="E11" s="46">
        <v>8</v>
      </c>
      <c r="F11" s="44">
        <v>9</v>
      </c>
      <c r="G11" s="58">
        <v>23.95</v>
      </c>
      <c r="H11" s="59">
        <v>18</v>
      </c>
      <c r="I11" s="48">
        <v>1317</v>
      </c>
      <c r="J11" s="51">
        <v>146.30000000000001</v>
      </c>
      <c r="K11" s="51">
        <v>83.2</v>
      </c>
      <c r="L11" s="60">
        <v>7.41</v>
      </c>
      <c r="M11" s="61">
        <v>100.8</v>
      </c>
      <c r="N11" s="51">
        <v>22.2</v>
      </c>
      <c r="O11" s="62">
        <v>2.0499999999999998</v>
      </c>
      <c r="R11" s="1"/>
      <c r="S11" s="84" t="e">
        <f>INDEX(M3:M39,R7)</f>
        <v>#N/A</v>
      </c>
      <c r="T11" s="81" t="s">
        <v>25</v>
      </c>
    </row>
    <row r="12" spans="1:20" ht="18.600000000000001" thickBot="1" x14ac:dyDescent="0.45">
      <c r="A12" s="33" t="s">
        <v>43</v>
      </c>
      <c r="B12" s="34">
        <v>200</v>
      </c>
      <c r="C12" s="35">
        <v>100</v>
      </c>
      <c r="D12" s="36">
        <v>5.6</v>
      </c>
      <c r="E12" s="36">
        <v>8.5</v>
      </c>
      <c r="F12" s="34">
        <v>12</v>
      </c>
      <c r="G12" s="53">
        <v>28.49</v>
      </c>
      <c r="H12" s="54">
        <v>22.4</v>
      </c>
      <c r="I12" s="38">
        <v>1943</v>
      </c>
      <c r="J12" s="41">
        <v>194.3</v>
      </c>
      <c r="K12" s="41">
        <v>110.3</v>
      </c>
      <c r="L12" s="55">
        <v>8.26</v>
      </c>
      <c r="M12" s="56">
        <v>142.30000000000001</v>
      </c>
      <c r="N12" s="41">
        <v>28.5</v>
      </c>
      <c r="O12" s="57">
        <v>2.23</v>
      </c>
      <c r="R12" s="1"/>
      <c r="S12" s="84" t="e">
        <f>INDEX(N3:N39,R7)</f>
        <v>#N/A</v>
      </c>
      <c r="T12" s="81" t="s">
        <v>26</v>
      </c>
    </row>
    <row r="13" spans="1:20" ht="18.600000000000001" thickBot="1" x14ac:dyDescent="0.45">
      <c r="A13" s="43" t="s">
        <v>44</v>
      </c>
      <c r="B13" s="44">
        <v>230</v>
      </c>
      <c r="C13" s="45">
        <v>110</v>
      </c>
      <c r="D13" s="46">
        <v>5.6</v>
      </c>
      <c r="E13" s="46">
        <v>9</v>
      </c>
      <c r="F13" s="44">
        <v>12</v>
      </c>
      <c r="G13" s="58">
        <v>32.909999999999997</v>
      </c>
      <c r="H13" s="59">
        <v>25.8</v>
      </c>
      <c r="I13" s="48">
        <v>2996</v>
      </c>
      <c r="J13" s="51">
        <v>280.5</v>
      </c>
      <c r="K13" s="51">
        <v>147.19999999999999</v>
      </c>
      <c r="L13" s="60">
        <v>9.5399999999999991</v>
      </c>
      <c r="M13" s="61">
        <v>200.3</v>
      </c>
      <c r="N13" s="51">
        <v>36.4</v>
      </c>
      <c r="O13" s="62">
        <v>2.4700000000000002</v>
      </c>
      <c r="R13" s="1"/>
      <c r="S13" s="84" t="e">
        <f>INDEX(O3:O39,R7)</f>
        <v>#N/A</v>
      </c>
      <c r="T13" s="81" t="s">
        <v>27</v>
      </c>
    </row>
    <row r="14" spans="1:20" x14ac:dyDescent="0.3">
      <c r="A14" s="33" t="s">
        <v>45</v>
      </c>
      <c r="B14" s="34">
        <v>258</v>
      </c>
      <c r="C14" s="35">
        <v>120</v>
      </c>
      <c r="D14" s="36">
        <v>5.8</v>
      </c>
      <c r="E14" s="36">
        <v>8.5</v>
      </c>
      <c r="F14" s="34">
        <v>12</v>
      </c>
      <c r="G14" s="53">
        <v>35.659999999999997</v>
      </c>
      <c r="H14" s="54">
        <v>28</v>
      </c>
      <c r="I14" s="38">
        <v>4024</v>
      </c>
      <c r="J14" s="41">
        <v>312</v>
      </c>
      <c r="K14" s="41">
        <v>176.6</v>
      </c>
      <c r="L14" s="55">
        <v>10.63</v>
      </c>
      <c r="M14" s="56">
        <v>245.6</v>
      </c>
      <c r="N14" s="41">
        <v>40.9</v>
      </c>
      <c r="O14" s="57">
        <v>2.63</v>
      </c>
      <c r="R14" s="1"/>
      <c r="S14" s="1"/>
    </row>
    <row r="15" spans="1:20" x14ac:dyDescent="0.3">
      <c r="A15" s="33" t="s">
        <v>46</v>
      </c>
      <c r="B15" s="34">
        <v>261</v>
      </c>
      <c r="C15" s="35">
        <v>120</v>
      </c>
      <c r="D15" s="36">
        <v>6</v>
      </c>
      <c r="E15" s="36">
        <v>10</v>
      </c>
      <c r="F15" s="34">
        <v>12</v>
      </c>
      <c r="G15" s="53">
        <v>39.700000000000003</v>
      </c>
      <c r="H15" s="54">
        <v>31.2</v>
      </c>
      <c r="I15" s="38">
        <v>4654</v>
      </c>
      <c r="J15" s="41">
        <v>356.6</v>
      </c>
      <c r="K15" s="41">
        <v>201.5</v>
      </c>
      <c r="L15" s="55">
        <v>10.83</v>
      </c>
      <c r="M15" s="56">
        <v>288.8</v>
      </c>
      <c r="N15" s="41">
        <v>48.1</v>
      </c>
      <c r="O15" s="57">
        <v>2.7</v>
      </c>
      <c r="R15" s="1"/>
      <c r="S15" s="1"/>
    </row>
    <row r="16" spans="1:20" x14ac:dyDescent="0.3">
      <c r="A16" s="43" t="s">
        <v>47</v>
      </c>
      <c r="B16" s="44">
        <v>296</v>
      </c>
      <c r="C16" s="45">
        <v>140</v>
      </c>
      <c r="D16" s="46">
        <v>5.8</v>
      </c>
      <c r="E16" s="46">
        <v>8.5</v>
      </c>
      <c r="F16" s="44">
        <v>15</v>
      </c>
      <c r="G16" s="58">
        <v>41.92</v>
      </c>
      <c r="H16" s="59">
        <v>32.9</v>
      </c>
      <c r="I16" s="48">
        <v>6328</v>
      </c>
      <c r="J16" s="51">
        <v>427</v>
      </c>
      <c r="K16" s="51">
        <v>240</v>
      </c>
      <c r="L16" s="60">
        <v>12.29</v>
      </c>
      <c r="M16" s="61">
        <v>390</v>
      </c>
      <c r="N16" s="51">
        <v>55.7</v>
      </c>
      <c r="O16" s="62">
        <v>3.05</v>
      </c>
      <c r="R16" s="1"/>
      <c r="S16" s="1"/>
    </row>
    <row r="17" spans="1:19" x14ac:dyDescent="0.3">
      <c r="A17" s="43" t="s">
        <v>48</v>
      </c>
      <c r="B17" s="44">
        <v>299</v>
      </c>
      <c r="C17" s="45">
        <v>140</v>
      </c>
      <c r="D17" s="46">
        <v>6</v>
      </c>
      <c r="E17" s="46">
        <v>10</v>
      </c>
      <c r="F17" s="44">
        <v>15</v>
      </c>
      <c r="G17" s="58">
        <v>46.67</v>
      </c>
      <c r="H17" s="59">
        <v>36.6</v>
      </c>
      <c r="I17" s="48">
        <v>7293</v>
      </c>
      <c r="J17" s="51">
        <v>487.8</v>
      </c>
      <c r="K17" s="51">
        <v>273.8</v>
      </c>
      <c r="L17" s="60">
        <v>12.5</v>
      </c>
      <c r="M17" s="61">
        <v>458.6</v>
      </c>
      <c r="N17" s="51">
        <v>65.5</v>
      </c>
      <c r="O17" s="62">
        <v>3.13</v>
      </c>
      <c r="R17" s="1"/>
      <c r="S17" s="1"/>
    </row>
    <row r="18" spans="1:19" x14ac:dyDescent="0.3">
      <c r="A18" s="33" t="s">
        <v>49</v>
      </c>
      <c r="B18" s="34">
        <v>346</v>
      </c>
      <c r="C18" s="35">
        <v>155</v>
      </c>
      <c r="D18" s="36">
        <v>6.2</v>
      </c>
      <c r="E18" s="36">
        <v>8.5</v>
      </c>
      <c r="F18" s="34">
        <v>18</v>
      </c>
      <c r="G18" s="53">
        <v>49.53</v>
      </c>
      <c r="H18" s="54">
        <v>38.9</v>
      </c>
      <c r="I18" s="38">
        <v>10060</v>
      </c>
      <c r="J18" s="41">
        <v>581.70000000000005</v>
      </c>
      <c r="K18" s="41">
        <v>328.6</v>
      </c>
      <c r="L18" s="55">
        <v>14.25</v>
      </c>
      <c r="M18" s="56">
        <v>529.6</v>
      </c>
      <c r="N18" s="41">
        <v>68.3</v>
      </c>
      <c r="O18" s="57">
        <v>3.27</v>
      </c>
      <c r="R18" s="1"/>
      <c r="S18" s="1"/>
    </row>
    <row r="19" spans="1:19" x14ac:dyDescent="0.3">
      <c r="A19" s="33" t="s">
        <v>50</v>
      </c>
      <c r="B19" s="34">
        <v>349</v>
      </c>
      <c r="C19" s="35">
        <v>155</v>
      </c>
      <c r="D19" s="36">
        <v>6.5</v>
      </c>
      <c r="E19" s="36">
        <v>10</v>
      </c>
      <c r="F19" s="34">
        <v>18</v>
      </c>
      <c r="G19" s="53">
        <v>55.17</v>
      </c>
      <c r="H19" s="54">
        <v>43.3</v>
      </c>
      <c r="I19" s="38">
        <v>11550</v>
      </c>
      <c r="J19" s="41">
        <v>662.2</v>
      </c>
      <c r="K19" s="41">
        <v>373</v>
      </c>
      <c r="L19" s="55">
        <v>14.47</v>
      </c>
      <c r="M19" s="56">
        <v>622.9</v>
      </c>
      <c r="N19" s="41">
        <v>80.400000000000006</v>
      </c>
      <c r="O19" s="57">
        <v>3.36</v>
      </c>
      <c r="R19" s="1"/>
      <c r="S19" s="1"/>
    </row>
    <row r="20" spans="1:19" x14ac:dyDescent="0.3">
      <c r="A20" s="43" t="s">
        <v>51</v>
      </c>
      <c r="B20" s="44">
        <v>392</v>
      </c>
      <c r="C20" s="45">
        <v>165</v>
      </c>
      <c r="D20" s="46">
        <v>7</v>
      </c>
      <c r="E20" s="46">
        <v>9.5</v>
      </c>
      <c r="F20" s="44">
        <v>21</v>
      </c>
      <c r="G20" s="58">
        <v>61.25</v>
      </c>
      <c r="H20" s="59">
        <v>48.1</v>
      </c>
      <c r="I20" s="48">
        <v>15750</v>
      </c>
      <c r="J20" s="51">
        <v>803.6</v>
      </c>
      <c r="K20" s="51">
        <v>456</v>
      </c>
      <c r="L20" s="60">
        <v>16.03</v>
      </c>
      <c r="M20" s="61">
        <v>714.9</v>
      </c>
      <c r="N20" s="51">
        <v>86.7</v>
      </c>
      <c r="O20" s="62">
        <v>3.42</v>
      </c>
      <c r="R20" s="1"/>
      <c r="S20" s="1"/>
    </row>
    <row r="21" spans="1:19" x14ac:dyDescent="0.3">
      <c r="A21" s="43" t="s">
        <v>52</v>
      </c>
      <c r="B21" s="44">
        <v>396</v>
      </c>
      <c r="C21" s="45">
        <v>165</v>
      </c>
      <c r="D21" s="46">
        <v>7.5</v>
      </c>
      <c r="E21" s="46">
        <v>11.5</v>
      </c>
      <c r="F21" s="44">
        <v>21</v>
      </c>
      <c r="G21" s="58">
        <v>69.72</v>
      </c>
      <c r="H21" s="59">
        <v>54.7</v>
      </c>
      <c r="I21" s="48">
        <v>18530</v>
      </c>
      <c r="J21" s="51">
        <v>935.7</v>
      </c>
      <c r="K21" s="51">
        <v>529.70000000000005</v>
      </c>
      <c r="L21" s="60">
        <v>16.3</v>
      </c>
      <c r="M21" s="61">
        <v>865</v>
      </c>
      <c r="N21" s="51">
        <v>104.8</v>
      </c>
      <c r="O21" s="62">
        <v>3.52</v>
      </c>
      <c r="R21" s="1"/>
      <c r="S21" s="1"/>
    </row>
    <row r="22" spans="1:19" x14ac:dyDescent="0.3">
      <c r="A22" s="33" t="s">
        <v>53</v>
      </c>
      <c r="B22" s="34">
        <v>443</v>
      </c>
      <c r="C22" s="35">
        <v>180</v>
      </c>
      <c r="D22" s="36">
        <v>7.3</v>
      </c>
      <c r="E22" s="36">
        <v>11</v>
      </c>
      <c r="F22" s="34">
        <v>21</v>
      </c>
      <c r="G22" s="53">
        <v>76.23</v>
      </c>
      <c r="H22" s="54">
        <v>59.8</v>
      </c>
      <c r="I22" s="38">
        <v>24940</v>
      </c>
      <c r="J22" s="41">
        <v>1125.8</v>
      </c>
      <c r="K22" s="41">
        <v>639.5</v>
      </c>
      <c r="L22" s="55">
        <v>18.09</v>
      </c>
      <c r="M22" s="56">
        <v>1073.7</v>
      </c>
      <c r="N22" s="41">
        <v>119.3</v>
      </c>
      <c r="O22" s="57">
        <v>3.75</v>
      </c>
      <c r="R22" s="1"/>
      <c r="S22" s="1"/>
    </row>
    <row r="23" spans="1:19" x14ac:dyDescent="0.3">
      <c r="A23" s="33" t="s">
        <v>54</v>
      </c>
      <c r="B23" s="34">
        <v>447</v>
      </c>
      <c r="C23" s="35">
        <v>180</v>
      </c>
      <c r="D23" s="36">
        <v>8.4</v>
      </c>
      <c r="E23" s="36">
        <v>13</v>
      </c>
      <c r="F23" s="34">
        <v>21</v>
      </c>
      <c r="G23" s="53">
        <v>86.96</v>
      </c>
      <c r="H23" s="54">
        <v>67.5</v>
      </c>
      <c r="I23" s="38">
        <v>28870</v>
      </c>
      <c r="J23" s="41">
        <v>1291.9000000000001</v>
      </c>
      <c r="K23" s="41">
        <v>732.9</v>
      </c>
      <c r="L23" s="55">
        <v>18.32</v>
      </c>
      <c r="M23" s="56">
        <v>1269</v>
      </c>
      <c r="N23" s="41">
        <v>141</v>
      </c>
      <c r="O23" s="57">
        <v>3.84</v>
      </c>
      <c r="R23" s="1"/>
      <c r="S23" s="1"/>
    </row>
    <row r="24" spans="1:19" x14ac:dyDescent="0.3">
      <c r="A24" s="43" t="s">
        <v>55</v>
      </c>
      <c r="B24" s="44">
        <v>482</v>
      </c>
      <c r="C24" s="45">
        <v>200</v>
      </c>
      <c r="D24" s="46">
        <v>8.8000000000000007</v>
      </c>
      <c r="E24" s="46">
        <v>12</v>
      </c>
      <c r="F24" s="44">
        <v>21</v>
      </c>
      <c r="G24" s="58">
        <v>92.98</v>
      </c>
      <c r="H24" s="59">
        <v>73</v>
      </c>
      <c r="I24" s="48">
        <v>37160</v>
      </c>
      <c r="J24" s="51">
        <v>1511</v>
      </c>
      <c r="K24" s="51">
        <v>850.4</v>
      </c>
      <c r="L24" s="60">
        <v>19.989999999999998</v>
      </c>
      <c r="M24" s="61">
        <v>1606</v>
      </c>
      <c r="N24" s="51">
        <v>160.6</v>
      </c>
      <c r="O24" s="62">
        <v>4.16</v>
      </c>
      <c r="R24" s="1"/>
      <c r="S24" s="1"/>
    </row>
    <row r="25" spans="1:19" x14ac:dyDescent="0.3">
      <c r="A25" s="43" t="s">
        <v>56</v>
      </c>
      <c r="B25" s="44">
        <v>486</v>
      </c>
      <c r="C25" s="45">
        <v>200</v>
      </c>
      <c r="D25" s="46">
        <v>9.1999999999999993</v>
      </c>
      <c r="E25" s="46">
        <v>14</v>
      </c>
      <c r="F25" s="44">
        <v>21</v>
      </c>
      <c r="G25" s="58">
        <v>102.8</v>
      </c>
      <c r="H25" s="59">
        <v>80.7</v>
      </c>
      <c r="I25" s="48">
        <v>42390</v>
      </c>
      <c r="J25" s="51">
        <v>1709</v>
      </c>
      <c r="K25" s="51">
        <v>970.2</v>
      </c>
      <c r="L25" s="60">
        <v>20.3</v>
      </c>
      <c r="M25" s="61">
        <v>1873</v>
      </c>
      <c r="N25" s="51">
        <v>187.3</v>
      </c>
      <c r="O25" s="62">
        <v>4.2699999999999996</v>
      </c>
      <c r="R25" s="1"/>
      <c r="S25" s="1"/>
    </row>
    <row r="26" spans="1:19" x14ac:dyDescent="0.3">
      <c r="A26" s="33" t="s">
        <v>57</v>
      </c>
      <c r="B26" s="34">
        <v>543</v>
      </c>
      <c r="C26" s="35">
        <v>220</v>
      </c>
      <c r="D26" s="36">
        <v>9.5</v>
      </c>
      <c r="E26" s="36">
        <v>13.5</v>
      </c>
      <c r="F26" s="34">
        <v>24</v>
      </c>
      <c r="G26" s="53">
        <v>113.37</v>
      </c>
      <c r="H26" s="54">
        <v>89</v>
      </c>
      <c r="I26" s="38">
        <v>55680</v>
      </c>
      <c r="J26" s="41">
        <v>2051</v>
      </c>
      <c r="K26" s="63">
        <v>1165</v>
      </c>
      <c r="L26" s="55">
        <v>22.16</v>
      </c>
      <c r="M26" s="56">
        <v>2404</v>
      </c>
      <c r="N26" s="41">
        <v>218.6</v>
      </c>
      <c r="O26" s="57">
        <v>4.6100000000000003</v>
      </c>
      <c r="R26" s="1"/>
      <c r="S26" s="1"/>
    </row>
    <row r="27" spans="1:19" x14ac:dyDescent="0.3">
      <c r="A27" s="33" t="s">
        <v>58</v>
      </c>
      <c r="B27" s="34">
        <v>547</v>
      </c>
      <c r="C27" s="35">
        <v>220</v>
      </c>
      <c r="D27" s="36">
        <v>10</v>
      </c>
      <c r="E27" s="36">
        <v>15.5</v>
      </c>
      <c r="F27" s="34">
        <v>24</v>
      </c>
      <c r="G27" s="53">
        <v>124.75</v>
      </c>
      <c r="H27" s="54">
        <v>97.9</v>
      </c>
      <c r="I27" s="38">
        <v>62790</v>
      </c>
      <c r="J27" s="41">
        <v>2296</v>
      </c>
      <c r="K27" s="63">
        <v>1302</v>
      </c>
      <c r="L27" s="55">
        <v>22.43</v>
      </c>
      <c r="M27" s="56">
        <v>2760</v>
      </c>
      <c r="N27" s="41">
        <v>250.9</v>
      </c>
      <c r="O27" s="57">
        <v>4.7</v>
      </c>
      <c r="R27" s="1"/>
      <c r="S27" s="1"/>
    </row>
    <row r="28" spans="1:19" x14ac:dyDescent="0.3">
      <c r="A28" s="43" t="s">
        <v>59</v>
      </c>
      <c r="B28" s="44">
        <v>593</v>
      </c>
      <c r="C28" s="45">
        <v>230</v>
      </c>
      <c r="D28" s="46">
        <v>10.5</v>
      </c>
      <c r="E28" s="46">
        <v>15.5</v>
      </c>
      <c r="F28" s="44">
        <v>24</v>
      </c>
      <c r="G28" s="58">
        <v>135.26</v>
      </c>
      <c r="H28" s="59">
        <v>106.2</v>
      </c>
      <c r="I28" s="48">
        <v>78760</v>
      </c>
      <c r="J28" s="51">
        <v>2656</v>
      </c>
      <c r="K28" s="64">
        <v>1512</v>
      </c>
      <c r="L28" s="60">
        <v>24.13</v>
      </c>
      <c r="M28" s="61">
        <v>3154</v>
      </c>
      <c r="N28" s="51">
        <v>274.3</v>
      </c>
      <c r="O28" s="62">
        <v>4.83</v>
      </c>
      <c r="R28" s="1"/>
      <c r="S28" s="1"/>
    </row>
    <row r="29" spans="1:19" x14ac:dyDescent="0.3">
      <c r="A29" s="43" t="s">
        <v>60</v>
      </c>
      <c r="B29" s="44">
        <v>597</v>
      </c>
      <c r="C29" s="45">
        <v>230</v>
      </c>
      <c r="D29" s="46">
        <v>11</v>
      </c>
      <c r="E29" s="46">
        <v>17.5</v>
      </c>
      <c r="F29" s="44">
        <v>24</v>
      </c>
      <c r="G29" s="58">
        <v>147.30000000000001</v>
      </c>
      <c r="H29" s="59">
        <v>115.6</v>
      </c>
      <c r="I29" s="48">
        <v>87640</v>
      </c>
      <c r="J29" s="51">
        <v>2936</v>
      </c>
      <c r="K29" s="64">
        <v>1669</v>
      </c>
      <c r="L29" s="60">
        <v>24.39</v>
      </c>
      <c r="M29" s="61">
        <v>3561</v>
      </c>
      <c r="N29" s="51">
        <v>309.60000000000002</v>
      </c>
      <c r="O29" s="62">
        <v>4.92</v>
      </c>
      <c r="R29" s="1"/>
      <c r="S29" s="1"/>
    </row>
    <row r="30" spans="1:19" x14ac:dyDescent="0.3">
      <c r="A30" s="33" t="s">
        <v>61</v>
      </c>
      <c r="B30" s="34">
        <v>691</v>
      </c>
      <c r="C30" s="35">
        <v>260</v>
      </c>
      <c r="D30" s="36">
        <v>12</v>
      </c>
      <c r="E30" s="36">
        <v>15.5</v>
      </c>
      <c r="F30" s="34">
        <v>24</v>
      </c>
      <c r="G30" s="53">
        <v>164.7</v>
      </c>
      <c r="H30" s="54">
        <v>129.30000000000001</v>
      </c>
      <c r="I30" s="65">
        <v>125930</v>
      </c>
      <c r="J30" s="41">
        <v>3645</v>
      </c>
      <c r="K30" s="63">
        <v>2095</v>
      </c>
      <c r="L30" s="55">
        <v>27.65</v>
      </c>
      <c r="M30" s="56">
        <v>4556</v>
      </c>
      <c r="N30" s="41">
        <v>350.5</v>
      </c>
      <c r="O30" s="57">
        <v>5.26</v>
      </c>
      <c r="R30" s="1"/>
      <c r="S30" s="1"/>
    </row>
    <row r="31" spans="1:19" x14ac:dyDescent="0.3">
      <c r="A31" s="33" t="s">
        <v>62</v>
      </c>
      <c r="B31" s="34">
        <v>697</v>
      </c>
      <c r="C31" s="35">
        <v>260</v>
      </c>
      <c r="D31" s="36">
        <v>12.5</v>
      </c>
      <c r="E31" s="36">
        <v>18.5</v>
      </c>
      <c r="F31" s="34">
        <v>24</v>
      </c>
      <c r="G31" s="53">
        <v>183.6</v>
      </c>
      <c r="H31" s="54">
        <v>144.19999999999999</v>
      </c>
      <c r="I31" s="65">
        <v>145912</v>
      </c>
      <c r="J31" s="41">
        <v>4187</v>
      </c>
      <c r="K31" s="63">
        <v>2393</v>
      </c>
      <c r="L31" s="55">
        <v>28.19</v>
      </c>
      <c r="M31" s="56">
        <v>5437</v>
      </c>
      <c r="N31" s="41">
        <v>418.2</v>
      </c>
      <c r="O31" s="57">
        <v>5.44</v>
      </c>
      <c r="R31" s="1"/>
      <c r="S31" s="1"/>
    </row>
    <row r="32" spans="1:19" x14ac:dyDescent="0.3">
      <c r="A32" s="43" t="s">
        <v>63</v>
      </c>
      <c r="B32" s="44">
        <v>791</v>
      </c>
      <c r="C32" s="45">
        <v>280</v>
      </c>
      <c r="D32" s="46">
        <v>13.5</v>
      </c>
      <c r="E32" s="46">
        <v>17</v>
      </c>
      <c r="F32" s="44">
        <v>26</v>
      </c>
      <c r="G32" s="58">
        <v>203.2</v>
      </c>
      <c r="H32" s="59">
        <v>159.5</v>
      </c>
      <c r="I32" s="66">
        <v>199500</v>
      </c>
      <c r="J32" s="51">
        <v>5044</v>
      </c>
      <c r="K32" s="64">
        <v>2917</v>
      </c>
      <c r="L32" s="60">
        <v>31.33</v>
      </c>
      <c r="M32" s="61">
        <v>6244</v>
      </c>
      <c r="N32" s="51">
        <v>446</v>
      </c>
      <c r="O32" s="62">
        <v>5.54</v>
      </c>
      <c r="R32" s="1"/>
      <c r="S32" s="1"/>
    </row>
    <row r="33" spans="1:19" x14ac:dyDescent="0.3">
      <c r="A33" s="43" t="s">
        <v>64</v>
      </c>
      <c r="B33" s="44">
        <v>796</v>
      </c>
      <c r="C33" s="45">
        <v>280</v>
      </c>
      <c r="D33" s="46">
        <v>14</v>
      </c>
      <c r="E33" s="46">
        <v>20.5</v>
      </c>
      <c r="F33" s="44">
        <v>26</v>
      </c>
      <c r="G33" s="58">
        <v>226.6</v>
      </c>
      <c r="H33" s="59">
        <v>177.9</v>
      </c>
      <c r="I33" s="66">
        <v>232200</v>
      </c>
      <c r="J33" s="51">
        <v>5820</v>
      </c>
      <c r="K33" s="64">
        <v>3343</v>
      </c>
      <c r="L33" s="60">
        <v>32.01</v>
      </c>
      <c r="M33" s="61">
        <v>7527</v>
      </c>
      <c r="N33" s="51">
        <v>537.6</v>
      </c>
      <c r="O33" s="62">
        <v>5.76</v>
      </c>
      <c r="R33" s="1"/>
      <c r="S33" s="1"/>
    </row>
    <row r="34" spans="1:19" x14ac:dyDescent="0.3">
      <c r="A34" s="33" t="s">
        <v>65</v>
      </c>
      <c r="B34" s="34">
        <v>893</v>
      </c>
      <c r="C34" s="35">
        <v>300</v>
      </c>
      <c r="D34" s="36">
        <v>15</v>
      </c>
      <c r="E34" s="36">
        <v>18.5</v>
      </c>
      <c r="F34" s="34">
        <v>30</v>
      </c>
      <c r="G34" s="53">
        <v>247.1</v>
      </c>
      <c r="H34" s="54">
        <v>194</v>
      </c>
      <c r="I34" s="65">
        <v>304400</v>
      </c>
      <c r="J34" s="41">
        <v>6817</v>
      </c>
      <c r="K34" s="63">
        <v>3964</v>
      </c>
      <c r="L34" s="55">
        <v>35.090000000000003</v>
      </c>
      <c r="M34" s="56">
        <v>8365</v>
      </c>
      <c r="N34" s="41">
        <v>557.6</v>
      </c>
      <c r="O34" s="57">
        <v>5.82</v>
      </c>
      <c r="R34" s="1"/>
      <c r="S34" s="1"/>
    </row>
    <row r="35" spans="1:19" x14ac:dyDescent="0.3">
      <c r="A35" s="33" t="s">
        <v>66</v>
      </c>
      <c r="B35" s="34">
        <v>900</v>
      </c>
      <c r="C35" s="35">
        <v>300</v>
      </c>
      <c r="D35" s="36">
        <v>15.5</v>
      </c>
      <c r="E35" s="36">
        <v>22</v>
      </c>
      <c r="F35" s="34">
        <v>30</v>
      </c>
      <c r="G35" s="53">
        <v>272.39999999999998</v>
      </c>
      <c r="H35" s="54">
        <v>213.8</v>
      </c>
      <c r="I35" s="65">
        <v>349200</v>
      </c>
      <c r="J35" s="41">
        <v>7760</v>
      </c>
      <c r="K35" s="63">
        <v>4480</v>
      </c>
      <c r="L35" s="55">
        <v>35.799999999999997</v>
      </c>
      <c r="M35" s="56">
        <v>9943</v>
      </c>
      <c r="N35" s="41">
        <v>662.8</v>
      </c>
      <c r="O35" s="57">
        <v>6.04</v>
      </c>
      <c r="R35" s="1"/>
      <c r="S35" s="1"/>
    </row>
    <row r="36" spans="1:19" x14ac:dyDescent="0.3">
      <c r="A36" s="43" t="s">
        <v>67</v>
      </c>
      <c r="B36" s="44">
        <v>990</v>
      </c>
      <c r="C36" s="45">
        <v>320</v>
      </c>
      <c r="D36" s="46">
        <v>16</v>
      </c>
      <c r="E36" s="46">
        <v>21</v>
      </c>
      <c r="F36" s="44">
        <v>30</v>
      </c>
      <c r="G36" s="58">
        <v>293.82</v>
      </c>
      <c r="H36" s="59">
        <v>230.6</v>
      </c>
      <c r="I36" s="66">
        <v>446000</v>
      </c>
      <c r="J36" s="51">
        <v>9011</v>
      </c>
      <c r="K36" s="64">
        <v>5234</v>
      </c>
      <c r="L36" s="60">
        <v>38.96</v>
      </c>
      <c r="M36" s="66">
        <v>11520</v>
      </c>
      <c r="N36" s="51">
        <v>719.9</v>
      </c>
      <c r="O36" s="62">
        <v>6.26</v>
      </c>
      <c r="R36" s="1"/>
      <c r="S36" s="1"/>
    </row>
    <row r="37" spans="1:19" x14ac:dyDescent="0.3">
      <c r="A37" s="43" t="s">
        <v>68</v>
      </c>
      <c r="B37" s="44">
        <v>998</v>
      </c>
      <c r="C37" s="45">
        <v>320</v>
      </c>
      <c r="D37" s="46">
        <v>17</v>
      </c>
      <c r="E37" s="46">
        <v>25</v>
      </c>
      <c r="F37" s="44">
        <v>30</v>
      </c>
      <c r="G37" s="58">
        <v>328.9</v>
      </c>
      <c r="H37" s="59">
        <v>258.2</v>
      </c>
      <c r="I37" s="66">
        <v>516400</v>
      </c>
      <c r="J37" s="51">
        <v>10350</v>
      </c>
      <c r="K37" s="64">
        <v>5980</v>
      </c>
      <c r="L37" s="60">
        <v>39.619999999999997</v>
      </c>
      <c r="M37" s="66">
        <v>13710</v>
      </c>
      <c r="N37" s="51">
        <v>836.9</v>
      </c>
      <c r="O37" s="62">
        <v>6.46</v>
      </c>
      <c r="R37" s="1"/>
      <c r="S37" s="1"/>
    </row>
    <row r="38" spans="1:19" x14ac:dyDescent="0.3">
      <c r="A38" s="43" t="s">
        <v>69</v>
      </c>
      <c r="B38" s="44">
        <v>1006</v>
      </c>
      <c r="C38" s="45">
        <v>320</v>
      </c>
      <c r="D38" s="46">
        <v>18</v>
      </c>
      <c r="E38" s="46">
        <v>29</v>
      </c>
      <c r="F38" s="44">
        <v>30</v>
      </c>
      <c r="G38" s="58">
        <v>364</v>
      </c>
      <c r="H38" s="59">
        <v>285.7</v>
      </c>
      <c r="I38" s="66">
        <v>587700</v>
      </c>
      <c r="J38" s="51">
        <v>11680</v>
      </c>
      <c r="K38" s="64">
        <v>6736</v>
      </c>
      <c r="L38" s="60">
        <v>40.18</v>
      </c>
      <c r="M38" s="66">
        <v>15900</v>
      </c>
      <c r="N38" s="51">
        <v>993.9</v>
      </c>
      <c r="O38" s="62">
        <v>6.61</v>
      </c>
      <c r="R38" s="1"/>
      <c r="S38" s="1"/>
    </row>
    <row r="39" spans="1:19" ht="15" thickBot="1" x14ac:dyDescent="0.35">
      <c r="A39" s="67" t="s">
        <v>70</v>
      </c>
      <c r="B39" s="68">
        <v>1013</v>
      </c>
      <c r="C39" s="69">
        <v>320</v>
      </c>
      <c r="D39" s="70">
        <v>19</v>
      </c>
      <c r="E39" s="70">
        <v>32.5</v>
      </c>
      <c r="F39" s="68">
        <v>30</v>
      </c>
      <c r="G39" s="71">
        <v>400.6</v>
      </c>
      <c r="H39" s="72">
        <v>314.5</v>
      </c>
      <c r="I39" s="73">
        <v>655400</v>
      </c>
      <c r="J39" s="74">
        <v>12940</v>
      </c>
      <c r="K39" s="75">
        <v>7470</v>
      </c>
      <c r="L39" s="76">
        <v>40.450000000000003</v>
      </c>
      <c r="M39" s="73">
        <v>17830</v>
      </c>
      <c r="N39" s="74">
        <v>1114.3</v>
      </c>
      <c r="O39" s="77">
        <v>6.67</v>
      </c>
      <c r="R39" s="1"/>
      <c r="S39" s="1"/>
    </row>
    <row r="40" spans="1:19" x14ac:dyDescent="0.3">
      <c r="R40" s="1"/>
      <c r="S40" s="1"/>
    </row>
    <row r="41" spans="1:19" x14ac:dyDescent="0.3">
      <c r="R41" s="1"/>
      <c r="S4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workbookViewId="0">
      <selection activeCell="Q21" sqref="Q21"/>
    </sheetView>
  </sheetViews>
  <sheetFormatPr defaultRowHeight="14.4" x14ac:dyDescent="0.3"/>
  <cols>
    <col min="17" max="17" width="18.77734375" customWidth="1"/>
    <col min="18" max="18" width="9.88671875" customWidth="1"/>
    <col min="19" max="19" width="14.44140625" customWidth="1"/>
  </cols>
  <sheetData>
    <row r="1" spans="1:20" ht="24" x14ac:dyDescent="0.3">
      <c r="A1" s="85" t="s">
        <v>74</v>
      </c>
      <c r="B1" s="86"/>
      <c r="C1" s="87"/>
      <c r="D1" s="87"/>
      <c r="E1" s="87"/>
      <c r="F1" s="88"/>
      <c r="G1" s="89" t="s">
        <v>75</v>
      </c>
      <c r="H1" s="89" t="s">
        <v>76</v>
      </c>
      <c r="I1" s="90" t="s">
        <v>77</v>
      </c>
      <c r="J1" s="91" t="s">
        <v>78</v>
      </c>
      <c r="K1" s="91" t="s">
        <v>79</v>
      </c>
      <c r="L1" s="91" t="s">
        <v>80</v>
      </c>
      <c r="M1" s="90" t="s">
        <v>81</v>
      </c>
      <c r="N1" s="91" t="s">
        <v>82</v>
      </c>
      <c r="O1" s="92" t="s">
        <v>82</v>
      </c>
    </row>
    <row r="2" spans="1:20" ht="18" x14ac:dyDescent="0.4">
      <c r="A2" s="13" t="s">
        <v>13</v>
      </c>
      <c r="B2" s="14" t="s">
        <v>14</v>
      </c>
      <c r="C2" s="15" t="s">
        <v>15</v>
      </c>
      <c r="D2" s="15" t="s">
        <v>16</v>
      </c>
      <c r="E2" s="15" t="s">
        <v>17</v>
      </c>
      <c r="F2" s="15" t="s">
        <v>18</v>
      </c>
      <c r="G2" s="14" t="s">
        <v>19</v>
      </c>
      <c r="H2" s="14" t="s">
        <v>20</v>
      </c>
      <c r="I2" s="14" t="s">
        <v>21</v>
      </c>
      <c r="J2" s="15" t="s">
        <v>22</v>
      </c>
      <c r="K2" s="15" t="s">
        <v>23</v>
      </c>
      <c r="L2" s="15" t="s">
        <v>24</v>
      </c>
      <c r="M2" s="14" t="s">
        <v>25</v>
      </c>
      <c r="N2" s="15" t="s">
        <v>26</v>
      </c>
      <c r="O2" s="16" t="s">
        <v>27</v>
      </c>
    </row>
    <row r="3" spans="1:20" ht="16.8" thickBot="1" x14ac:dyDescent="0.35">
      <c r="A3" s="17"/>
      <c r="B3" s="18" t="s">
        <v>28</v>
      </c>
      <c r="C3" s="19" t="s">
        <v>28</v>
      </c>
      <c r="D3" s="19" t="s">
        <v>28</v>
      </c>
      <c r="E3" s="19" t="s">
        <v>28</v>
      </c>
      <c r="F3" s="19" t="s">
        <v>28</v>
      </c>
      <c r="G3" s="18" t="s">
        <v>29</v>
      </c>
      <c r="H3" s="20" t="s">
        <v>30</v>
      </c>
      <c r="I3" s="18" t="s">
        <v>31</v>
      </c>
      <c r="J3" s="19" t="s">
        <v>32</v>
      </c>
      <c r="K3" s="19" t="s">
        <v>32</v>
      </c>
      <c r="L3" s="19" t="s">
        <v>33</v>
      </c>
      <c r="M3" s="18" t="s">
        <v>31</v>
      </c>
      <c r="N3" s="19" t="s">
        <v>32</v>
      </c>
      <c r="O3" s="21" t="s">
        <v>33</v>
      </c>
    </row>
    <row r="4" spans="1:20" x14ac:dyDescent="0.3">
      <c r="A4" s="93" t="s">
        <v>83</v>
      </c>
      <c r="B4" s="94">
        <v>195</v>
      </c>
      <c r="C4" s="95">
        <v>200</v>
      </c>
      <c r="D4" s="96">
        <v>6.5</v>
      </c>
      <c r="E4" s="96">
        <v>10</v>
      </c>
      <c r="F4" s="94">
        <v>13</v>
      </c>
      <c r="G4" s="97">
        <v>52.82</v>
      </c>
      <c r="H4" s="98">
        <v>41.5</v>
      </c>
      <c r="I4" s="28">
        <v>3820</v>
      </c>
      <c r="J4" s="29">
        <v>392</v>
      </c>
      <c r="K4" s="29">
        <v>216</v>
      </c>
      <c r="L4" s="30">
        <v>8.5</v>
      </c>
      <c r="M4" s="28">
        <v>1334</v>
      </c>
      <c r="N4" s="99">
        <v>133</v>
      </c>
      <c r="O4" s="32">
        <v>5.03</v>
      </c>
    </row>
    <row r="5" spans="1:20" ht="15" thickBot="1" x14ac:dyDescent="0.35">
      <c r="A5" s="100" t="s">
        <v>84</v>
      </c>
      <c r="B5" s="101">
        <v>198</v>
      </c>
      <c r="C5" s="102">
        <v>200</v>
      </c>
      <c r="D5" s="103">
        <v>7</v>
      </c>
      <c r="E5" s="103">
        <v>11.5</v>
      </c>
      <c r="F5" s="101">
        <v>13</v>
      </c>
      <c r="G5" s="100">
        <v>59.7</v>
      </c>
      <c r="H5" s="104">
        <v>46.9</v>
      </c>
      <c r="I5" s="38">
        <v>4422</v>
      </c>
      <c r="J5" s="39">
        <v>447</v>
      </c>
      <c r="K5" s="39">
        <v>247</v>
      </c>
      <c r="L5" s="40">
        <v>8.61</v>
      </c>
      <c r="M5" s="38">
        <v>1534</v>
      </c>
      <c r="N5" s="63">
        <v>153</v>
      </c>
      <c r="O5" s="42">
        <v>5.07</v>
      </c>
    </row>
    <row r="6" spans="1:20" ht="15" thickBot="1" x14ac:dyDescent="0.35">
      <c r="A6" s="105" t="s">
        <v>85</v>
      </c>
      <c r="B6" s="106">
        <v>227</v>
      </c>
      <c r="C6" s="107">
        <v>240</v>
      </c>
      <c r="D6" s="108">
        <v>7</v>
      </c>
      <c r="E6" s="108">
        <v>10.5</v>
      </c>
      <c r="F6" s="106">
        <v>14</v>
      </c>
      <c r="G6" s="105">
        <v>65.510000000000005</v>
      </c>
      <c r="H6" s="109">
        <v>52.2</v>
      </c>
      <c r="I6" s="48">
        <v>6589</v>
      </c>
      <c r="J6" s="49">
        <v>580</v>
      </c>
      <c r="K6" s="49">
        <v>318</v>
      </c>
      <c r="L6" s="60">
        <v>9.9499999999999993</v>
      </c>
      <c r="M6" s="48">
        <v>2421</v>
      </c>
      <c r="N6" s="64">
        <v>202</v>
      </c>
      <c r="O6" s="52">
        <v>6.03</v>
      </c>
      <c r="Q6" s="82" t="s">
        <v>11</v>
      </c>
      <c r="R6" s="82" t="s">
        <v>71</v>
      </c>
      <c r="S6" s="82" t="s">
        <v>73</v>
      </c>
    </row>
    <row r="7" spans="1:20" ht="18.600000000000001" thickBot="1" x14ac:dyDescent="0.45">
      <c r="A7" s="100" t="s">
        <v>86</v>
      </c>
      <c r="B7" s="101">
        <v>230</v>
      </c>
      <c r="C7" s="102">
        <v>240</v>
      </c>
      <c r="D7" s="103">
        <v>8</v>
      </c>
      <c r="E7" s="103">
        <v>12</v>
      </c>
      <c r="F7" s="101">
        <v>14</v>
      </c>
      <c r="G7" s="100">
        <v>75.77</v>
      </c>
      <c r="H7" s="104">
        <v>59.5</v>
      </c>
      <c r="I7" s="38">
        <v>7601</v>
      </c>
      <c r="J7" s="39">
        <v>661</v>
      </c>
      <c r="K7" s="39">
        <v>365</v>
      </c>
      <c r="L7" s="55">
        <v>10.02</v>
      </c>
      <c r="M7" s="38">
        <v>2766</v>
      </c>
      <c r="N7" s="41">
        <v>231</v>
      </c>
      <c r="O7" s="42">
        <v>6.04</v>
      </c>
      <c r="Q7" s="83" t="s">
        <v>83</v>
      </c>
      <c r="R7" s="12">
        <f>MATCH(Q7,A4:A21)</f>
        <v>1</v>
      </c>
      <c r="S7" s="84">
        <f>INDEX(I4:I21,R7)</f>
        <v>3820</v>
      </c>
      <c r="T7" s="81" t="s">
        <v>21</v>
      </c>
    </row>
    <row r="8" spans="1:20" ht="18.600000000000001" thickBot="1" x14ac:dyDescent="0.45">
      <c r="A8" s="105" t="s">
        <v>87</v>
      </c>
      <c r="B8" s="106">
        <v>255</v>
      </c>
      <c r="C8" s="107">
        <v>260</v>
      </c>
      <c r="D8" s="108">
        <v>8</v>
      </c>
      <c r="E8" s="108">
        <v>12</v>
      </c>
      <c r="F8" s="106">
        <v>16</v>
      </c>
      <c r="G8" s="105">
        <v>83.08</v>
      </c>
      <c r="H8" s="109">
        <v>65.2</v>
      </c>
      <c r="I8" s="48">
        <v>10300</v>
      </c>
      <c r="J8" s="49">
        <v>809</v>
      </c>
      <c r="K8" s="49">
        <v>445</v>
      </c>
      <c r="L8" s="60">
        <v>11.14</v>
      </c>
      <c r="M8" s="48">
        <v>3517</v>
      </c>
      <c r="N8" s="51">
        <v>271</v>
      </c>
      <c r="O8" s="52">
        <v>6.51</v>
      </c>
      <c r="Q8" s="83" t="str">
        <f>INDEX(A4:A21,R7)</f>
        <v>20К1</v>
      </c>
      <c r="R8" s="1"/>
      <c r="S8" s="84">
        <f>INDEX(J4:J21,R7)</f>
        <v>392</v>
      </c>
      <c r="T8" s="81" t="s">
        <v>22</v>
      </c>
    </row>
    <row r="9" spans="1:20" ht="18.600000000000001" thickBot="1" x14ac:dyDescent="0.45">
      <c r="A9" s="100" t="s">
        <v>88</v>
      </c>
      <c r="B9" s="101">
        <v>258</v>
      </c>
      <c r="C9" s="102">
        <v>260</v>
      </c>
      <c r="D9" s="103">
        <v>9</v>
      </c>
      <c r="E9" s="103">
        <v>13.5</v>
      </c>
      <c r="F9" s="101">
        <v>16</v>
      </c>
      <c r="G9" s="110">
        <v>93.19</v>
      </c>
      <c r="H9" s="111">
        <v>73.2</v>
      </c>
      <c r="I9" s="38">
        <v>11700</v>
      </c>
      <c r="J9" s="63">
        <v>907</v>
      </c>
      <c r="K9" s="39">
        <v>501</v>
      </c>
      <c r="L9" s="55">
        <v>11.21</v>
      </c>
      <c r="M9" s="38">
        <v>3957</v>
      </c>
      <c r="N9" s="41">
        <v>304</v>
      </c>
      <c r="O9" s="57">
        <v>6.52</v>
      </c>
      <c r="Q9" s="83">
        <f>IF(Q8=Q7,0,1)</f>
        <v>0</v>
      </c>
      <c r="R9" s="1"/>
      <c r="S9" s="84">
        <f>INDEX(K4:K21,R7)</f>
        <v>216</v>
      </c>
      <c r="T9" s="81" t="s">
        <v>23</v>
      </c>
    </row>
    <row r="10" spans="1:20" ht="18.600000000000001" thickBot="1" x14ac:dyDescent="0.45">
      <c r="A10" s="105" t="s">
        <v>89</v>
      </c>
      <c r="B10" s="106">
        <v>262</v>
      </c>
      <c r="C10" s="107">
        <v>260</v>
      </c>
      <c r="D10" s="108">
        <v>10</v>
      </c>
      <c r="E10" s="108">
        <v>15.5</v>
      </c>
      <c r="F10" s="106">
        <v>16</v>
      </c>
      <c r="G10" s="112">
        <v>109.9</v>
      </c>
      <c r="H10" s="113">
        <v>83.1</v>
      </c>
      <c r="I10" s="48">
        <v>13560</v>
      </c>
      <c r="J10" s="64">
        <v>1035</v>
      </c>
      <c r="K10" s="49">
        <v>576</v>
      </c>
      <c r="L10" s="60">
        <v>11.32</v>
      </c>
      <c r="M10" s="48">
        <v>4544</v>
      </c>
      <c r="N10" s="51">
        <v>349</v>
      </c>
      <c r="O10" s="62">
        <v>6.55</v>
      </c>
      <c r="R10" s="1"/>
      <c r="S10" s="84">
        <f>INDEX(L4:L21,R7)</f>
        <v>8.5</v>
      </c>
      <c r="T10" s="81" t="s">
        <v>24</v>
      </c>
    </row>
    <row r="11" spans="1:20" ht="18.600000000000001" thickBot="1" x14ac:dyDescent="0.45">
      <c r="A11" s="100" t="s">
        <v>90</v>
      </c>
      <c r="B11" s="101">
        <v>296</v>
      </c>
      <c r="C11" s="102">
        <v>300</v>
      </c>
      <c r="D11" s="103">
        <v>9</v>
      </c>
      <c r="E11" s="103">
        <v>13.5</v>
      </c>
      <c r="F11" s="101">
        <v>18</v>
      </c>
      <c r="G11" s="110">
        <v>108</v>
      </c>
      <c r="H11" s="111">
        <v>84.8</v>
      </c>
      <c r="I11" s="38">
        <v>18110</v>
      </c>
      <c r="J11" s="63">
        <v>1223</v>
      </c>
      <c r="K11" s="39">
        <v>672</v>
      </c>
      <c r="L11" s="55">
        <v>12.95</v>
      </c>
      <c r="M11" s="38">
        <v>6079</v>
      </c>
      <c r="N11" s="41">
        <v>405</v>
      </c>
      <c r="O11" s="57">
        <v>7.5</v>
      </c>
      <c r="R11" s="1"/>
      <c r="S11" s="84">
        <f>INDEX(M4:M21,R7)</f>
        <v>1334</v>
      </c>
      <c r="T11" s="81" t="s">
        <v>25</v>
      </c>
    </row>
    <row r="12" spans="1:20" ht="18.600000000000001" thickBot="1" x14ac:dyDescent="0.45">
      <c r="A12" s="105" t="s">
        <v>91</v>
      </c>
      <c r="B12" s="106">
        <v>300</v>
      </c>
      <c r="C12" s="107">
        <v>300</v>
      </c>
      <c r="D12" s="108">
        <v>10</v>
      </c>
      <c r="E12" s="108">
        <v>15.5</v>
      </c>
      <c r="F12" s="106">
        <v>18</v>
      </c>
      <c r="G12" s="112">
        <v>122.7</v>
      </c>
      <c r="H12" s="113">
        <v>96.3</v>
      </c>
      <c r="I12" s="48">
        <v>20936</v>
      </c>
      <c r="J12" s="64">
        <v>1395</v>
      </c>
      <c r="K12" s="49">
        <v>771</v>
      </c>
      <c r="L12" s="60">
        <v>13.05</v>
      </c>
      <c r="M12" s="48">
        <v>6980</v>
      </c>
      <c r="N12" s="51">
        <v>465</v>
      </c>
      <c r="O12" s="62">
        <v>7.54</v>
      </c>
      <c r="R12" s="1"/>
      <c r="S12" s="84">
        <f>INDEX(N4:N21,R7)</f>
        <v>133</v>
      </c>
      <c r="T12" s="81" t="s">
        <v>26</v>
      </c>
    </row>
    <row r="13" spans="1:20" ht="18.600000000000001" thickBot="1" x14ac:dyDescent="0.45">
      <c r="A13" s="100" t="s">
        <v>92</v>
      </c>
      <c r="B13" s="101">
        <v>304</v>
      </c>
      <c r="C13" s="102">
        <v>300</v>
      </c>
      <c r="D13" s="103">
        <v>11.5</v>
      </c>
      <c r="E13" s="103">
        <v>17.5</v>
      </c>
      <c r="F13" s="101">
        <v>18</v>
      </c>
      <c r="G13" s="110">
        <v>138.72</v>
      </c>
      <c r="H13" s="111">
        <v>108.9</v>
      </c>
      <c r="I13" s="38">
        <v>23910</v>
      </c>
      <c r="J13" s="63">
        <v>1573</v>
      </c>
      <c r="K13" s="39">
        <v>874</v>
      </c>
      <c r="L13" s="55">
        <v>13.12</v>
      </c>
      <c r="M13" s="38">
        <v>7881</v>
      </c>
      <c r="N13" s="41">
        <v>525</v>
      </c>
      <c r="O13" s="57">
        <v>7.54</v>
      </c>
      <c r="R13" s="1"/>
      <c r="S13" s="84">
        <f>INDEX(O4:O21,R7)</f>
        <v>5.03</v>
      </c>
      <c r="T13" s="81" t="s">
        <v>27</v>
      </c>
    </row>
    <row r="14" spans="1:20" x14ac:dyDescent="0.3">
      <c r="A14" s="105" t="s">
        <v>93</v>
      </c>
      <c r="B14" s="106">
        <v>343</v>
      </c>
      <c r="C14" s="107">
        <v>350</v>
      </c>
      <c r="D14" s="108">
        <v>10</v>
      </c>
      <c r="E14" s="108">
        <v>15</v>
      </c>
      <c r="F14" s="106">
        <v>20</v>
      </c>
      <c r="G14" s="112">
        <v>139.69999999999999</v>
      </c>
      <c r="H14" s="113">
        <v>109.7</v>
      </c>
      <c r="I14" s="48">
        <v>31610</v>
      </c>
      <c r="J14" s="64">
        <v>1843</v>
      </c>
      <c r="K14" s="49">
        <v>1010</v>
      </c>
      <c r="L14" s="60">
        <v>15.04</v>
      </c>
      <c r="M14" s="48">
        <v>10720</v>
      </c>
      <c r="N14" s="51">
        <v>613</v>
      </c>
      <c r="O14" s="62">
        <v>8.76</v>
      </c>
    </row>
    <row r="15" spans="1:20" x14ac:dyDescent="0.3">
      <c r="A15" s="100" t="s">
        <v>94</v>
      </c>
      <c r="B15" s="101">
        <v>348</v>
      </c>
      <c r="C15" s="102">
        <v>350</v>
      </c>
      <c r="D15" s="103">
        <v>11</v>
      </c>
      <c r="E15" s="103">
        <v>17.5</v>
      </c>
      <c r="F15" s="101">
        <v>20</v>
      </c>
      <c r="G15" s="110">
        <v>160.4</v>
      </c>
      <c r="H15" s="111">
        <v>125.9</v>
      </c>
      <c r="I15" s="38">
        <v>37090</v>
      </c>
      <c r="J15" s="63">
        <v>2132</v>
      </c>
      <c r="K15" s="39">
        <v>1173</v>
      </c>
      <c r="L15" s="55">
        <v>15.21</v>
      </c>
      <c r="M15" s="38">
        <v>12510</v>
      </c>
      <c r="N15" s="41">
        <v>715</v>
      </c>
      <c r="O15" s="57">
        <v>8.83</v>
      </c>
    </row>
    <row r="16" spans="1:20" x14ac:dyDescent="0.3">
      <c r="A16" s="105" t="s">
        <v>95</v>
      </c>
      <c r="B16" s="106">
        <v>353</v>
      </c>
      <c r="C16" s="107">
        <v>350</v>
      </c>
      <c r="D16" s="108">
        <v>13</v>
      </c>
      <c r="E16" s="108">
        <v>20</v>
      </c>
      <c r="F16" s="106">
        <v>20</v>
      </c>
      <c r="G16" s="112">
        <v>184.1</v>
      </c>
      <c r="H16" s="113">
        <v>144.5</v>
      </c>
      <c r="I16" s="48">
        <v>42970</v>
      </c>
      <c r="J16" s="64">
        <v>2435</v>
      </c>
      <c r="K16" s="49">
        <v>1351</v>
      </c>
      <c r="L16" s="60">
        <v>15.28</v>
      </c>
      <c r="M16" s="48">
        <v>14300</v>
      </c>
      <c r="N16" s="51">
        <v>817</v>
      </c>
      <c r="O16" s="62">
        <v>8.84</v>
      </c>
    </row>
    <row r="17" spans="1:15" x14ac:dyDescent="0.3">
      <c r="A17" s="100" t="s">
        <v>96</v>
      </c>
      <c r="B17" s="101">
        <v>393</v>
      </c>
      <c r="C17" s="102">
        <v>400</v>
      </c>
      <c r="D17" s="103">
        <v>11</v>
      </c>
      <c r="E17" s="103">
        <v>16.5</v>
      </c>
      <c r="F17" s="101">
        <v>22</v>
      </c>
      <c r="G17" s="110">
        <v>175.9</v>
      </c>
      <c r="H17" s="111">
        <v>138</v>
      </c>
      <c r="I17" s="38">
        <v>52400</v>
      </c>
      <c r="J17" s="63">
        <v>2664</v>
      </c>
      <c r="K17" s="39">
        <v>1457</v>
      </c>
      <c r="L17" s="55">
        <v>17.260000000000002</v>
      </c>
      <c r="M17" s="38">
        <v>17610</v>
      </c>
      <c r="N17" s="41">
        <v>880</v>
      </c>
      <c r="O17" s="57">
        <v>10</v>
      </c>
    </row>
    <row r="18" spans="1:15" x14ac:dyDescent="0.3">
      <c r="A18" s="105" t="s">
        <v>97</v>
      </c>
      <c r="B18" s="106">
        <v>400</v>
      </c>
      <c r="C18" s="107">
        <v>400</v>
      </c>
      <c r="D18" s="108">
        <v>13</v>
      </c>
      <c r="E18" s="108">
        <v>20</v>
      </c>
      <c r="F18" s="106">
        <v>22</v>
      </c>
      <c r="G18" s="112">
        <v>210.96</v>
      </c>
      <c r="H18" s="113">
        <v>165.6</v>
      </c>
      <c r="I18" s="48">
        <v>64140</v>
      </c>
      <c r="J18" s="64">
        <v>3207</v>
      </c>
      <c r="K18" s="49">
        <v>1767</v>
      </c>
      <c r="L18" s="60">
        <v>17.440000000000001</v>
      </c>
      <c r="M18" s="48">
        <v>21350</v>
      </c>
      <c r="N18" s="51">
        <v>1067</v>
      </c>
      <c r="O18" s="62">
        <v>10.050000000000001</v>
      </c>
    </row>
    <row r="19" spans="1:15" x14ac:dyDescent="0.3">
      <c r="A19" s="100" t="s">
        <v>98</v>
      </c>
      <c r="B19" s="101">
        <v>409</v>
      </c>
      <c r="C19" s="102">
        <v>400</v>
      </c>
      <c r="D19" s="103">
        <v>16</v>
      </c>
      <c r="E19" s="103">
        <v>24.5</v>
      </c>
      <c r="F19" s="101">
        <v>22</v>
      </c>
      <c r="G19" s="110">
        <v>257.8</v>
      </c>
      <c r="H19" s="111">
        <v>202.3</v>
      </c>
      <c r="I19" s="38">
        <v>80040</v>
      </c>
      <c r="J19" s="63">
        <v>3914</v>
      </c>
      <c r="K19" s="39">
        <v>2180</v>
      </c>
      <c r="L19" s="55">
        <v>17.62</v>
      </c>
      <c r="M19" s="38">
        <v>26150</v>
      </c>
      <c r="N19" s="41">
        <v>1307</v>
      </c>
      <c r="O19" s="57">
        <v>10.07</v>
      </c>
    </row>
    <row r="20" spans="1:15" x14ac:dyDescent="0.3">
      <c r="A20" s="105" t="s">
        <v>99</v>
      </c>
      <c r="B20" s="106">
        <v>419</v>
      </c>
      <c r="C20" s="107">
        <v>400</v>
      </c>
      <c r="D20" s="108">
        <v>19</v>
      </c>
      <c r="E20" s="108">
        <v>29.5</v>
      </c>
      <c r="F20" s="106">
        <v>22</v>
      </c>
      <c r="G20" s="112">
        <v>308.60000000000002</v>
      </c>
      <c r="H20" s="113">
        <v>242.2</v>
      </c>
      <c r="I20" s="48">
        <v>98340</v>
      </c>
      <c r="J20" s="64">
        <v>4694</v>
      </c>
      <c r="K20" s="49">
        <v>2642</v>
      </c>
      <c r="L20" s="60">
        <v>17.850000000000001</v>
      </c>
      <c r="M20" s="48">
        <v>31500</v>
      </c>
      <c r="N20" s="51">
        <v>1575</v>
      </c>
      <c r="O20" s="62">
        <v>10.1</v>
      </c>
    </row>
    <row r="21" spans="1:15" ht="15" thickBot="1" x14ac:dyDescent="0.35">
      <c r="A21" s="114" t="s">
        <v>100</v>
      </c>
      <c r="B21" s="115">
        <v>431</v>
      </c>
      <c r="C21" s="116">
        <v>400</v>
      </c>
      <c r="D21" s="117">
        <v>23</v>
      </c>
      <c r="E21" s="117">
        <v>35.5</v>
      </c>
      <c r="F21" s="115">
        <v>22</v>
      </c>
      <c r="G21" s="118">
        <v>371</v>
      </c>
      <c r="H21" s="119">
        <v>291.2</v>
      </c>
      <c r="I21" s="120">
        <v>121570</v>
      </c>
      <c r="J21" s="121">
        <v>5642</v>
      </c>
      <c r="K21" s="122">
        <v>3217</v>
      </c>
      <c r="L21" s="123">
        <v>18.100000000000001</v>
      </c>
      <c r="M21" s="120">
        <v>37910</v>
      </c>
      <c r="N21" s="124">
        <v>1896</v>
      </c>
      <c r="O21" s="125">
        <v>10.11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zadacha</vt:lpstr>
      <vt:lpstr>sortament</vt:lpstr>
      <vt:lpstr>sortament_k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2020-01-10T11:11:56Z</dcterms:modified>
</cp:coreProperties>
</file>