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Workstation 1\Desktop\Aulas\EE568\"/>
    </mc:Choice>
  </mc:AlternateContent>
  <xr:revisionPtr revIDLastSave="0" documentId="13_ncr:1_{40C02E30-20CE-424A-9904-F8C20CB4319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N8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N27" i="1" s="1"/>
  <c r="M28" i="1"/>
  <c r="M29" i="1"/>
  <c r="M30" i="1"/>
  <c r="M31" i="1"/>
  <c r="M32" i="1"/>
  <c r="N32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N51" i="1" s="1"/>
  <c r="M52" i="1"/>
  <c r="M53" i="1"/>
  <c r="M54" i="1"/>
  <c r="M55" i="1"/>
  <c r="M56" i="1"/>
  <c r="N56" i="1" s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N75" i="1" s="1"/>
  <c r="M76" i="1"/>
  <c r="M77" i="1"/>
  <c r="M78" i="1"/>
  <c r="M79" i="1"/>
  <c r="M80" i="1"/>
  <c r="N80" i="1" s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N99" i="1" s="1"/>
  <c r="M100" i="1"/>
  <c r="M101" i="1"/>
  <c r="M102" i="1"/>
  <c r="M103" i="1"/>
  <c r="M104" i="1"/>
  <c r="N104" i="1" s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N123" i="1" s="1"/>
  <c r="M124" i="1"/>
  <c r="M125" i="1"/>
  <c r="M126" i="1"/>
  <c r="M127" i="1"/>
  <c r="M128" i="1"/>
  <c r="N128" i="1" s="1"/>
  <c r="M129" i="1"/>
  <c r="M130" i="1"/>
  <c r="M131" i="1"/>
  <c r="M132" i="1"/>
  <c r="M133" i="1"/>
  <c r="N133" i="1" s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N147" i="1" s="1"/>
  <c r="M148" i="1"/>
  <c r="M149" i="1"/>
  <c r="M150" i="1"/>
  <c r="M151" i="1"/>
  <c r="M152" i="1"/>
  <c r="N152" i="1" s="1"/>
  <c r="M153" i="1"/>
  <c r="M154" i="1"/>
  <c r="M155" i="1"/>
  <c r="M156" i="1"/>
  <c r="M157" i="1"/>
  <c r="N157" i="1" s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N171" i="1" s="1"/>
  <c r="M172" i="1"/>
  <c r="M173" i="1"/>
  <c r="M174" i="1"/>
  <c r="M175" i="1"/>
  <c r="M176" i="1"/>
  <c r="N176" i="1" s="1"/>
  <c r="M177" i="1"/>
  <c r="M178" i="1"/>
  <c r="M179" i="1"/>
  <c r="M180" i="1"/>
  <c r="M181" i="1"/>
  <c r="N181" i="1" s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N195" i="1" s="1"/>
  <c r="M196" i="1"/>
  <c r="M197" i="1"/>
  <c r="M198" i="1"/>
  <c r="M199" i="1"/>
  <c r="M200" i="1"/>
  <c r="N200" i="1" s="1"/>
  <c r="M201" i="1"/>
  <c r="M202" i="1"/>
  <c r="M203" i="1"/>
  <c r="M204" i="1"/>
  <c r="M205" i="1"/>
  <c r="N205" i="1" s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N219" i="1" s="1"/>
  <c r="M220" i="1"/>
  <c r="M221" i="1"/>
  <c r="M222" i="1"/>
  <c r="M223" i="1"/>
  <c r="M224" i="1"/>
  <c r="N224" i="1" s="1"/>
  <c r="M225" i="1"/>
  <c r="M226" i="1"/>
  <c r="M227" i="1"/>
  <c r="M228" i="1"/>
  <c r="M229" i="1"/>
  <c r="N229" i="1" s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N243" i="1" s="1"/>
  <c r="M244" i="1"/>
  <c r="M245" i="1"/>
  <c r="M246" i="1"/>
  <c r="M247" i="1"/>
  <c r="M248" i="1"/>
  <c r="N248" i="1" s="1"/>
  <c r="M249" i="1"/>
  <c r="M250" i="1"/>
  <c r="M251" i="1"/>
  <c r="M252" i="1"/>
  <c r="M253" i="1"/>
  <c r="N253" i="1" s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N267" i="1" s="1"/>
  <c r="M268" i="1"/>
  <c r="M269" i="1"/>
  <c r="M270" i="1"/>
  <c r="M271" i="1"/>
  <c r="M272" i="1"/>
  <c r="N272" i="1" s="1"/>
  <c r="M273" i="1"/>
  <c r="M274" i="1"/>
  <c r="N274" i="1" s="1"/>
  <c r="M275" i="1"/>
  <c r="M276" i="1"/>
  <c r="M277" i="1"/>
  <c r="N277" i="1" s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N291" i="1" s="1"/>
  <c r="M292" i="1"/>
  <c r="M293" i="1"/>
  <c r="M294" i="1"/>
  <c r="M295" i="1"/>
  <c r="M296" i="1"/>
  <c r="N296" i="1" s="1"/>
  <c r="M297" i="1"/>
  <c r="M298" i="1"/>
  <c r="M299" i="1"/>
  <c r="M300" i="1"/>
  <c r="M301" i="1"/>
  <c r="N301" i="1" s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N315" i="1" s="1"/>
  <c r="M316" i="1"/>
  <c r="M317" i="1"/>
  <c r="M318" i="1"/>
  <c r="M319" i="1"/>
  <c r="M320" i="1"/>
  <c r="N320" i="1" s="1"/>
  <c r="M321" i="1"/>
  <c r="M322" i="1"/>
  <c r="M323" i="1"/>
  <c r="M324" i="1"/>
  <c r="M325" i="1"/>
  <c r="N325" i="1" s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N339" i="1" s="1"/>
  <c r="M340" i="1"/>
  <c r="M341" i="1"/>
  <c r="M342" i="1"/>
  <c r="M343" i="1"/>
  <c r="M344" i="1"/>
  <c r="N344" i="1" s="1"/>
  <c r="M345" i="1"/>
  <c r="M346" i="1"/>
  <c r="M347" i="1"/>
  <c r="M348" i="1"/>
  <c r="M349" i="1"/>
  <c r="N349" i="1" s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N363" i="1" s="1"/>
  <c r="M3" i="1"/>
  <c r="N4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6" i="1"/>
  <c r="N77" i="1"/>
  <c r="N78" i="1"/>
  <c r="N79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1" i="1"/>
  <c r="N102" i="1"/>
  <c r="N103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4" i="1"/>
  <c r="N125" i="1"/>
  <c r="N126" i="1"/>
  <c r="N127" i="1"/>
  <c r="N129" i="1"/>
  <c r="N130" i="1"/>
  <c r="N131" i="1"/>
  <c r="N132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8" i="1"/>
  <c r="N149" i="1"/>
  <c r="N150" i="1"/>
  <c r="N151" i="1"/>
  <c r="N153" i="1"/>
  <c r="N154" i="1"/>
  <c r="N155" i="1"/>
  <c r="N156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2" i="1"/>
  <c r="N173" i="1"/>
  <c r="N174" i="1"/>
  <c r="N175" i="1"/>
  <c r="N177" i="1"/>
  <c r="N178" i="1"/>
  <c r="N179" i="1"/>
  <c r="N180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6" i="1"/>
  <c r="N197" i="1"/>
  <c r="N198" i="1"/>
  <c r="N199" i="1"/>
  <c r="N201" i="1"/>
  <c r="N202" i="1"/>
  <c r="N203" i="1"/>
  <c r="N204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20" i="1"/>
  <c r="N221" i="1"/>
  <c r="N222" i="1"/>
  <c r="N223" i="1"/>
  <c r="N225" i="1"/>
  <c r="N226" i="1"/>
  <c r="N227" i="1"/>
  <c r="N228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4" i="1"/>
  <c r="N245" i="1"/>
  <c r="N246" i="1"/>
  <c r="N247" i="1"/>
  <c r="N249" i="1"/>
  <c r="N250" i="1"/>
  <c r="N251" i="1"/>
  <c r="N252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8" i="1"/>
  <c r="N269" i="1"/>
  <c r="N270" i="1"/>
  <c r="N271" i="1"/>
  <c r="N273" i="1"/>
  <c r="N275" i="1"/>
  <c r="N276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2" i="1"/>
  <c r="N293" i="1"/>
  <c r="N294" i="1"/>
  <c r="N295" i="1"/>
  <c r="N297" i="1"/>
  <c r="N298" i="1"/>
  <c r="N299" i="1"/>
  <c r="N300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6" i="1"/>
  <c r="N317" i="1"/>
  <c r="N318" i="1"/>
  <c r="N319" i="1"/>
  <c r="N321" i="1"/>
  <c r="N322" i="1"/>
  <c r="N323" i="1"/>
  <c r="N324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40" i="1"/>
  <c r="N341" i="1"/>
  <c r="N342" i="1"/>
  <c r="N343" i="1"/>
  <c r="N345" i="1"/>
  <c r="N346" i="1"/>
  <c r="N347" i="1"/>
  <c r="N348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L20" i="1" s="1"/>
  <c r="K21" i="1"/>
  <c r="K22" i="1"/>
  <c r="K23" i="1"/>
  <c r="K24" i="1"/>
  <c r="K25" i="1"/>
  <c r="L25" i="1" s="1"/>
  <c r="K26" i="1"/>
  <c r="L26" i="1" s="1"/>
  <c r="K27" i="1"/>
  <c r="L27" i="1" s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L44" i="1" s="1"/>
  <c r="K45" i="1"/>
  <c r="K46" i="1"/>
  <c r="K47" i="1"/>
  <c r="K48" i="1"/>
  <c r="K49" i="1"/>
  <c r="L49" i="1" s="1"/>
  <c r="K50" i="1"/>
  <c r="L50" i="1" s="1"/>
  <c r="K51" i="1"/>
  <c r="L51" i="1" s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L68" i="1" s="1"/>
  <c r="K69" i="1"/>
  <c r="K70" i="1"/>
  <c r="K71" i="1"/>
  <c r="K72" i="1"/>
  <c r="K73" i="1"/>
  <c r="L73" i="1" s="1"/>
  <c r="K74" i="1"/>
  <c r="L74" i="1" s="1"/>
  <c r="K75" i="1"/>
  <c r="L75" i="1" s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L92" i="1" s="1"/>
  <c r="K93" i="1"/>
  <c r="K94" i="1"/>
  <c r="K95" i="1"/>
  <c r="K96" i="1"/>
  <c r="K97" i="1"/>
  <c r="L97" i="1" s="1"/>
  <c r="K98" i="1"/>
  <c r="L98" i="1" s="1"/>
  <c r="K99" i="1"/>
  <c r="L99" i="1" s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L113" i="1" s="1"/>
  <c r="K114" i="1"/>
  <c r="K115" i="1"/>
  <c r="K116" i="1"/>
  <c r="L116" i="1" s="1"/>
  <c r="K117" i="1"/>
  <c r="K118" i="1"/>
  <c r="K119" i="1"/>
  <c r="K120" i="1"/>
  <c r="K121" i="1"/>
  <c r="L121" i="1" s="1"/>
  <c r="K122" i="1"/>
  <c r="L122" i="1" s="1"/>
  <c r="K123" i="1"/>
  <c r="L123" i="1" s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L137" i="1" s="1"/>
  <c r="K138" i="1"/>
  <c r="K139" i="1"/>
  <c r="K140" i="1"/>
  <c r="L140" i="1" s="1"/>
  <c r="K141" i="1"/>
  <c r="K142" i="1"/>
  <c r="K143" i="1"/>
  <c r="K144" i="1"/>
  <c r="K145" i="1"/>
  <c r="L145" i="1" s="1"/>
  <c r="K146" i="1"/>
  <c r="L146" i="1" s="1"/>
  <c r="K147" i="1"/>
  <c r="L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L161" i="1" s="1"/>
  <c r="K162" i="1"/>
  <c r="K163" i="1"/>
  <c r="K164" i="1"/>
  <c r="L164" i="1" s="1"/>
  <c r="K165" i="1"/>
  <c r="K166" i="1"/>
  <c r="K167" i="1"/>
  <c r="K168" i="1"/>
  <c r="K169" i="1"/>
  <c r="L169" i="1" s="1"/>
  <c r="K170" i="1"/>
  <c r="L170" i="1" s="1"/>
  <c r="K171" i="1"/>
  <c r="L171" i="1" s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L184" i="1" s="1"/>
  <c r="K185" i="1"/>
  <c r="L185" i="1" s="1"/>
  <c r="K186" i="1"/>
  <c r="K187" i="1"/>
  <c r="L187" i="1" s="1"/>
  <c r="K188" i="1"/>
  <c r="L188" i="1" s="1"/>
  <c r="K189" i="1"/>
  <c r="L189" i="1" s="1"/>
  <c r="K190" i="1"/>
  <c r="L190" i="1" s="1"/>
  <c r="K191" i="1"/>
  <c r="K192" i="1"/>
  <c r="L192" i="1" s="1"/>
  <c r="K193" i="1"/>
  <c r="L193" i="1" s="1"/>
  <c r="K194" i="1"/>
  <c r="L194" i="1" s="1"/>
  <c r="K195" i="1"/>
  <c r="L195" i="1" s="1"/>
  <c r="K196" i="1"/>
  <c r="K197" i="1"/>
  <c r="K198" i="1"/>
  <c r="K199" i="1"/>
  <c r="K200" i="1"/>
  <c r="K201" i="1"/>
  <c r="K202" i="1"/>
  <c r="K203" i="1"/>
  <c r="K204" i="1"/>
  <c r="K205" i="1"/>
  <c r="K206" i="1"/>
  <c r="L206" i="1" s="1"/>
  <c r="K207" i="1"/>
  <c r="L207" i="1" s="1"/>
  <c r="K208" i="1"/>
  <c r="L208" i="1" s="1"/>
  <c r="K209" i="1"/>
  <c r="L209" i="1" s="1"/>
  <c r="K210" i="1"/>
  <c r="K211" i="1"/>
  <c r="L211" i="1" s="1"/>
  <c r="K212" i="1"/>
  <c r="L212" i="1" s="1"/>
  <c r="K213" i="1"/>
  <c r="L213" i="1" s="1"/>
  <c r="K214" i="1"/>
  <c r="L214" i="1" s="1"/>
  <c r="K215" i="1"/>
  <c r="K216" i="1"/>
  <c r="L216" i="1" s="1"/>
  <c r="K217" i="1"/>
  <c r="L217" i="1" s="1"/>
  <c r="K218" i="1"/>
  <c r="L218" i="1" s="1"/>
  <c r="K219" i="1"/>
  <c r="L219" i="1" s="1"/>
  <c r="K220" i="1"/>
  <c r="K221" i="1"/>
  <c r="K222" i="1"/>
  <c r="K223" i="1"/>
  <c r="K224" i="1"/>
  <c r="K225" i="1"/>
  <c r="K226" i="1"/>
  <c r="K227" i="1"/>
  <c r="K228" i="1"/>
  <c r="K229" i="1"/>
  <c r="K230" i="1"/>
  <c r="L230" i="1" s="1"/>
  <c r="K231" i="1"/>
  <c r="L231" i="1" s="1"/>
  <c r="K232" i="1"/>
  <c r="L232" i="1" s="1"/>
  <c r="K233" i="1"/>
  <c r="L233" i="1" s="1"/>
  <c r="K234" i="1"/>
  <c r="K235" i="1"/>
  <c r="L235" i="1" s="1"/>
  <c r="K236" i="1"/>
  <c r="L236" i="1" s="1"/>
  <c r="K237" i="1"/>
  <c r="L237" i="1" s="1"/>
  <c r="K238" i="1"/>
  <c r="L238" i="1" s="1"/>
  <c r="K239" i="1"/>
  <c r="K240" i="1"/>
  <c r="L240" i="1" s="1"/>
  <c r="K241" i="1"/>
  <c r="L241" i="1" s="1"/>
  <c r="K242" i="1"/>
  <c r="L242" i="1" s="1"/>
  <c r="K243" i="1"/>
  <c r="L243" i="1" s="1"/>
  <c r="K244" i="1"/>
  <c r="K245" i="1"/>
  <c r="K246" i="1"/>
  <c r="K247" i="1"/>
  <c r="K248" i="1"/>
  <c r="K249" i="1"/>
  <c r="K250" i="1"/>
  <c r="K251" i="1"/>
  <c r="K252" i="1"/>
  <c r="K253" i="1"/>
  <c r="K254" i="1"/>
  <c r="L254" i="1" s="1"/>
  <c r="K255" i="1"/>
  <c r="L255" i="1" s="1"/>
  <c r="K256" i="1"/>
  <c r="L256" i="1" s="1"/>
  <c r="K257" i="1"/>
  <c r="L257" i="1" s="1"/>
  <c r="K258" i="1"/>
  <c r="K259" i="1"/>
  <c r="L259" i="1" s="1"/>
  <c r="K260" i="1"/>
  <c r="L260" i="1" s="1"/>
  <c r="K261" i="1"/>
  <c r="L261" i="1" s="1"/>
  <c r="K262" i="1"/>
  <c r="L262" i="1" s="1"/>
  <c r="K263" i="1"/>
  <c r="K264" i="1"/>
  <c r="L264" i="1" s="1"/>
  <c r="K265" i="1"/>
  <c r="L265" i="1" s="1"/>
  <c r="K266" i="1"/>
  <c r="L266" i="1" s="1"/>
  <c r="K267" i="1"/>
  <c r="L267" i="1" s="1"/>
  <c r="K268" i="1"/>
  <c r="K269" i="1"/>
  <c r="K270" i="1"/>
  <c r="K271" i="1"/>
  <c r="K272" i="1"/>
  <c r="K273" i="1"/>
  <c r="K274" i="1"/>
  <c r="K275" i="1"/>
  <c r="K276" i="1"/>
  <c r="K277" i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K288" i="1"/>
  <c r="L288" i="1" s="1"/>
  <c r="K289" i="1"/>
  <c r="L289" i="1" s="1"/>
  <c r="K290" i="1"/>
  <c r="L290" i="1" s="1"/>
  <c r="K291" i="1"/>
  <c r="L291" i="1" s="1"/>
  <c r="K292" i="1"/>
  <c r="K293" i="1"/>
  <c r="K294" i="1"/>
  <c r="K295" i="1"/>
  <c r="K296" i="1"/>
  <c r="K297" i="1"/>
  <c r="K298" i="1"/>
  <c r="K299" i="1"/>
  <c r="K300" i="1"/>
  <c r="K301" i="1"/>
  <c r="K302" i="1"/>
  <c r="L302" i="1" s="1"/>
  <c r="K303" i="1"/>
  <c r="L303" i="1" s="1"/>
  <c r="K304" i="1"/>
  <c r="L304" i="1" s="1"/>
  <c r="K305" i="1"/>
  <c r="L305" i="1" s="1"/>
  <c r="K306" i="1"/>
  <c r="K307" i="1"/>
  <c r="L307" i="1" s="1"/>
  <c r="K308" i="1"/>
  <c r="L308" i="1" s="1"/>
  <c r="K309" i="1"/>
  <c r="L309" i="1" s="1"/>
  <c r="K310" i="1"/>
  <c r="L310" i="1" s="1"/>
  <c r="K311" i="1"/>
  <c r="K312" i="1"/>
  <c r="L312" i="1" s="1"/>
  <c r="K313" i="1"/>
  <c r="L313" i="1" s="1"/>
  <c r="K314" i="1"/>
  <c r="L314" i="1" s="1"/>
  <c r="K315" i="1"/>
  <c r="L315" i="1" s="1"/>
  <c r="K316" i="1"/>
  <c r="K317" i="1"/>
  <c r="K318" i="1"/>
  <c r="K319" i="1"/>
  <c r="K320" i="1"/>
  <c r="K321" i="1"/>
  <c r="K322" i="1"/>
  <c r="K323" i="1"/>
  <c r="K324" i="1"/>
  <c r="K325" i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K341" i="1"/>
  <c r="K342" i="1"/>
  <c r="K343" i="1"/>
  <c r="K344" i="1"/>
  <c r="K345" i="1"/>
  <c r="K346" i="1"/>
  <c r="K347" i="1"/>
  <c r="K348" i="1"/>
  <c r="K349" i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" i="1"/>
  <c r="L186" i="1"/>
  <c r="L191" i="1"/>
  <c r="L196" i="1"/>
  <c r="L197" i="1"/>
  <c r="L198" i="1"/>
  <c r="L199" i="1"/>
  <c r="L200" i="1"/>
  <c r="L201" i="1"/>
  <c r="L202" i="1"/>
  <c r="L203" i="1"/>
  <c r="L204" i="1"/>
  <c r="L205" i="1"/>
  <c r="L210" i="1"/>
  <c r="L215" i="1"/>
  <c r="L220" i="1"/>
  <c r="L221" i="1"/>
  <c r="L222" i="1"/>
  <c r="L223" i="1"/>
  <c r="L224" i="1"/>
  <c r="L225" i="1"/>
  <c r="L226" i="1"/>
  <c r="L227" i="1"/>
  <c r="L228" i="1"/>
  <c r="L229" i="1"/>
  <c r="L234" i="1"/>
  <c r="L239" i="1"/>
  <c r="L244" i="1"/>
  <c r="L245" i="1"/>
  <c r="L246" i="1"/>
  <c r="L247" i="1"/>
  <c r="L248" i="1"/>
  <c r="L249" i="1"/>
  <c r="L250" i="1"/>
  <c r="L251" i="1"/>
  <c r="L252" i="1"/>
  <c r="L253" i="1"/>
  <c r="L258" i="1"/>
  <c r="L263" i="1"/>
  <c r="L268" i="1"/>
  <c r="L269" i="1"/>
  <c r="L270" i="1"/>
  <c r="L271" i="1"/>
  <c r="L272" i="1"/>
  <c r="L273" i="1"/>
  <c r="L274" i="1"/>
  <c r="L275" i="1"/>
  <c r="L276" i="1"/>
  <c r="L277" i="1"/>
  <c r="L287" i="1"/>
  <c r="L292" i="1"/>
  <c r="L293" i="1"/>
  <c r="L294" i="1"/>
  <c r="L295" i="1"/>
  <c r="L296" i="1"/>
  <c r="L297" i="1"/>
  <c r="L298" i="1"/>
  <c r="L299" i="1"/>
  <c r="L300" i="1"/>
  <c r="L301" i="1"/>
  <c r="L306" i="1"/>
  <c r="L311" i="1"/>
  <c r="L316" i="1"/>
  <c r="L317" i="1"/>
  <c r="L318" i="1"/>
  <c r="L319" i="1"/>
  <c r="L320" i="1"/>
  <c r="L321" i="1"/>
  <c r="L322" i="1"/>
  <c r="L323" i="1"/>
  <c r="L324" i="1"/>
  <c r="L325" i="1"/>
  <c r="L340" i="1"/>
  <c r="L341" i="1"/>
  <c r="L342" i="1"/>
  <c r="L343" i="1"/>
  <c r="L344" i="1"/>
  <c r="L345" i="1"/>
  <c r="L346" i="1"/>
  <c r="L347" i="1"/>
  <c r="L348" i="1"/>
  <c r="L34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24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0" i="1"/>
  <c r="L71" i="1"/>
  <c r="L72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7" i="1"/>
  <c r="L118" i="1"/>
  <c r="L119" i="1"/>
  <c r="L120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8" i="1"/>
  <c r="L139" i="1"/>
  <c r="L141" i="1"/>
  <c r="L142" i="1"/>
  <c r="L143" i="1"/>
  <c r="L144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2" i="1"/>
  <c r="L163" i="1"/>
  <c r="L165" i="1"/>
  <c r="L166" i="1"/>
  <c r="L167" i="1"/>
  <c r="L168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3" i="1"/>
  <c r="G4" i="1"/>
  <c r="G3" i="1"/>
  <c r="G6" i="1"/>
  <c r="G7" i="1" s="1"/>
  <c r="G5" i="1"/>
  <c r="C10" i="1"/>
  <c r="C9" i="1"/>
  <c r="C8" i="1"/>
  <c r="G8" i="1" l="1"/>
</calcChain>
</file>

<file path=xl/sharedStrings.xml><?xml version="1.0" encoding="utf-8"?>
<sst xmlns="http://schemas.openxmlformats.org/spreadsheetml/2006/main" count="31" uniqueCount="28">
  <si>
    <t>Inputs</t>
  </si>
  <si>
    <t>Air_gap</t>
  </si>
  <si>
    <t>Core_depth</t>
  </si>
  <si>
    <t>#_of_Turns</t>
  </si>
  <si>
    <t>Coil_Current</t>
  </si>
  <si>
    <t>Value</t>
  </si>
  <si>
    <t>Unit</t>
  </si>
  <si>
    <t>m</t>
  </si>
  <si>
    <t>#</t>
  </si>
  <si>
    <t>A</t>
  </si>
  <si>
    <t>mu_0_air</t>
  </si>
  <si>
    <t>H/m</t>
  </si>
  <si>
    <t>A_c</t>
  </si>
  <si>
    <t>m2</t>
  </si>
  <si>
    <t>L_min</t>
  </si>
  <si>
    <t>R_min</t>
  </si>
  <si>
    <t>Calculations</t>
  </si>
  <si>
    <t>R_max</t>
  </si>
  <si>
    <t>L_max</t>
  </si>
  <si>
    <t>L_d</t>
  </si>
  <si>
    <t>L_q</t>
  </si>
  <si>
    <t>L_f</t>
  </si>
  <si>
    <t>L_2</t>
  </si>
  <si>
    <t>teta</t>
  </si>
  <si>
    <t>L(teta)[mH]</t>
  </si>
  <si>
    <t>L(teta)[H]</t>
  </si>
  <si>
    <t>T(N/m)</t>
  </si>
  <si>
    <t>T(mN/m)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</si>
</sst>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1" xfId="0" applyFont="1" applyBorder="1"/>
    <xf numFmtId="11" fontId="0" fillId="0" borderId="1" xfId="0" applyNumberForma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  <xf numFmtId="0" fontId="1" fillId="0" borderId="0" xfId="0" applyFont="1" applyFill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ysClr val="windowText" lastClr="000000"/>
                </a:solidFill>
              </a:rPr>
              <a:t>Inductance vs. </a:t>
            </a:r>
            <a:r>
              <a:rPr lang="el-GR">
                <a:solidFill>
                  <a:sysClr val="windowText" lastClr="000000"/>
                </a:solidFill>
              </a:rPr>
              <a:t>θ</a:t>
            </a:r>
            <a:endParaRPr lang="tr-TR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Sheet1!$L$3:$L$363</c:f>
              <c:numCache>
                <c:formatCode>0.00</c:formatCode>
                <c:ptCount val="361"/>
                <c:pt idx="0">
                  <c:v>23.625</c:v>
                </c:pt>
                <c:pt idx="1">
                  <c:v>23.619243315330454</c:v>
                </c:pt>
                <c:pt idx="2">
                  <c:v>23.601980274955338</c:v>
                </c:pt>
                <c:pt idx="3">
                  <c:v>23.573231911230181</c:v>
                </c:pt>
                <c:pt idx="4">
                  <c:v>23.53303324960784</c:v>
                </c:pt>
                <c:pt idx="5">
                  <c:v>23.481433265965364</c:v>
                </c:pt>
                <c:pt idx="6">
                  <c:v>23.418494826934463</c:v>
                </c:pt>
                <c:pt idx="7">
                  <c:v>23.344294613308165</c:v>
                </c:pt>
                <c:pt idx="8">
                  <c:v>23.258923026617111</c:v>
                </c:pt>
                <c:pt idx="9">
                  <c:v>23.162484078989202</c:v>
                </c:pt>
                <c:pt idx="10">
                  <c:v>23.055095266426836</c:v>
                </c:pt>
                <c:pt idx="11">
                  <c:v>22.936887425656142</c:v>
                </c:pt>
                <c:pt idx="12">
                  <c:v>22.808004574722577</c:v>
                </c:pt>
                <c:pt idx="13">
                  <c:v>22.668603737527128</c:v>
                </c:pt>
                <c:pt idx="14">
                  <c:v>22.518854752516859</c:v>
                </c:pt>
                <c:pt idx="15">
                  <c:v>22.358940065762944</c:v>
                </c:pt>
                <c:pt idx="16">
                  <c:v>22.189054508678225</c:v>
                </c:pt>
                <c:pt idx="17">
                  <c:v>22.009405060645143</c:v>
                </c:pt>
                <c:pt idx="18">
                  <c:v>21.820210596843253</c:v>
                </c:pt>
                <c:pt idx="19">
                  <c:v>21.621701621583526</c:v>
                </c:pt>
                <c:pt idx="20">
                  <c:v>21.41411998747434</c:v>
                </c:pt>
                <c:pt idx="21">
                  <c:v>21.197718600761377</c:v>
                </c:pt>
                <c:pt idx="22">
                  <c:v>20.972761113200253</c:v>
                </c:pt>
                <c:pt idx="23">
                  <c:v>20.739521600837527</c:v>
                </c:pt>
                <c:pt idx="24">
                  <c:v>20.498284230091208</c:v>
                </c:pt>
                <c:pt idx="25">
                  <c:v>20.249342911537795</c:v>
                </c:pt>
                <c:pt idx="26">
                  <c:v>19.993000941827471</c:v>
                </c:pt>
                <c:pt idx="27">
                  <c:v>19.729570634163874</c:v>
                </c:pt>
                <c:pt idx="28">
                  <c:v>19.459372937798555</c:v>
                </c:pt>
                <c:pt idx="29">
                  <c:v>19.182737047003787</c:v>
                </c:pt>
                <c:pt idx="30">
                  <c:v>18.899999999999999</c:v>
                </c:pt>
                <c:pt idx="31">
                  <c:v>18.611506268326671</c:v>
                </c:pt>
                <c:pt idx="32">
                  <c:v>18.31760733715678</c:v>
                </c:pt>
                <c:pt idx="33">
                  <c:v>18.018661277066311</c:v>
                </c:pt>
                <c:pt idx="34">
                  <c:v>17.715032307780369</c:v>
                </c:pt>
                <c:pt idx="35">
                  <c:v>17.40709035442757</c:v>
                </c:pt>
                <c:pt idx="36">
                  <c:v>17.095210596843256</c:v>
                </c:pt>
                <c:pt idx="37">
                  <c:v>16.779773012470642</c:v>
                </c:pt>
                <c:pt idx="38">
                  <c:v>16.461161913416863</c:v>
                </c:pt>
                <c:pt idx="39">
                  <c:v>16.139765478227826</c:v>
                </c:pt>
                <c:pt idx="40">
                  <c:v>15.815975278952493</c:v>
                </c:pt>
                <c:pt idx="41">
                  <c:v>15.49018580407262</c:v>
                </c:pt>
                <c:pt idx="42">
                  <c:v>15.162793977879325</c:v>
                </c:pt>
                <c:pt idx="43">
                  <c:v>14.834198676881986</c:v>
                </c:pt>
                <c:pt idx="44">
                  <c:v>14.504800243838636</c:v>
                </c:pt>
                <c:pt idx="45">
                  <c:v>14.175000000000001</c:v>
                </c:pt>
                <c:pt idx="46">
                  <c:v>13.845199756161369</c:v>
                </c:pt>
                <c:pt idx="47">
                  <c:v>13.515801323118016</c:v>
                </c:pt>
                <c:pt idx="48">
                  <c:v>13.187206022120677</c:v>
                </c:pt>
                <c:pt idx="49">
                  <c:v>12.859814195927383</c:v>
                </c:pt>
                <c:pt idx="50">
                  <c:v>12.53402472104751</c:v>
                </c:pt>
                <c:pt idx="51">
                  <c:v>12.210234521772175</c:v>
                </c:pt>
                <c:pt idx="52">
                  <c:v>11.888838086583139</c:v>
                </c:pt>
                <c:pt idx="53">
                  <c:v>11.57022698752936</c:v>
                </c:pt>
                <c:pt idx="54">
                  <c:v>11.254789403156749</c:v>
                </c:pt>
                <c:pt idx="55">
                  <c:v>10.942909645572431</c:v>
                </c:pt>
                <c:pt idx="56">
                  <c:v>10.634967692219631</c:v>
                </c:pt>
                <c:pt idx="57">
                  <c:v>10.331338722933689</c:v>
                </c:pt>
                <c:pt idx="58">
                  <c:v>10.032392662843217</c:v>
                </c:pt>
                <c:pt idx="59">
                  <c:v>9.7384937316733335</c:v>
                </c:pt>
                <c:pt idx="60">
                  <c:v>9.4500000000000011</c:v>
                </c:pt>
                <c:pt idx="61">
                  <c:v>9.1672629529962162</c:v>
                </c:pt>
                <c:pt idx="62">
                  <c:v>8.8906270622014443</c:v>
                </c:pt>
                <c:pt idx="63">
                  <c:v>8.6204293658361308</c:v>
                </c:pt>
                <c:pt idx="64">
                  <c:v>8.35699905817253</c:v>
                </c:pt>
                <c:pt idx="65">
                  <c:v>8.1006570884622029</c:v>
                </c:pt>
                <c:pt idx="66">
                  <c:v>7.8517157699087896</c:v>
                </c:pt>
                <c:pt idx="67">
                  <c:v>7.6104783991624778</c:v>
                </c:pt>
                <c:pt idx="68">
                  <c:v>7.3772388867997458</c:v>
                </c:pt>
                <c:pt idx="69">
                  <c:v>7.1522813992386265</c:v>
                </c:pt>
                <c:pt idx="70">
                  <c:v>6.9358800125256588</c:v>
                </c:pt>
                <c:pt idx="71">
                  <c:v>6.7282983784164783</c:v>
                </c:pt>
                <c:pt idx="72">
                  <c:v>6.5297894031567481</c:v>
                </c:pt>
                <c:pt idx="73">
                  <c:v>6.3405949393548573</c:v>
                </c:pt>
                <c:pt idx="74">
                  <c:v>6.1609454913217743</c:v>
                </c:pt>
                <c:pt idx="75">
                  <c:v>5.9910599342370539</c:v>
                </c:pt>
                <c:pt idx="76">
                  <c:v>5.8311452474831427</c:v>
                </c:pt>
                <c:pt idx="77">
                  <c:v>5.6813962624728713</c:v>
                </c:pt>
                <c:pt idx="78">
                  <c:v>5.5419954252774239</c:v>
                </c:pt>
                <c:pt idx="79">
                  <c:v>5.4131125743438604</c:v>
                </c:pt>
                <c:pt idx="80">
                  <c:v>5.2949047335731674</c:v>
                </c:pt>
                <c:pt idx="81">
                  <c:v>5.1875159210107995</c:v>
                </c:pt>
                <c:pt idx="82">
                  <c:v>5.0910769733828882</c:v>
                </c:pt>
                <c:pt idx="83">
                  <c:v>5.005705386691834</c:v>
                </c:pt>
                <c:pt idx="84">
                  <c:v>4.9315051730655366</c:v>
                </c:pt>
                <c:pt idx="85">
                  <c:v>4.8685667340346344</c:v>
                </c:pt>
                <c:pt idx="86">
                  <c:v>4.8169667503921607</c:v>
                </c:pt>
                <c:pt idx="87">
                  <c:v>4.776768088769817</c:v>
                </c:pt>
                <c:pt idx="88">
                  <c:v>4.748019725044661</c:v>
                </c:pt>
                <c:pt idx="89">
                  <c:v>4.7307566846695455</c:v>
                </c:pt>
                <c:pt idx="90">
                  <c:v>4.7249999999999996</c:v>
                </c:pt>
                <c:pt idx="91">
                  <c:v>4.7307566846695455</c:v>
                </c:pt>
                <c:pt idx="92">
                  <c:v>4.748019725044661</c:v>
                </c:pt>
                <c:pt idx="93">
                  <c:v>4.776768088769817</c:v>
                </c:pt>
                <c:pt idx="94">
                  <c:v>4.8169667503921607</c:v>
                </c:pt>
                <c:pt idx="95">
                  <c:v>4.8685667340346344</c:v>
                </c:pt>
                <c:pt idx="96">
                  <c:v>4.9315051730655366</c:v>
                </c:pt>
                <c:pt idx="97">
                  <c:v>5.005705386691834</c:v>
                </c:pt>
                <c:pt idx="98">
                  <c:v>5.0910769733828865</c:v>
                </c:pt>
                <c:pt idx="99">
                  <c:v>5.1875159210107995</c:v>
                </c:pt>
                <c:pt idx="100">
                  <c:v>5.2949047335731656</c:v>
                </c:pt>
                <c:pt idx="101">
                  <c:v>5.4131125743438586</c:v>
                </c:pt>
                <c:pt idx="102">
                  <c:v>5.5419954252774204</c:v>
                </c:pt>
                <c:pt idx="103">
                  <c:v>5.6813962624728696</c:v>
                </c:pt>
                <c:pt idx="104">
                  <c:v>5.8311452474831409</c:v>
                </c:pt>
                <c:pt idx="105">
                  <c:v>5.9910599342370556</c:v>
                </c:pt>
                <c:pt idx="106">
                  <c:v>6.1609454913217743</c:v>
                </c:pt>
                <c:pt idx="107">
                  <c:v>6.3405949393548537</c:v>
                </c:pt>
                <c:pt idx="108">
                  <c:v>6.5297894031567454</c:v>
                </c:pt>
                <c:pt idx="109">
                  <c:v>6.7282983784164747</c:v>
                </c:pt>
                <c:pt idx="110">
                  <c:v>6.9358800125256579</c:v>
                </c:pt>
                <c:pt idx="111">
                  <c:v>7.1522813992386247</c:v>
                </c:pt>
                <c:pt idx="112">
                  <c:v>7.3772388867997476</c:v>
                </c:pt>
                <c:pt idx="113">
                  <c:v>7.6104783991624725</c:v>
                </c:pt>
                <c:pt idx="114">
                  <c:v>7.8517157699087878</c:v>
                </c:pt>
                <c:pt idx="115">
                  <c:v>8.1006570884622011</c:v>
                </c:pt>
                <c:pt idx="116">
                  <c:v>8.3569990581725317</c:v>
                </c:pt>
                <c:pt idx="117">
                  <c:v>8.6204293658361273</c:v>
                </c:pt>
                <c:pt idx="118">
                  <c:v>8.8906270622014389</c:v>
                </c:pt>
                <c:pt idx="119">
                  <c:v>9.1672629529962126</c:v>
                </c:pt>
                <c:pt idx="120">
                  <c:v>9.4499999999999957</c:v>
                </c:pt>
                <c:pt idx="121">
                  <c:v>9.7384937316733318</c:v>
                </c:pt>
                <c:pt idx="122">
                  <c:v>10.032392662843215</c:v>
                </c:pt>
                <c:pt idx="123">
                  <c:v>10.331338722933689</c:v>
                </c:pt>
                <c:pt idx="124">
                  <c:v>10.634967692219629</c:v>
                </c:pt>
                <c:pt idx="125">
                  <c:v>10.942909645572424</c:v>
                </c:pt>
                <c:pt idx="126">
                  <c:v>11.254789403156746</c:v>
                </c:pt>
                <c:pt idx="127">
                  <c:v>11.57022698752936</c:v>
                </c:pt>
                <c:pt idx="128">
                  <c:v>11.888838086583139</c:v>
                </c:pt>
                <c:pt idx="129">
                  <c:v>12.21023452177217</c:v>
                </c:pt>
                <c:pt idx="130">
                  <c:v>12.534024721047508</c:v>
                </c:pt>
                <c:pt idx="131">
                  <c:v>12.859814195927386</c:v>
                </c:pt>
                <c:pt idx="132">
                  <c:v>13.187206022120677</c:v>
                </c:pt>
                <c:pt idx="133">
                  <c:v>13.515801323118014</c:v>
                </c:pt>
                <c:pt idx="134">
                  <c:v>13.84519975616136</c:v>
                </c:pt>
                <c:pt idx="135">
                  <c:v>14.174999999999999</c:v>
                </c:pt>
                <c:pt idx="136">
                  <c:v>14.504800243838638</c:v>
                </c:pt>
                <c:pt idx="137">
                  <c:v>14.834198676881984</c:v>
                </c:pt>
                <c:pt idx="138">
                  <c:v>15.162793977879319</c:v>
                </c:pt>
                <c:pt idx="139">
                  <c:v>15.490185804072619</c:v>
                </c:pt>
                <c:pt idx="140">
                  <c:v>15.815975278952489</c:v>
                </c:pt>
                <c:pt idx="141">
                  <c:v>16.139765478227819</c:v>
                </c:pt>
                <c:pt idx="142">
                  <c:v>16.461161913416859</c:v>
                </c:pt>
                <c:pt idx="143">
                  <c:v>16.779773012470645</c:v>
                </c:pt>
                <c:pt idx="144">
                  <c:v>17.095210596843252</c:v>
                </c:pt>
                <c:pt idx="145">
                  <c:v>17.407090354427563</c:v>
                </c:pt>
                <c:pt idx="146">
                  <c:v>17.715032307780369</c:v>
                </c:pt>
                <c:pt idx="147">
                  <c:v>18.018661277066315</c:v>
                </c:pt>
                <c:pt idx="148">
                  <c:v>18.31760733715678</c:v>
                </c:pt>
                <c:pt idx="149">
                  <c:v>18.611506268326668</c:v>
                </c:pt>
                <c:pt idx="150">
                  <c:v>18.899999999999999</c:v>
                </c:pt>
                <c:pt idx="151">
                  <c:v>19.182737047003783</c:v>
                </c:pt>
                <c:pt idx="152">
                  <c:v>19.459372937798552</c:v>
                </c:pt>
                <c:pt idx="153">
                  <c:v>19.729570634163871</c:v>
                </c:pt>
                <c:pt idx="154">
                  <c:v>19.993000941827475</c:v>
                </c:pt>
                <c:pt idx="155">
                  <c:v>20.249342911537795</c:v>
                </c:pt>
                <c:pt idx="156">
                  <c:v>20.498284230091205</c:v>
                </c:pt>
                <c:pt idx="157">
                  <c:v>20.73952160083752</c:v>
                </c:pt>
                <c:pt idx="158">
                  <c:v>20.972761113200249</c:v>
                </c:pt>
                <c:pt idx="159">
                  <c:v>21.197718600761377</c:v>
                </c:pt>
                <c:pt idx="160">
                  <c:v>21.41411998747434</c:v>
                </c:pt>
                <c:pt idx="161">
                  <c:v>21.621701621583522</c:v>
                </c:pt>
                <c:pt idx="162">
                  <c:v>21.82021059684325</c:v>
                </c:pt>
                <c:pt idx="163">
                  <c:v>22.00940506064514</c:v>
                </c:pt>
                <c:pt idx="164">
                  <c:v>22.189054508678222</c:v>
                </c:pt>
                <c:pt idx="165">
                  <c:v>22.358940065762944</c:v>
                </c:pt>
                <c:pt idx="166">
                  <c:v>22.518854752516859</c:v>
                </c:pt>
                <c:pt idx="167">
                  <c:v>22.668603737527132</c:v>
                </c:pt>
                <c:pt idx="168">
                  <c:v>22.808004574722581</c:v>
                </c:pt>
                <c:pt idx="169">
                  <c:v>22.936887425656138</c:v>
                </c:pt>
                <c:pt idx="170">
                  <c:v>23.055095266426836</c:v>
                </c:pt>
                <c:pt idx="171">
                  <c:v>23.162484078989202</c:v>
                </c:pt>
                <c:pt idx="172">
                  <c:v>23.258923026617111</c:v>
                </c:pt>
                <c:pt idx="173">
                  <c:v>23.344294613308165</c:v>
                </c:pt>
                <c:pt idx="174">
                  <c:v>23.418494826934463</c:v>
                </c:pt>
                <c:pt idx="175">
                  <c:v>23.481433265965364</c:v>
                </c:pt>
                <c:pt idx="176">
                  <c:v>23.53303324960784</c:v>
                </c:pt>
                <c:pt idx="177">
                  <c:v>23.573231911230181</c:v>
                </c:pt>
                <c:pt idx="178">
                  <c:v>23.601980274955338</c:v>
                </c:pt>
                <c:pt idx="179">
                  <c:v>23.619243315330454</c:v>
                </c:pt>
                <c:pt idx="180">
                  <c:v>23.625</c:v>
                </c:pt>
                <c:pt idx="181">
                  <c:v>23.619243315330454</c:v>
                </c:pt>
                <c:pt idx="182">
                  <c:v>23.601980274955338</c:v>
                </c:pt>
                <c:pt idx="183">
                  <c:v>23.573231911230181</c:v>
                </c:pt>
                <c:pt idx="184">
                  <c:v>23.533033249607843</c:v>
                </c:pt>
                <c:pt idx="185">
                  <c:v>23.481433265965368</c:v>
                </c:pt>
                <c:pt idx="186">
                  <c:v>23.418494826934463</c:v>
                </c:pt>
                <c:pt idx="187">
                  <c:v>23.344294613308165</c:v>
                </c:pt>
                <c:pt idx="188">
                  <c:v>23.258923026617111</c:v>
                </c:pt>
                <c:pt idx="189">
                  <c:v>23.162484078989202</c:v>
                </c:pt>
                <c:pt idx="190">
                  <c:v>23.055095266426832</c:v>
                </c:pt>
                <c:pt idx="191">
                  <c:v>22.936887425656142</c:v>
                </c:pt>
                <c:pt idx="192">
                  <c:v>22.808004574722581</c:v>
                </c:pt>
                <c:pt idx="193">
                  <c:v>22.668603737527128</c:v>
                </c:pt>
                <c:pt idx="194">
                  <c:v>22.518854752516862</c:v>
                </c:pt>
                <c:pt idx="195">
                  <c:v>22.358940065762951</c:v>
                </c:pt>
                <c:pt idx="196">
                  <c:v>22.189054508678229</c:v>
                </c:pt>
                <c:pt idx="197">
                  <c:v>22.009405060645147</c:v>
                </c:pt>
                <c:pt idx="198">
                  <c:v>21.820210596843246</c:v>
                </c:pt>
                <c:pt idx="199">
                  <c:v>21.621701621583522</c:v>
                </c:pt>
                <c:pt idx="200">
                  <c:v>21.414119987474344</c:v>
                </c:pt>
                <c:pt idx="201">
                  <c:v>21.197718600761377</c:v>
                </c:pt>
                <c:pt idx="202">
                  <c:v>20.972761113200253</c:v>
                </c:pt>
                <c:pt idx="203">
                  <c:v>20.739521600837531</c:v>
                </c:pt>
                <c:pt idx="204">
                  <c:v>20.498284230091215</c:v>
                </c:pt>
                <c:pt idx="205">
                  <c:v>20.249342911537799</c:v>
                </c:pt>
                <c:pt idx="206">
                  <c:v>19.993000941827479</c:v>
                </c:pt>
                <c:pt idx="207">
                  <c:v>19.729570634163881</c:v>
                </c:pt>
                <c:pt idx="208">
                  <c:v>19.459372937798555</c:v>
                </c:pt>
                <c:pt idx="209">
                  <c:v>19.182737047003787</c:v>
                </c:pt>
                <c:pt idx="210">
                  <c:v>18.899999999999995</c:v>
                </c:pt>
                <c:pt idx="211">
                  <c:v>18.611506268326671</c:v>
                </c:pt>
                <c:pt idx="212">
                  <c:v>18.317607337156783</c:v>
                </c:pt>
                <c:pt idx="213">
                  <c:v>18.018661277066311</c:v>
                </c:pt>
                <c:pt idx="214">
                  <c:v>17.715032307780373</c:v>
                </c:pt>
                <c:pt idx="215">
                  <c:v>17.407090354427577</c:v>
                </c:pt>
                <c:pt idx="216">
                  <c:v>17.095210596843256</c:v>
                </c:pt>
                <c:pt idx="217">
                  <c:v>16.779773012470649</c:v>
                </c:pt>
                <c:pt idx="218">
                  <c:v>16.461161913416873</c:v>
                </c:pt>
                <c:pt idx="219">
                  <c:v>16.139765478227822</c:v>
                </c:pt>
                <c:pt idx="220">
                  <c:v>15.815975278952493</c:v>
                </c:pt>
                <c:pt idx="221">
                  <c:v>15.490185804072613</c:v>
                </c:pt>
                <c:pt idx="222">
                  <c:v>15.162793977879325</c:v>
                </c:pt>
                <c:pt idx="223">
                  <c:v>14.834198676881988</c:v>
                </c:pt>
                <c:pt idx="224">
                  <c:v>14.504800243838634</c:v>
                </c:pt>
                <c:pt idx="225">
                  <c:v>14.175000000000004</c:v>
                </c:pt>
                <c:pt idx="226">
                  <c:v>13.845199756161373</c:v>
                </c:pt>
                <c:pt idx="227">
                  <c:v>13.515801323118026</c:v>
                </c:pt>
                <c:pt idx="228">
                  <c:v>13.18720602212068</c:v>
                </c:pt>
                <c:pt idx="229">
                  <c:v>12.859814195927392</c:v>
                </c:pt>
                <c:pt idx="230">
                  <c:v>12.534024721047514</c:v>
                </c:pt>
                <c:pt idx="231">
                  <c:v>12.210234521772168</c:v>
                </c:pt>
                <c:pt idx="232">
                  <c:v>11.888838086583135</c:v>
                </c:pt>
                <c:pt idx="233">
                  <c:v>11.570226987529356</c:v>
                </c:pt>
                <c:pt idx="234">
                  <c:v>11.254789403156751</c:v>
                </c:pt>
                <c:pt idx="235">
                  <c:v>10.942909645572437</c:v>
                </c:pt>
                <c:pt idx="236">
                  <c:v>10.634967692219641</c:v>
                </c:pt>
                <c:pt idx="237">
                  <c:v>10.331338722933685</c:v>
                </c:pt>
                <c:pt idx="238">
                  <c:v>10.032392662843218</c:v>
                </c:pt>
                <c:pt idx="239">
                  <c:v>9.7384937316733371</c:v>
                </c:pt>
                <c:pt idx="240">
                  <c:v>9.4500000000000064</c:v>
                </c:pt>
                <c:pt idx="241">
                  <c:v>9.1672629529962091</c:v>
                </c:pt>
                <c:pt idx="242">
                  <c:v>8.8906270622014425</c:v>
                </c:pt>
                <c:pt idx="243">
                  <c:v>8.6204293658361308</c:v>
                </c:pt>
                <c:pt idx="244">
                  <c:v>8.3569990581725353</c:v>
                </c:pt>
                <c:pt idx="245">
                  <c:v>8.10065708846221</c:v>
                </c:pt>
                <c:pt idx="246">
                  <c:v>7.8517157699087878</c:v>
                </c:pt>
                <c:pt idx="247">
                  <c:v>7.6104783991624769</c:v>
                </c:pt>
                <c:pt idx="248">
                  <c:v>7.3772388867997503</c:v>
                </c:pt>
                <c:pt idx="249">
                  <c:v>7.1522813992386309</c:v>
                </c:pt>
                <c:pt idx="250">
                  <c:v>6.9358800125256659</c:v>
                </c:pt>
                <c:pt idx="251">
                  <c:v>6.7282983784164765</c:v>
                </c:pt>
                <c:pt idx="252">
                  <c:v>6.5297894031567489</c:v>
                </c:pt>
                <c:pt idx="253">
                  <c:v>6.3405949393548591</c:v>
                </c:pt>
                <c:pt idx="254">
                  <c:v>6.1609454913217725</c:v>
                </c:pt>
                <c:pt idx="255">
                  <c:v>5.9910599342370539</c:v>
                </c:pt>
                <c:pt idx="256">
                  <c:v>5.8311452474831409</c:v>
                </c:pt>
                <c:pt idx="257">
                  <c:v>5.6813962624728749</c:v>
                </c:pt>
                <c:pt idx="258">
                  <c:v>5.5419954252774257</c:v>
                </c:pt>
                <c:pt idx="259">
                  <c:v>5.4131125743438639</c:v>
                </c:pt>
                <c:pt idx="260">
                  <c:v>5.2949047335731656</c:v>
                </c:pt>
                <c:pt idx="261">
                  <c:v>5.1875159210108004</c:v>
                </c:pt>
                <c:pt idx="262">
                  <c:v>5.0910769733828847</c:v>
                </c:pt>
                <c:pt idx="263">
                  <c:v>5.0057053866918322</c:v>
                </c:pt>
                <c:pt idx="264">
                  <c:v>4.9315051730655366</c:v>
                </c:pt>
                <c:pt idx="265">
                  <c:v>4.8685667340346344</c:v>
                </c:pt>
                <c:pt idx="266">
                  <c:v>4.8169667503921607</c:v>
                </c:pt>
                <c:pt idx="267">
                  <c:v>4.776768088769817</c:v>
                </c:pt>
                <c:pt idx="268">
                  <c:v>4.748019725044661</c:v>
                </c:pt>
                <c:pt idx="269">
                  <c:v>4.7307566846695455</c:v>
                </c:pt>
                <c:pt idx="270">
                  <c:v>4.7249999999999996</c:v>
                </c:pt>
                <c:pt idx="271">
                  <c:v>4.7307566846695455</c:v>
                </c:pt>
                <c:pt idx="272">
                  <c:v>4.748019725044661</c:v>
                </c:pt>
                <c:pt idx="273">
                  <c:v>4.776768088769817</c:v>
                </c:pt>
                <c:pt idx="274">
                  <c:v>4.8169667503921607</c:v>
                </c:pt>
                <c:pt idx="275">
                  <c:v>4.8685667340346326</c:v>
                </c:pt>
                <c:pt idx="276">
                  <c:v>4.9315051730655348</c:v>
                </c:pt>
                <c:pt idx="277">
                  <c:v>5.005705386691834</c:v>
                </c:pt>
                <c:pt idx="278">
                  <c:v>5.0910769733828865</c:v>
                </c:pt>
                <c:pt idx="279">
                  <c:v>5.1875159210107977</c:v>
                </c:pt>
                <c:pt idx="280">
                  <c:v>5.2949047335731638</c:v>
                </c:pt>
                <c:pt idx="281">
                  <c:v>5.4131125743438551</c:v>
                </c:pt>
                <c:pt idx="282">
                  <c:v>5.5419954252774151</c:v>
                </c:pt>
                <c:pt idx="283">
                  <c:v>5.6813962624728713</c:v>
                </c:pt>
                <c:pt idx="284">
                  <c:v>5.8311452474831373</c:v>
                </c:pt>
                <c:pt idx="285">
                  <c:v>5.9910599342370592</c:v>
                </c:pt>
                <c:pt idx="286">
                  <c:v>6.1609454913217778</c:v>
                </c:pt>
                <c:pt idx="287">
                  <c:v>6.3405949393548555</c:v>
                </c:pt>
                <c:pt idx="288">
                  <c:v>6.5297894031567445</c:v>
                </c:pt>
                <c:pt idx="289">
                  <c:v>6.7282983784164729</c:v>
                </c:pt>
                <c:pt idx="290">
                  <c:v>6.9358800125256508</c:v>
                </c:pt>
                <c:pt idx="291">
                  <c:v>7.1522813992386149</c:v>
                </c:pt>
                <c:pt idx="292">
                  <c:v>7.3772388867997449</c:v>
                </c:pt>
                <c:pt idx="293">
                  <c:v>7.6104783991624716</c:v>
                </c:pt>
                <c:pt idx="294">
                  <c:v>7.8517157699087949</c:v>
                </c:pt>
                <c:pt idx="295">
                  <c:v>8.1006570884622064</c:v>
                </c:pt>
                <c:pt idx="296">
                  <c:v>8.35699905817253</c:v>
                </c:pt>
                <c:pt idx="297">
                  <c:v>8.6204293658361255</c:v>
                </c:pt>
                <c:pt idx="298">
                  <c:v>8.8906270622014372</c:v>
                </c:pt>
                <c:pt idx="299">
                  <c:v>9.1672629529962038</c:v>
                </c:pt>
                <c:pt idx="300">
                  <c:v>9.4500000000000011</c:v>
                </c:pt>
                <c:pt idx="301">
                  <c:v>9.73849373167333</c:v>
                </c:pt>
                <c:pt idx="302">
                  <c:v>10.032392662843213</c:v>
                </c:pt>
                <c:pt idx="303">
                  <c:v>10.33133872293368</c:v>
                </c:pt>
                <c:pt idx="304">
                  <c:v>10.634967692219618</c:v>
                </c:pt>
                <c:pt idx="305">
                  <c:v>10.94290964557243</c:v>
                </c:pt>
                <c:pt idx="306">
                  <c:v>11.254789403156744</c:v>
                </c:pt>
                <c:pt idx="307">
                  <c:v>11.570226987529351</c:v>
                </c:pt>
                <c:pt idx="308">
                  <c:v>11.888838086583146</c:v>
                </c:pt>
                <c:pt idx="309">
                  <c:v>12.210234521772175</c:v>
                </c:pt>
                <c:pt idx="310">
                  <c:v>12.534024721047507</c:v>
                </c:pt>
                <c:pt idx="311">
                  <c:v>12.859814195927376</c:v>
                </c:pt>
                <c:pt idx="312">
                  <c:v>13.187206022120664</c:v>
                </c:pt>
                <c:pt idx="313">
                  <c:v>13.515801323118001</c:v>
                </c:pt>
                <c:pt idx="314">
                  <c:v>13.84519975616135</c:v>
                </c:pt>
                <c:pt idx="315">
                  <c:v>14.174999999999997</c:v>
                </c:pt>
                <c:pt idx="316">
                  <c:v>14.504800243838627</c:v>
                </c:pt>
                <c:pt idx="317">
                  <c:v>14.834198676881989</c:v>
                </c:pt>
                <c:pt idx="318">
                  <c:v>15.162793977879327</c:v>
                </c:pt>
                <c:pt idx="319">
                  <c:v>15.490185804072615</c:v>
                </c:pt>
                <c:pt idx="320">
                  <c:v>15.815975278952486</c:v>
                </c:pt>
                <c:pt idx="321">
                  <c:v>16.139765478227815</c:v>
                </c:pt>
                <c:pt idx="322">
                  <c:v>16.461161913416849</c:v>
                </c:pt>
                <c:pt idx="323">
                  <c:v>16.779773012470642</c:v>
                </c:pt>
                <c:pt idx="324">
                  <c:v>17.095210596843248</c:v>
                </c:pt>
                <c:pt idx="325">
                  <c:v>17.407090354427563</c:v>
                </c:pt>
                <c:pt idx="326">
                  <c:v>17.715032307780358</c:v>
                </c:pt>
                <c:pt idx="327">
                  <c:v>18.018661277066311</c:v>
                </c:pt>
                <c:pt idx="328">
                  <c:v>18.317607337156765</c:v>
                </c:pt>
                <c:pt idx="329">
                  <c:v>18.611506268326664</c:v>
                </c:pt>
                <c:pt idx="330">
                  <c:v>18.899999999999991</c:v>
                </c:pt>
                <c:pt idx="331">
                  <c:v>19.182737047003787</c:v>
                </c:pt>
                <c:pt idx="332">
                  <c:v>19.459372937798555</c:v>
                </c:pt>
                <c:pt idx="333">
                  <c:v>19.729570634163871</c:v>
                </c:pt>
                <c:pt idx="334">
                  <c:v>19.993000941827479</c:v>
                </c:pt>
                <c:pt idx="335">
                  <c:v>20.249342911537788</c:v>
                </c:pt>
                <c:pt idx="336">
                  <c:v>20.498284230091212</c:v>
                </c:pt>
                <c:pt idx="337">
                  <c:v>20.739521600837509</c:v>
                </c:pt>
                <c:pt idx="338">
                  <c:v>20.972761113200246</c:v>
                </c:pt>
                <c:pt idx="339">
                  <c:v>21.19771860076137</c:v>
                </c:pt>
                <c:pt idx="340">
                  <c:v>21.414119987474344</c:v>
                </c:pt>
                <c:pt idx="341">
                  <c:v>21.621701621583512</c:v>
                </c:pt>
                <c:pt idx="342">
                  <c:v>21.82021059684325</c:v>
                </c:pt>
                <c:pt idx="343">
                  <c:v>22.00940506064515</c:v>
                </c:pt>
                <c:pt idx="344">
                  <c:v>22.189054508678218</c:v>
                </c:pt>
                <c:pt idx="345">
                  <c:v>22.358940065762944</c:v>
                </c:pt>
                <c:pt idx="346">
                  <c:v>22.518854752516859</c:v>
                </c:pt>
                <c:pt idx="347">
                  <c:v>22.668603737527125</c:v>
                </c:pt>
                <c:pt idx="348">
                  <c:v>22.808004574722574</c:v>
                </c:pt>
                <c:pt idx="349">
                  <c:v>22.936887425656142</c:v>
                </c:pt>
                <c:pt idx="350">
                  <c:v>23.055095266426829</c:v>
                </c:pt>
                <c:pt idx="351">
                  <c:v>23.162484078989202</c:v>
                </c:pt>
                <c:pt idx="352">
                  <c:v>23.258923026617111</c:v>
                </c:pt>
                <c:pt idx="353">
                  <c:v>23.344294613308161</c:v>
                </c:pt>
                <c:pt idx="354">
                  <c:v>23.418494826934463</c:v>
                </c:pt>
                <c:pt idx="355">
                  <c:v>23.481433265965364</c:v>
                </c:pt>
                <c:pt idx="356">
                  <c:v>23.533033249607843</c:v>
                </c:pt>
                <c:pt idx="357">
                  <c:v>23.573231911230181</c:v>
                </c:pt>
                <c:pt idx="358">
                  <c:v>23.601980274955338</c:v>
                </c:pt>
                <c:pt idx="359">
                  <c:v>23.619243315330454</c:v>
                </c:pt>
                <c:pt idx="360">
                  <c:v>23.625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03-4BE3-A7A4-477AF2B3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57872"/>
        <c:axId val="289158288"/>
      </c:lineChart>
      <c:catAx>
        <c:axId val="2891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15828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2891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157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solidFill>
                  <a:sysClr val="windowText" lastClr="000000"/>
                </a:solidFill>
                <a:effectLst/>
              </a:rPr>
              <a:t>Torque vs. </a:t>
            </a:r>
            <a:r>
              <a:rPr lang="el-GR" sz="1800" b="0" i="0" baseline="0">
                <a:solidFill>
                  <a:sysClr val="windowText" lastClr="000000"/>
                </a:solidFill>
                <a:effectLst/>
              </a:rPr>
              <a:t>θ</a:t>
            </a:r>
            <a:endParaRPr lang="tr-TR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Sheet1!$J$3:$J$363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Sheet1!$N$3:$N$363</c:f>
              <c:numCache>
                <c:formatCode>0.00</c:formatCode>
                <c:ptCount val="361"/>
                <c:pt idx="0">
                  <c:v>0</c:v>
                </c:pt>
                <c:pt idx="1">
                  <c:v>2.9682021945477075</c:v>
                </c:pt>
                <c:pt idx="2">
                  <c:v>5.9327880919378568</c:v>
                </c:pt>
                <c:pt idx="3">
                  <c:v>8.8901458009139258</c:v>
                </c:pt>
                <c:pt idx="4">
                  <c:v>11.836672236653566</c:v>
                </c:pt>
                <c:pt idx="5">
                  <c:v>14.768777510572425</c:v>
                </c:pt>
                <c:pt idx="6">
                  <c:v>17.68288930405043</c:v>
                </c:pt>
                <c:pt idx="7">
                  <c:v>20.575457220751741</c:v>
                </c:pt>
                <c:pt idx="8">
                  <c:v>23.442957112235781</c:v>
                </c:pt>
                <c:pt idx="9">
                  <c:v>26.281895371589275</c:v>
                </c:pt>
                <c:pt idx="10">
                  <c:v>29.088813189848125</c:v>
                </c:pt>
                <c:pt idx="11">
                  <c:v>31.860290770023315</c:v>
                </c:pt>
                <c:pt idx="12">
                  <c:v>34.592951493596807</c:v>
                </c:pt>
                <c:pt idx="13">
                  <c:v>37.283466034411028</c:v>
                </c:pt>
                <c:pt idx="14">
                  <c:v>39.928556414940012</c:v>
                </c:pt>
                <c:pt idx="15">
                  <c:v>42.524999999999991</c:v>
                </c:pt>
                <c:pt idx="16">
                  <c:v>45.069633423034077</c:v>
                </c:pt>
                <c:pt idx="17">
                  <c:v>47.559356440187024</c:v>
                </c:pt>
                <c:pt idx="18">
                  <c:v>49.991135707474839</c:v>
                </c:pt>
                <c:pt idx="19">
                  <c:v>52.36200847644723</c:v>
                </c:pt>
                <c:pt idx="20">
                  <c:v>54.669086203840166</c:v>
                </c:pt>
                <c:pt idx="21">
                  <c:v>56.9095580708209</c:v>
                </c:pt>
                <c:pt idx="22">
                  <c:v>59.080694407537713</c:v>
                </c:pt>
                <c:pt idx="23">
                  <c:v>61.17985001880227</c:v>
                </c:pt>
                <c:pt idx="24">
                  <c:v>63.204467406852373</c:v>
                </c:pt>
                <c:pt idx="25">
                  <c:v>65.152079887269082</c:v>
                </c:pt>
                <c:pt idx="26">
                  <c:v>67.020314594251701</c:v>
                </c:pt>
                <c:pt idx="27">
                  <c:v>68.806895371589277</c:v>
                </c:pt>
                <c:pt idx="28">
                  <c:v>70.509645545806293</c:v>
                </c:pt>
                <c:pt idx="29">
                  <c:v>72.126490578104026</c:v>
                </c:pt>
                <c:pt idx="30">
                  <c:v>73.6554605918665</c:v>
                </c:pt>
                <c:pt idx="31">
                  <c:v>75.094692772651726</c:v>
                </c:pt>
                <c:pt idx="32">
                  <c:v>76.442433637744159</c:v>
                </c:pt>
                <c:pt idx="33">
                  <c:v>77.697041172503205</c:v>
                </c:pt>
                <c:pt idx="34">
                  <c:v>78.856986830905271</c:v>
                </c:pt>
                <c:pt idx="35">
                  <c:v>79.920857397841502</c:v>
                </c:pt>
                <c:pt idx="36">
                  <c:v>80.887356710902807</c:v>
                </c:pt>
                <c:pt idx="37">
                  <c:v>81.755307239554028</c:v>
                </c:pt>
                <c:pt idx="38">
                  <c:v>82.523651519773509</c:v>
                </c:pt>
                <c:pt idx="39">
                  <c:v>83.191453442410165</c:v>
                </c:pt>
                <c:pt idx="40">
                  <c:v>83.757899393688291</c:v>
                </c:pt>
                <c:pt idx="41">
                  <c:v>84.222299246470556</c:v>
                </c:pt>
                <c:pt idx="42">
                  <c:v>84.584087201071654</c:v>
                </c:pt>
                <c:pt idx="43">
                  <c:v>84.842822474598051</c:v>
                </c:pt>
                <c:pt idx="44">
                  <c:v>84.998189837974095</c:v>
                </c:pt>
                <c:pt idx="45">
                  <c:v>85.05</c:v>
                </c:pt>
                <c:pt idx="46">
                  <c:v>84.998189837974095</c:v>
                </c:pt>
                <c:pt idx="47">
                  <c:v>84.842822474598051</c:v>
                </c:pt>
                <c:pt idx="48">
                  <c:v>84.584087201071654</c:v>
                </c:pt>
                <c:pt idx="49">
                  <c:v>84.22229924647057</c:v>
                </c:pt>
                <c:pt idx="50">
                  <c:v>83.757899393688291</c:v>
                </c:pt>
                <c:pt idx="51">
                  <c:v>83.191453442410179</c:v>
                </c:pt>
                <c:pt idx="52">
                  <c:v>82.523651519773509</c:v>
                </c:pt>
                <c:pt idx="53">
                  <c:v>81.755307239554028</c:v>
                </c:pt>
                <c:pt idx="54">
                  <c:v>80.887356710902822</c:v>
                </c:pt>
                <c:pt idx="55">
                  <c:v>79.920857397841502</c:v>
                </c:pt>
                <c:pt idx="56">
                  <c:v>78.856986830905271</c:v>
                </c:pt>
                <c:pt idx="57">
                  <c:v>77.697041172503219</c:v>
                </c:pt>
                <c:pt idx="58">
                  <c:v>76.442433637744159</c:v>
                </c:pt>
                <c:pt idx="59">
                  <c:v>75.094692772651754</c:v>
                </c:pt>
                <c:pt idx="60">
                  <c:v>73.6554605918665</c:v>
                </c:pt>
                <c:pt idx="61">
                  <c:v>72.12649057810404</c:v>
                </c:pt>
                <c:pt idx="62">
                  <c:v>70.509645545806293</c:v>
                </c:pt>
                <c:pt idx="63">
                  <c:v>68.806895371589277</c:v>
                </c:pt>
                <c:pt idx="64">
                  <c:v>67.020314594251701</c:v>
                </c:pt>
                <c:pt idx="65">
                  <c:v>65.152079887269082</c:v>
                </c:pt>
                <c:pt idx="66">
                  <c:v>63.204467406852388</c:v>
                </c:pt>
                <c:pt idx="67">
                  <c:v>61.179850018802298</c:v>
                </c:pt>
                <c:pt idx="68">
                  <c:v>59.080694407537706</c:v>
                </c:pt>
                <c:pt idx="69">
                  <c:v>56.909558070820907</c:v>
                </c:pt>
                <c:pt idx="70">
                  <c:v>54.66908620384018</c:v>
                </c:pt>
                <c:pt idx="71">
                  <c:v>52.362008476447244</c:v>
                </c:pt>
                <c:pt idx="72">
                  <c:v>49.991135707474847</c:v>
                </c:pt>
                <c:pt idx="73">
                  <c:v>47.559356440187024</c:v>
                </c:pt>
                <c:pt idx="74">
                  <c:v>45.069633423034077</c:v>
                </c:pt>
                <c:pt idx="75">
                  <c:v>42.524999999999991</c:v>
                </c:pt>
                <c:pt idx="76">
                  <c:v>39.92855641494004</c:v>
                </c:pt>
                <c:pt idx="77">
                  <c:v>37.28346603441102</c:v>
                </c:pt>
                <c:pt idx="78">
                  <c:v>34.592951493596829</c:v>
                </c:pt>
                <c:pt idx="79">
                  <c:v>31.860290770023337</c:v>
                </c:pt>
                <c:pt idx="80">
                  <c:v>29.088813189848139</c:v>
                </c:pt>
                <c:pt idx="81">
                  <c:v>26.281895371589286</c:v>
                </c:pt>
                <c:pt idx="82">
                  <c:v>23.44295711223582</c:v>
                </c:pt>
                <c:pt idx="83">
                  <c:v>20.575457220751741</c:v>
                </c:pt>
                <c:pt idx="84">
                  <c:v>17.68288930405043</c:v>
                </c:pt>
                <c:pt idx="85">
                  <c:v>14.76877751057242</c:v>
                </c:pt>
                <c:pt idx="86">
                  <c:v>11.836672236653593</c:v>
                </c:pt>
                <c:pt idx="87">
                  <c:v>8.8901458009139507</c:v>
                </c:pt>
                <c:pt idx="88">
                  <c:v>5.9327880919378764</c:v>
                </c:pt>
                <c:pt idx="89">
                  <c:v>2.9682021945476844</c:v>
                </c:pt>
                <c:pt idx="90">
                  <c:v>1.0419887608997813E-14</c:v>
                </c:pt>
                <c:pt idx="91">
                  <c:v>-2.9682021945477013</c:v>
                </c:pt>
                <c:pt idx="92">
                  <c:v>-5.9327880919378169</c:v>
                </c:pt>
                <c:pt idx="93">
                  <c:v>-8.8901458009138921</c:v>
                </c:pt>
                <c:pt idx="94">
                  <c:v>-11.836672236653573</c:v>
                </c:pt>
                <c:pt idx="95">
                  <c:v>-14.768777510572438</c:v>
                </c:pt>
                <c:pt idx="96">
                  <c:v>-17.682889304050409</c:v>
                </c:pt>
                <c:pt idx="97">
                  <c:v>-20.575457220751719</c:v>
                </c:pt>
                <c:pt idx="98">
                  <c:v>-23.442957112235767</c:v>
                </c:pt>
                <c:pt idx="99">
                  <c:v>-26.281895371589304</c:v>
                </c:pt>
                <c:pt idx="100">
                  <c:v>-29.088813189848118</c:v>
                </c:pt>
                <c:pt idx="101">
                  <c:v>-31.860290770023315</c:v>
                </c:pt>
                <c:pt idx="102">
                  <c:v>-34.592951493596779</c:v>
                </c:pt>
                <c:pt idx="103">
                  <c:v>-37.283466034411006</c:v>
                </c:pt>
                <c:pt idx="104">
                  <c:v>-39.928556414940019</c:v>
                </c:pt>
                <c:pt idx="105">
                  <c:v>-42.525000000000006</c:v>
                </c:pt>
                <c:pt idx="106">
                  <c:v>-45.06963342303407</c:v>
                </c:pt>
                <c:pt idx="107">
                  <c:v>-47.55935644018701</c:v>
                </c:pt>
                <c:pt idx="108">
                  <c:v>-49.991135707474825</c:v>
                </c:pt>
                <c:pt idx="109">
                  <c:v>-52.362008476447201</c:v>
                </c:pt>
                <c:pt idx="110">
                  <c:v>-54.669086203840166</c:v>
                </c:pt>
                <c:pt idx="111">
                  <c:v>-56.9095580708209</c:v>
                </c:pt>
                <c:pt idx="112">
                  <c:v>-59.080694407537727</c:v>
                </c:pt>
                <c:pt idx="113">
                  <c:v>-61.179850018802256</c:v>
                </c:pt>
                <c:pt idx="114">
                  <c:v>-63.204467406852359</c:v>
                </c:pt>
                <c:pt idx="115">
                  <c:v>-65.152079887269068</c:v>
                </c:pt>
                <c:pt idx="116">
                  <c:v>-67.020314594251715</c:v>
                </c:pt>
                <c:pt idx="117">
                  <c:v>-68.806895371589263</c:v>
                </c:pt>
                <c:pt idx="118">
                  <c:v>-70.509645545806265</c:v>
                </c:pt>
                <c:pt idx="119">
                  <c:v>-72.126490578104026</c:v>
                </c:pt>
                <c:pt idx="120">
                  <c:v>-73.655460591866472</c:v>
                </c:pt>
                <c:pt idx="121">
                  <c:v>-75.09469277265174</c:v>
                </c:pt>
                <c:pt idx="122">
                  <c:v>-76.442433637744145</c:v>
                </c:pt>
                <c:pt idx="123">
                  <c:v>-77.697041172503219</c:v>
                </c:pt>
                <c:pt idx="124">
                  <c:v>-78.856986830905271</c:v>
                </c:pt>
                <c:pt idx="125">
                  <c:v>-79.920857397841488</c:v>
                </c:pt>
                <c:pt idx="126">
                  <c:v>-80.887356710902807</c:v>
                </c:pt>
                <c:pt idx="127">
                  <c:v>-81.755307239554028</c:v>
                </c:pt>
                <c:pt idx="128">
                  <c:v>-82.523651519773509</c:v>
                </c:pt>
                <c:pt idx="129">
                  <c:v>-83.191453442410165</c:v>
                </c:pt>
                <c:pt idx="130">
                  <c:v>-83.757899393688291</c:v>
                </c:pt>
                <c:pt idx="131">
                  <c:v>-84.22229924647057</c:v>
                </c:pt>
                <c:pt idx="132">
                  <c:v>-84.584087201071654</c:v>
                </c:pt>
                <c:pt idx="133">
                  <c:v>-84.842822474598051</c:v>
                </c:pt>
                <c:pt idx="134">
                  <c:v>-84.998189837974081</c:v>
                </c:pt>
                <c:pt idx="135">
                  <c:v>-85.05</c:v>
                </c:pt>
                <c:pt idx="136">
                  <c:v>-84.998189837974095</c:v>
                </c:pt>
                <c:pt idx="137">
                  <c:v>-84.842822474598051</c:v>
                </c:pt>
                <c:pt idx="138">
                  <c:v>-84.584087201071654</c:v>
                </c:pt>
                <c:pt idx="139">
                  <c:v>-84.22229924647057</c:v>
                </c:pt>
                <c:pt idx="140">
                  <c:v>-83.757899393688305</c:v>
                </c:pt>
                <c:pt idx="141">
                  <c:v>-83.191453442410193</c:v>
                </c:pt>
                <c:pt idx="142">
                  <c:v>-82.523651519773509</c:v>
                </c:pt>
                <c:pt idx="143">
                  <c:v>-81.755307239554014</c:v>
                </c:pt>
                <c:pt idx="144">
                  <c:v>-80.887356710902822</c:v>
                </c:pt>
                <c:pt idx="145">
                  <c:v>-79.920857397841516</c:v>
                </c:pt>
                <c:pt idx="146">
                  <c:v>-78.856986830905271</c:v>
                </c:pt>
                <c:pt idx="147">
                  <c:v>-77.697041172503205</c:v>
                </c:pt>
                <c:pt idx="148">
                  <c:v>-76.442433637744159</c:v>
                </c:pt>
                <c:pt idx="149">
                  <c:v>-75.094692772651754</c:v>
                </c:pt>
                <c:pt idx="150">
                  <c:v>-73.6554605918665</c:v>
                </c:pt>
                <c:pt idx="151">
                  <c:v>-72.126490578104054</c:v>
                </c:pt>
                <c:pt idx="152">
                  <c:v>-70.509645545806322</c:v>
                </c:pt>
                <c:pt idx="153">
                  <c:v>-68.806895371589292</c:v>
                </c:pt>
                <c:pt idx="154">
                  <c:v>-67.020314594251687</c:v>
                </c:pt>
                <c:pt idx="155">
                  <c:v>-65.152079887269096</c:v>
                </c:pt>
                <c:pt idx="156">
                  <c:v>-63.204467406852416</c:v>
                </c:pt>
                <c:pt idx="157">
                  <c:v>-61.179850018802327</c:v>
                </c:pt>
                <c:pt idx="158">
                  <c:v>-59.080694407537742</c:v>
                </c:pt>
                <c:pt idx="159">
                  <c:v>-56.909558070820886</c:v>
                </c:pt>
                <c:pt idx="160">
                  <c:v>-54.669086203840195</c:v>
                </c:pt>
                <c:pt idx="161">
                  <c:v>-52.362008476447286</c:v>
                </c:pt>
                <c:pt idx="162">
                  <c:v>-49.991135707474861</c:v>
                </c:pt>
                <c:pt idx="163">
                  <c:v>-47.559356440187067</c:v>
                </c:pt>
                <c:pt idx="164">
                  <c:v>-45.069633423034155</c:v>
                </c:pt>
                <c:pt idx="165">
                  <c:v>-42.525000000000034</c:v>
                </c:pt>
                <c:pt idx="166">
                  <c:v>-39.928556414940012</c:v>
                </c:pt>
                <c:pt idx="167">
                  <c:v>-37.283466034411006</c:v>
                </c:pt>
                <c:pt idx="168">
                  <c:v>-34.592951493596807</c:v>
                </c:pt>
                <c:pt idx="169">
                  <c:v>-31.860290770023344</c:v>
                </c:pt>
                <c:pt idx="170">
                  <c:v>-29.088813189848114</c:v>
                </c:pt>
                <c:pt idx="171">
                  <c:v>-26.281895371589293</c:v>
                </c:pt>
                <c:pt idx="172">
                  <c:v>-23.442957112235831</c:v>
                </c:pt>
                <c:pt idx="173">
                  <c:v>-20.575457220751751</c:v>
                </c:pt>
                <c:pt idx="174">
                  <c:v>-17.682889304050477</c:v>
                </c:pt>
                <c:pt idx="175">
                  <c:v>-14.768777510572505</c:v>
                </c:pt>
                <c:pt idx="176">
                  <c:v>-11.836672236653603</c:v>
                </c:pt>
                <c:pt idx="177">
                  <c:v>-8.8901458009139223</c:v>
                </c:pt>
                <c:pt idx="178">
                  <c:v>-5.9327880919378115</c:v>
                </c:pt>
                <c:pt idx="179">
                  <c:v>-2.9682021945476951</c:v>
                </c:pt>
                <c:pt idx="180">
                  <c:v>-2.0839775217995626E-14</c:v>
                </c:pt>
                <c:pt idx="181">
                  <c:v>2.9682021945476533</c:v>
                </c:pt>
                <c:pt idx="182">
                  <c:v>5.9327880919378444</c:v>
                </c:pt>
                <c:pt idx="183">
                  <c:v>8.8901458009138832</c:v>
                </c:pt>
                <c:pt idx="184">
                  <c:v>11.836672236653488</c:v>
                </c:pt>
                <c:pt idx="185">
                  <c:v>14.76877751057239</c:v>
                </c:pt>
                <c:pt idx="186">
                  <c:v>17.682889304050363</c:v>
                </c:pt>
                <c:pt idx="187">
                  <c:v>20.575457220751783</c:v>
                </c:pt>
                <c:pt idx="188">
                  <c:v>23.442957112235796</c:v>
                </c:pt>
                <c:pt idx="189">
                  <c:v>26.281895371589258</c:v>
                </c:pt>
                <c:pt idx="190">
                  <c:v>29.088813189848143</c:v>
                </c:pt>
                <c:pt idx="191">
                  <c:v>31.860290770023308</c:v>
                </c:pt>
                <c:pt idx="192">
                  <c:v>34.592951493596765</c:v>
                </c:pt>
                <c:pt idx="193">
                  <c:v>37.283466034411028</c:v>
                </c:pt>
                <c:pt idx="194">
                  <c:v>39.928556414939976</c:v>
                </c:pt>
                <c:pt idx="195">
                  <c:v>42.524999999999935</c:v>
                </c:pt>
                <c:pt idx="196">
                  <c:v>45.069633423034055</c:v>
                </c:pt>
                <c:pt idx="197">
                  <c:v>47.559356440186967</c:v>
                </c:pt>
                <c:pt idx="198">
                  <c:v>49.991135707474875</c:v>
                </c:pt>
                <c:pt idx="199">
                  <c:v>52.362008476447244</c:v>
                </c:pt>
                <c:pt idx="200">
                  <c:v>54.669086203840152</c:v>
                </c:pt>
                <c:pt idx="201">
                  <c:v>56.909558070820914</c:v>
                </c:pt>
                <c:pt idx="202">
                  <c:v>59.080694407537713</c:v>
                </c:pt>
                <c:pt idx="203">
                  <c:v>61.179850018802256</c:v>
                </c:pt>
                <c:pt idx="204">
                  <c:v>63.204467406852331</c:v>
                </c:pt>
                <c:pt idx="205">
                  <c:v>65.152079887269068</c:v>
                </c:pt>
                <c:pt idx="206">
                  <c:v>67.020314594251658</c:v>
                </c:pt>
                <c:pt idx="207">
                  <c:v>68.806895371589221</c:v>
                </c:pt>
                <c:pt idx="208">
                  <c:v>70.509645545806308</c:v>
                </c:pt>
                <c:pt idx="209">
                  <c:v>72.126490578104026</c:v>
                </c:pt>
                <c:pt idx="210">
                  <c:v>73.655460591866515</c:v>
                </c:pt>
                <c:pt idx="211">
                  <c:v>75.094692772651726</c:v>
                </c:pt>
                <c:pt idx="212">
                  <c:v>76.442433637744145</c:v>
                </c:pt>
                <c:pt idx="213">
                  <c:v>77.697041172503205</c:v>
                </c:pt>
                <c:pt idx="214">
                  <c:v>78.856986830905257</c:v>
                </c:pt>
                <c:pt idx="215">
                  <c:v>79.920857397841473</c:v>
                </c:pt>
                <c:pt idx="216">
                  <c:v>80.887356710902807</c:v>
                </c:pt>
                <c:pt idx="217">
                  <c:v>81.755307239554</c:v>
                </c:pt>
                <c:pt idx="218">
                  <c:v>82.52365151977348</c:v>
                </c:pt>
                <c:pt idx="219">
                  <c:v>83.191453442410179</c:v>
                </c:pt>
                <c:pt idx="220">
                  <c:v>83.757899393688291</c:v>
                </c:pt>
                <c:pt idx="221">
                  <c:v>84.22229924647057</c:v>
                </c:pt>
                <c:pt idx="222">
                  <c:v>84.584087201071654</c:v>
                </c:pt>
                <c:pt idx="223">
                  <c:v>84.842822474598051</c:v>
                </c:pt>
                <c:pt idx="224">
                  <c:v>84.998189837974095</c:v>
                </c:pt>
                <c:pt idx="225">
                  <c:v>85.05</c:v>
                </c:pt>
                <c:pt idx="226">
                  <c:v>84.998189837974095</c:v>
                </c:pt>
                <c:pt idx="227">
                  <c:v>84.842822474598051</c:v>
                </c:pt>
                <c:pt idx="228">
                  <c:v>84.584087201071654</c:v>
                </c:pt>
                <c:pt idx="229">
                  <c:v>84.22229924647057</c:v>
                </c:pt>
                <c:pt idx="230">
                  <c:v>83.757899393688305</c:v>
                </c:pt>
                <c:pt idx="231">
                  <c:v>83.19145344241015</c:v>
                </c:pt>
                <c:pt idx="232">
                  <c:v>82.523651519773495</c:v>
                </c:pt>
                <c:pt idx="233">
                  <c:v>81.755307239554028</c:v>
                </c:pt>
                <c:pt idx="234">
                  <c:v>80.887356710902822</c:v>
                </c:pt>
                <c:pt idx="235">
                  <c:v>79.92085739784153</c:v>
                </c:pt>
                <c:pt idx="236">
                  <c:v>78.856986830905313</c:v>
                </c:pt>
                <c:pt idx="237">
                  <c:v>77.697041172503205</c:v>
                </c:pt>
                <c:pt idx="238">
                  <c:v>76.442433637744159</c:v>
                </c:pt>
                <c:pt idx="239">
                  <c:v>75.094692772651769</c:v>
                </c:pt>
                <c:pt idx="240">
                  <c:v>73.655460591866543</c:v>
                </c:pt>
                <c:pt idx="241">
                  <c:v>72.126490578104011</c:v>
                </c:pt>
                <c:pt idx="242">
                  <c:v>70.509645545806279</c:v>
                </c:pt>
                <c:pt idx="243">
                  <c:v>68.806895371589292</c:v>
                </c:pt>
                <c:pt idx="244">
                  <c:v>67.020314594251744</c:v>
                </c:pt>
                <c:pt idx="245">
                  <c:v>65.152079887269153</c:v>
                </c:pt>
                <c:pt idx="246">
                  <c:v>63.204467406852359</c:v>
                </c:pt>
                <c:pt idx="247">
                  <c:v>61.179850018802284</c:v>
                </c:pt>
                <c:pt idx="248">
                  <c:v>59.080694407537756</c:v>
                </c:pt>
                <c:pt idx="249">
                  <c:v>56.90955807082095</c:v>
                </c:pt>
                <c:pt idx="250">
                  <c:v>54.669086203840259</c:v>
                </c:pt>
                <c:pt idx="251">
                  <c:v>52.362008476447237</c:v>
                </c:pt>
                <c:pt idx="252">
                  <c:v>49.991135707474861</c:v>
                </c:pt>
                <c:pt idx="253">
                  <c:v>47.559356440187074</c:v>
                </c:pt>
                <c:pt idx="254">
                  <c:v>45.069633423034034</c:v>
                </c:pt>
                <c:pt idx="255">
                  <c:v>42.524999999999977</c:v>
                </c:pt>
                <c:pt idx="256">
                  <c:v>39.928556414940026</c:v>
                </c:pt>
                <c:pt idx="257">
                  <c:v>37.283466034411077</c:v>
                </c:pt>
                <c:pt idx="258">
                  <c:v>34.592951493596885</c:v>
                </c:pt>
                <c:pt idx="259">
                  <c:v>31.860290770023425</c:v>
                </c:pt>
                <c:pt idx="260">
                  <c:v>29.088813189848125</c:v>
                </c:pt>
                <c:pt idx="261">
                  <c:v>26.281895371589311</c:v>
                </c:pt>
                <c:pt idx="262">
                  <c:v>23.4429571122357</c:v>
                </c:pt>
                <c:pt idx="263">
                  <c:v>20.575457220751691</c:v>
                </c:pt>
                <c:pt idx="264">
                  <c:v>17.682889304050413</c:v>
                </c:pt>
                <c:pt idx="265">
                  <c:v>14.768777510572439</c:v>
                </c:pt>
                <c:pt idx="266">
                  <c:v>11.836672236653612</c:v>
                </c:pt>
                <c:pt idx="267">
                  <c:v>8.8901458009140093</c:v>
                </c:pt>
                <c:pt idx="268">
                  <c:v>5.9327880919379714</c:v>
                </c:pt>
                <c:pt idx="269">
                  <c:v>2.9682021945477053</c:v>
                </c:pt>
                <c:pt idx="270">
                  <c:v>3.125966282699344E-14</c:v>
                </c:pt>
                <c:pt idx="271">
                  <c:v>-2.9682021945476422</c:v>
                </c:pt>
                <c:pt idx="272">
                  <c:v>-5.9327880919379092</c:v>
                </c:pt>
                <c:pt idx="273">
                  <c:v>-8.8901458009139471</c:v>
                </c:pt>
                <c:pt idx="274">
                  <c:v>-11.836672236653552</c:v>
                </c:pt>
                <c:pt idx="275">
                  <c:v>-14.768777510572377</c:v>
                </c:pt>
                <c:pt idx="276">
                  <c:v>-17.682889304050352</c:v>
                </c:pt>
                <c:pt idx="277">
                  <c:v>-20.575457220751773</c:v>
                </c:pt>
                <c:pt idx="278">
                  <c:v>-23.442957112235785</c:v>
                </c:pt>
                <c:pt idx="279">
                  <c:v>-26.281895371589247</c:v>
                </c:pt>
                <c:pt idx="280">
                  <c:v>-29.088813189848061</c:v>
                </c:pt>
                <c:pt idx="281">
                  <c:v>-31.860290770023227</c:v>
                </c:pt>
                <c:pt idx="282">
                  <c:v>-34.592951493596686</c:v>
                </c:pt>
                <c:pt idx="283">
                  <c:v>-37.28346603441102</c:v>
                </c:pt>
                <c:pt idx="284">
                  <c:v>-39.928556414939969</c:v>
                </c:pt>
                <c:pt idx="285">
                  <c:v>-42.525000000000055</c:v>
                </c:pt>
                <c:pt idx="286">
                  <c:v>-45.069633423034112</c:v>
                </c:pt>
                <c:pt idx="287">
                  <c:v>-47.559356440187017</c:v>
                </c:pt>
                <c:pt idx="288">
                  <c:v>-49.991135707474811</c:v>
                </c:pt>
                <c:pt idx="289">
                  <c:v>-52.36200847644718</c:v>
                </c:pt>
                <c:pt idx="290">
                  <c:v>-54.669086203840088</c:v>
                </c:pt>
                <c:pt idx="291">
                  <c:v>-56.909558070820793</c:v>
                </c:pt>
                <c:pt idx="292">
                  <c:v>-59.080694407537706</c:v>
                </c:pt>
                <c:pt idx="293">
                  <c:v>-61.179850018802249</c:v>
                </c:pt>
                <c:pt idx="294">
                  <c:v>-63.20446740685243</c:v>
                </c:pt>
                <c:pt idx="295">
                  <c:v>-65.152079887269096</c:v>
                </c:pt>
                <c:pt idx="296">
                  <c:v>-67.020314594251701</c:v>
                </c:pt>
                <c:pt idx="297">
                  <c:v>-68.806895371589263</c:v>
                </c:pt>
                <c:pt idx="298">
                  <c:v>-70.509645545806251</c:v>
                </c:pt>
                <c:pt idx="299">
                  <c:v>-72.126490578103969</c:v>
                </c:pt>
                <c:pt idx="300">
                  <c:v>-73.6554605918665</c:v>
                </c:pt>
                <c:pt idx="301">
                  <c:v>-75.094692772651726</c:v>
                </c:pt>
                <c:pt idx="302">
                  <c:v>-76.442433637744131</c:v>
                </c:pt>
                <c:pt idx="303">
                  <c:v>-77.697041172503177</c:v>
                </c:pt>
                <c:pt idx="304">
                  <c:v>-78.856986830905228</c:v>
                </c:pt>
                <c:pt idx="305">
                  <c:v>-79.920857397841502</c:v>
                </c:pt>
                <c:pt idx="306">
                  <c:v>-80.887356710902807</c:v>
                </c:pt>
                <c:pt idx="307">
                  <c:v>-81.755307239554</c:v>
                </c:pt>
                <c:pt idx="308">
                  <c:v>-82.523651519773509</c:v>
                </c:pt>
                <c:pt idx="309">
                  <c:v>-83.191453442410179</c:v>
                </c:pt>
                <c:pt idx="310">
                  <c:v>-83.757899393688291</c:v>
                </c:pt>
                <c:pt idx="311">
                  <c:v>-84.222299246470556</c:v>
                </c:pt>
                <c:pt idx="312">
                  <c:v>-84.58408720107164</c:v>
                </c:pt>
                <c:pt idx="313">
                  <c:v>-84.842822474598051</c:v>
                </c:pt>
                <c:pt idx="314">
                  <c:v>-84.998189837974081</c:v>
                </c:pt>
                <c:pt idx="315">
                  <c:v>-85.05</c:v>
                </c:pt>
                <c:pt idx="316">
                  <c:v>-84.998189837974095</c:v>
                </c:pt>
                <c:pt idx="317">
                  <c:v>-84.842822474598051</c:v>
                </c:pt>
                <c:pt idx="318">
                  <c:v>-84.584087201071654</c:v>
                </c:pt>
                <c:pt idx="319">
                  <c:v>-84.22229924647057</c:v>
                </c:pt>
                <c:pt idx="320">
                  <c:v>-83.757899393688305</c:v>
                </c:pt>
                <c:pt idx="321">
                  <c:v>-83.191453442410193</c:v>
                </c:pt>
                <c:pt idx="322">
                  <c:v>-82.523651519773537</c:v>
                </c:pt>
                <c:pt idx="323">
                  <c:v>-81.755307239554028</c:v>
                </c:pt>
                <c:pt idx="324">
                  <c:v>-80.887356710902836</c:v>
                </c:pt>
                <c:pt idx="325">
                  <c:v>-79.92085739784153</c:v>
                </c:pt>
                <c:pt idx="326">
                  <c:v>-78.856986830905313</c:v>
                </c:pt>
                <c:pt idx="327">
                  <c:v>-77.697041172503205</c:v>
                </c:pt>
                <c:pt idx="328">
                  <c:v>-76.44243363774423</c:v>
                </c:pt>
                <c:pt idx="329">
                  <c:v>-75.094692772651769</c:v>
                </c:pt>
                <c:pt idx="330">
                  <c:v>-73.655460591866543</c:v>
                </c:pt>
                <c:pt idx="331">
                  <c:v>-72.126490578104026</c:v>
                </c:pt>
                <c:pt idx="332">
                  <c:v>-70.509645545806293</c:v>
                </c:pt>
                <c:pt idx="333">
                  <c:v>-68.806895371589292</c:v>
                </c:pt>
                <c:pt idx="334">
                  <c:v>-67.020314594251644</c:v>
                </c:pt>
                <c:pt idx="335">
                  <c:v>-65.152079887269153</c:v>
                </c:pt>
                <c:pt idx="336">
                  <c:v>-63.204467406852373</c:v>
                </c:pt>
                <c:pt idx="337">
                  <c:v>-61.179850018802398</c:v>
                </c:pt>
                <c:pt idx="338">
                  <c:v>-59.080694407537763</c:v>
                </c:pt>
                <c:pt idx="339">
                  <c:v>-56.909558070820957</c:v>
                </c:pt>
                <c:pt idx="340">
                  <c:v>-54.669086203840145</c:v>
                </c:pt>
                <c:pt idx="341">
                  <c:v>-52.362008476447365</c:v>
                </c:pt>
                <c:pt idx="342">
                  <c:v>-49.991135707474868</c:v>
                </c:pt>
                <c:pt idx="343">
                  <c:v>-47.559356440186946</c:v>
                </c:pt>
                <c:pt idx="344">
                  <c:v>-45.069633423034176</c:v>
                </c:pt>
                <c:pt idx="345">
                  <c:v>-42.524999999999991</c:v>
                </c:pt>
                <c:pt idx="346">
                  <c:v>-39.928556414940033</c:v>
                </c:pt>
                <c:pt idx="347">
                  <c:v>-37.283466034411084</c:v>
                </c:pt>
                <c:pt idx="348">
                  <c:v>-34.5929514935969</c:v>
                </c:pt>
                <c:pt idx="349">
                  <c:v>-31.860290770023294</c:v>
                </c:pt>
                <c:pt idx="350">
                  <c:v>-29.088813189848274</c:v>
                </c:pt>
                <c:pt idx="351">
                  <c:v>-26.281895371589318</c:v>
                </c:pt>
                <c:pt idx="352">
                  <c:v>-23.442957112235852</c:v>
                </c:pt>
                <c:pt idx="353">
                  <c:v>-20.575457220751847</c:v>
                </c:pt>
                <c:pt idx="354">
                  <c:v>-17.682889304050423</c:v>
                </c:pt>
                <c:pt idx="355">
                  <c:v>-14.76877751057245</c:v>
                </c:pt>
                <c:pt idx="356">
                  <c:v>-11.836672236653474</c:v>
                </c:pt>
                <c:pt idx="357">
                  <c:v>-8.89014580091402</c:v>
                </c:pt>
                <c:pt idx="358">
                  <c:v>-5.9327880919378311</c:v>
                </c:pt>
                <c:pt idx="359">
                  <c:v>-2.9682021945478665</c:v>
                </c:pt>
                <c:pt idx="360">
                  <c:v>-4.1679550435991253E-14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83E-4EE4-9D8D-1AEE2790F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57872"/>
        <c:axId val="289158288"/>
      </c:lineChart>
      <c:catAx>
        <c:axId val="2891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158288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2891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89157872"/>
        <c:crosses val="autoZero"/>
        <c:crossBetween val="midCat"/>
        <c:majorUnit val="5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168086</xdr:colOff>
      <xdr:row>2</xdr:row>
      <xdr:rowOff>14545</xdr:rowOff>
    </xdr:from>
    <xdr:to>
      <xdr:col>25</xdr:col>
      <xdr:colOff>246528</xdr:colOff>
      <xdr:row>19</xdr:row>
      <xdr:rowOff>179290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3F294-D16E-4D18-BD5B-E7EE19DA8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206384</xdr:colOff>
      <xdr:row>20</xdr:row>
      <xdr:rowOff>168088</xdr:rowOff>
    </xdr:from>
    <xdr:to>
      <xdr:col>26</xdr:col>
      <xdr:colOff>134472</xdr:colOff>
      <xdr:row>40</xdr:row>
      <xdr:rowOff>41480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0C26C-C79D-4CC9-8089-6B61913A4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3"/>
  <sheetViews>
    <sheetView tabSelected="1" zoomScale="85" zoomScaleNormal="85" workbookViewId="0">
      <selection activeCell="I15" sqref="I15"/>
    </sheetView>
  </sheetViews>
  <sheetFormatPr defaultRowHeight="15" x14ac:dyDescent="0.25"/>
  <cols>
    <col min="2" max="2" width="12.140625" bestFit="1" customWidth="1"/>
    <col min="6" max="6" width="11.7109375" bestFit="1" customWidth="1"/>
    <col min="10" max="10" width="9.140625" style="10"/>
    <col min="11" max="11" width="9.7109375" style="10" bestFit="1" customWidth="1"/>
    <col min="12" max="12" width="11.42578125" style="11" bestFit="1" customWidth="1"/>
    <col min="13" max="13" width="9.140625" style="10"/>
    <col min="14" max="14" width="9.140625" style="9"/>
  </cols>
  <sheetData>
    <row r="2" spans="2:14" x14ac:dyDescent="0.25">
      <c r="B2" s="3" t="s">
        <v>0</v>
      </c>
      <c r="C2" s="3" t="s">
        <v>5</v>
      </c>
      <c r="D2" s="3" t="s">
        <v>6</v>
      </c>
      <c r="F2" s="8" t="s">
        <v>16</v>
      </c>
      <c r="J2" s="10" t="s">
        <v>23</v>
      </c>
      <c r="K2" s="10" t="s">
        <v>25</v>
      </c>
      <c r="L2" s="11" t="s">
        <v>24</v>
      </c>
      <c r="M2" s="10" t="s">
        <v>26</v>
      </c>
      <c r="N2" s="11" t="s">
        <v>27</v>
      </c>
    </row>
    <row r="3" spans="2:14" x14ac:dyDescent="0.25">
      <c r="B3" s="3" t="s">
        <v>1</v>
      </c>
      <c r="C3" s="4">
        <v>5.0000000000000001E-4</v>
      </c>
      <c r="D3" s="5" t="s">
        <v>7</v>
      </c>
      <c r="F3" s="8" t="s">
        <v>15</v>
      </c>
      <c r="G3" s="2">
        <f>C9/(C7*C8)</f>
        <v>2645502.6455026455</v>
      </c>
      <c r="J3" s="10">
        <v>0</v>
      </c>
      <c r="K3" s="12">
        <f>$G$7+$G$8*COS(J3*2*PI()/180)</f>
        <v>2.3625E-2</v>
      </c>
      <c r="L3" s="11">
        <f>1000*K3</f>
        <v>23.625</v>
      </c>
      <c r="M3" s="12">
        <f>0.5*$C$6^2*2*$G$8*SIN(2*J3*PI()/180)</f>
        <v>0</v>
      </c>
      <c r="N3" s="9">
        <f>M3*1000</f>
        <v>0</v>
      </c>
    </row>
    <row r="4" spans="2:14" x14ac:dyDescent="0.25">
      <c r="B4" s="3" t="s">
        <v>2</v>
      </c>
      <c r="C4" s="4">
        <v>0.02</v>
      </c>
      <c r="D4" s="5" t="s">
        <v>7</v>
      </c>
      <c r="F4" s="1" t="s">
        <v>17</v>
      </c>
      <c r="G4" s="2">
        <f>C10/(C7*C8)</f>
        <v>13227513.227513228</v>
      </c>
      <c r="J4" s="10">
        <v>1</v>
      </c>
      <c r="K4" s="12">
        <f t="shared" ref="K4:K67" si="0">$G$7+$G$8*COS(J4*2*PI()/180)</f>
        <v>2.3619243315330454E-2</v>
      </c>
      <c r="L4" s="11">
        <f t="shared" ref="L4:L67" si="1">1000*K4</f>
        <v>23.619243315330454</v>
      </c>
      <c r="M4" s="12">
        <f t="shared" ref="M4:M67" si="2">0.5*$C$6^2*2*$G$8*SIN(2*J4*PI()/180)</f>
        <v>2.9682021945477075E-3</v>
      </c>
      <c r="N4" s="9">
        <f t="shared" ref="N4:N67" si="3">M4*1000</f>
        <v>2.9682021945477075</v>
      </c>
    </row>
    <row r="5" spans="2:14" x14ac:dyDescent="0.25">
      <c r="B5" s="3" t="s">
        <v>3</v>
      </c>
      <c r="C5" s="5">
        <v>250</v>
      </c>
      <c r="D5" s="5" t="s">
        <v>8</v>
      </c>
      <c r="F5" s="1" t="s">
        <v>19</v>
      </c>
      <c r="G5" s="2">
        <f>C5^2/G3</f>
        <v>2.3625E-2</v>
      </c>
      <c r="J5" s="10">
        <v>2</v>
      </c>
      <c r="K5" s="12">
        <f t="shared" si="0"/>
        <v>2.3601980274955338E-2</v>
      </c>
      <c r="L5" s="11">
        <f t="shared" si="1"/>
        <v>23.601980274955338</v>
      </c>
      <c r="M5" s="12">
        <f t="shared" si="2"/>
        <v>5.9327880919378571E-3</v>
      </c>
      <c r="N5" s="9">
        <f t="shared" si="3"/>
        <v>5.9327880919378568</v>
      </c>
    </row>
    <row r="6" spans="2:14" x14ac:dyDescent="0.25">
      <c r="B6" s="3" t="s">
        <v>4</v>
      </c>
      <c r="C6" s="5">
        <v>3</v>
      </c>
      <c r="D6" s="5" t="s">
        <v>9</v>
      </c>
      <c r="F6" s="1" t="s">
        <v>20</v>
      </c>
      <c r="G6" s="2">
        <f>C5^2/G4</f>
        <v>4.725E-3</v>
      </c>
      <c r="J6" s="10">
        <v>3</v>
      </c>
      <c r="K6" s="12">
        <f t="shared" si="0"/>
        <v>2.3573231911230182E-2</v>
      </c>
      <c r="L6" s="11">
        <f t="shared" si="1"/>
        <v>23.573231911230181</v>
      </c>
      <c r="M6" s="12">
        <f t="shared" si="2"/>
        <v>8.8901458009139258E-3</v>
      </c>
      <c r="N6" s="9">
        <f t="shared" si="3"/>
        <v>8.8901458009139258</v>
      </c>
    </row>
    <row r="7" spans="2:14" x14ac:dyDescent="0.25">
      <c r="B7" s="6" t="s">
        <v>10</v>
      </c>
      <c r="C7" s="4">
        <v>1.26E-6</v>
      </c>
      <c r="D7" s="7" t="s">
        <v>11</v>
      </c>
      <c r="F7" s="1" t="s">
        <v>21</v>
      </c>
      <c r="G7" s="2">
        <f>(G5+G6)/2</f>
        <v>1.4175E-2</v>
      </c>
      <c r="J7" s="10">
        <v>4</v>
      </c>
      <c r="K7" s="12">
        <f t="shared" si="0"/>
        <v>2.353303324960784E-2</v>
      </c>
      <c r="L7" s="11">
        <f t="shared" si="1"/>
        <v>23.53303324960784</v>
      </c>
      <c r="M7" s="12">
        <f t="shared" si="2"/>
        <v>1.1836672236653566E-2</v>
      </c>
      <c r="N7" s="9">
        <f t="shared" si="3"/>
        <v>11.836672236653566</v>
      </c>
    </row>
    <row r="8" spans="2:14" x14ac:dyDescent="0.25">
      <c r="B8" s="6" t="s">
        <v>12</v>
      </c>
      <c r="C8" s="4">
        <f>0.015*C4</f>
        <v>2.9999999999999997E-4</v>
      </c>
      <c r="D8" s="7" t="s">
        <v>13</v>
      </c>
      <c r="F8" s="1" t="s">
        <v>22</v>
      </c>
      <c r="G8" s="2">
        <f>(G5-G6)/2</f>
        <v>9.4500000000000001E-3</v>
      </c>
      <c r="J8" s="10">
        <v>5</v>
      </c>
      <c r="K8" s="12">
        <f t="shared" si="0"/>
        <v>2.3481433265965364E-2</v>
      </c>
      <c r="L8" s="11">
        <f t="shared" si="1"/>
        <v>23.481433265965364</v>
      </c>
      <c r="M8" s="12">
        <f t="shared" si="2"/>
        <v>1.4768777510572425E-2</v>
      </c>
      <c r="N8" s="9">
        <f t="shared" si="3"/>
        <v>14.768777510572425</v>
      </c>
    </row>
    <row r="9" spans="2:14" x14ac:dyDescent="0.25">
      <c r="B9" s="6" t="s">
        <v>14</v>
      </c>
      <c r="C9" s="4">
        <f>C3*2</f>
        <v>1E-3</v>
      </c>
      <c r="D9" s="7" t="s">
        <v>7</v>
      </c>
      <c r="F9" s="1"/>
      <c r="J9" s="10">
        <v>6</v>
      </c>
      <c r="K9" s="12">
        <f t="shared" si="0"/>
        <v>2.3418494826934463E-2</v>
      </c>
      <c r="L9" s="11">
        <f t="shared" si="1"/>
        <v>23.418494826934463</v>
      </c>
      <c r="M9" s="12">
        <f t="shared" si="2"/>
        <v>1.7682889304050431E-2</v>
      </c>
      <c r="N9" s="9">
        <f t="shared" si="3"/>
        <v>17.68288930405043</v>
      </c>
    </row>
    <row r="10" spans="2:14" x14ac:dyDescent="0.25">
      <c r="B10" s="6" t="s">
        <v>18</v>
      </c>
      <c r="C10" s="5">
        <f>(12.5-10)*0.002</f>
        <v>5.0000000000000001E-3</v>
      </c>
      <c r="D10" s="7" t="s">
        <v>7</v>
      </c>
      <c r="J10" s="10">
        <v>7</v>
      </c>
      <c r="K10" s="12">
        <f t="shared" si="0"/>
        <v>2.3344294613308166E-2</v>
      </c>
      <c r="L10" s="11">
        <f t="shared" si="1"/>
        <v>23.344294613308165</v>
      </c>
      <c r="M10" s="12">
        <f t="shared" si="2"/>
        <v>2.0575457220751742E-2</v>
      </c>
      <c r="N10" s="9">
        <f t="shared" si="3"/>
        <v>20.575457220751741</v>
      </c>
    </row>
    <row r="11" spans="2:14" x14ac:dyDescent="0.25">
      <c r="J11" s="10">
        <v>8</v>
      </c>
      <c r="K11" s="12">
        <f t="shared" si="0"/>
        <v>2.3258923026617112E-2</v>
      </c>
      <c r="L11" s="11">
        <f t="shared" si="1"/>
        <v>23.258923026617111</v>
      </c>
      <c r="M11" s="12">
        <f t="shared" si="2"/>
        <v>2.344295711223578E-2</v>
      </c>
      <c r="N11" s="9">
        <f t="shared" si="3"/>
        <v>23.442957112235781</v>
      </c>
    </row>
    <row r="12" spans="2:14" x14ac:dyDescent="0.25">
      <c r="J12" s="10">
        <v>9</v>
      </c>
      <c r="K12" s="12">
        <f t="shared" si="0"/>
        <v>2.3162484078989201E-2</v>
      </c>
      <c r="L12" s="11">
        <f t="shared" si="1"/>
        <v>23.162484078989202</v>
      </c>
      <c r="M12" s="12">
        <f t="shared" si="2"/>
        <v>2.6281895371589276E-2</v>
      </c>
      <c r="N12" s="9">
        <f t="shared" si="3"/>
        <v>26.281895371589275</v>
      </c>
    </row>
    <row r="13" spans="2:14" x14ac:dyDescent="0.25">
      <c r="J13" s="10">
        <v>10</v>
      </c>
      <c r="K13" s="12">
        <f t="shared" si="0"/>
        <v>2.3055095266426837E-2</v>
      </c>
      <c r="L13" s="11">
        <f t="shared" si="1"/>
        <v>23.055095266426836</v>
      </c>
      <c r="M13" s="12">
        <f t="shared" si="2"/>
        <v>2.9088813189848125E-2</v>
      </c>
      <c r="N13" s="9">
        <f t="shared" si="3"/>
        <v>29.088813189848125</v>
      </c>
    </row>
    <row r="14" spans="2:14" x14ac:dyDescent="0.25">
      <c r="J14" s="10">
        <v>11</v>
      </c>
      <c r="K14" s="12">
        <f t="shared" si="0"/>
        <v>2.2936887425656142E-2</v>
      </c>
      <c r="L14" s="11">
        <f t="shared" si="1"/>
        <v>22.936887425656142</v>
      </c>
      <c r="M14" s="12">
        <f t="shared" si="2"/>
        <v>3.1860290770023315E-2</v>
      </c>
      <c r="N14" s="9">
        <f t="shared" si="3"/>
        <v>31.860290770023315</v>
      </c>
    </row>
    <row r="15" spans="2:14" x14ac:dyDescent="0.25">
      <c r="J15" s="10">
        <v>12</v>
      </c>
      <c r="K15" s="12">
        <f t="shared" si="0"/>
        <v>2.2808004574722578E-2</v>
      </c>
      <c r="L15" s="11">
        <f t="shared" si="1"/>
        <v>22.808004574722577</v>
      </c>
      <c r="M15" s="12">
        <f t="shared" si="2"/>
        <v>3.4592951493596806E-2</v>
      </c>
      <c r="N15" s="9">
        <f t="shared" si="3"/>
        <v>34.592951493596807</v>
      </c>
    </row>
    <row r="16" spans="2:14" x14ac:dyDescent="0.25">
      <c r="J16" s="10">
        <v>13</v>
      </c>
      <c r="K16" s="12">
        <f t="shared" si="0"/>
        <v>2.2668603737527129E-2</v>
      </c>
      <c r="L16" s="11">
        <f t="shared" si="1"/>
        <v>22.668603737527128</v>
      </c>
      <c r="M16" s="12">
        <f t="shared" si="2"/>
        <v>3.7283466034411031E-2</v>
      </c>
      <c r="N16" s="9">
        <f t="shared" si="3"/>
        <v>37.283466034411028</v>
      </c>
    </row>
    <row r="17" spans="10:14" x14ac:dyDescent="0.25">
      <c r="J17" s="10">
        <v>14</v>
      </c>
      <c r="K17" s="12">
        <f t="shared" si="0"/>
        <v>2.2518854752516859E-2</v>
      </c>
      <c r="L17" s="11">
        <f t="shared" si="1"/>
        <v>22.518854752516859</v>
      </c>
      <c r="M17" s="12">
        <f t="shared" si="2"/>
        <v>3.992855641494001E-2</v>
      </c>
      <c r="N17" s="9">
        <f t="shared" si="3"/>
        <v>39.928556414940012</v>
      </c>
    </row>
    <row r="18" spans="10:14" x14ac:dyDescent="0.25">
      <c r="J18" s="10">
        <v>15</v>
      </c>
      <c r="K18" s="12">
        <f t="shared" si="0"/>
        <v>2.2358940065762944E-2</v>
      </c>
      <c r="L18" s="11">
        <f t="shared" si="1"/>
        <v>22.358940065762944</v>
      </c>
      <c r="M18" s="12">
        <f t="shared" si="2"/>
        <v>4.2524999999999993E-2</v>
      </c>
      <c r="N18" s="9">
        <f t="shared" si="3"/>
        <v>42.524999999999991</v>
      </c>
    </row>
    <row r="19" spans="10:14" x14ac:dyDescent="0.25">
      <c r="J19" s="10">
        <v>16</v>
      </c>
      <c r="K19" s="12">
        <f t="shared" si="0"/>
        <v>2.2189054508678224E-2</v>
      </c>
      <c r="L19" s="11">
        <f t="shared" si="1"/>
        <v>22.189054508678225</v>
      </c>
      <c r="M19" s="12">
        <f t="shared" si="2"/>
        <v>4.5069633423034078E-2</v>
      </c>
      <c r="N19" s="9">
        <f t="shared" si="3"/>
        <v>45.069633423034077</v>
      </c>
    </row>
    <row r="20" spans="10:14" x14ac:dyDescent="0.25">
      <c r="J20" s="10">
        <v>17</v>
      </c>
      <c r="K20" s="12">
        <f t="shared" si="0"/>
        <v>2.2009405060645144E-2</v>
      </c>
      <c r="L20" s="11">
        <f t="shared" si="1"/>
        <v>22.009405060645143</v>
      </c>
      <c r="M20" s="12">
        <f t="shared" si="2"/>
        <v>4.7559356440187023E-2</v>
      </c>
      <c r="N20" s="9">
        <f t="shared" si="3"/>
        <v>47.559356440187024</v>
      </c>
    </row>
    <row r="21" spans="10:14" x14ac:dyDescent="0.25">
      <c r="J21" s="10">
        <v>18</v>
      </c>
      <c r="K21" s="12">
        <f t="shared" si="0"/>
        <v>2.1820210596843255E-2</v>
      </c>
      <c r="L21" s="11">
        <f t="shared" si="1"/>
        <v>21.820210596843253</v>
      </c>
      <c r="M21" s="12">
        <f t="shared" si="2"/>
        <v>4.9991135707474842E-2</v>
      </c>
      <c r="N21" s="9">
        <f t="shared" si="3"/>
        <v>49.991135707474839</v>
      </c>
    </row>
    <row r="22" spans="10:14" x14ac:dyDescent="0.25">
      <c r="J22" s="10">
        <v>19</v>
      </c>
      <c r="K22" s="12">
        <f t="shared" si="0"/>
        <v>2.1621701621583524E-2</v>
      </c>
      <c r="L22" s="11">
        <f t="shared" si="1"/>
        <v>21.621701621583526</v>
      </c>
      <c r="M22" s="12">
        <f t="shared" si="2"/>
        <v>5.236200847644723E-2</v>
      </c>
      <c r="N22" s="9">
        <f t="shared" si="3"/>
        <v>52.36200847644723</v>
      </c>
    </row>
    <row r="23" spans="10:14" x14ac:dyDescent="0.25">
      <c r="J23" s="10">
        <v>20</v>
      </c>
      <c r="K23" s="12">
        <f t="shared" si="0"/>
        <v>2.1414119987474341E-2</v>
      </c>
      <c r="L23" s="11">
        <f t="shared" si="1"/>
        <v>21.41411998747434</v>
      </c>
      <c r="M23" s="12">
        <f t="shared" si="2"/>
        <v>5.4669086203840166E-2</v>
      </c>
      <c r="N23" s="9">
        <f t="shared" si="3"/>
        <v>54.669086203840166</v>
      </c>
    </row>
    <row r="24" spans="10:14" x14ac:dyDescent="0.25">
      <c r="J24" s="10">
        <v>21</v>
      </c>
      <c r="K24" s="12">
        <f t="shared" si="0"/>
        <v>2.1197718600761375E-2</v>
      </c>
      <c r="L24" s="11">
        <f t="shared" si="1"/>
        <v>21.197718600761377</v>
      </c>
      <c r="M24" s="12">
        <f t="shared" si="2"/>
        <v>5.6909558070820897E-2</v>
      </c>
      <c r="N24" s="9">
        <f t="shared" si="3"/>
        <v>56.9095580708209</v>
      </c>
    </row>
    <row r="25" spans="10:14" x14ac:dyDescent="0.25">
      <c r="J25" s="10">
        <v>22</v>
      </c>
      <c r="K25" s="12">
        <f t="shared" si="0"/>
        <v>2.0972761113200254E-2</v>
      </c>
      <c r="L25" s="11">
        <f t="shared" si="1"/>
        <v>20.972761113200253</v>
      </c>
      <c r="M25" s="12">
        <f t="shared" si="2"/>
        <v>5.9080694407537715E-2</v>
      </c>
      <c r="N25" s="9">
        <f t="shared" si="3"/>
        <v>59.080694407537713</v>
      </c>
    </row>
    <row r="26" spans="10:14" x14ac:dyDescent="0.25">
      <c r="J26" s="10">
        <v>23</v>
      </c>
      <c r="K26" s="12">
        <f t="shared" si="0"/>
        <v>2.0739521600837526E-2</v>
      </c>
      <c r="L26" s="11">
        <f t="shared" si="1"/>
        <v>20.739521600837527</v>
      </c>
      <c r="M26" s="12">
        <f t="shared" si="2"/>
        <v>6.1179850018802273E-2</v>
      </c>
      <c r="N26" s="9">
        <f t="shared" si="3"/>
        <v>61.17985001880227</v>
      </c>
    </row>
    <row r="27" spans="10:14" x14ac:dyDescent="0.25">
      <c r="J27" s="10">
        <v>24</v>
      </c>
      <c r="K27" s="12">
        <f t="shared" si="0"/>
        <v>2.0498284230091209E-2</v>
      </c>
      <c r="L27" s="11">
        <f t="shared" si="1"/>
        <v>20.498284230091208</v>
      </c>
      <c r="M27" s="12">
        <f t="shared" si="2"/>
        <v>6.3204467406852372E-2</v>
      </c>
      <c r="N27" s="9">
        <f t="shared" si="3"/>
        <v>63.204467406852373</v>
      </c>
    </row>
    <row r="28" spans="10:14" x14ac:dyDescent="0.25">
      <c r="J28" s="10">
        <v>25</v>
      </c>
      <c r="K28" s="12">
        <f t="shared" si="0"/>
        <v>2.0249342911537797E-2</v>
      </c>
      <c r="L28" s="11">
        <f t="shared" si="1"/>
        <v>20.249342911537795</v>
      </c>
      <c r="M28" s="12">
        <f t="shared" si="2"/>
        <v>6.5152079887269079E-2</v>
      </c>
      <c r="N28" s="9">
        <f t="shared" si="3"/>
        <v>65.152079887269082</v>
      </c>
    </row>
    <row r="29" spans="10:14" x14ac:dyDescent="0.25">
      <c r="J29" s="10">
        <v>26</v>
      </c>
      <c r="K29" s="12">
        <f t="shared" si="0"/>
        <v>1.9993000941827471E-2</v>
      </c>
      <c r="L29" s="11">
        <f t="shared" si="1"/>
        <v>19.993000941827471</v>
      </c>
      <c r="M29" s="12">
        <f t="shared" si="2"/>
        <v>6.7020314594251701E-2</v>
      </c>
      <c r="N29" s="9">
        <f t="shared" si="3"/>
        <v>67.020314594251701</v>
      </c>
    </row>
    <row r="30" spans="10:14" x14ac:dyDescent="0.25">
      <c r="J30" s="10">
        <v>27</v>
      </c>
      <c r="K30" s="12">
        <f t="shared" si="0"/>
        <v>1.9729570634163873E-2</v>
      </c>
      <c r="L30" s="11">
        <f t="shared" si="1"/>
        <v>19.729570634163874</v>
      </c>
      <c r="M30" s="12">
        <f t="shared" si="2"/>
        <v>6.880689537158928E-2</v>
      </c>
      <c r="N30" s="9">
        <f t="shared" si="3"/>
        <v>68.806895371589277</v>
      </c>
    </row>
    <row r="31" spans="10:14" x14ac:dyDescent="0.25">
      <c r="J31" s="10">
        <v>28</v>
      </c>
      <c r="K31" s="12">
        <f t="shared" si="0"/>
        <v>1.9459372937798557E-2</v>
      </c>
      <c r="L31" s="11">
        <f t="shared" si="1"/>
        <v>19.459372937798555</v>
      </c>
      <c r="M31" s="12">
        <f t="shared" si="2"/>
        <v>7.0509645545806299E-2</v>
      </c>
      <c r="N31" s="9">
        <f t="shared" si="3"/>
        <v>70.509645545806293</v>
      </c>
    </row>
    <row r="32" spans="10:14" x14ac:dyDescent="0.25">
      <c r="J32" s="10">
        <v>29</v>
      </c>
      <c r="K32" s="12">
        <f t="shared" si="0"/>
        <v>1.9182737047003788E-2</v>
      </c>
      <c r="L32" s="11">
        <f t="shared" si="1"/>
        <v>19.182737047003787</v>
      </c>
      <c r="M32" s="12">
        <f t="shared" si="2"/>
        <v>7.2126490578104024E-2</v>
      </c>
      <c r="N32" s="9">
        <f t="shared" si="3"/>
        <v>72.126490578104026</v>
      </c>
    </row>
    <row r="33" spans="10:14" x14ac:dyDescent="0.25">
      <c r="J33" s="10">
        <v>30</v>
      </c>
      <c r="K33" s="12">
        <f t="shared" si="0"/>
        <v>1.89E-2</v>
      </c>
      <c r="L33" s="11">
        <f t="shared" si="1"/>
        <v>18.899999999999999</v>
      </c>
      <c r="M33" s="12">
        <f t="shared" si="2"/>
        <v>7.3655460591866506E-2</v>
      </c>
      <c r="N33" s="9">
        <f t="shared" si="3"/>
        <v>73.6554605918665</v>
      </c>
    </row>
    <row r="34" spans="10:14" x14ac:dyDescent="0.25">
      <c r="J34" s="10">
        <v>31</v>
      </c>
      <c r="K34" s="12">
        <f t="shared" si="0"/>
        <v>1.861150626832667E-2</v>
      </c>
      <c r="L34" s="11">
        <f t="shared" si="1"/>
        <v>18.611506268326671</v>
      </c>
      <c r="M34" s="12">
        <f t="shared" si="2"/>
        <v>7.5094692772651725E-2</v>
      </c>
      <c r="N34" s="9">
        <f t="shared" si="3"/>
        <v>75.094692772651726</v>
      </c>
    </row>
    <row r="35" spans="10:14" x14ac:dyDescent="0.25">
      <c r="J35" s="10">
        <v>32</v>
      </c>
      <c r="K35" s="12">
        <f t="shared" si="0"/>
        <v>1.8317607337156781E-2</v>
      </c>
      <c r="L35" s="11">
        <f t="shared" si="1"/>
        <v>18.31760733715678</v>
      </c>
      <c r="M35" s="12">
        <f t="shared" si="2"/>
        <v>7.6442433637744153E-2</v>
      </c>
      <c r="N35" s="9">
        <f t="shared" si="3"/>
        <v>76.442433637744159</v>
      </c>
    </row>
    <row r="36" spans="10:14" x14ac:dyDescent="0.25">
      <c r="J36" s="10">
        <v>33</v>
      </c>
      <c r="K36" s="12">
        <f t="shared" si="0"/>
        <v>1.8018661277066313E-2</v>
      </c>
      <c r="L36" s="11">
        <f t="shared" si="1"/>
        <v>18.018661277066311</v>
      </c>
      <c r="M36" s="12">
        <f t="shared" si="2"/>
        <v>7.7697041172503201E-2</v>
      </c>
      <c r="N36" s="9">
        <f t="shared" si="3"/>
        <v>77.697041172503205</v>
      </c>
    </row>
    <row r="37" spans="10:14" x14ac:dyDescent="0.25">
      <c r="J37" s="10">
        <v>34</v>
      </c>
      <c r="K37" s="12">
        <f t="shared" si="0"/>
        <v>1.7715032307780369E-2</v>
      </c>
      <c r="L37" s="11">
        <f t="shared" si="1"/>
        <v>17.715032307780369</v>
      </c>
      <c r="M37" s="12">
        <f t="shared" si="2"/>
        <v>7.8856986830905265E-2</v>
      </c>
      <c r="N37" s="9">
        <f t="shared" si="3"/>
        <v>78.856986830905271</v>
      </c>
    </row>
    <row r="38" spans="10:14" x14ac:dyDescent="0.25">
      <c r="J38" s="10">
        <v>35</v>
      </c>
      <c r="K38" s="12">
        <f t="shared" si="0"/>
        <v>1.7407090354427571E-2</v>
      </c>
      <c r="L38" s="11">
        <f t="shared" si="1"/>
        <v>17.40709035442757</v>
      </c>
      <c r="M38" s="12">
        <f t="shared" si="2"/>
        <v>7.9920857397841508E-2</v>
      </c>
      <c r="N38" s="9">
        <f t="shared" si="3"/>
        <v>79.920857397841502</v>
      </c>
    </row>
    <row r="39" spans="10:14" x14ac:dyDescent="0.25">
      <c r="J39" s="10">
        <v>36</v>
      </c>
      <c r="K39" s="12">
        <f t="shared" si="0"/>
        <v>1.7095210596843255E-2</v>
      </c>
      <c r="L39" s="11">
        <f t="shared" si="1"/>
        <v>17.095210596843256</v>
      </c>
      <c r="M39" s="12">
        <f t="shared" si="2"/>
        <v>8.0887356710902802E-2</v>
      </c>
      <c r="N39" s="9">
        <f t="shared" si="3"/>
        <v>80.887356710902807</v>
      </c>
    </row>
    <row r="40" spans="10:14" x14ac:dyDescent="0.25">
      <c r="J40" s="10">
        <v>37</v>
      </c>
      <c r="K40" s="12">
        <f t="shared" si="0"/>
        <v>1.677977301247064E-2</v>
      </c>
      <c r="L40" s="11">
        <f t="shared" si="1"/>
        <v>16.779773012470642</v>
      </c>
      <c r="M40" s="12">
        <f t="shared" si="2"/>
        <v>8.1755307239554029E-2</v>
      </c>
      <c r="N40" s="9">
        <f t="shared" si="3"/>
        <v>81.755307239554028</v>
      </c>
    </row>
    <row r="41" spans="10:14" x14ac:dyDescent="0.25">
      <c r="J41" s="10">
        <v>38</v>
      </c>
      <c r="K41" s="12">
        <f t="shared" si="0"/>
        <v>1.6461161913416861E-2</v>
      </c>
      <c r="L41" s="11">
        <f t="shared" si="1"/>
        <v>16.461161913416863</v>
      </c>
      <c r="M41" s="12">
        <f t="shared" si="2"/>
        <v>8.2523651519773505E-2</v>
      </c>
      <c r="N41" s="9">
        <f t="shared" si="3"/>
        <v>82.523651519773509</v>
      </c>
    </row>
    <row r="42" spans="10:14" x14ac:dyDescent="0.25">
      <c r="J42" s="10">
        <v>39</v>
      </c>
      <c r="K42" s="12">
        <f t="shared" si="0"/>
        <v>1.6139765478227826E-2</v>
      </c>
      <c r="L42" s="11">
        <f t="shared" si="1"/>
        <v>16.139765478227826</v>
      </c>
      <c r="M42" s="12">
        <f t="shared" si="2"/>
        <v>8.3191453442410163E-2</v>
      </c>
      <c r="N42" s="9">
        <f t="shared" si="3"/>
        <v>83.191453442410165</v>
      </c>
    </row>
    <row r="43" spans="10:14" x14ac:dyDescent="0.25">
      <c r="J43" s="10">
        <v>40</v>
      </c>
      <c r="K43" s="12">
        <f t="shared" si="0"/>
        <v>1.5815975278952493E-2</v>
      </c>
      <c r="L43" s="11">
        <f t="shared" si="1"/>
        <v>15.815975278952493</v>
      </c>
      <c r="M43" s="12">
        <f t="shared" si="2"/>
        <v>8.3757899393688287E-2</v>
      </c>
      <c r="N43" s="9">
        <f t="shared" si="3"/>
        <v>83.757899393688291</v>
      </c>
    </row>
    <row r="44" spans="10:14" x14ac:dyDescent="0.25">
      <c r="J44" s="10">
        <v>41</v>
      </c>
      <c r="K44" s="12">
        <f t="shared" si="0"/>
        <v>1.5490185804072621E-2</v>
      </c>
      <c r="L44" s="11">
        <f t="shared" si="1"/>
        <v>15.49018580407262</v>
      </c>
      <c r="M44" s="12">
        <f t="shared" si="2"/>
        <v>8.4222299246470553E-2</v>
      </c>
      <c r="N44" s="9">
        <f t="shared" si="3"/>
        <v>84.222299246470556</v>
      </c>
    </row>
    <row r="45" spans="10:14" x14ac:dyDescent="0.25">
      <c r="J45" s="10">
        <v>42</v>
      </c>
      <c r="K45" s="12">
        <f t="shared" si="0"/>
        <v>1.5162793977879325E-2</v>
      </c>
      <c r="L45" s="11">
        <f t="shared" si="1"/>
        <v>15.162793977879325</v>
      </c>
      <c r="M45" s="12">
        <f t="shared" si="2"/>
        <v>8.4584087201071648E-2</v>
      </c>
      <c r="N45" s="9">
        <f t="shared" si="3"/>
        <v>84.584087201071654</v>
      </c>
    </row>
    <row r="46" spans="10:14" x14ac:dyDescent="0.25">
      <c r="J46" s="10">
        <v>43</v>
      </c>
      <c r="K46" s="12">
        <f t="shared" si="0"/>
        <v>1.4834198676881986E-2</v>
      </c>
      <c r="L46" s="11">
        <f t="shared" si="1"/>
        <v>14.834198676881986</v>
      </c>
      <c r="M46" s="12">
        <f t="shared" si="2"/>
        <v>8.4842822474598054E-2</v>
      </c>
      <c r="N46" s="9">
        <f t="shared" si="3"/>
        <v>84.842822474598051</v>
      </c>
    </row>
    <row r="47" spans="10:14" x14ac:dyDescent="0.25">
      <c r="J47" s="10">
        <v>44</v>
      </c>
      <c r="K47" s="12">
        <f t="shared" si="0"/>
        <v>1.4504800243838635E-2</v>
      </c>
      <c r="L47" s="11">
        <f t="shared" si="1"/>
        <v>14.504800243838636</v>
      </c>
      <c r="M47" s="12">
        <f t="shared" si="2"/>
        <v>8.4998189837974095E-2</v>
      </c>
      <c r="N47" s="9">
        <f t="shared" si="3"/>
        <v>84.998189837974095</v>
      </c>
    </row>
    <row r="48" spans="10:14" x14ac:dyDescent="0.25">
      <c r="J48" s="10">
        <v>45</v>
      </c>
      <c r="K48" s="12">
        <f t="shared" si="0"/>
        <v>1.4175E-2</v>
      </c>
      <c r="L48" s="11">
        <f t="shared" si="1"/>
        <v>14.175000000000001</v>
      </c>
      <c r="M48" s="12">
        <f t="shared" si="2"/>
        <v>8.5050000000000001E-2</v>
      </c>
      <c r="N48" s="9">
        <f t="shared" si="3"/>
        <v>85.05</v>
      </c>
    </row>
    <row r="49" spans="10:14" x14ac:dyDescent="0.25">
      <c r="J49" s="10">
        <v>46</v>
      </c>
      <c r="K49" s="12">
        <f t="shared" si="0"/>
        <v>1.3845199756161369E-2</v>
      </c>
      <c r="L49" s="11">
        <f t="shared" si="1"/>
        <v>13.845199756161369</v>
      </c>
      <c r="M49" s="12">
        <f t="shared" si="2"/>
        <v>8.4998189837974095E-2</v>
      </c>
      <c r="N49" s="9">
        <f t="shared" si="3"/>
        <v>84.998189837974095</v>
      </c>
    </row>
    <row r="50" spans="10:14" x14ac:dyDescent="0.25">
      <c r="J50" s="10">
        <v>47</v>
      </c>
      <c r="K50" s="12">
        <f t="shared" si="0"/>
        <v>1.3515801323118016E-2</v>
      </c>
      <c r="L50" s="11">
        <f t="shared" si="1"/>
        <v>13.515801323118016</v>
      </c>
      <c r="M50" s="12">
        <f t="shared" si="2"/>
        <v>8.4842822474598054E-2</v>
      </c>
      <c r="N50" s="9">
        <f t="shared" si="3"/>
        <v>84.842822474598051</v>
      </c>
    </row>
    <row r="51" spans="10:14" x14ac:dyDescent="0.25">
      <c r="J51" s="10">
        <v>48</v>
      </c>
      <c r="K51" s="12">
        <f t="shared" si="0"/>
        <v>1.3187206022120677E-2</v>
      </c>
      <c r="L51" s="11">
        <f t="shared" si="1"/>
        <v>13.187206022120677</v>
      </c>
      <c r="M51" s="12">
        <f t="shared" si="2"/>
        <v>8.4584087201071648E-2</v>
      </c>
      <c r="N51" s="9">
        <f t="shared" si="3"/>
        <v>84.584087201071654</v>
      </c>
    </row>
    <row r="52" spans="10:14" x14ac:dyDescent="0.25">
      <c r="J52" s="10">
        <v>49</v>
      </c>
      <c r="K52" s="12">
        <f t="shared" si="0"/>
        <v>1.2859814195927383E-2</v>
      </c>
      <c r="L52" s="11">
        <f t="shared" si="1"/>
        <v>12.859814195927383</v>
      </c>
      <c r="M52" s="12">
        <f t="shared" si="2"/>
        <v>8.4222299246470567E-2</v>
      </c>
      <c r="N52" s="9">
        <f t="shared" si="3"/>
        <v>84.22229924647057</v>
      </c>
    </row>
    <row r="53" spans="10:14" x14ac:dyDescent="0.25">
      <c r="J53" s="10">
        <v>50</v>
      </c>
      <c r="K53" s="12">
        <f t="shared" si="0"/>
        <v>1.2534024721047509E-2</v>
      </c>
      <c r="L53" s="11">
        <f t="shared" si="1"/>
        <v>12.53402472104751</v>
      </c>
      <c r="M53" s="12">
        <f t="shared" si="2"/>
        <v>8.3757899393688287E-2</v>
      </c>
      <c r="N53" s="9">
        <f t="shared" si="3"/>
        <v>83.757899393688291</v>
      </c>
    </row>
    <row r="54" spans="10:14" x14ac:dyDescent="0.25">
      <c r="J54" s="10">
        <v>51</v>
      </c>
      <c r="K54" s="12">
        <f t="shared" si="0"/>
        <v>1.2210234521772176E-2</v>
      </c>
      <c r="L54" s="11">
        <f t="shared" si="1"/>
        <v>12.210234521772175</v>
      </c>
      <c r="M54" s="12">
        <f t="shared" si="2"/>
        <v>8.3191453442410176E-2</v>
      </c>
      <c r="N54" s="9">
        <f t="shared" si="3"/>
        <v>83.191453442410179</v>
      </c>
    </row>
    <row r="55" spans="10:14" x14ac:dyDescent="0.25">
      <c r="J55" s="10">
        <v>52</v>
      </c>
      <c r="K55" s="12">
        <f t="shared" si="0"/>
        <v>1.1888838086583139E-2</v>
      </c>
      <c r="L55" s="11">
        <f t="shared" si="1"/>
        <v>11.888838086583139</v>
      </c>
      <c r="M55" s="12">
        <f t="shared" si="2"/>
        <v>8.2523651519773505E-2</v>
      </c>
      <c r="N55" s="9">
        <f t="shared" si="3"/>
        <v>82.523651519773509</v>
      </c>
    </row>
    <row r="56" spans="10:14" x14ac:dyDescent="0.25">
      <c r="J56" s="10">
        <v>53</v>
      </c>
      <c r="K56" s="12">
        <f t="shared" si="0"/>
        <v>1.157022698752936E-2</v>
      </c>
      <c r="L56" s="11">
        <f t="shared" si="1"/>
        <v>11.57022698752936</v>
      </c>
      <c r="M56" s="12">
        <f t="shared" si="2"/>
        <v>8.1755307239554029E-2</v>
      </c>
      <c r="N56" s="9">
        <f t="shared" si="3"/>
        <v>81.755307239554028</v>
      </c>
    </row>
    <row r="57" spans="10:14" x14ac:dyDescent="0.25">
      <c r="J57" s="10">
        <v>54</v>
      </c>
      <c r="K57" s="12">
        <f t="shared" si="0"/>
        <v>1.1254789403156749E-2</v>
      </c>
      <c r="L57" s="11">
        <f t="shared" si="1"/>
        <v>11.254789403156749</v>
      </c>
      <c r="M57" s="12">
        <f t="shared" si="2"/>
        <v>8.0887356710902816E-2</v>
      </c>
      <c r="N57" s="9">
        <f t="shared" si="3"/>
        <v>80.887356710902822</v>
      </c>
    </row>
    <row r="58" spans="10:14" x14ac:dyDescent="0.25">
      <c r="J58" s="10">
        <v>55</v>
      </c>
      <c r="K58" s="12">
        <f t="shared" si="0"/>
        <v>1.0942909645572431E-2</v>
      </c>
      <c r="L58" s="11">
        <f t="shared" si="1"/>
        <v>10.942909645572431</v>
      </c>
      <c r="M58" s="12">
        <f t="shared" si="2"/>
        <v>7.9920857397841508E-2</v>
      </c>
      <c r="N58" s="9">
        <f t="shared" si="3"/>
        <v>79.920857397841502</v>
      </c>
    </row>
    <row r="59" spans="10:14" x14ac:dyDescent="0.25">
      <c r="J59" s="10">
        <v>56</v>
      </c>
      <c r="K59" s="12">
        <f t="shared" si="0"/>
        <v>1.0634967692219631E-2</v>
      </c>
      <c r="L59" s="11">
        <f t="shared" si="1"/>
        <v>10.634967692219631</v>
      </c>
      <c r="M59" s="12">
        <f t="shared" si="2"/>
        <v>7.8856986830905265E-2</v>
      </c>
      <c r="N59" s="9">
        <f t="shared" si="3"/>
        <v>78.856986830905271</v>
      </c>
    </row>
    <row r="60" spans="10:14" x14ac:dyDescent="0.25">
      <c r="J60" s="10">
        <v>57</v>
      </c>
      <c r="K60" s="12">
        <f t="shared" si="0"/>
        <v>1.0331338722933689E-2</v>
      </c>
      <c r="L60" s="11">
        <f t="shared" si="1"/>
        <v>10.331338722933689</v>
      </c>
      <c r="M60" s="12">
        <f t="shared" si="2"/>
        <v>7.7697041172503215E-2</v>
      </c>
      <c r="N60" s="9">
        <f t="shared" si="3"/>
        <v>77.697041172503219</v>
      </c>
    </row>
    <row r="61" spans="10:14" x14ac:dyDescent="0.25">
      <c r="J61" s="10">
        <v>58</v>
      </c>
      <c r="K61" s="12">
        <f t="shared" si="0"/>
        <v>1.0032392662843217E-2</v>
      </c>
      <c r="L61" s="11">
        <f t="shared" si="1"/>
        <v>10.032392662843217</v>
      </c>
      <c r="M61" s="12">
        <f t="shared" si="2"/>
        <v>7.6442433637744153E-2</v>
      </c>
      <c r="N61" s="9">
        <f t="shared" si="3"/>
        <v>76.442433637744159</v>
      </c>
    </row>
    <row r="62" spans="10:14" x14ac:dyDescent="0.25">
      <c r="J62" s="10">
        <v>59</v>
      </c>
      <c r="K62" s="12">
        <f t="shared" si="0"/>
        <v>9.7384937316733339E-3</v>
      </c>
      <c r="L62" s="11">
        <f t="shared" si="1"/>
        <v>9.7384937316733335</v>
      </c>
      <c r="M62" s="12">
        <f t="shared" si="2"/>
        <v>7.5094692772651753E-2</v>
      </c>
      <c r="N62" s="9">
        <f t="shared" si="3"/>
        <v>75.094692772651754</v>
      </c>
    </row>
    <row r="63" spans="10:14" x14ac:dyDescent="0.25">
      <c r="J63" s="10">
        <v>60</v>
      </c>
      <c r="K63" s="12">
        <f t="shared" si="0"/>
        <v>9.4500000000000018E-3</v>
      </c>
      <c r="L63" s="11">
        <f t="shared" si="1"/>
        <v>9.4500000000000011</v>
      </c>
      <c r="M63" s="12">
        <f t="shared" si="2"/>
        <v>7.3655460591866506E-2</v>
      </c>
      <c r="N63" s="9">
        <f t="shared" si="3"/>
        <v>73.6554605918665</v>
      </c>
    </row>
    <row r="64" spans="10:14" x14ac:dyDescent="0.25">
      <c r="J64" s="10">
        <v>61</v>
      </c>
      <c r="K64" s="12">
        <f t="shared" si="0"/>
        <v>9.1672629529962156E-3</v>
      </c>
      <c r="L64" s="11">
        <f t="shared" si="1"/>
        <v>9.1672629529962162</v>
      </c>
      <c r="M64" s="12">
        <f t="shared" si="2"/>
        <v>7.2126490578104038E-2</v>
      </c>
      <c r="N64" s="9">
        <f t="shared" si="3"/>
        <v>72.12649057810404</v>
      </c>
    </row>
    <row r="65" spans="10:14" x14ac:dyDescent="0.25">
      <c r="J65" s="10">
        <v>62</v>
      </c>
      <c r="K65" s="12">
        <f t="shared" si="0"/>
        <v>8.8906270622014436E-3</v>
      </c>
      <c r="L65" s="11">
        <f t="shared" si="1"/>
        <v>8.8906270622014443</v>
      </c>
      <c r="M65" s="12">
        <f t="shared" si="2"/>
        <v>7.0509645545806299E-2</v>
      </c>
      <c r="N65" s="9">
        <f t="shared" si="3"/>
        <v>70.509645545806293</v>
      </c>
    </row>
    <row r="66" spans="10:14" x14ac:dyDescent="0.25">
      <c r="J66" s="10">
        <v>63</v>
      </c>
      <c r="K66" s="12">
        <f t="shared" si="0"/>
        <v>8.6204293658361311E-3</v>
      </c>
      <c r="L66" s="11">
        <f t="shared" si="1"/>
        <v>8.6204293658361308</v>
      </c>
      <c r="M66" s="12">
        <f t="shared" si="2"/>
        <v>6.880689537158928E-2</v>
      </c>
      <c r="N66" s="9">
        <f t="shared" si="3"/>
        <v>68.806895371589277</v>
      </c>
    </row>
    <row r="67" spans="10:14" x14ac:dyDescent="0.25">
      <c r="J67" s="10">
        <v>64</v>
      </c>
      <c r="K67" s="12">
        <f t="shared" si="0"/>
        <v>8.3569990581725297E-3</v>
      </c>
      <c r="L67" s="11">
        <f t="shared" si="1"/>
        <v>8.35699905817253</v>
      </c>
      <c r="M67" s="12">
        <f t="shared" si="2"/>
        <v>6.7020314594251701E-2</v>
      </c>
      <c r="N67" s="9">
        <f t="shared" si="3"/>
        <v>67.020314594251701</v>
      </c>
    </row>
    <row r="68" spans="10:14" x14ac:dyDescent="0.25">
      <c r="J68" s="10">
        <v>65</v>
      </c>
      <c r="K68" s="12">
        <f t="shared" ref="K68:K131" si="4">$G$7+$G$8*COS(J68*2*PI()/180)</f>
        <v>8.1006570884622035E-3</v>
      </c>
      <c r="L68" s="11">
        <f t="shared" ref="L68:L131" si="5">1000*K68</f>
        <v>8.1006570884622029</v>
      </c>
      <c r="M68" s="12">
        <f t="shared" ref="M68:M131" si="6">0.5*$C$6^2*2*$G$8*SIN(2*J68*PI()/180)</f>
        <v>6.5152079887269079E-2</v>
      </c>
      <c r="N68" s="9">
        <f t="shared" ref="N68:N131" si="7">M68*1000</f>
        <v>65.152079887269082</v>
      </c>
    </row>
    <row r="69" spans="10:14" x14ac:dyDescent="0.25">
      <c r="J69" s="10">
        <v>66</v>
      </c>
      <c r="K69" s="12">
        <f t="shared" si="4"/>
        <v>7.8517157699087899E-3</v>
      </c>
      <c r="L69" s="11">
        <f t="shared" si="5"/>
        <v>7.8517157699087896</v>
      </c>
      <c r="M69" s="12">
        <f t="shared" si="6"/>
        <v>6.3204467406852385E-2</v>
      </c>
      <c r="N69" s="9">
        <f t="shared" si="7"/>
        <v>63.204467406852388</v>
      </c>
    </row>
    <row r="70" spans="10:14" x14ac:dyDescent="0.25">
      <c r="J70" s="10">
        <v>67</v>
      </c>
      <c r="K70" s="12">
        <f t="shared" si="4"/>
        <v>7.6104783991624778E-3</v>
      </c>
      <c r="L70" s="11">
        <f t="shared" si="5"/>
        <v>7.6104783991624778</v>
      </c>
      <c r="M70" s="12">
        <f t="shared" si="6"/>
        <v>6.1179850018802301E-2</v>
      </c>
      <c r="N70" s="9">
        <f t="shared" si="7"/>
        <v>61.179850018802298</v>
      </c>
    </row>
    <row r="71" spans="10:14" x14ac:dyDescent="0.25">
      <c r="J71" s="10">
        <v>68</v>
      </c>
      <c r="K71" s="12">
        <f t="shared" si="4"/>
        <v>7.377238886799746E-3</v>
      </c>
      <c r="L71" s="11">
        <f t="shared" si="5"/>
        <v>7.3772388867997458</v>
      </c>
      <c r="M71" s="12">
        <f t="shared" si="6"/>
        <v>5.9080694407537708E-2</v>
      </c>
      <c r="N71" s="9">
        <f t="shared" si="7"/>
        <v>59.080694407537706</v>
      </c>
    </row>
    <row r="72" spans="10:14" x14ac:dyDescent="0.25">
      <c r="J72" s="10">
        <v>69</v>
      </c>
      <c r="K72" s="12">
        <f t="shared" si="4"/>
        <v>7.1522813992386264E-3</v>
      </c>
      <c r="L72" s="11">
        <f t="shared" si="5"/>
        <v>7.1522813992386265</v>
      </c>
      <c r="M72" s="12">
        <f t="shared" si="6"/>
        <v>5.6909558070820904E-2</v>
      </c>
      <c r="N72" s="9">
        <f t="shared" si="7"/>
        <v>56.909558070820907</v>
      </c>
    </row>
    <row r="73" spans="10:14" x14ac:dyDescent="0.25">
      <c r="J73" s="10">
        <v>70</v>
      </c>
      <c r="K73" s="12">
        <f t="shared" si="4"/>
        <v>6.9358800125256586E-3</v>
      </c>
      <c r="L73" s="11">
        <f t="shared" si="5"/>
        <v>6.9358800125256588</v>
      </c>
      <c r="M73" s="12">
        <f t="shared" si="6"/>
        <v>5.466908620384018E-2</v>
      </c>
      <c r="N73" s="9">
        <f t="shared" si="7"/>
        <v>54.66908620384018</v>
      </c>
    </row>
    <row r="74" spans="10:14" x14ac:dyDescent="0.25">
      <c r="J74" s="10">
        <v>71</v>
      </c>
      <c r="K74" s="12">
        <f t="shared" si="4"/>
        <v>6.7282983784164785E-3</v>
      </c>
      <c r="L74" s="11">
        <f t="shared" si="5"/>
        <v>6.7282983784164783</v>
      </c>
      <c r="M74" s="12">
        <f t="shared" si="6"/>
        <v>5.2362008476447244E-2</v>
      </c>
      <c r="N74" s="9">
        <f t="shared" si="7"/>
        <v>52.362008476447244</v>
      </c>
    </row>
    <row r="75" spans="10:14" x14ac:dyDescent="0.25">
      <c r="J75" s="10">
        <v>72</v>
      </c>
      <c r="K75" s="12">
        <f t="shared" si="4"/>
        <v>6.5297894031567478E-3</v>
      </c>
      <c r="L75" s="11">
        <f t="shared" si="5"/>
        <v>6.5297894031567481</v>
      </c>
      <c r="M75" s="12">
        <f t="shared" si="6"/>
        <v>4.9991135707474849E-2</v>
      </c>
      <c r="N75" s="9">
        <f t="shared" si="7"/>
        <v>49.991135707474847</v>
      </c>
    </row>
    <row r="76" spans="10:14" x14ac:dyDescent="0.25">
      <c r="J76" s="10">
        <v>73</v>
      </c>
      <c r="K76" s="12">
        <f t="shared" si="4"/>
        <v>6.3405949393548575E-3</v>
      </c>
      <c r="L76" s="11">
        <f t="shared" si="5"/>
        <v>6.3405949393548573</v>
      </c>
      <c r="M76" s="12">
        <f t="shared" si="6"/>
        <v>4.7559356440187023E-2</v>
      </c>
      <c r="N76" s="9">
        <f t="shared" si="7"/>
        <v>47.559356440187024</v>
      </c>
    </row>
    <row r="77" spans="10:14" x14ac:dyDescent="0.25">
      <c r="J77" s="10">
        <v>74</v>
      </c>
      <c r="K77" s="12">
        <f t="shared" si="4"/>
        <v>6.1609454913217742E-3</v>
      </c>
      <c r="L77" s="11">
        <f t="shared" si="5"/>
        <v>6.1609454913217743</v>
      </c>
      <c r="M77" s="12">
        <f t="shared" si="6"/>
        <v>4.5069633423034078E-2</v>
      </c>
      <c r="N77" s="9">
        <f t="shared" si="7"/>
        <v>45.069633423034077</v>
      </c>
    </row>
    <row r="78" spans="10:14" x14ac:dyDescent="0.25">
      <c r="J78" s="10">
        <v>75</v>
      </c>
      <c r="K78" s="12">
        <f t="shared" si="4"/>
        <v>5.991059934237054E-3</v>
      </c>
      <c r="L78" s="11">
        <f t="shared" si="5"/>
        <v>5.9910599342370539</v>
      </c>
      <c r="M78" s="12">
        <f t="shared" si="6"/>
        <v>4.2524999999999993E-2</v>
      </c>
      <c r="N78" s="9">
        <f t="shared" si="7"/>
        <v>42.524999999999991</v>
      </c>
    </row>
    <row r="79" spans="10:14" x14ac:dyDescent="0.25">
      <c r="J79" s="10">
        <v>76</v>
      </c>
      <c r="K79" s="12">
        <f t="shared" si="4"/>
        <v>5.8311452474831427E-3</v>
      </c>
      <c r="L79" s="11">
        <f t="shared" si="5"/>
        <v>5.8311452474831427</v>
      </c>
      <c r="M79" s="12">
        <f t="shared" si="6"/>
        <v>3.9928556414940038E-2</v>
      </c>
      <c r="N79" s="9">
        <f t="shared" si="7"/>
        <v>39.92855641494004</v>
      </c>
    </row>
    <row r="80" spans="10:14" x14ac:dyDescent="0.25">
      <c r="J80" s="10">
        <v>77</v>
      </c>
      <c r="K80" s="12">
        <f t="shared" si="4"/>
        <v>5.6813962624728716E-3</v>
      </c>
      <c r="L80" s="11">
        <f t="shared" si="5"/>
        <v>5.6813962624728713</v>
      </c>
      <c r="M80" s="12">
        <f t="shared" si="6"/>
        <v>3.7283466034411024E-2</v>
      </c>
      <c r="N80" s="9">
        <f t="shared" si="7"/>
        <v>37.28346603441102</v>
      </c>
    </row>
    <row r="81" spans="10:14" x14ac:dyDescent="0.25">
      <c r="J81" s="10">
        <v>78</v>
      </c>
      <c r="K81" s="12">
        <f t="shared" si="4"/>
        <v>5.5419954252774236E-3</v>
      </c>
      <c r="L81" s="11">
        <f t="shared" si="5"/>
        <v>5.5419954252774239</v>
      </c>
      <c r="M81" s="12">
        <f t="shared" si="6"/>
        <v>3.4592951493596827E-2</v>
      </c>
      <c r="N81" s="9">
        <f t="shared" si="7"/>
        <v>34.592951493596829</v>
      </c>
    </row>
    <row r="82" spans="10:14" x14ac:dyDescent="0.25">
      <c r="J82" s="10">
        <v>79</v>
      </c>
      <c r="K82" s="12">
        <f t="shared" si="4"/>
        <v>5.4131125743438601E-3</v>
      </c>
      <c r="L82" s="11">
        <f t="shared" si="5"/>
        <v>5.4131125743438604</v>
      </c>
      <c r="M82" s="12">
        <f t="shared" si="6"/>
        <v>3.1860290770023336E-2</v>
      </c>
      <c r="N82" s="9">
        <f t="shared" si="7"/>
        <v>31.860290770023337</v>
      </c>
    </row>
    <row r="83" spans="10:14" x14ac:dyDescent="0.25">
      <c r="J83" s="10">
        <v>80</v>
      </c>
      <c r="K83" s="12">
        <f t="shared" si="4"/>
        <v>5.2949047335731671E-3</v>
      </c>
      <c r="L83" s="11">
        <f t="shared" si="5"/>
        <v>5.2949047335731674</v>
      </c>
      <c r="M83" s="12">
        <f t="shared" si="6"/>
        <v>2.9088813189848139E-2</v>
      </c>
      <c r="N83" s="9">
        <f t="shared" si="7"/>
        <v>29.088813189848139</v>
      </c>
    </row>
    <row r="84" spans="10:14" x14ac:dyDescent="0.25">
      <c r="J84" s="10">
        <v>81</v>
      </c>
      <c r="K84" s="12">
        <f t="shared" si="4"/>
        <v>5.1875159210107991E-3</v>
      </c>
      <c r="L84" s="11">
        <f t="shared" si="5"/>
        <v>5.1875159210107995</v>
      </c>
      <c r="M84" s="12">
        <f t="shared" si="6"/>
        <v>2.6281895371589287E-2</v>
      </c>
      <c r="N84" s="9">
        <f t="shared" si="7"/>
        <v>26.281895371589286</v>
      </c>
    </row>
    <row r="85" spans="10:14" x14ac:dyDescent="0.25">
      <c r="J85" s="10">
        <v>82</v>
      </c>
      <c r="K85" s="12">
        <f t="shared" si="4"/>
        <v>5.0910769733828881E-3</v>
      </c>
      <c r="L85" s="11">
        <f t="shared" si="5"/>
        <v>5.0910769733828882</v>
      </c>
      <c r="M85" s="12">
        <f t="shared" si="6"/>
        <v>2.3442957112235822E-2</v>
      </c>
      <c r="N85" s="9">
        <f t="shared" si="7"/>
        <v>23.44295711223582</v>
      </c>
    </row>
    <row r="86" spans="10:14" x14ac:dyDescent="0.25">
      <c r="J86" s="10">
        <v>83</v>
      </c>
      <c r="K86" s="12">
        <f t="shared" si="4"/>
        <v>5.005705386691834E-3</v>
      </c>
      <c r="L86" s="11">
        <f t="shared" si="5"/>
        <v>5.005705386691834</v>
      </c>
      <c r="M86" s="12">
        <f t="shared" si="6"/>
        <v>2.0575457220751742E-2</v>
      </c>
      <c r="N86" s="9">
        <f t="shared" si="7"/>
        <v>20.575457220751741</v>
      </c>
    </row>
    <row r="87" spans="10:14" x14ac:dyDescent="0.25">
      <c r="J87" s="10">
        <v>84</v>
      </c>
      <c r="K87" s="12">
        <f t="shared" si="4"/>
        <v>4.9315051730655368E-3</v>
      </c>
      <c r="L87" s="11">
        <f t="shared" si="5"/>
        <v>4.9315051730655366</v>
      </c>
      <c r="M87" s="12">
        <f t="shared" si="6"/>
        <v>1.7682889304050431E-2</v>
      </c>
      <c r="N87" s="9">
        <f t="shared" si="7"/>
        <v>17.68288930405043</v>
      </c>
    </row>
    <row r="88" spans="10:14" x14ac:dyDescent="0.25">
      <c r="J88" s="10">
        <v>85</v>
      </c>
      <c r="K88" s="12">
        <f t="shared" si="4"/>
        <v>4.8685667340346347E-3</v>
      </c>
      <c r="L88" s="11">
        <f t="shared" si="5"/>
        <v>4.8685667340346344</v>
      </c>
      <c r="M88" s="12">
        <f t="shared" si="6"/>
        <v>1.476877751057242E-2</v>
      </c>
      <c r="N88" s="9">
        <f t="shared" si="7"/>
        <v>14.76877751057242</v>
      </c>
    </row>
    <row r="89" spans="10:14" x14ac:dyDescent="0.25">
      <c r="J89" s="10">
        <v>86</v>
      </c>
      <c r="K89" s="12">
        <f t="shared" si="4"/>
        <v>4.8169667503921605E-3</v>
      </c>
      <c r="L89" s="11">
        <f t="shared" si="5"/>
        <v>4.8169667503921607</v>
      </c>
      <c r="M89" s="12">
        <f t="shared" si="6"/>
        <v>1.1836672236653592E-2</v>
      </c>
      <c r="N89" s="9">
        <f t="shared" si="7"/>
        <v>11.836672236653593</v>
      </c>
    </row>
    <row r="90" spans="10:14" x14ac:dyDescent="0.25">
      <c r="J90" s="10">
        <v>87</v>
      </c>
      <c r="K90" s="12">
        <f t="shared" si="4"/>
        <v>4.7767680887698168E-3</v>
      </c>
      <c r="L90" s="11">
        <f t="shared" si="5"/>
        <v>4.776768088769817</v>
      </c>
      <c r="M90" s="12">
        <f t="shared" si="6"/>
        <v>8.8901458009139501E-3</v>
      </c>
      <c r="N90" s="9">
        <f t="shared" si="7"/>
        <v>8.8901458009139507</v>
      </c>
    </row>
    <row r="91" spans="10:14" x14ac:dyDescent="0.25">
      <c r="J91" s="10">
        <v>88</v>
      </c>
      <c r="K91" s="12">
        <f t="shared" si="4"/>
        <v>4.7480197250446606E-3</v>
      </c>
      <c r="L91" s="11">
        <f t="shared" si="5"/>
        <v>4.748019725044661</v>
      </c>
      <c r="M91" s="12">
        <f t="shared" si="6"/>
        <v>5.9327880919378762E-3</v>
      </c>
      <c r="N91" s="9">
        <f t="shared" si="7"/>
        <v>5.9327880919378764</v>
      </c>
    </row>
    <row r="92" spans="10:14" x14ac:dyDescent="0.25">
      <c r="J92" s="10">
        <v>89</v>
      </c>
      <c r="K92" s="12">
        <f t="shared" si="4"/>
        <v>4.7307566846695459E-3</v>
      </c>
      <c r="L92" s="11">
        <f t="shared" si="5"/>
        <v>4.7307566846695455</v>
      </c>
      <c r="M92" s="12">
        <f t="shared" si="6"/>
        <v>2.9682021945476845E-3</v>
      </c>
      <c r="N92" s="9">
        <f t="shared" si="7"/>
        <v>2.9682021945476844</v>
      </c>
    </row>
    <row r="93" spans="10:14" x14ac:dyDescent="0.25">
      <c r="J93" s="10">
        <v>90</v>
      </c>
      <c r="K93" s="12">
        <f t="shared" si="4"/>
        <v>4.725E-3</v>
      </c>
      <c r="L93" s="11">
        <f t="shared" si="5"/>
        <v>4.7249999999999996</v>
      </c>
      <c r="M93" s="12">
        <f t="shared" si="6"/>
        <v>1.0419887608997813E-17</v>
      </c>
      <c r="N93" s="9">
        <f t="shared" si="7"/>
        <v>1.0419887608997813E-14</v>
      </c>
    </row>
    <row r="94" spans="10:14" x14ac:dyDescent="0.25">
      <c r="J94" s="10">
        <v>91</v>
      </c>
      <c r="K94" s="12">
        <f t="shared" si="4"/>
        <v>4.7307566846695459E-3</v>
      </c>
      <c r="L94" s="11">
        <f t="shared" si="5"/>
        <v>4.7307566846695455</v>
      </c>
      <c r="M94" s="12">
        <f t="shared" si="6"/>
        <v>-2.9682021945477014E-3</v>
      </c>
      <c r="N94" s="9">
        <f t="shared" si="7"/>
        <v>-2.9682021945477013</v>
      </c>
    </row>
    <row r="95" spans="10:14" x14ac:dyDescent="0.25">
      <c r="J95" s="10">
        <v>92</v>
      </c>
      <c r="K95" s="12">
        <f t="shared" si="4"/>
        <v>4.7480197250446606E-3</v>
      </c>
      <c r="L95" s="11">
        <f t="shared" si="5"/>
        <v>4.748019725044661</v>
      </c>
      <c r="M95" s="12">
        <f t="shared" si="6"/>
        <v>-5.9327880919378172E-3</v>
      </c>
      <c r="N95" s="9">
        <f t="shared" si="7"/>
        <v>-5.9327880919378169</v>
      </c>
    </row>
    <row r="96" spans="10:14" x14ac:dyDescent="0.25">
      <c r="J96" s="10">
        <v>93</v>
      </c>
      <c r="K96" s="12">
        <f t="shared" si="4"/>
        <v>4.7767680887698168E-3</v>
      </c>
      <c r="L96" s="11">
        <f t="shared" si="5"/>
        <v>4.776768088769817</v>
      </c>
      <c r="M96" s="12">
        <f t="shared" si="6"/>
        <v>-8.8901458009138928E-3</v>
      </c>
      <c r="N96" s="9">
        <f t="shared" si="7"/>
        <v>-8.8901458009138921</v>
      </c>
    </row>
    <row r="97" spans="10:14" x14ac:dyDescent="0.25">
      <c r="J97" s="10">
        <v>94</v>
      </c>
      <c r="K97" s="12">
        <f t="shared" si="4"/>
        <v>4.8169667503921605E-3</v>
      </c>
      <c r="L97" s="11">
        <f t="shared" si="5"/>
        <v>4.8169667503921607</v>
      </c>
      <c r="M97" s="12">
        <f t="shared" si="6"/>
        <v>-1.1836672236653573E-2</v>
      </c>
      <c r="N97" s="9">
        <f t="shared" si="7"/>
        <v>-11.836672236653573</v>
      </c>
    </row>
    <row r="98" spans="10:14" x14ac:dyDescent="0.25">
      <c r="J98" s="10">
        <v>95</v>
      </c>
      <c r="K98" s="12">
        <f t="shared" si="4"/>
        <v>4.8685667340346347E-3</v>
      </c>
      <c r="L98" s="11">
        <f t="shared" si="5"/>
        <v>4.8685667340346344</v>
      </c>
      <c r="M98" s="12">
        <f t="shared" si="6"/>
        <v>-1.4768777510572437E-2</v>
      </c>
      <c r="N98" s="9">
        <f t="shared" si="7"/>
        <v>-14.768777510572438</v>
      </c>
    </row>
    <row r="99" spans="10:14" x14ac:dyDescent="0.25">
      <c r="J99" s="10">
        <v>96</v>
      </c>
      <c r="K99" s="12">
        <f t="shared" si="4"/>
        <v>4.9315051730655368E-3</v>
      </c>
      <c r="L99" s="11">
        <f t="shared" si="5"/>
        <v>4.9315051730655366</v>
      </c>
      <c r="M99" s="12">
        <f t="shared" si="6"/>
        <v>-1.768288930405041E-2</v>
      </c>
      <c r="N99" s="9">
        <f t="shared" si="7"/>
        <v>-17.682889304050409</v>
      </c>
    </row>
    <row r="100" spans="10:14" x14ac:dyDescent="0.25">
      <c r="J100" s="10">
        <v>97</v>
      </c>
      <c r="K100" s="12">
        <f t="shared" si="4"/>
        <v>5.005705386691834E-3</v>
      </c>
      <c r="L100" s="11">
        <f t="shared" si="5"/>
        <v>5.005705386691834</v>
      </c>
      <c r="M100" s="12">
        <f t="shared" si="6"/>
        <v>-2.0575457220751721E-2</v>
      </c>
      <c r="N100" s="9">
        <f t="shared" si="7"/>
        <v>-20.575457220751719</v>
      </c>
    </row>
    <row r="101" spans="10:14" x14ac:dyDescent="0.25">
      <c r="J101" s="10">
        <v>98</v>
      </c>
      <c r="K101" s="12">
        <f t="shared" si="4"/>
        <v>5.0910769733828864E-3</v>
      </c>
      <c r="L101" s="11">
        <f t="shared" si="5"/>
        <v>5.0910769733828865</v>
      </c>
      <c r="M101" s="12">
        <f t="shared" si="6"/>
        <v>-2.3442957112235766E-2</v>
      </c>
      <c r="N101" s="9">
        <f t="shared" si="7"/>
        <v>-23.442957112235767</v>
      </c>
    </row>
    <row r="102" spans="10:14" x14ac:dyDescent="0.25">
      <c r="J102" s="10">
        <v>99</v>
      </c>
      <c r="K102" s="12">
        <f t="shared" si="4"/>
        <v>5.1875159210107991E-3</v>
      </c>
      <c r="L102" s="11">
        <f t="shared" si="5"/>
        <v>5.1875159210107995</v>
      </c>
      <c r="M102" s="12">
        <f t="shared" si="6"/>
        <v>-2.6281895371589304E-2</v>
      </c>
      <c r="N102" s="9">
        <f t="shared" si="7"/>
        <v>-26.281895371589304</v>
      </c>
    </row>
    <row r="103" spans="10:14" x14ac:dyDescent="0.25">
      <c r="J103" s="10">
        <v>100</v>
      </c>
      <c r="K103" s="12">
        <f t="shared" si="4"/>
        <v>5.2949047335731653E-3</v>
      </c>
      <c r="L103" s="11">
        <f t="shared" si="5"/>
        <v>5.2949047335731656</v>
      </c>
      <c r="M103" s="12">
        <f t="shared" si="6"/>
        <v>-2.9088813189848118E-2</v>
      </c>
      <c r="N103" s="9">
        <f t="shared" si="7"/>
        <v>-29.088813189848118</v>
      </c>
    </row>
    <row r="104" spans="10:14" x14ac:dyDescent="0.25">
      <c r="J104" s="10">
        <v>101</v>
      </c>
      <c r="K104" s="12">
        <f t="shared" si="4"/>
        <v>5.4131125743438584E-3</v>
      </c>
      <c r="L104" s="11">
        <f t="shared" si="5"/>
        <v>5.4131125743438586</v>
      </c>
      <c r="M104" s="12">
        <f t="shared" si="6"/>
        <v>-3.1860290770023315E-2</v>
      </c>
      <c r="N104" s="9">
        <f t="shared" si="7"/>
        <v>-31.860290770023315</v>
      </c>
    </row>
    <row r="105" spans="10:14" x14ac:dyDescent="0.25">
      <c r="J105" s="10">
        <v>102</v>
      </c>
      <c r="K105" s="12">
        <f t="shared" si="4"/>
        <v>5.5419954252774201E-3</v>
      </c>
      <c r="L105" s="11">
        <f t="shared" si="5"/>
        <v>5.5419954252774204</v>
      </c>
      <c r="M105" s="12">
        <f t="shared" si="6"/>
        <v>-3.4592951493596778E-2</v>
      </c>
      <c r="N105" s="9">
        <f t="shared" si="7"/>
        <v>-34.592951493596779</v>
      </c>
    </row>
    <row r="106" spans="10:14" x14ac:dyDescent="0.25">
      <c r="J106" s="10">
        <v>103</v>
      </c>
      <c r="K106" s="12">
        <f t="shared" si="4"/>
        <v>5.6813962624728698E-3</v>
      </c>
      <c r="L106" s="11">
        <f t="shared" si="5"/>
        <v>5.6813962624728696</v>
      </c>
      <c r="M106" s="12">
        <f t="shared" si="6"/>
        <v>-3.7283466034411003E-2</v>
      </c>
      <c r="N106" s="9">
        <f t="shared" si="7"/>
        <v>-37.283466034411006</v>
      </c>
    </row>
    <row r="107" spans="10:14" x14ac:dyDescent="0.25">
      <c r="J107" s="10">
        <v>104</v>
      </c>
      <c r="K107" s="12">
        <f t="shared" si="4"/>
        <v>5.831145247483141E-3</v>
      </c>
      <c r="L107" s="11">
        <f t="shared" si="5"/>
        <v>5.8311452474831409</v>
      </c>
      <c r="M107" s="12">
        <f t="shared" si="6"/>
        <v>-3.9928556414940017E-2</v>
      </c>
      <c r="N107" s="9">
        <f t="shared" si="7"/>
        <v>-39.928556414940019</v>
      </c>
    </row>
    <row r="108" spans="10:14" x14ac:dyDescent="0.25">
      <c r="J108" s="10">
        <v>105</v>
      </c>
      <c r="K108" s="12">
        <f t="shared" si="4"/>
        <v>5.9910599342370557E-3</v>
      </c>
      <c r="L108" s="11">
        <f t="shared" si="5"/>
        <v>5.9910599342370556</v>
      </c>
      <c r="M108" s="12">
        <f t="shared" si="6"/>
        <v>-4.2525000000000007E-2</v>
      </c>
      <c r="N108" s="9">
        <f t="shared" si="7"/>
        <v>-42.525000000000006</v>
      </c>
    </row>
    <row r="109" spans="10:14" x14ac:dyDescent="0.25">
      <c r="J109" s="10">
        <v>106</v>
      </c>
      <c r="K109" s="12">
        <f t="shared" si="4"/>
        <v>6.1609454913217742E-3</v>
      </c>
      <c r="L109" s="11">
        <f t="shared" si="5"/>
        <v>6.1609454913217743</v>
      </c>
      <c r="M109" s="12">
        <f t="shared" si="6"/>
        <v>-4.5069633423034071E-2</v>
      </c>
      <c r="N109" s="9">
        <f t="shared" si="7"/>
        <v>-45.06963342303407</v>
      </c>
    </row>
    <row r="110" spans="10:14" x14ac:dyDescent="0.25">
      <c r="J110" s="10">
        <v>107</v>
      </c>
      <c r="K110" s="12">
        <f t="shared" si="4"/>
        <v>6.3405949393548541E-3</v>
      </c>
      <c r="L110" s="11">
        <f t="shared" si="5"/>
        <v>6.3405949393548537</v>
      </c>
      <c r="M110" s="12">
        <f t="shared" si="6"/>
        <v>-4.7559356440187009E-2</v>
      </c>
      <c r="N110" s="9">
        <f t="shared" si="7"/>
        <v>-47.55935644018701</v>
      </c>
    </row>
    <row r="111" spans="10:14" x14ac:dyDescent="0.25">
      <c r="J111" s="10">
        <v>108</v>
      </c>
      <c r="K111" s="12">
        <f t="shared" si="4"/>
        <v>6.5297894031567452E-3</v>
      </c>
      <c r="L111" s="11">
        <f t="shared" si="5"/>
        <v>6.5297894031567454</v>
      </c>
      <c r="M111" s="12">
        <f t="shared" si="6"/>
        <v>-4.9991135707474828E-2</v>
      </c>
      <c r="N111" s="9">
        <f t="shared" si="7"/>
        <v>-49.991135707474825</v>
      </c>
    </row>
    <row r="112" spans="10:14" x14ac:dyDescent="0.25">
      <c r="J112" s="10">
        <v>109</v>
      </c>
      <c r="K112" s="12">
        <f t="shared" si="4"/>
        <v>6.728298378416475E-3</v>
      </c>
      <c r="L112" s="11">
        <f t="shared" si="5"/>
        <v>6.7282983784164747</v>
      </c>
      <c r="M112" s="12">
        <f t="shared" si="6"/>
        <v>-5.2362008476447203E-2</v>
      </c>
      <c r="N112" s="9">
        <f t="shared" si="7"/>
        <v>-52.362008476447201</v>
      </c>
    </row>
    <row r="113" spans="10:14" x14ac:dyDescent="0.25">
      <c r="J113" s="10">
        <v>110</v>
      </c>
      <c r="K113" s="12">
        <f t="shared" si="4"/>
        <v>6.9358800125256578E-3</v>
      </c>
      <c r="L113" s="11">
        <f t="shared" si="5"/>
        <v>6.9358800125256579</v>
      </c>
      <c r="M113" s="12">
        <f t="shared" si="6"/>
        <v>-5.4669086203840166E-2</v>
      </c>
      <c r="N113" s="9">
        <f t="shared" si="7"/>
        <v>-54.669086203840166</v>
      </c>
    </row>
    <row r="114" spans="10:14" x14ac:dyDescent="0.25">
      <c r="J114" s="10">
        <v>111</v>
      </c>
      <c r="K114" s="12">
        <f t="shared" si="4"/>
        <v>7.1522813992386247E-3</v>
      </c>
      <c r="L114" s="11">
        <f t="shared" si="5"/>
        <v>7.1522813992386247</v>
      </c>
      <c r="M114" s="12">
        <f t="shared" si="6"/>
        <v>-5.6909558070820897E-2</v>
      </c>
      <c r="N114" s="9">
        <f t="shared" si="7"/>
        <v>-56.9095580708209</v>
      </c>
    </row>
    <row r="115" spans="10:14" x14ac:dyDescent="0.25">
      <c r="J115" s="10">
        <v>112</v>
      </c>
      <c r="K115" s="12">
        <f t="shared" si="4"/>
        <v>7.3772388867997477E-3</v>
      </c>
      <c r="L115" s="11">
        <f t="shared" si="5"/>
        <v>7.3772388867997476</v>
      </c>
      <c r="M115" s="12">
        <f t="shared" si="6"/>
        <v>-5.9080694407537729E-2</v>
      </c>
      <c r="N115" s="9">
        <f t="shared" si="7"/>
        <v>-59.080694407537727</v>
      </c>
    </row>
    <row r="116" spans="10:14" x14ac:dyDescent="0.25">
      <c r="J116" s="10">
        <v>113</v>
      </c>
      <c r="K116" s="12">
        <f t="shared" si="4"/>
        <v>7.6104783991624726E-3</v>
      </c>
      <c r="L116" s="11">
        <f t="shared" si="5"/>
        <v>7.6104783991624725</v>
      </c>
      <c r="M116" s="12">
        <f t="shared" si="6"/>
        <v>-6.1179850018802259E-2</v>
      </c>
      <c r="N116" s="9">
        <f t="shared" si="7"/>
        <v>-61.179850018802256</v>
      </c>
    </row>
    <row r="117" spans="10:14" x14ac:dyDescent="0.25">
      <c r="J117" s="10">
        <v>114</v>
      </c>
      <c r="K117" s="12">
        <f t="shared" si="4"/>
        <v>7.8517157699087882E-3</v>
      </c>
      <c r="L117" s="11">
        <f t="shared" si="5"/>
        <v>7.8517157699087878</v>
      </c>
      <c r="M117" s="12">
        <f t="shared" si="6"/>
        <v>-6.3204467406852358E-2</v>
      </c>
      <c r="N117" s="9">
        <f t="shared" si="7"/>
        <v>-63.204467406852359</v>
      </c>
    </row>
    <row r="118" spans="10:14" x14ac:dyDescent="0.25">
      <c r="J118" s="10">
        <v>115</v>
      </c>
      <c r="K118" s="12">
        <f t="shared" si="4"/>
        <v>8.1006570884622018E-3</v>
      </c>
      <c r="L118" s="11">
        <f t="shared" si="5"/>
        <v>8.1006570884622011</v>
      </c>
      <c r="M118" s="12">
        <f t="shared" si="6"/>
        <v>-6.5152079887269065E-2</v>
      </c>
      <c r="N118" s="9">
        <f t="shared" si="7"/>
        <v>-65.152079887269068</v>
      </c>
    </row>
    <row r="119" spans="10:14" x14ac:dyDescent="0.25">
      <c r="J119" s="10">
        <v>116</v>
      </c>
      <c r="K119" s="12">
        <f t="shared" si="4"/>
        <v>8.3569990581725314E-3</v>
      </c>
      <c r="L119" s="11">
        <f t="shared" si="5"/>
        <v>8.3569990581725317</v>
      </c>
      <c r="M119" s="12">
        <f t="shared" si="6"/>
        <v>-6.7020314594251715E-2</v>
      </c>
      <c r="N119" s="9">
        <f t="shared" si="7"/>
        <v>-67.020314594251715</v>
      </c>
    </row>
    <row r="120" spans="10:14" x14ac:dyDescent="0.25">
      <c r="J120" s="10">
        <v>117</v>
      </c>
      <c r="K120" s="12">
        <f t="shared" si="4"/>
        <v>8.6204293658361276E-3</v>
      </c>
      <c r="L120" s="11">
        <f t="shared" si="5"/>
        <v>8.6204293658361273</v>
      </c>
      <c r="M120" s="12">
        <f t="shared" si="6"/>
        <v>-6.8806895371589266E-2</v>
      </c>
      <c r="N120" s="9">
        <f t="shared" si="7"/>
        <v>-68.806895371589263</v>
      </c>
    </row>
    <row r="121" spans="10:14" x14ac:dyDescent="0.25">
      <c r="J121" s="10">
        <v>118</v>
      </c>
      <c r="K121" s="12">
        <f t="shared" si="4"/>
        <v>8.8906270622014383E-3</v>
      </c>
      <c r="L121" s="11">
        <f t="shared" si="5"/>
        <v>8.8906270622014389</v>
      </c>
      <c r="M121" s="12">
        <f t="shared" si="6"/>
        <v>-7.0509645545806271E-2</v>
      </c>
      <c r="N121" s="9">
        <f t="shared" si="7"/>
        <v>-70.509645545806265</v>
      </c>
    </row>
    <row r="122" spans="10:14" x14ac:dyDescent="0.25">
      <c r="J122" s="10">
        <v>119</v>
      </c>
      <c r="K122" s="12">
        <f t="shared" si="4"/>
        <v>9.1672629529962121E-3</v>
      </c>
      <c r="L122" s="11">
        <f t="shared" si="5"/>
        <v>9.1672629529962126</v>
      </c>
      <c r="M122" s="12">
        <f t="shared" si="6"/>
        <v>-7.2126490578104024E-2</v>
      </c>
      <c r="N122" s="9">
        <f t="shared" si="7"/>
        <v>-72.126490578104026</v>
      </c>
    </row>
    <row r="123" spans="10:14" x14ac:dyDescent="0.25">
      <c r="J123" s="10">
        <v>120</v>
      </c>
      <c r="K123" s="12">
        <f t="shared" si="4"/>
        <v>9.4499999999999966E-3</v>
      </c>
      <c r="L123" s="11">
        <f t="shared" si="5"/>
        <v>9.4499999999999957</v>
      </c>
      <c r="M123" s="12">
        <f t="shared" si="6"/>
        <v>-7.3655460591866478E-2</v>
      </c>
      <c r="N123" s="9">
        <f t="shared" si="7"/>
        <v>-73.655460591866472</v>
      </c>
    </row>
    <row r="124" spans="10:14" x14ac:dyDescent="0.25">
      <c r="J124" s="10">
        <v>121</v>
      </c>
      <c r="K124" s="12">
        <f t="shared" si="4"/>
        <v>9.7384937316733321E-3</v>
      </c>
      <c r="L124" s="11">
        <f t="shared" si="5"/>
        <v>9.7384937316733318</v>
      </c>
      <c r="M124" s="12">
        <f t="shared" si="6"/>
        <v>-7.5094692772651739E-2</v>
      </c>
      <c r="N124" s="9">
        <f t="shared" si="7"/>
        <v>-75.09469277265174</v>
      </c>
    </row>
    <row r="125" spans="10:14" x14ac:dyDescent="0.25">
      <c r="J125" s="10">
        <v>122</v>
      </c>
      <c r="K125" s="12">
        <f t="shared" si="4"/>
        <v>1.0032392662843215E-2</v>
      </c>
      <c r="L125" s="11">
        <f t="shared" si="5"/>
        <v>10.032392662843215</v>
      </c>
      <c r="M125" s="12">
        <f t="shared" si="6"/>
        <v>-7.6442433637744139E-2</v>
      </c>
      <c r="N125" s="9">
        <f t="shared" si="7"/>
        <v>-76.442433637744145</v>
      </c>
    </row>
    <row r="126" spans="10:14" x14ac:dyDescent="0.25">
      <c r="J126" s="10">
        <v>123</v>
      </c>
      <c r="K126" s="12">
        <f t="shared" si="4"/>
        <v>1.0331338722933689E-2</v>
      </c>
      <c r="L126" s="11">
        <f t="shared" si="5"/>
        <v>10.331338722933689</v>
      </c>
      <c r="M126" s="12">
        <f t="shared" si="6"/>
        <v>-7.7697041172503215E-2</v>
      </c>
      <c r="N126" s="9">
        <f t="shared" si="7"/>
        <v>-77.697041172503219</v>
      </c>
    </row>
    <row r="127" spans="10:14" x14ac:dyDescent="0.25">
      <c r="J127" s="10">
        <v>124</v>
      </c>
      <c r="K127" s="12">
        <f t="shared" si="4"/>
        <v>1.0634967692219629E-2</v>
      </c>
      <c r="L127" s="11">
        <f t="shared" si="5"/>
        <v>10.634967692219629</v>
      </c>
      <c r="M127" s="12">
        <f t="shared" si="6"/>
        <v>-7.8856986830905265E-2</v>
      </c>
      <c r="N127" s="9">
        <f t="shared" si="7"/>
        <v>-78.856986830905271</v>
      </c>
    </row>
    <row r="128" spans="10:14" x14ac:dyDescent="0.25">
      <c r="J128" s="10">
        <v>125</v>
      </c>
      <c r="K128" s="12">
        <f t="shared" si="4"/>
        <v>1.0942909645572424E-2</v>
      </c>
      <c r="L128" s="11">
        <f t="shared" si="5"/>
        <v>10.942909645572424</v>
      </c>
      <c r="M128" s="12">
        <f t="shared" si="6"/>
        <v>-7.9920857397841494E-2</v>
      </c>
      <c r="N128" s="9">
        <f t="shared" si="7"/>
        <v>-79.920857397841488</v>
      </c>
    </row>
    <row r="129" spans="10:14" x14ac:dyDescent="0.25">
      <c r="J129" s="10">
        <v>126</v>
      </c>
      <c r="K129" s="12">
        <f t="shared" si="4"/>
        <v>1.1254789403156745E-2</v>
      </c>
      <c r="L129" s="11">
        <f t="shared" si="5"/>
        <v>11.254789403156746</v>
      </c>
      <c r="M129" s="12">
        <f t="shared" si="6"/>
        <v>-8.0887356710902802E-2</v>
      </c>
      <c r="N129" s="9">
        <f t="shared" si="7"/>
        <v>-80.887356710902807</v>
      </c>
    </row>
    <row r="130" spans="10:14" x14ac:dyDescent="0.25">
      <c r="J130" s="10">
        <v>127</v>
      </c>
      <c r="K130" s="12">
        <f t="shared" si="4"/>
        <v>1.157022698752936E-2</v>
      </c>
      <c r="L130" s="11">
        <f t="shared" si="5"/>
        <v>11.57022698752936</v>
      </c>
      <c r="M130" s="12">
        <f t="shared" si="6"/>
        <v>-8.1755307239554029E-2</v>
      </c>
      <c r="N130" s="9">
        <f t="shared" si="7"/>
        <v>-81.755307239554028</v>
      </c>
    </row>
    <row r="131" spans="10:14" x14ac:dyDescent="0.25">
      <c r="J131" s="10">
        <v>128</v>
      </c>
      <c r="K131" s="12">
        <f t="shared" si="4"/>
        <v>1.1888838086583139E-2</v>
      </c>
      <c r="L131" s="11">
        <f t="shared" si="5"/>
        <v>11.888838086583139</v>
      </c>
      <c r="M131" s="12">
        <f t="shared" si="6"/>
        <v>-8.2523651519773505E-2</v>
      </c>
      <c r="N131" s="9">
        <f t="shared" si="7"/>
        <v>-82.523651519773509</v>
      </c>
    </row>
    <row r="132" spans="10:14" x14ac:dyDescent="0.25">
      <c r="J132" s="10">
        <v>129</v>
      </c>
      <c r="K132" s="12">
        <f t="shared" ref="K132:K195" si="8">$G$7+$G$8*COS(J132*2*PI()/180)</f>
        <v>1.2210234521772171E-2</v>
      </c>
      <c r="L132" s="11">
        <f t="shared" ref="L132:L195" si="9">1000*K132</f>
        <v>12.21023452177217</v>
      </c>
      <c r="M132" s="12">
        <f t="shared" ref="M132:M195" si="10">0.5*$C$6^2*2*$G$8*SIN(2*J132*PI()/180)</f>
        <v>-8.3191453442410163E-2</v>
      </c>
      <c r="N132" s="9">
        <f t="shared" ref="N132:N195" si="11">M132*1000</f>
        <v>-83.191453442410165</v>
      </c>
    </row>
    <row r="133" spans="10:14" x14ac:dyDescent="0.25">
      <c r="J133" s="10">
        <v>130</v>
      </c>
      <c r="K133" s="12">
        <f t="shared" si="8"/>
        <v>1.2534024721047508E-2</v>
      </c>
      <c r="L133" s="11">
        <f t="shared" si="9"/>
        <v>12.534024721047508</v>
      </c>
      <c r="M133" s="12">
        <f t="shared" si="10"/>
        <v>-8.3757899393688287E-2</v>
      </c>
      <c r="N133" s="9">
        <f t="shared" si="11"/>
        <v>-83.757899393688291</v>
      </c>
    </row>
    <row r="134" spans="10:14" x14ac:dyDescent="0.25">
      <c r="J134" s="10">
        <v>131</v>
      </c>
      <c r="K134" s="12">
        <f t="shared" si="8"/>
        <v>1.2859814195927386E-2</v>
      </c>
      <c r="L134" s="11">
        <f t="shared" si="9"/>
        <v>12.859814195927386</v>
      </c>
      <c r="M134" s="12">
        <f t="shared" si="10"/>
        <v>-8.4222299246470567E-2</v>
      </c>
      <c r="N134" s="9">
        <f t="shared" si="11"/>
        <v>-84.22229924647057</v>
      </c>
    </row>
    <row r="135" spans="10:14" x14ac:dyDescent="0.25">
      <c r="J135" s="10">
        <v>132</v>
      </c>
      <c r="K135" s="12">
        <f t="shared" si="8"/>
        <v>1.3187206022120677E-2</v>
      </c>
      <c r="L135" s="11">
        <f t="shared" si="9"/>
        <v>13.187206022120677</v>
      </c>
      <c r="M135" s="12">
        <f t="shared" si="10"/>
        <v>-8.4584087201071648E-2</v>
      </c>
      <c r="N135" s="9">
        <f t="shared" si="11"/>
        <v>-84.584087201071654</v>
      </c>
    </row>
    <row r="136" spans="10:14" x14ac:dyDescent="0.25">
      <c r="J136" s="10">
        <v>133</v>
      </c>
      <c r="K136" s="12">
        <f t="shared" si="8"/>
        <v>1.3515801323118014E-2</v>
      </c>
      <c r="L136" s="11">
        <f t="shared" si="9"/>
        <v>13.515801323118014</v>
      </c>
      <c r="M136" s="12">
        <f t="shared" si="10"/>
        <v>-8.4842822474598054E-2</v>
      </c>
      <c r="N136" s="9">
        <f t="shared" si="11"/>
        <v>-84.842822474598051</v>
      </c>
    </row>
    <row r="137" spans="10:14" x14ac:dyDescent="0.25">
      <c r="J137" s="10">
        <v>134</v>
      </c>
      <c r="K137" s="12">
        <f t="shared" si="8"/>
        <v>1.384519975616136E-2</v>
      </c>
      <c r="L137" s="11">
        <f t="shared" si="9"/>
        <v>13.84519975616136</v>
      </c>
      <c r="M137" s="12">
        <f t="shared" si="10"/>
        <v>-8.4998189837974081E-2</v>
      </c>
      <c r="N137" s="9">
        <f t="shared" si="11"/>
        <v>-84.998189837974081</v>
      </c>
    </row>
    <row r="138" spans="10:14" x14ac:dyDescent="0.25">
      <c r="J138" s="10">
        <v>135</v>
      </c>
      <c r="K138" s="12">
        <f t="shared" si="8"/>
        <v>1.4174999999999998E-2</v>
      </c>
      <c r="L138" s="11">
        <f t="shared" si="9"/>
        <v>14.174999999999999</v>
      </c>
      <c r="M138" s="12">
        <f t="shared" si="10"/>
        <v>-8.5050000000000001E-2</v>
      </c>
      <c r="N138" s="9">
        <f t="shared" si="11"/>
        <v>-85.05</v>
      </c>
    </row>
    <row r="139" spans="10:14" x14ac:dyDescent="0.25">
      <c r="J139" s="10">
        <v>136</v>
      </c>
      <c r="K139" s="12">
        <f t="shared" si="8"/>
        <v>1.4504800243838637E-2</v>
      </c>
      <c r="L139" s="11">
        <f t="shared" si="9"/>
        <v>14.504800243838638</v>
      </c>
      <c r="M139" s="12">
        <f t="shared" si="10"/>
        <v>-8.4998189837974095E-2</v>
      </c>
      <c r="N139" s="9">
        <f t="shared" si="11"/>
        <v>-84.998189837974095</v>
      </c>
    </row>
    <row r="140" spans="10:14" x14ac:dyDescent="0.25">
      <c r="J140" s="10">
        <v>137</v>
      </c>
      <c r="K140" s="12">
        <f t="shared" si="8"/>
        <v>1.4834198676881984E-2</v>
      </c>
      <c r="L140" s="11">
        <f t="shared" si="9"/>
        <v>14.834198676881984</v>
      </c>
      <c r="M140" s="12">
        <f t="shared" si="10"/>
        <v>-8.4842822474598054E-2</v>
      </c>
      <c r="N140" s="9">
        <f t="shared" si="11"/>
        <v>-84.842822474598051</v>
      </c>
    </row>
    <row r="141" spans="10:14" x14ac:dyDescent="0.25">
      <c r="J141" s="10">
        <v>138</v>
      </c>
      <c r="K141" s="12">
        <f t="shared" si="8"/>
        <v>1.516279397787932E-2</v>
      </c>
      <c r="L141" s="11">
        <f t="shared" si="9"/>
        <v>15.162793977879319</v>
      </c>
      <c r="M141" s="12">
        <f t="shared" si="10"/>
        <v>-8.4584087201071648E-2</v>
      </c>
      <c r="N141" s="9">
        <f t="shared" si="11"/>
        <v>-84.584087201071654</v>
      </c>
    </row>
    <row r="142" spans="10:14" x14ac:dyDescent="0.25">
      <c r="J142" s="10">
        <v>139</v>
      </c>
      <c r="K142" s="12">
        <f t="shared" si="8"/>
        <v>1.5490185804072619E-2</v>
      </c>
      <c r="L142" s="11">
        <f t="shared" si="9"/>
        <v>15.490185804072619</v>
      </c>
      <c r="M142" s="12">
        <f t="shared" si="10"/>
        <v>-8.4222299246470567E-2</v>
      </c>
      <c r="N142" s="9">
        <f t="shared" si="11"/>
        <v>-84.22229924647057</v>
      </c>
    </row>
    <row r="143" spans="10:14" x14ac:dyDescent="0.25">
      <c r="J143" s="10">
        <v>140</v>
      </c>
      <c r="K143" s="12">
        <f t="shared" si="8"/>
        <v>1.5815975278952489E-2</v>
      </c>
      <c r="L143" s="11">
        <f t="shared" si="9"/>
        <v>15.815975278952489</v>
      </c>
      <c r="M143" s="12">
        <f t="shared" si="10"/>
        <v>-8.3757899393688301E-2</v>
      </c>
      <c r="N143" s="9">
        <f t="shared" si="11"/>
        <v>-83.757899393688305</v>
      </c>
    </row>
    <row r="144" spans="10:14" x14ac:dyDescent="0.25">
      <c r="J144" s="10">
        <v>141</v>
      </c>
      <c r="K144" s="12">
        <f t="shared" si="8"/>
        <v>1.6139765478227819E-2</v>
      </c>
      <c r="L144" s="11">
        <f t="shared" si="9"/>
        <v>16.139765478227819</v>
      </c>
      <c r="M144" s="12">
        <f t="shared" si="10"/>
        <v>-8.319145344241019E-2</v>
      </c>
      <c r="N144" s="9">
        <f t="shared" si="11"/>
        <v>-83.191453442410193</v>
      </c>
    </row>
    <row r="145" spans="10:14" x14ac:dyDescent="0.25">
      <c r="J145" s="10">
        <v>142</v>
      </c>
      <c r="K145" s="12">
        <f t="shared" si="8"/>
        <v>1.6461161913416858E-2</v>
      </c>
      <c r="L145" s="11">
        <f t="shared" si="9"/>
        <v>16.461161913416859</v>
      </c>
      <c r="M145" s="12">
        <f t="shared" si="10"/>
        <v>-8.2523651519773505E-2</v>
      </c>
      <c r="N145" s="9">
        <f t="shared" si="11"/>
        <v>-82.523651519773509</v>
      </c>
    </row>
    <row r="146" spans="10:14" x14ac:dyDescent="0.25">
      <c r="J146" s="10">
        <v>143</v>
      </c>
      <c r="K146" s="12">
        <f t="shared" si="8"/>
        <v>1.6779773012470644E-2</v>
      </c>
      <c r="L146" s="11">
        <f t="shared" si="9"/>
        <v>16.779773012470645</v>
      </c>
      <c r="M146" s="12">
        <f t="shared" si="10"/>
        <v>-8.1755307239554015E-2</v>
      </c>
      <c r="N146" s="9">
        <f t="shared" si="11"/>
        <v>-81.755307239554014</v>
      </c>
    </row>
    <row r="147" spans="10:14" x14ac:dyDescent="0.25">
      <c r="J147" s="10">
        <v>144</v>
      </c>
      <c r="K147" s="12">
        <f t="shared" si="8"/>
        <v>1.7095210596843251E-2</v>
      </c>
      <c r="L147" s="11">
        <f t="shared" si="9"/>
        <v>17.095210596843252</v>
      </c>
      <c r="M147" s="12">
        <f t="shared" si="10"/>
        <v>-8.0887356710902816E-2</v>
      </c>
      <c r="N147" s="9">
        <f t="shared" si="11"/>
        <v>-80.887356710902822</v>
      </c>
    </row>
    <row r="148" spans="10:14" x14ac:dyDescent="0.25">
      <c r="J148" s="10">
        <v>145</v>
      </c>
      <c r="K148" s="12">
        <f t="shared" si="8"/>
        <v>1.7407090354427564E-2</v>
      </c>
      <c r="L148" s="11">
        <f t="shared" si="9"/>
        <v>17.407090354427563</v>
      </c>
      <c r="M148" s="12">
        <f t="shared" si="10"/>
        <v>-7.9920857397841522E-2</v>
      </c>
      <c r="N148" s="9">
        <f t="shared" si="11"/>
        <v>-79.920857397841516</v>
      </c>
    </row>
    <row r="149" spans="10:14" x14ac:dyDescent="0.25">
      <c r="J149" s="10">
        <v>146</v>
      </c>
      <c r="K149" s="12">
        <f t="shared" si="8"/>
        <v>1.7715032307780369E-2</v>
      </c>
      <c r="L149" s="11">
        <f t="shared" si="9"/>
        <v>17.715032307780369</v>
      </c>
      <c r="M149" s="12">
        <f t="shared" si="10"/>
        <v>-7.8856986830905265E-2</v>
      </c>
      <c r="N149" s="9">
        <f t="shared" si="11"/>
        <v>-78.856986830905271</v>
      </c>
    </row>
    <row r="150" spans="10:14" x14ac:dyDescent="0.25">
      <c r="J150" s="10">
        <v>147</v>
      </c>
      <c r="K150" s="12">
        <f t="shared" si="8"/>
        <v>1.8018661277066316E-2</v>
      </c>
      <c r="L150" s="11">
        <f t="shared" si="9"/>
        <v>18.018661277066315</v>
      </c>
      <c r="M150" s="12">
        <f t="shared" si="10"/>
        <v>-7.7697041172503201E-2</v>
      </c>
      <c r="N150" s="9">
        <f t="shared" si="11"/>
        <v>-77.697041172503205</v>
      </c>
    </row>
    <row r="151" spans="10:14" x14ac:dyDescent="0.25">
      <c r="J151" s="10">
        <v>148</v>
      </c>
      <c r="K151" s="12">
        <f t="shared" si="8"/>
        <v>1.8317607337156781E-2</v>
      </c>
      <c r="L151" s="11">
        <f t="shared" si="9"/>
        <v>18.31760733715678</v>
      </c>
      <c r="M151" s="12">
        <f t="shared" si="10"/>
        <v>-7.6442433637744153E-2</v>
      </c>
      <c r="N151" s="9">
        <f t="shared" si="11"/>
        <v>-76.442433637744159</v>
      </c>
    </row>
    <row r="152" spans="10:14" x14ac:dyDescent="0.25">
      <c r="J152" s="10">
        <v>149</v>
      </c>
      <c r="K152" s="12">
        <f t="shared" si="8"/>
        <v>1.8611506268326666E-2</v>
      </c>
      <c r="L152" s="11">
        <f t="shared" si="9"/>
        <v>18.611506268326668</v>
      </c>
      <c r="M152" s="12">
        <f t="shared" si="10"/>
        <v>-7.5094692772651753E-2</v>
      </c>
      <c r="N152" s="9">
        <f t="shared" si="11"/>
        <v>-75.094692772651754</v>
      </c>
    </row>
    <row r="153" spans="10:14" x14ac:dyDescent="0.25">
      <c r="J153" s="10">
        <v>150</v>
      </c>
      <c r="K153" s="12">
        <f t="shared" si="8"/>
        <v>1.89E-2</v>
      </c>
      <c r="L153" s="11">
        <f t="shared" si="9"/>
        <v>18.899999999999999</v>
      </c>
      <c r="M153" s="12">
        <f t="shared" si="10"/>
        <v>-7.3655460591866506E-2</v>
      </c>
      <c r="N153" s="9">
        <f t="shared" si="11"/>
        <v>-73.6554605918665</v>
      </c>
    </row>
    <row r="154" spans="10:14" x14ac:dyDescent="0.25">
      <c r="J154" s="10">
        <v>151</v>
      </c>
      <c r="K154" s="12">
        <f t="shared" si="8"/>
        <v>1.9182737047003785E-2</v>
      </c>
      <c r="L154" s="11">
        <f t="shared" si="9"/>
        <v>19.182737047003783</v>
      </c>
      <c r="M154" s="12">
        <f t="shared" si="10"/>
        <v>-7.2126490578104052E-2</v>
      </c>
      <c r="N154" s="9">
        <f t="shared" si="11"/>
        <v>-72.126490578104054</v>
      </c>
    </row>
    <row r="155" spans="10:14" x14ac:dyDescent="0.25">
      <c r="J155" s="10">
        <v>152</v>
      </c>
      <c r="K155" s="12">
        <f t="shared" si="8"/>
        <v>1.9459372937798553E-2</v>
      </c>
      <c r="L155" s="11">
        <f t="shared" si="9"/>
        <v>19.459372937798552</v>
      </c>
      <c r="M155" s="12">
        <f t="shared" si="10"/>
        <v>-7.0509645545806326E-2</v>
      </c>
      <c r="N155" s="9">
        <f t="shared" si="11"/>
        <v>-70.509645545806322</v>
      </c>
    </row>
    <row r="156" spans="10:14" x14ac:dyDescent="0.25">
      <c r="J156" s="10">
        <v>153</v>
      </c>
      <c r="K156" s="12">
        <f t="shared" si="8"/>
        <v>1.9729570634163869E-2</v>
      </c>
      <c r="L156" s="11">
        <f t="shared" si="9"/>
        <v>19.729570634163871</v>
      </c>
      <c r="M156" s="12">
        <f t="shared" si="10"/>
        <v>-6.8806895371589294E-2</v>
      </c>
      <c r="N156" s="9">
        <f t="shared" si="11"/>
        <v>-68.806895371589292</v>
      </c>
    </row>
    <row r="157" spans="10:14" x14ac:dyDescent="0.25">
      <c r="J157" s="10">
        <v>154</v>
      </c>
      <c r="K157" s="12">
        <f t="shared" si="8"/>
        <v>1.9993000941827474E-2</v>
      </c>
      <c r="L157" s="11">
        <f t="shared" si="9"/>
        <v>19.993000941827475</v>
      </c>
      <c r="M157" s="12">
        <f t="shared" si="10"/>
        <v>-6.7020314594251687E-2</v>
      </c>
      <c r="N157" s="9">
        <f t="shared" si="11"/>
        <v>-67.020314594251687</v>
      </c>
    </row>
    <row r="158" spans="10:14" x14ac:dyDescent="0.25">
      <c r="J158" s="10">
        <v>155</v>
      </c>
      <c r="K158" s="12">
        <f t="shared" si="8"/>
        <v>2.0249342911537797E-2</v>
      </c>
      <c r="L158" s="11">
        <f t="shared" si="9"/>
        <v>20.249342911537795</v>
      </c>
      <c r="M158" s="12">
        <f t="shared" si="10"/>
        <v>-6.5152079887269093E-2</v>
      </c>
      <c r="N158" s="9">
        <f t="shared" si="11"/>
        <v>-65.152079887269096</v>
      </c>
    </row>
    <row r="159" spans="10:14" x14ac:dyDescent="0.25">
      <c r="J159" s="10">
        <v>156</v>
      </c>
      <c r="K159" s="12">
        <f t="shared" si="8"/>
        <v>2.0498284230091205E-2</v>
      </c>
      <c r="L159" s="11">
        <f t="shared" si="9"/>
        <v>20.498284230091205</v>
      </c>
      <c r="M159" s="12">
        <f t="shared" si="10"/>
        <v>-6.3204467406852413E-2</v>
      </c>
      <c r="N159" s="9">
        <f t="shared" si="11"/>
        <v>-63.204467406852416</v>
      </c>
    </row>
    <row r="160" spans="10:14" x14ac:dyDescent="0.25">
      <c r="J160" s="10">
        <v>157</v>
      </c>
      <c r="K160" s="12">
        <f t="shared" si="8"/>
        <v>2.0739521600837519E-2</v>
      </c>
      <c r="L160" s="11">
        <f t="shared" si="9"/>
        <v>20.73952160083752</v>
      </c>
      <c r="M160" s="12">
        <f t="shared" si="10"/>
        <v>-6.1179850018802329E-2</v>
      </c>
      <c r="N160" s="9">
        <f t="shared" si="11"/>
        <v>-61.179850018802327</v>
      </c>
    </row>
    <row r="161" spans="10:14" x14ac:dyDescent="0.25">
      <c r="J161" s="10">
        <v>158</v>
      </c>
      <c r="K161" s="12">
        <f t="shared" si="8"/>
        <v>2.0972761113200251E-2</v>
      </c>
      <c r="L161" s="11">
        <f t="shared" si="9"/>
        <v>20.972761113200249</v>
      </c>
      <c r="M161" s="12">
        <f t="shared" si="10"/>
        <v>-5.9080694407537743E-2</v>
      </c>
      <c r="N161" s="9">
        <f t="shared" si="11"/>
        <v>-59.080694407537742</v>
      </c>
    </row>
    <row r="162" spans="10:14" x14ac:dyDescent="0.25">
      <c r="J162" s="10">
        <v>159</v>
      </c>
      <c r="K162" s="12">
        <f t="shared" si="8"/>
        <v>2.1197718600761375E-2</v>
      </c>
      <c r="L162" s="11">
        <f t="shared" si="9"/>
        <v>21.197718600761377</v>
      </c>
      <c r="M162" s="12">
        <f t="shared" si="10"/>
        <v>-5.6909558070820883E-2</v>
      </c>
      <c r="N162" s="9">
        <f t="shared" si="11"/>
        <v>-56.909558070820886</v>
      </c>
    </row>
    <row r="163" spans="10:14" x14ac:dyDescent="0.25">
      <c r="J163" s="10">
        <v>160</v>
      </c>
      <c r="K163" s="12">
        <f t="shared" si="8"/>
        <v>2.1414119987474341E-2</v>
      </c>
      <c r="L163" s="11">
        <f t="shared" si="9"/>
        <v>21.41411998747434</v>
      </c>
      <c r="M163" s="12">
        <f t="shared" si="10"/>
        <v>-5.4669086203840193E-2</v>
      </c>
      <c r="N163" s="9">
        <f t="shared" si="11"/>
        <v>-54.669086203840195</v>
      </c>
    </row>
    <row r="164" spans="10:14" x14ac:dyDescent="0.25">
      <c r="J164" s="10">
        <v>161</v>
      </c>
      <c r="K164" s="12">
        <f t="shared" si="8"/>
        <v>2.1621701621583521E-2</v>
      </c>
      <c r="L164" s="11">
        <f t="shared" si="9"/>
        <v>21.621701621583522</v>
      </c>
      <c r="M164" s="12">
        <f t="shared" si="10"/>
        <v>-5.2362008476447286E-2</v>
      </c>
      <c r="N164" s="9">
        <f t="shared" si="11"/>
        <v>-52.362008476447286</v>
      </c>
    </row>
    <row r="165" spans="10:14" x14ac:dyDescent="0.25">
      <c r="J165" s="10">
        <v>162</v>
      </c>
      <c r="K165" s="12">
        <f t="shared" si="8"/>
        <v>2.1820210596843252E-2</v>
      </c>
      <c r="L165" s="11">
        <f t="shared" si="9"/>
        <v>21.82021059684325</v>
      </c>
      <c r="M165" s="12">
        <f t="shared" si="10"/>
        <v>-4.9991135707474862E-2</v>
      </c>
      <c r="N165" s="9">
        <f t="shared" si="11"/>
        <v>-49.991135707474861</v>
      </c>
    </row>
    <row r="166" spans="10:14" x14ac:dyDescent="0.25">
      <c r="J166" s="10">
        <v>163</v>
      </c>
      <c r="K166" s="12">
        <f t="shared" si="8"/>
        <v>2.2009405060645141E-2</v>
      </c>
      <c r="L166" s="11">
        <f t="shared" si="9"/>
        <v>22.00940506064514</v>
      </c>
      <c r="M166" s="12">
        <f t="shared" si="10"/>
        <v>-4.7559356440187064E-2</v>
      </c>
      <c r="N166" s="9">
        <f t="shared" si="11"/>
        <v>-47.559356440187067</v>
      </c>
    </row>
    <row r="167" spans="10:14" x14ac:dyDescent="0.25">
      <c r="J167" s="10">
        <v>164</v>
      </c>
      <c r="K167" s="12">
        <f t="shared" si="8"/>
        <v>2.2189054508678221E-2</v>
      </c>
      <c r="L167" s="11">
        <f t="shared" si="9"/>
        <v>22.189054508678222</v>
      </c>
      <c r="M167" s="12">
        <f t="shared" si="10"/>
        <v>-4.5069633423034154E-2</v>
      </c>
      <c r="N167" s="9">
        <f t="shared" si="11"/>
        <v>-45.069633423034155</v>
      </c>
    </row>
    <row r="168" spans="10:14" x14ac:dyDescent="0.25">
      <c r="J168" s="10">
        <v>165</v>
      </c>
      <c r="K168" s="12">
        <f t="shared" si="8"/>
        <v>2.2358940065762944E-2</v>
      </c>
      <c r="L168" s="11">
        <f t="shared" si="9"/>
        <v>22.358940065762944</v>
      </c>
      <c r="M168" s="12">
        <f t="shared" si="10"/>
        <v>-4.2525000000000035E-2</v>
      </c>
      <c r="N168" s="9">
        <f t="shared" si="11"/>
        <v>-42.525000000000034</v>
      </c>
    </row>
    <row r="169" spans="10:14" x14ac:dyDescent="0.25">
      <c r="J169" s="10">
        <v>166</v>
      </c>
      <c r="K169" s="12">
        <f t="shared" si="8"/>
        <v>2.2518854752516859E-2</v>
      </c>
      <c r="L169" s="11">
        <f t="shared" si="9"/>
        <v>22.518854752516859</v>
      </c>
      <c r="M169" s="12">
        <f t="shared" si="10"/>
        <v>-3.992855641494001E-2</v>
      </c>
      <c r="N169" s="9">
        <f t="shared" si="11"/>
        <v>-39.928556414940012</v>
      </c>
    </row>
    <row r="170" spans="10:14" x14ac:dyDescent="0.25">
      <c r="J170" s="10">
        <v>167</v>
      </c>
      <c r="K170" s="12">
        <f t="shared" si="8"/>
        <v>2.2668603737527132E-2</v>
      </c>
      <c r="L170" s="11">
        <f t="shared" si="9"/>
        <v>22.668603737527132</v>
      </c>
      <c r="M170" s="12">
        <f t="shared" si="10"/>
        <v>-3.7283466034411003E-2</v>
      </c>
      <c r="N170" s="9">
        <f t="shared" si="11"/>
        <v>-37.283466034411006</v>
      </c>
    </row>
    <row r="171" spans="10:14" x14ac:dyDescent="0.25">
      <c r="J171" s="10">
        <v>168</v>
      </c>
      <c r="K171" s="12">
        <f t="shared" si="8"/>
        <v>2.2808004574722582E-2</v>
      </c>
      <c r="L171" s="11">
        <f t="shared" si="9"/>
        <v>22.808004574722581</v>
      </c>
      <c r="M171" s="12">
        <f t="shared" si="10"/>
        <v>-3.4592951493596806E-2</v>
      </c>
      <c r="N171" s="9">
        <f t="shared" si="11"/>
        <v>-34.592951493596807</v>
      </c>
    </row>
    <row r="172" spans="10:14" x14ac:dyDescent="0.25">
      <c r="J172" s="10">
        <v>169</v>
      </c>
      <c r="K172" s="12">
        <f t="shared" si="8"/>
        <v>2.2936887425656138E-2</v>
      </c>
      <c r="L172" s="11">
        <f t="shared" si="9"/>
        <v>22.936887425656138</v>
      </c>
      <c r="M172" s="12">
        <f t="shared" si="10"/>
        <v>-3.1860290770023343E-2</v>
      </c>
      <c r="N172" s="9">
        <f t="shared" si="11"/>
        <v>-31.860290770023344</v>
      </c>
    </row>
    <row r="173" spans="10:14" x14ac:dyDescent="0.25">
      <c r="J173" s="10">
        <v>170</v>
      </c>
      <c r="K173" s="12">
        <f t="shared" si="8"/>
        <v>2.3055095266426837E-2</v>
      </c>
      <c r="L173" s="11">
        <f t="shared" si="9"/>
        <v>23.055095266426836</v>
      </c>
      <c r="M173" s="12">
        <f t="shared" si="10"/>
        <v>-2.9088813189848114E-2</v>
      </c>
      <c r="N173" s="9">
        <f t="shared" si="11"/>
        <v>-29.088813189848114</v>
      </c>
    </row>
    <row r="174" spans="10:14" x14ac:dyDescent="0.25">
      <c r="J174" s="10">
        <v>171</v>
      </c>
      <c r="K174" s="12">
        <f t="shared" si="8"/>
        <v>2.3162484078989201E-2</v>
      </c>
      <c r="L174" s="11">
        <f t="shared" si="9"/>
        <v>23.162484078989202</v>
      </c>
      <c r="M174" s="12">
        <f t="shared" si="10"/>
        <v>-2.6281895371589294E-2</v>
      </c>
      <c r="N174" s="9">
        <f t="shared" si="11"/>
        <v>-26.281895371589293</v>
      </c>
    </row>
    <row r="175" spans="10:14" x14ac:dyDescent="0.25">
      <c r="J175" s="10">
        <v>172</v>
      </c>
      <c r="K175" s="12">
        <f t="shared" si="8"/>
        <v>2.3258923026617112E-2</v>
      </c>
      <c r="L175" s="11">
        <f t="shared" si="9"/>
        <v>23.258923026617111</v>
      </c>
      <c r="M175" s="12">
        <f t="shared" si="10"/>
        <v>-2.3442957112235832E-2</v>
      </c>
      <c r="N175" s="9">
        <f t="shared" si="11"/>
        <v>-23.442957112235831</v>
      </c>
    </row>
    <row r="176" spans="10:14" x14ac:dyDescent="0.25">
      <c r="J176" s="10">
        <v>173</v>
      </c>
      <c r="K176" s="12">
        <f t="shared" si="8"/>
        <v>2.3344294613308166E-2</v>
      </c>
      <c r="L176" s="11">
        <f t="shared" si="9"/>
        <v>23.344294613308165</v>
      </c>
      <c r="M176" s="12">
        <f t="shared" si="10"/>
        <v>-2.0575457220751752E-2</v>
      </c>
      <c r="N176" s="9">
        <f t="shared" si="11"/>
        <v>-20.575457220751751</v>
      </c>
    </row>
    <row r="177" spans="10:14" x14ac:dyDescent="0.25">
      <c r="J177" s="10">
        <v>174</v>
      </c>
      <c r="K177" s="12">
        <f t="shared" si="8"/>
        <v>2.3418494826934463E-2</v>
      </c>
      <c r="L177" s="11">
        <f t="shared" si="9"/>
        <v>23.418494826934463</v>
      </c>
      <c r="M177" s="12">
        <f t="shared" si="10"/>
        <v>-1.7682889304050476E-2</v>
      </c>
      <c r="N177" s="9">
        <f t="shared" si="11"/>
        <v>-17.682889304050477</v>
      </c>
    </row>
    <row r="178" spans="10:14" x14ac:dyDescent="0.25">
      <c r="J178" s="10">
        <v>175</v>
      </c>
      <c r="K178" s="12">
        <f t="shared" si="8"/>
        <v>2.3481433265965364E-2</v>
      </c>
      <c r="L178" s="11">
        <f t="shared" si="9"/>
        <v>23.481433265965364</v>
      </c>
      <c r="M178" s="12">
        <f t="shared" si="10"/>
        <v>-1.4768777510572505E-2</v>
      </c>
      <c r="N178" s="9">
        <f t="shared" si="11"/>
        <v>-14.768777510572505</v>
      </c>
    </row>
    <row r="179" spans="10:14" x14ac:dyDescent="0.25">
      <c r="J179" s="10">
        <v>176</v>
      </c>
      <c r="K179" s="12">
        <f t="shared" si="8"/>
        <v>2.353303324960784E-2</v>
      </c>
      <c r="L179" s="11">
        <f t="shared" si="9"/>
        <v>23.53303324960784</v>
      </c>
      <c r="M179" s="12">
        <f t="shared" si="10"/>
        <v>-1.1836672236653604E-2</v>
      </c>
      <c r="N179" s="9">
        <f t="shared" si="11"/>
        <v>-11.836672236653603</v>
      </c>
    </row>
    <row r="180" spans="10:14" x14ac:dyDescent="0.25">
      <c r="J180" s="10">
        <v>177</v>
      </c>
      <c r="K180" s="12">
        <f t="shared" si="8"/>
        <v>2.3573231911230182E-2</v>
      </c>
      <c r="L180" s="11">
        <f t="shared" si="9"/>
        <v>23.573231911230181</v>
      </c>
      <c r="M180" s="12">
        <f t="shared" si="10"/>
        <v>-8.8901458009139223E-3</v>
      </c>
      <c r="N180" s="9">
        <f t="shared" si="11"/>
        <v>-8.8901458009139223</v>
      </c>
    </row>
    <row r="181" spans="10:14" x14ac:dyDescent="0.25">
      <c r="J181" s="10">
        <v>178</v>
      </c>
      <c r="K181" s="12">
        <f t="shared" si="8"/>
        <v>2.3601980274955338E-2</v>
      </c>
      <c r="L181" s="11">
        <f t="shared" si="9"/>
        <v>23.601980274955338</v>
      </c>
      <c r="M181" s="12">
        <f t="shared" si="10"/>
        <v>-5.9327880919378111E-3</v>
      </c>
      <c r="N181" s="9">
        <f t="shared" si="11"/>
        <v>-5.9327880919378115</v>
      </c>
    </row>
    <row r="182" spans="10:14" x14ac:dyDescent="0.25">
      <c r="J182" s="10">
        <v>179</v>
      </c>
      <c r="K182" s="12">
        <f t="shared" si="8"/>
        <v>2.3619243315330454E-2</v>
      </c>
      <c r="L182" s="11">
        <f t="shared" si="9"/>
        <v>23.619243315330454</v>
      </c>
      <c r="M182" s="12">
        <f t="shared" si="10"/>
        <v>-2.9682021945476949E-3</v>
      </c>
      <c r="N182" s="9">
        <f t="shared" si="11"/>
        <v>-2.9682021945476951</v>
      </c>
    </row>
    <row r="183" spans="10:14" x14ac:dyDescent="0.25">
      <c r="J183" s="10">
        <v>180</v>
      </c>
      <c r="K183" s="12">
        <f t="shared" si="8"/>
        <v>2.3625E-2</v>
      </c>
      <c r="L183" s="11">
        <f t="shared" si="9"/>
        <v>23.625</v>
      </c>
      <c r="M183" s="12">
        <f t="shared" si="10"/>
        <v>-2.0839775217995626E-17</v>
      </c>
      <c r="N183" s="9">
        <f t="shared" si="11"/>
        <v>-2.0839775217995626E-14</v>
      </c>
    </row>
    <row r="184" spans="10:14" x14ac:dyDescent="0.25">
      <c r="J184" s="10">
        <v>181</v>
      </c>
      <c r="K184" s="12">
        <f t="shared" si="8"/>
        <v>2.3619243315330454E-2</v>
      </c>
      <c r="L184" s="11">
        <f t="shared" si="9"/>
        <v>23.619243315330454</v>
      </c>
      <c r="M184" s="12">
        <f t="shared" si="10"/>
        <v>2.9682021945476532E-3</v>
      </c>
      <c r="N184" s="9">
        <f t="shared" si="11"/>
        <v>2.9682021945476533</v>
      </c>
    </row>
    <row r="185" spans="10:14" x14ac:dyDescent="0.25">
      <c r="J185" s="10">
        <v>182</v>
      </c>
      <c r="K185" s="12">
        <f t="shared" si="8"/>
        <v>2.3601980274955338E-2</v>
      </c>
      <c r="L185" s="11">
        <f t="shared" si="9"/>
        <v>23.601980274955338</v>
      </c>
      <c r="M185" s="12">
        <f t="shared" si="10"/>
        <v>5.9327880919378441E-3</v>
      </c>
      <c r="N185" s="9">
        <f t="shared" si="11"/>
        <v>5.9327880919378444</v>
      </c>
    </row>
    <row r="186" spans="10:14" x14ac:dyDescent="0.25">
      <c r="J186" s="10">
        <v>183</v>
      </c>
      <c r="K186" s="12">
        <f t="shared" si="8"/>
        <v>2.3573231911230182E-2</v>
      </c>
      <c r="L186" s="11">
        <f t="shared" si="9"/>
        <v>23.573231911230181</v>
      </c>
      <c r="M186" s="12">
        <f t="shared" si="10"/>
        <v>8.8901458009138824E-3</v>
      </c>
      <c r="N186" s="9">
        <f t="shared" si="11"/>
        <v>8.8901458009138832</v>
      </c>
    </row>
    <row r="187" spans="10:14" x14ac:dyDescent="0.25">
      <c r="J187" s="10">
        <v>184</v>
      </c>
      <c r="K187" s="12">
        <f t="shared" si="8"/>
        <v>2.3533033249607843E-2</v>
      </c>
      <c r="L187" s="11">
        <f t="shared" si="9"/>
        <v>23.533033249607843</v>
      </c>
      <c r="M187" s="12">
        <f t="shared" si="10"/>
        <v>1.1836672236653488E-2</v>
      </c>
      <c r="N187" s="9">
        <f t="shared" si="11"/>
        <v>11.836672236653488</v>
      </c>
    </row>
    <row r="188" spans="10:14" x14ac:dyDescent="0.25">
      <c r="J188" s="10">
        <v>185</v>
      </c>
      <c r="K188" s="12">
        <f t="shared" si="8"/>
        <v>2.3481433265965367E-2</v>
      </c>
      <c r="L188" s="11">
        <f t="shared" si="9"/>
        <v>23.481433265965368</v>
      </c>
      <c r="M188" s="12">
        <f t="shared" si="10"/>
        <v>1.476877751057239E-2</v>
      </c>
      <c r="N188" s="9">
        <f t="shared" si="11"/>
        <v>14.76877751057239</v>
      </c>
    </row>
    <row r="189" spans="10:14" x14ac:dyDescent="0.25">
      <c r="J189" s="10">
        <v>186</v>
      </c>
      <c r="K189" s="12">
        <f t="shared" si="8"/>
        <v>2.3418494826934463E-2</v>
      </c>
      <c r="L189" s="11">
        <f t="shared" si="9"/>
        <v>23.418494826934463</v>
      </c>
      <c r="M189" s="12">
        <f t="shared" si="10"/>
        <v>1.7682889304050362E-2</v>
      </c>
      <c r="N189" s="9">
        <f t="shared" si="11"/>
        <v>17.682889304050363</v>
      </c>
    </row>
    <row r="190" spans="10:14" x14ac:dyDescent="0.25">
      <c r="J190" s="10">
        <v>187</v>
      </c>
      <c r="K190" s="12">
        <f t="shared" si="8"/>
        <v>2.3344294613308166E-2</v>
      </c>
      <c r="L190" s="11">
        <f t="shared" si="9"/>
        <v>23.344294613308165</v>
      </c>
      <c r="M190" s="12">
        <f t="shared" si="10"/>
        <v>2.0575457220751783E-2</v>
      </c>
      <c r="N190" s="9">
        <f t="shared" si="11"/>
        <v>20.575457220751783</v>
      </c>
    </row>
    <row r="191" spans="10:14" x14ac:dyDescent="0.25">
      <c r="J191" s="10">
        <v>188</v>
      </c>
      <c r="K191" s="12">
        <f t="shared" si="8"/>
        <v>2.3258923026617112E-2</v>
      </c>
      <c r="L191" s="11">
        <f t="shared" si="9"/>
        <v>23.258923026617111</v>
      </c>
      <c r="M191" s="12">
        <f t="shared" si="10"/>
        <v>2.3442957112235794E-2</v>
      </c>
      <c r="N191" s="9">
        <f t="shared" si="11"/>
        <v>23.442957112235796</v>
      </c>
    </row>
    <row r="192" spans="10:14" x14ac:dyDescent="0.25">
      <c r="J192" s="10">
        <v>189</v>
      </c>
      <c r="K192" s="12">
        <f t="shared" si="8"/>
        <v>2.3162484078989201E-2</v>
      </c>
      <c r="L192" s="11">
        <f t="shared" si="9"/>
        <v>23.162484078989202</v>
      </c>
      <c r="M192" s="12">
        <f t="shared" si="10"/>
        <v>2.6281895371589259E-2</v>
      </c>
      <c r="N192" s="9">
        <f t="shared" si="11"/>
        <v>26.281895371589258</v>
      </c>
    </row>
    <row r="193" spans="10:14" x14ac:dyDescent="0.25">
      <c r="J193" s="10">
        <v>190</v>
      </c>
      <c r="K193" s="12">
        <f t="shared" si="8"/>
        <v>2.3055095266426833E-2</v>
      </c>
      <c r="L193" s="11">
        <f t="shared" si="9"/>
        <v>23.055095266426832</v>
      </c>
      <c r="M193" s="12">
        <f t="shared" si="10"/>
        <v>2.9088813189848142E-2</v>
      </c>
      <c r="N193" s="9">
        <f t="shared" si="11"/>
        <v>29.088813189848143</v>
      </c>
    </row>
    <row r="194" spans="10:14" x14ac:dyDescent="0.25">
      <c r="J194" s="10">
        <v>191</v>
      </c>
      <c r="K194" s="12">
        <f t="shared" si="8"/>
        <v>2.2936887425656142E-2</v>
      </c>
      <c r="L194" s="11">
        <f t="shared" si="9"/>
        <v>22.936887425656142</v>
      </c>
      <c r="M194" s="12">
        <f t="shared" si="10"/>
        <v>3.1860290770023308E-2</v>
      </c>
      <c r="N194" s="9">
        <f t="shared" si="11"/>
        <v>31.860290770023308</v>
      </c>
    </row>
    <row r="195" spans="10:14" x14ac:dyDescent="0.25">
      <c r="J195" s="10">
        <v>192</v>
      </c>
      <c r="K195" s="12">
        <f t="shared" si="8"/>
        <v>2.2808004574722582E-2</v>
      </c>
      <c r="L195" s="11">
        <f t="shared" si="9"/>
        <v>22.808004574722581</v>
      </c>
      <c r="M195" s="12">
        <f t="shared" si="10"/>
        <v>3.4592951493596764E-2</v>
      </c>
      <c r="N195" s="9">
        <f t="shared" si="11"/>
        <v>34.592951493596765</v>
      </c>
    </row>
    <row r="196" spans="10:14" x14ac:dyDescent="0.25">
      <c r="J196" s="10">
        <v>193</v>
      </c>
      <c r="K196" s="12">
        <f t="shared" ref="K196:K259" si="12">$G$7+$G$8*COS(J196*2*PI()/180)</f>
        <v>2.2668603737527129E-2</v>
      </c>
      <c r="L196" s="11">
        <f t="shared" ref="L196:L259" si="13">1000*K196</f>
        <v>22.668603737527128</v>
      </c>
      <c r="M196" s="12">
        <f t="shared" ref="M196:M259" si="14">0.5*$C$6^2*2*$G$8*SIN(2*J196*PI()/180)</f>
        <v>3.7283466034411031E-2</v>
      </c>
      <c r="N196" s="9">
        <f t="shared" ref="N196:N259" si="15">M196*1000</f>
        <v>37.283466034411028</v>
      </c>
    </row>
    <row r="197" spans="10:14" x14ac:dyDescent="0.25">
      <c r="J197" s="10">
        <v>194</v>
      </c>
      <c r="K197" s="12">
        <f t="shared" si="12"/>
        <v>2.2518854752516863E-2</v>
      </c>
      <c r="L197" s="11">
        <f t="shared" si="13"/>
        <v>22.518854752516862</v>
      </c>
      <c r="M197" s="12">
        <f t="shared" si="14"/>
        <v>3.9928556414939975E-2</v>
      </c>
      <c r="N197" s="9">
        <f t="shared" si="15"/>
        <v>39.928556414939976</v>
      </c>
    </row>
    <row r="198" spans="10:14" x14ac:dyDescent="0.25">
      <c r="J198" s="10">
        <v>195</v>
      </c>
      <c r="K198" s="12">
        <f t="shared" si="12"/>
        <v>2.2358940065762951E-2</v>
      </c>
      <c r="L198" s="11">
        <f t="shared" si="13"/>
        <v>22.358940065762951</v>
      </c>
      <c r="M198" s="12">
        <f t="shared" si="14"/>
        <v>4.2524999999999938E-2</v>
      </c>
      <c r="N198" s="9">
        <f t="shared" si="15"/>
        <v>42.524999999999935</v>
      </c>
    </row>
    <row r="199" spans="10:14" x14ac:dyDescent="0.25">
      <c r="J199" s="10">
        <v>196</v>
      </c>
      <c r="K199" s="12">
        <f t="shared" si="12"/>
        <v>2.2189054508678228E-2</v>
      </c>
      <c r="L199" s="11">
        <f t="shared" si="13"/>
        <v>22.189054508678229</v>
      </c>
      <c r="M199" s="12">
        <f t="shared" si="14"/>
        <v>4.5069633423034057E-2</v>
      </c>
      <c r="N199" s="9">
        <f t="shared" si="15"/>
        <v>45.069633423034055</v>
      </c>
    </row>
    <row r="200" spans="10:14" x14ac:dyDescent="0.25">
      <c r="J200" s="10">
        <v>197</v>
      </c>
      <c r="K200" s="12">
        <f t="shared" si="12"/>
        <v>2.2009405060645148E-2</v>
      </c>
      <c r="L200" s="11">
        <f t="shared" si="13"/>
        <v>22.009405060645147</v>
      </c>
      <c r="M200" s="12">
        <f t="shared" si="14"/>
        <v>4.7559356440186967E-2</v>
      </c>
      <c r="N200" s="9">
        <f t="shared" si="15"/>
        <v>47.559356440186967</v>
      </c>
    </row>
    <row r="201" spans="10:14" x14ac:dyDescent="0.25">
      <c r="J201" s="10">
        <v>198</v>
      </c>
      <c r="K201" s="12">
        <f t="shared" si="12"/>
        <v>2.1820210596843248E-2</v>
      </c>
      <c r="L201" s="11">
        <f t="shared" si="13"/>
        <v>21.820210596843246</v>
      </c>
      <c r="M201" s="12">
        <f t="shared" si="14"/>
        <v>4.9991135707474876E-2</v>
      </c>
      <c r="N201" s="9">
        <f t="shared" si="15"/>
        <v>49.991135707474875</v>
      </c>
    </row>
    <row r="202" spans="10:14" x14ac:dyDescent="0.25">
      <c r="J202" s="10">
        <v>199</v>
      </c>
      <c r="K202" s="12">
        <f t="shared" si="12"/>
        <v>2.1621701621583521E-2</v>
      </c>
      <c r="L202" s="11">
        <f t="shared" si="13"/>
        <v>21.621701621583522</v>
      </c>
      <c r="M202" s="12">
        <f t="shared" si="14"/>
        <v>5.2362008476447244E-2</v>
      </c>
      <c r="N202" s="9">
        <f t="shared" si="15"/>
        <v>52.362008476447244</v>
      </c>
    </row>
    <row r="203" spans="10:14" x14ac:dyDescent="0.25">
      <c r="J203" s="10">
        <v>200</v>
      </c>
      <c r="K203" s="12">
        <f t="shared" si="12"/>
        <v>2.1414119987474344E-2</v>
      </c>
      <c r="L203" s="11">
        <f t="shared" si="13"/>
        <v>21.414119987474344</v>
      </c>
      <c r="M203" s="12">
        <f t="shared" si="14"/>
        <v>5.4669086203840152E-2</v>
      </c>
      <c r="N203" s="9">
        <f t="shared" si="15"/>
        <v>54.669086203840152</v>
      </c>
    </row>
    <row r="204" spans="10:14" x14ac:dyDescent="0.25">
      <c r="J204" s="10">
        <v>201</v>
      </c>
      <c r="K204" s="12">
        <f t="shared" si="12"/>
        <v>2.1197718600761375E-2</v>
      </c>
      <c r="L204" s="11">
        <f t="shared" si="13"/>
        <v>21.197718600761377</v>
      </c>
      <c r="M204" s="12">
        <f t="shared" si="14"/>
        <v>5.6909558070820911E-2</v>
      </c>
      <c r="N204" s="9">
        <f t="shared" si="15"/>
        <v>56.909558070820914</v>
      </c>
    </row>
    <row r="205" spans="10:14" x14ac:dyDescent="0.25">
      <c r="J205" s="10">
        <v>202</v>
      </c>
      <c r="K205" s="12">
        <f t="shared" si="12"/>
        <v>2.0972761113200254E-2</v>
      </c>
      <c r="L205" s="11">
        <f t="shared" si="13"/>
        <v>20.972761113200253</v>
      </c>
      <c r="M205" s="12">
        <f t="shared" si="14"/>
        <v>5.9080694407537715E-2</v>
      </c>
      <c r="N205" s="9">
        <f t="shared" si="15"/>
        <v>59.080694407537713</v>
      </c>
    </row>
    <row r="206" spans="10:14" x14ac:dyDescent="0.25">
      <c r="J206" s="10">
        <v>203</v>
      </c>
      <c r="K206" s="12">
        <f t="shared" si="12"/>
        <v>2.0739521600837529E-2</v>
      </c>
      <c r="L206" s="11">
        <f t="shared" si="13"/>
        <v>20.739521600837531</v>
      </c>
      <c r="M206" s="12">
        <f t="shared" si="14"/>
        <v>6.1179850018802259E-2</v>
      </c>
      <c r="N206" s="9">
        <f t="shared" si="15"/>
        <v>61.179850018802256</v>
      </c>
    </row>
    <row r="207" spans="10:14" x14ac:dyDescent="0.25">
      <c r="J207" s="10">
        <v>204</v>
      </c>
      <c r="K207" s="12">
        <f t="shared" si="12"/>
        <v>2.0498284230091215E-2</v>
      </c>
      <c r="L207" s="11">
        <f t="shared" si="13"/>
        <v>20.498284230091215</v>
      </c>
      <c r="M207" s="12">
        <f t="shared" si="14"/>
        <v>6.320446740685233E-2</v>
      </c>
      <c r="N207" s="9">
        <f t="shared" si="15"/>
        <v>63.204467406852331</v>
      </c>
    </row>
    <row r="208" spans="10:14" x14ac:dyDescent="0.25">
      <c r="J208" s="10">
        <v>205</v>
      </c>
      <c r="K208" s="12">
        <f t="shared" si="12"/>
        <v>2.02493429115378E-2</v>
      </c>
      <c r="L208" s="11">
        <f t="shared" si="13"/>
        <v>20.249342911537799</v>
      </c>
      <c r="M208" s="12">
        <f t="shared" si="14"/>
        <v>6.5152079887269065E-2</v>
      </c>
      <c r="N208" s="9">
        <f t="shared" si="15"/>
        <v>65.152079887269068</v>
      </c>
    </row>
    <row r="209" spans="10:14" x14ac:dyDescent="0.25">
      <c r="J209" s="10">
        <v>206</v>
      </c>
      <c r="K209" s="12">
        <f t="shared" si="12"/>
        <v>1.9993000941827477E-2</v>
      </c>
      <c r="L209" s="11">
        <f t="shared" si="13"/>
        <v>19.993000941827479</v>
      </c>
      <c r="M209" s="12">
        <f t="shared" si="14"/>
        <v>6.7020314594251659E-2</v>
      </c>
      <c r="N209" s="9">
        <f t="shared" si="15"/>
        <v>67.020314594251658</v>
      </c>
    </row>
    <row r="210" spans="10:14" x14ac:dyDescent="0.25">
      <c r="J210" s="10">
        <v>207</v>
      </c>
      <c r="K210" s="12">
        <f t="shared" si="12"/>
        <v>1.9729570634163879E-2</v>
      </c>
      <c r="L210" s="11">
        <f t="shared" si="13"/>
        <v>19.729570634163881</v>
      </c>
      <c r="M210" s="12">
        <f t="shared" si="14"/>
        <v>6.8806895371589225E-2</v>
      </c>
      <c r="N210" s="9">
        <f t="shared" si="15"/>
        <v>68.806895371589221</v>
      </c>
    </row>
    <row r="211" spans="10:14" x14ac:dyDescent="0.25">
      <c r="J211" s="10">
        <v>208</v>
      </c>
      <c r="K211" s="12">
        <f t="shared" si="12"/>
        <v>1.9459372937798557E-2</v>
      </c>
      <c r="L211" s="11">
        <f t="shared" si="13"/>
        <v>19.459372937798555</v>
      </c>
      <c r="M211" s="12">
        <f t="shared" si="14"/>
        <v>7.0509645545806313E-2</v>
      </c>
      <c r="N211" s="9">
        <f t="shared" si="15"/>
        <v>70.509645545806308</v>
      </c>
    </row>
    <row r="212" spans="10:14" x14ac:dyDescent="0.25">
      <c r="J212" s="10">
        <v>209</v>
      </c>
      <c r="K212" s="12">
        <f t="shared" si="12"/>
        <v>1.9182737047003788E-2</v>
      </c>
      <c r="L212" s="11">
        <f t="shared" si="13"/>
        <v>19.182737047003787</v>
      </c>
      <c r="M212" s="12">
        <f t="shared" si="14"/>
        <v>7.2126490578104024E-2</v>
      </c>
      <c r="N212" s="9">
        <f t="shared" si="15"/>
        <v>72.126490578104026</v>
      </c>
    </row>
    <row r="213" spans="10:14" x14ac:dyDescent="0.25">
      <c r="J213" s="10">
        <v>210</v>
      </c>
      <c r="K213" s="12">
        <f t="shared" si="12"/>
        <v>1.8899999999999997E-2</v>
      </c>
      <c r="L213" s="11">
        <f t="shared" si="13"/>
        <v>18.899999999999995</v>
      </c>
      <c r="M213" s="12">
        <f t="shared" si="14"/>
        <v>7.365546059186652E-2</v>
      </c>
      <c r="N213" s="9">
        <f t="shared" si="15"/>
        <v>73.655460591866515</v>
      </c>
    </row>
    <row r="214" spans="10:14" x14ac:dyDescent="0.25">
      <c r="J214" s="10">
        <v>211</v>
      </c>
      <c r="K214" s="12">
        <f t="shared" si="12"/>
        <v>1.861150626832667E-2</v>
      </c>
      <c r="L214" s="11">
        <f t="shared" si="13"/>
        <v>18.611506268326671</v>
      </c>
      <c r="M214" s="12">
        <f t="shared" si="14"/>
        <v>7.5094692772651725E-2</v>
      </c>
      <c r="N214" s="9">
        <f t="shared" si="15"/>
        <v>75.094692772651726</v>
      </c>
    </row>
    <row r="215" spans="10:14" x14ac:dyDescent="0.25">
      <c r="J215" s="10">
        <v>212</v>
      </c>
      <c r="K215" s="12">
        <f t="shared" si="12"/>
        <v>1.8317607337156785E-2</v>
      </c>
      <c r="L215" s="11">
        <f t="shared" si="13"/>
        <v>18.317607337156783</v>
      </c>
      <c r="M215" s="12">
        <f t="shared" si="14"/>
        <v>7.6442433637744139E-2</v>
      </c>
      <c r="N215" s="9">
        <f t="shared" si="15"/>
        <v>76.442433637744145</v>
      </c>
    </row>
    <row r="216" spans="10:14" x14ac:dyDescent="0.25">
      <c r="J216" s="10">
        <v>213</v>
      </c>
      <c r="K216" s="12">
        <f t="shared" si="12"/>
        <v>1.8018661277066313E-2</v>
      </c>
      <c r="L216" s="11">
        <f t="shared" si="13"/>
        <v>18.018661277066311</v>
      </c>
      <c r="M216" s="12">
        <f t="shared" si="14"/>
        <v>7.7697041172503201E-2</v>
      </c>
      <c r="N216" s="9">
        <f t="shared" si="15"/>
        <v>77.697041172503205</v>
      </c>
    </row>
    <row r="217" spans="10:14" x14ac:dyDescent="0.25">
      <c r="J217" s="10">
        <v>214</v>
      </c>
      <c r="K217" s="12">
        <f t="shared" si="12"/>
        <v>1.7715032307780373E-2</v>
      </c>
      <c r="L217" s="11">
        <f t="shared" si="13"/>
        <v>17.715032307780373</v>
      </c>
      <c r="M217" s="12">
        <f t="shared" si="14"/>
        <v>7.8856986830905251E-2</v>
      </c>
      <c r="N217" s="9">
        <f t="shared" si="15"/>
        <v>78.856986830905257</v>
      </c>
    </row>
    <row r="218" spans="10:14" x14ac:dyDescent="0.25">
      <c r="J218" s="10">
        <v>215</v>
      </c>
      <c r="K218" s="12">
        <f t="shared" si="12"/>
        <v>1.7407090354427578E-2</v>
      </c>
      <c r="L218" s="11">
        <f t="shared" si="13"/>
        <v>17.407090354427577</v>
      </c>
      <c r="M218" s="12">
        <f t="shared" si="14"/>
        <v>7.992085739784148E-2</v>
      </c>
      <c r="N218" s="9">
        <f t="shared" si="15"/>
        <v>79.920857397841473</v>
      </c>
    </row>
    <row r="219" spans="10:14" x14ac:dyDescent="0.25">
      <c r="J219" s="10">
        <v>216</v>
      </c>
      <c r="K219" s="12">
        <f t="shared" si="12"/>
        <v>1.7095210596843255E-2</v>
      </c>
      <c r="L219" s="11">
        <f t="shared" si="13"/>
        <v>17.095210596843256</v>
      </c>
      <c r="M219" s="12">
        <f t="shared" si="14"/>
        <v>8.0887356710902802E-2</v>
      </c>
      <c r="N219" s="9">
        <f t="shared" si="15"/>
        <v>80.887356710902807</v>
      </c>
    </row>
    <row r="220" spans="10:14" x14ac:dyDescent="0.25">
      <c r="J220" s="10">
        <v>217</v>
      </c>
      <c r="K220" s="12">
        <f t="shared" si="12"/>
        <v>1.6779773012470647E-2</v>
      </c>
      <c r="L220" s="11">
        <f t="shared" si="13"/>
        <v>16.779773012470649</v>
      </c>
      <c r="M220" s="12">
        <f t="shared" si="14"/>
        <v>8.1755307239554001E-2</v>
      </c>
      <c r="N220" s="9">
        <f t="shared" si="15"/>
        <v>81.755307239554</v>
      </c>
    </row>
    <row r="221" spans="10:14" x14ac:dyDescent="0.25">
      <c r="J221" s="10">
        <v>218</v>
      </c>
      <c r="K221" s="12">
        <f t="shared" si="12"/>
        <v>1.6461161913416872E-2</v>
      </c>
      <c r="L221" s="11">
        <f t="shared" si="13"/>
        <v>16.461161913416873</v>
      </c>
      <c r="M221" s="12">
        <f t="shared" si="14"/>
        <v>8.2523651519773478E-2</v>
      </c>
      <c r="N221" s="9">
        <f t="shared" si="15"/>
        <v>82.52365151977348</v>
      </c>
    </row>
    <row r="222" spans="10:14" x14ac:dyDescent="0.25">
      <c r="J222" s="10">
        <v>219</v>
      </c>
      <c r="K222" s="12">
        <f t="shared" si="12"/>
        <v>1.6139765478227822E-2</v>
      </c>
      <c r="L222" s="11">
        <f t="shared" si="13"/>
        <v>16.139765478227822</v>
      </c>
      <c r="M222" s="12">
        <f t="shared" si="14"/>
        <v>8.3191453442410176E-2</v>
      </c>
      <c r="N222" s="9">
        <f t="shared" si="15"/>
        <v>83.191453442410179</v>
      </c>
    </row>
    <row r="223" spans="10:14" x14ac:dyDescent="0.25">
      <c r="J223" s="10">
        <v>220</v>
      </c>
      <c r="K223" s="12">
        <f t="shared" si="12"/>
        <v>1.5815975278952493E-2</v>
      </c>
      <c r="L223" s="11">
        <f t="shared" si="13"/>
        <v>15.815975278952493</v>
      </c>
      <c r="M223" s="12">
        <f t="shared" si="14"/>
        <v>8.3757899393688287E-2</v>
      </c>
      <c r="N223" s="9">
        <f t="shared" si="15"/>
        <v>83.757899393688291</v>
      </c>
    </row>
    <row r="224" spans="10:14" x14ac:dyDescent="0.25">
      <c r="J224" s="10">
        <v>221</v>
      </c>
      <c r="K224" s="12">
        <f t="shared" si="12"/>
        <v>1.5490185804072614E-2</v>
      </c>
      <c r="L224" s="11">
        <f t="shared" si="13"/>
        <v>15.490185804072613</v>
      </c>
      <c r="M224" s="12">
        <f t="shared" si="14"/>
        <v>8.4222299246470567E-2</v>
      </c>
      <c r="N224" s="9">
        <f t="shared" si="15"/>
        <v>84.22229924647057</v>
      </c>
    </row>
    <row r="225" spans="10:14" x14ac:dyDescent="0.25">
      <c r="J225" s="10">
        <v>222</v>
      </c>
      <c r="K225" s="12">
        <f t="shared" si="12"/>
        <v>1.5162793977879325E-2</v>
      </c>
      <c r="L225" s="11">
        <f t="shared" si="13"/>
        <v>15.162793977879325</v>
      </c>
      <c r="M225" s="12">
        <f t="shared" si="14"/>
        <v>8.4584087201071648E-2</v>
      </c>
      <c r="N225" s="9">
        <f t="shared" si="15"/>
        <v>84.584087201071654</v>
      </c>
    </row>
    <row r="226" spans="10:14" x14ac:dyDescent="0.25">
      <c r="J226" s="10">
        <v>223</v>
      </c>
      <c r="K226" s="12">
        <f t="shared" si="12"/>
        <v>1.4834198676881988E-2</v>
      </c>
      <c r="L226" s="11">
        <f t="shared" si="13"/>
        <v>14.834198676881988</v>
      </c>
      <c r="M226" s="12">
        <f t="shared" si="14"/>
        <v>8.4842822474598054E-2</v>
      </c>
      <c r="N226" s="9">
        <f t="shared" si="15"/>
        <v>84.842822474598051</v>
      </c>
    </row>
    <row r="227" spans="10:14" x14ac:dyDescent="0.25">
      <c r="J227" s="10">
        <v>224</v>
      </c>
      <c r="K227" s="12">
        <f t="shared" si="12"/>
        <v>1.4504800243838633E-2</v>
      </c>
      <c r="L227" s="11">
        <f t="shared" si="13"/>
        <v>14.504800243838634</v>
      </c>
      <c r="M227" s="12">
        <f t="shared" si="14"/>
        <v>8.4998189837974095E-2</v>
      </c>
      <c r="N227" s="9">
        <f t="shared" si="15"/>
        <v>84.998189837974095</v>
      </c>
    </row>
    <row r="228" spans="10:14" x14ac:dyDescent="0.25">
      <c r="J228" s="10">
        <v>225</v>
      </c>
      <c r="K228" s="12">
        <f t="shared" si="12"/>
        <v>1.4175000000000004E-2</v>
      </c>
      <c r="L228" s="11">
        <f t="shared" si="13"/>
        <v>14.175000000000004</v>
      </c>
      <c r="M228" s="12">
        <f t="shared" si="14"/>
        <v>8.5050000000000001E-2</v>
      </c>
      <c r="N228" s="9">
        <f t="shared" si="15"/>
        <v>85.05</v>
      </c>
    </row>
    <row r="229" spans="10:14" x14ac:dyDescent="0.25">
      <c r="J229" s="10">
        <v>226</v>
      </c>
      <c r="K229" s="12">
        <f t="shared" si="12"/>
        <v>1.3845199756161372E-2</v>
      </c>
      <c r="L229" s="11">
        <f t="shared" si="13"/>
        <v>13.845199756161373</v>
      </c>
      <c r="M229" s="12">
        <f t="shared" si="14"/>
        <v>8.4998189837974095E-2</v>
      </c>
      <c r="N229" s="9">
        <f t="shared" si="15"/>
        <v>84.998189837974095</v>
      </c>
    </row>
    <row r="230" spans="10:14" x14ac:dyDescent="0.25">
      <c r="J230" s="10">
        <v>227</v>
      </c>
      <c r="K230" s="12">
        <f t="shared" si="12"/>
        <v>1.3515801323118026E-2</v>
      </c>
      <c r="L230" s="11">
        <f t="shared" si="13"/>
        <v>13.515801323118026</v>
      </c>
      <c r="M230" s="12">
        <f t="shared" si="14"/>
        <v>8.4842822474598054E-2</v>
      </c>
      <c r="N230" s="9">
        <f t="shared" si="15"/>
        <v>84.842822474598051</v>
      </c>
    </row>
    <row r="231" spans="10:14" x14ac:dyDescent="0.25">
      <c r="J231" s="10">
        <v>228</v>
      </c>
      <c r="K231" s="12">
        <f t="shared" si="12"/>
        <v>1.318720602212068E-2</v>
      </c>
      <c r="L231" s="11">
        <f t="shared" si="13"/>
        <v>13.18720602212068</v>
      </c>
      <c r="M231" s="12">
        <f t="shared" si="14"/>
        <v>8.4584087201071648E-2</v>
      </c>
      <c r="N231" s="9">
        <f t="shared" si="15"/>
        <v>84.584087201071654</v>
      </c>
    </row>
    <row r="232" spans="10:14" x14ac:dyDescent="0.25">
      <c r="J232" s="10">
        <v>229</v>
      </c>
      <c r="K232" s="12">
        <f t="shared" si="12"/>
        <v>1.2859814195927391E-2</v>
      </c>
      <c r="L232" s="11">
        <f t="shared" si="13"/>
        <v>12.859814195927392</v>
      </c>
      <c r="M232" s="12">
        <f t="shared" si="14"/>
        <v>8.4222299246470567E-2</v>
      </c>
      <c r="N232" s="9">
        <f t="shared" si="15"/>
        <v>84.22229924647057</v>
      </c>
    </row>
    <row r="233" spans="10:14" x14ac:dyDescent="0.25">
      <c r="J233" s="10">
        <v>230</v>
      </c>
      <c r="K233" s="12">
        <f t="shared" si="12"/>
        <v>1.2534024721047513E-2</v>
      </c>
      <c r="L233" s="11">
        <f t="shared" si="13"/>
        <v>12.534024721047514</v>
      </c>
      <c r="M233" s="12">
        <f t="shared" si="14"/>
        <v>8.3757899393688301E-2</v>
      </c>
      <c r="N233" s="9">
        <f t="shared" si="15"/>
        <v>83.757899393688305</v>
      </c>
    </row>
    <row r="234" spans="10:14" x14ac:dyDescent="0.25">
      <c r="J234" s="10">
        <v>231</v>
      </c>
      <c r="K234" s="12">
        <f t="shared" si="12"/>
        <v>1.2210234521772168E-2</v>
      </c>
      <c r="L234" s="11">
        <f t="shared" si="13"/>
        <v>12.210234521772168</v>
      </c>
      <c r="M234" s="12">
        <f t="shared" si="14"/>
        <v>8.3191453442410149E-2</v>
      </c>
      <c r="N234" s="9">
        <f t="shared" si="15"/>
        <v>83.19145344241015</v>
      </c>
    </row>
    <row r="235" spans="10:14" x14ac:dyDescent="0.25">
      <c r="J235" s="10">
        <v>232</v>
      </c>
      <c r="K235" s="12">
        <f t="shared" si="12"/>
        <v>1.1888838086583135E-2</v>
      </c>
      <c r="L235" s="11">
        <f t="shared" si="13"/>
        <v>11.888838086583135</v>
      </c>
      <c r="M235" s="12">
        <f t="shared" si="14"/>
        <v>8.2523651519773492E-2</v>
      </c>
      <c r="N235" s="9">
        <f t="shared" si="15"/>
        <v>82.523651519773495</v>
      </c>
    </row>
    <row r="236" spans="10:14" x14ac:dyDescent="0.25">
      <c r="J236" s="10">
        <v>233</v>
      </c>
      <c r="K236" s="12">
        <f t="shared" si="12"/>
        <v>1.1570226987529356E-2</v>
      </c>
      <c r="L236" s="11">
        <f t="shared" si="13"/>
        <v>11.570226987529356</v>
      </c>
      <c r="M236" s="12">
        <f t="shared" si="14"/>
        <v>8.1755307239554029E-2</v>
      </c>
      <c r="N236" s="9">
        <f t="shared" si="15"/>
        <v>81.755307239554028</v>
      </c>
    </row>
    <row r="237" spans="10:14" x14ac:dyDescent="0.25">
      <c r="J237" s="10">
        <v>234</v>
      </c>
      <c r="K237" s="12">
        <f t="shared" si="12"/>
        <v>1.125478940315675E-2</v>
      </c>
      <c r="L237" s="11">
        <f t="shared" si="13"/>
        <v>11.254789403156751</v>
      </c>
      <c r="M237" s="12">
        <f t="shared" si="14"/>
        <v>8.0887356710902816E-2</v>
      </c>
      <c r="N237" s="9">
        <f t="shared" si="15"/>
        <v>80.887356710902822</v>
      </c>
    </row>
    <row r="238" spans="10:14" x14ac:dyDescent="0.25">
      <c r="J238" s="10">
        <v>235</v>
      </c>
      <c r="K238" s="12">
        <f t="shared" si="12"/>
        <v>1.0942909645572436E-2</v>
      </c>
      <c r="L238" s="11">
        <f t="shared" si="13"/>
        <v>10.942909645572437</v>
      </c>
      <c r="M238" s="12">
        <f t="shared" si="14"/>
        <v>7.9920857397841535E-2</v>
      </c>
      <c r="N238" s="9">
        <f t="shared" si="15"/>
        <v>79.92085739784153</v>
      </c>
    </row>
    <row r="239" spans="10:14" x14ac:dyDescent="0.25">
      <c r="J239" s="10">
        <v>236</v>
      </c>
      <c r="K239" s="12">
        <f t="shared" si="12"/>
        <v>1.0634967692219641E-2</v>
      </c>
      <c r="L239" s="11">
        <f t="shared" si="13"/>
        <v>10.634967692219641</v>
      </c>
      <c r="M239" s="12">
        <f t="shared" si="14"/>
        <v>7.8856986830905307E-2</v>
      </c>
      <c r="N239" s="9">
        <f t="shared" si="15"/>
        <v>78.856986830905313</v>
      </c>
    </row>
    <row r="240" spans="10:14" x14ac:dyDescent="0.25">
      <c r="J240" s="10">
        <v>237</v>
      </c>
      <c r="K240" s="12">
        <f t="shared" si="12"/>
        <v>1.0331338722933686E-2</v>
      </c>
      <c r="L240" s="11">
        <f t="shared" si="13"/>
        <v>10.331338722933685</v>
      </c>
      <c r="M240" s="12">
        <f t="shared" si="14"/>
        <v>7.7697041172503201E-2</v>
      </c>
      <c r="N240" s="9">
        <f t="shared" si="15"/>
        <v>77.697041172503205</v>
      </c>
    </row>
    <row r="241" spans="10:14" x14ac:dyDescent="0.25">
      <c r="J241" s="10">
        <v>238</v>
      </c>
      <c r="K241" s="12">
        <f t="shared" si="12"/>
        <v>1.0032392662843219E-2</v>
      </c>
      <c r="L241" s="11">
        <f t="shared" si="13"/>
        <v>10.032392662843218</v>
      </c>
      <c r="M241" s="12">
        <f t="shared" si="14"/>
        <v>7.6442433637744153E-2</v>
      </c>
      <c r="N241" s="9">
        <f t="shared" si="15"/>
        <v>76.442433637744159</v>
      </c>
    </row>
    <row r="242" spans="10:14" x14ac:dyDescent="0.25">
      <c r="J242" s="10">
        <v>239</v>
      </c>
      <c r="K242" s="12">
        <f t="shared" si="12"/>
        <v>9.7384937316733373E-3</v>
      </c>
      <c r="L242" s="11">
        <f t="shared" si="13"/>
        <v>9.7384937316733371</v>
      </c>
      <c r="M242" s="12">
        <f t="shared" si="14"/>
        <v>7.5094692772651767E-2</v>
      </c>
      <c r="N242" s="9">
        <f t="shared" si="15"/>
        <v>75.094692772651769</v>
      </c>
    </row>
    <row r="243" spans="10:14" x14ac:dyDescent="0.25">
      <c r="J243" s="10">
        <v>240</v>
      </c>
      <c r="K243" s="12">
        <f t="shared" si="12"/>
        <v>9.450000000000007E-3</v>
      </c>
      <c r="L243" s="11">
        <f t="shared" si="13"/>
        <v>9.4500000000000064</v>
      </c>
      <c r="M243" s="12">
        <f t="shared" si="14"/>
        <v>7.3655460591866548E-2</v>
      </c>
      <c r="N243" s="9">
        <f t="shared" si="15"/>
        <v>73.655460591866543</v>
      </c>
    </row>
    <row r="244" spans="10:14" x14ac:dyDescent="0.25">
      <c r="J244" s="10">
        <v>241</v>
      </c>
      <c r="K244" s="12">
        <f t="shared" si="12"/>
        <v>9.1672629529962087E-3</v>
      </c>
      <c r="L244" s="11">
        <f t="shared" si="13"/>
        <v>9.1672629529962091</v>
      </c>
      <c r="M244" s="12">
        <f t="shared" si="14"/>
        <v>7.2126490578104011E-2</v>
      </c>
      <c r="N244" s="9">
        <f t="shared" si="15"/>
        <v>72.126490578104011</v>
      </c>
    </row>
    <row r="245" spans="10:14" x14ac:dyDescent="0.25">
      <c r="J245" s="10">
        <v>242</v>
      </c>
      <c r="K245" s="12">
        <f t="shared" si="12"/>
        <v>8.8906270622014418E-3</v>
      </c>
      <c r="L245" s="11">
        <f t="shared" si="13"/>
        <v>8.8906270622014425</v>
      </c>
      <c r="M245" s="12">
        <f t="shared" si="14"/>
        <v>7.0509645545806285E-2</v>
      </c>
      <c r="N245" s="9">
        <f t="shared" si="15"/>
        <v>70.509645545806279</v>
      </c>
    </row>
    <row r="246" spans="10:14" x14ac:dyDescent="0.25">
      <c r="J246" s="10">
        <v>243</v>
      </c>
      <c r="K246" s="12">
        <f t="shared" si="12"/>
        <v>8.6204293658361311E-3</v>
      </c>
      <c r="L246" s="11">
        <f t="shared" si="13"/>
        <v>8.6204293658361308</v>
      </c>
      <c r="M246" s="12">
        <f t="shared" si="14"/>
        <v>6.8806895371589294E-2</v>
      </c>
      <c r="N246" s="9">
        <f t="shared" si="15"/>
        <v>68.806895371589292</v>
      </c>
    </row>
    <row r="247" spans="10:14" x14ac:dyDescent="0.25">
      <c r="J247" s="10">
        <v>244</v>
      </c>
      <c r="K247" s="12">
        <f t="shared" si="12"/>
        <v>8.3569990581725349E-3</v>
      </c>
      <c r="L247" s="11">
        <f t="shared" si="13"/>
        <v>8.3569990581725353</v>
      </c>
      <c r="M247" s="12">
        <f t="shared" si="14"/>
        <v>6.7020314594251743E-2</v>
      </c>
      <c r="N247" s="9">
        <f t="shared" si="15"/>
        <v>67.020314594251744</v>
      </c>
    </row>
    <row r="248" spans="10:14" x14ac:dyDescent="0.25">
      <c r="J248" s="10">
        <v>245</v>
      </c>
      <c r="K248" s="12">
        <f t="shared" si="12"/>
        <v>8.1006570884622105E-3</v>
      </c>
      <c r="L248" s="11">
        <f t="shared" si="13"/>
        <v>8.10065708846221</v>
      </c>
      <c r="M248" s="12">
        <f t="shared" si="14"/>
        <v>6.5152079887269149E-2</v>
      </c>
      <c r="N248" s="9">
        <f t="shared" si="15"/>
        <v>65.152079887269153</v>
      </c>
    </row>
    <row r="249" spans="10:14" x14ac:dyDescent="0.25">
      <c r="J249" s="10">
        <v>246</v>
      </c>
      <c r="K249" s="12">
        <f t="shared" si="12"/>
        <v>7.8517157699087882E-3</v>
      </c>
      <c r="L249" s="11">
        <f t="shared" si="13"/>
        <v>7.8517157699087878</v>
      </c>
      <c r="M249" s="12">
        <f t="shared" si="14"/>
        <v>6.3204467406852358E-2</v>
      </c>
      <c r="N249" s="9">
        <f t="shared" si="15"/>
        <v>63.204467406852359</v>
      </c>
    </row>
    <row r="250" spans="10:14" x14ac:dyDescent="0.25">
      <c r="J250" s="10">
        <v>247</v>
      </c>
      <c r="K250" s="12">
        <f t="shared" si="12"/>
        <v>7.6104783991624769E-3</v>
      </c>
      <c r="L250" s="11">
        <f t="shared" si="13"/>
        <v>7.6104783991624769</v>
      </c>
      <c r="M250" s="12">
        <f t="shared" si="14"/>
        <v>6.1179850018802287E-2</v>
      </c>
      <c r="N250" s="9">
        <f t="shared" si="15"/>
        <v>61.179850018802284</v>
      </c>
    </row>
    <row r="251" spans="10:14" x14ac:dyDescent="0.25">
      <c r="J251" s="10">
        <v>248</v>
      </c>
      <c r="K251" s="12">
        <f t="shared" si="12"/>
        <v>7.3772388867997503E-3</v>
      </c>
      <c r="L251" s="11">
        <f t="shared" si="13"/>
        <v>7.3772388867997503</v>
      </c>
      <c r="M251" s="12">
        <f t="shared" si="14"/>
        <v>5.9080694407537757E-2</v>
      </c>
      <c r="N251" s="9">
        <f t="shared" si="15"/>
        <v>59.080694407537756</v>
      </c>
    </row>
    <row r="252" spans="10:14" x14ac:dyDescent="0.25">
      <c r="J252" s="10">
        <v>249</v>
      </c>
      <c r="K252" s="12">
        <f t="shared" si="12"/>
        <v>7.1522813992386308E-3</v>
      </c>
      <c r="L252" s="11">
        <f t="shared" si="13"/>
        <v>7.1522813992386309</v>
      </c>
      <c r="M252" s="12">
        <f t="shared" si="14"/>
        <v>5.6909558070820952E-2</v>
      </c>
      <c r="N252" s="9">
        <f t="shared" si="15"/>
        <v>56.90955807082095</v>
      </c>
    </row>
    <row r="253" spans="10:14" x14ac:dyDescent="0.25">
      <c r="J253" s="10">
        <v>250</v>
      </c>
      <c r="K253" s="12">
        <f t="shared" si="12"/>
        <v>6.9358800125256656E-3</v>
      </c>
      <c r="L253" s="11">
        <f t="shared" si="13"/>
        <v>6.9358800125256659</v>
      </c>
      <c r="M253" s="12">
        <f t="shared" si="14"/>
        <v>5.4669086203840256E-2</v>
      </c>
      <c r="N253" s="9">
        <f t="shared" si="15"/>
        <v>54.669086203840259</v>
      </c>
    </row>
    <row r="254" spans="10:14" x14ac:dyDescent="0.25">
      <c r="J254" s="10">
        <v>251</v>
      </c>
      <c r="K254" s="12">
        <f t="shared" si="12"/>
        <v>6.7282983784164767E-3</v>
      </c>
      <c r="L254" s="11">
        <f t="shared" si="13"/>
        <v>6.7282983784164765</v>
      </c>
      <c r="M254" s="12">
        <f t="shared" si="14"/>
        <v>5.2362008476447237E-2</v>
      </c>
      <c r="N254" s="9">
        <f t="shared" si="15"/>
        <v>52.362008476447237</v>
      </c>
    </row>
    <row r="255" spans="10:14" x14ac:dyDescent="0.25">
      <c r="J255" s="10">
        <v>252</v>
      </c>
      <c r="K255" s="12">
        <f t="shared" si="12"/>
        <v>6.5297894031567487E-3</v>
      </c>
      <c r="L255" s="11">
        <f t="shared" si="13"/>
        <v>6.5297894031567489</v>
      </c>
      <c r="M255" s="12">
        <f t="shared" si="14"/>
        <v>4.9991135707474862E-2</v>
      </c>
      <c r="N255" s="9">
        <f t="shared" si="15"/>
        <v>49.991135707474861</v>
      </c>
    </row>
    <row r="256" spans="10:14" x14ac:dyDescent="0.25">
      <c r="J256" s="10">
        <v>253</v>
      </c>
      <c r="K256" s="12">
        <f t="shared" si="12"/>
        <v>6.3405949393548593E-3</v>
      </c>
      <c r="L256" s="11">
        <f t="shared" si="13"/>
        <v>6.3405949393548591</v>
      </c>
      <c r="M256" s="12">
        <f t="shared" si="14"/>
        <v>4.7559356440187071E-2</v>
      </c>
      <c r="N256" s="9">
        <f t="shared" si="15"/>
        <v>47.559356440187074</v>
      </c>
    </row>
    <row r="257" spans="10:14" x14ac:dyDescent="0.25">
      <c r="J257" s="10">
        <v>254</v>
      </c>
      <c r="K257" s="12">
        <f t="shared" si="12"/>
        <v>6.1609454913217725E-3</v>
      </c>
      <c r="L257" s="11">
        <f t="shared" si="13"/>
        <v>6.1609454913217725</v>
      </c>
      <c r="M257" s="12">
        <f t="shared" si="14"/>
        <v>4.5069633423034036E-2</v>
      </c>
      <c r="N257" s="9">
        <f t="shared" si="15"/>
        <v>45.069633423034034</v>
      </c>
    </row>
    <row r="258" spans="10:14" x14ac:dyDescent="0.25">
      <c r="J258" s="10">
        <v>255</v>
      </c>
      <c r="K258" s="12">
        <f t="shared" si="12"/>
        <v>5.991059934237054E-3</v>
      </c>
      <c r="L258" s="11">
        <f t="shared" si="13"/>
        <v>5.9910599342370539</v>
      </c>
      <c r="M258" s="12">
        <f t="shared" si="14"/>
        <v>4.2524999999999979E-2</v>
      </c>
      <c r="N258" s="9">
        <f t="shared" si="15"/>
        <v>42.524999999999977</v>
      </c>
    </row>
    <row r="259" spans="10:14" x14ac:dyDescent="0.25">
      <c r="J259" s="10">
        <v>256</v>
      </c>
      <c r="K259" s="12">
        <f t="shared" si="12"/>
        <v>5.831145247483141E-3</v>
      </c>
      <c r="L259" s="11">
        <f t="shared" si="13"/>
        <v>5.8311452474831409</v>
      </c>
      <c r="M259" s="12">
        <f t="shared" si="14"/>
        <v>3.9928556414940024E-2</v>
      </c>
      <c r="N259" s="9">
        <f t="shared" si="15"/>
        <v>39.928556414940026</v>
      </c>
    </row>
    <row r="260" spans="10:14" x14ac:dyDescent="0.25">
      <c r="J260" s="10">
        <v>257</v>
      </c>
      <c r="K260" s="12">
        <f t="shared" ref="K260:K323" si="16">$G$7+$G$8*COS(J260*2*PI()/180)</f>
        <v>5.681396262472875E-3</v>
      </c>
      <c r="L260" s="11">
        <f t="shared" ref="L260:L323" si="17">1000*K260</f>
        <v>5.6813962624728749</v>
      </c>
      <c r="M260" s="12">
        <f t="shared" ref="M260:M323" si="18">0.5*$C$6^2*2*$G$8*SIN(2*J260*PI()/180)</f>
        <v>3.7283466034411079E-2</v>
      </c>
      <c r="N260" s="9">
        <f t="shared" ref="N260:N323" si="19">M260*1000</f>
        <v>37.283466034411077</v>
      </c>
    </row>
    <row r="261" spans="10:14" x14ac:dyDescent="0.25">
      <c r="J261" s="10">
        <v>258</v>
      </c>
      <c r="K261" s="12">
        <f t="shared" si="16"/>
        <v>5.5419954252774253E-3</v>
      </c>
      <c r="L261" s="11">
        <f t="shared" si="17"/>
        <v>5.5419954252774257</v>
      </c>
      <c r="M261" s="12">
        <f t="shared" si="18"/>
        <v>3.4592951493596882E-2</v>
      </c>
      <c r="N261" s="9">
        <f t="shared" si="19"/>
        <v>34.592951493596885</v>
      </c>
    </row>
    <row r="262" spans="10:14" x14ac:dyDescent="0.25">
      <c r="J262" s="10">
        <v>259</v>
      </c>
      <c r="K262" s="12">
        <f t="shared" si="16"/>
        <v>5.4131125743438636E-3</v>
      </c>
      <c r="L262" s="11">
        <f t="shared" si="17"/>
        <v>5.4131125743438639</v>
      </c>
      <c r="M262" s="12">
        <f t="shared" si="18"/>
        <v>3.1860290770023426E-2</v>
      </c>
      <c r="N262" s="9">
        <f t="shared" si="19"/>
        <v>31.860290770023425</v>
      </c>
    </row>
    <row r="263" spans="10:14" x14ac:dyDescent="0.25">
      <c r="J263" s="10">
        <v>260</v>
      </c>
      <c r="K263" s="12">
        <f t="shared" si="16"/>
        <v>5.2949047335731653E-3</v>
      </c>
      <c r="L263" s="11">
        <f t="shared" si="17"/>
        <v>5.2949047335731656</v>
      </c>
      <c r="M263" s="12">
        <f t="shared" si="18"/>
        <v>2.9088813189848125E-2</v>
      </c>
      <c r="N263" s="9">
        <f t="shared" si="19"/>
        <v>29.088813189848125</v>
      </c>
    </row>
    <row r="264" spans="10:14" x14ac:dyDescent="0.25">
      <c r="J264" s="10">
        <v>261</v>
      </c>
      <c r="K264" s="12">
        <f t="shared" si="16"/>
        <v>5.1875159210108008E-3</v>
      </c>
      <c r="L264" s="11">
        <f t="shared" si="17"/>
        <v>5.1875159210108004</v>
      </c>
      <c r="M264" s="12">
        <f t="shared" si="18"/>
        <v>2.6281895371589311E-2</v>
      </c>
      <c r="N264" s="9">
        <f t="shared" si="19"/>
        <v>26.281895371589311</v>
      </c>
    </row>
    <row r="265" spans="10:14" x14ac:dyDescent="0.25">
      <c r="J265" s="10">
        <v>262</v>
      </c>
      <c r="K265" s="12">
        <f t="shared" si="16"/>
        <v>5.0910769733828846E-3</v>
      </c>
      <c r="L265" s="11">
        <f t="shared" si="17"/>
        <v>5.0910769733828847</v>
      </c>
      <c r="M265" s="12">
        <f t="shared" si="18"/>
        <v>2.34429571122357E-2</v>
      </c>
      <c r="N265" s="9">
        <f t="shared" si="19"/>
        <v>23.4429571122357</v>
      </c>
    </row>
    <row r="266" spans="10:14" x14ac:dyDescent="0.25">
      <c r="J266" s="10">
        <v>263</v>
      </c>
      <c r="K266" s="12">
        <f t="shared" si="16"/>
        <v>5.0057053866918323E-3</v>
      </c>
      <c r="L266" s="11">
        <f t="shared" si="17"/>
        <v>5.0057053866918322</v>
      </c>
      <c r="M266" s="12">
        <f t="shared" si="18"/>
        <v>2.057545722075169E-2</v>
      </c>
      <c r="N266" s="9">
        <f t="shared" si="19"/>
        <v>20.575457220751691</v>
      </c>
    </row>
    <row r="267" spans="10:14" x14ac:dyDescent="0.25">
      <c r="J267" s="10">
        <v>264</v>
      </c>
      <c r="K267" s="12">
        <f t="shared" si="16"/>
        <v>4.9315051730655368E-3</v>
      </c>
      <c r="L267" s="11">
        <f t="shared" si="17"/>
        <v>4.9315051730655366</v>
      </c>
      <c r="M267" s="12">
        <f t="shared" si="18"/>
        <v>1.7682889304050414E-2</v>
      </c>
      <c r="N267" s="9">
        <f t="shared" si="19"/>
        <v>17.682889304050413</v>
      </c>
    </row>
    <row r="268" spans="10:14" x14ac:dyDescent="0.25">
      <c r="J268" s="10">
        <v>265</v>
      </c>
      <c r="K268" s="12">
        <f t="shared" si="16"/>
        <v>4.8685667340346347E-3</v>
      </c>
      <c r="L268" s="11">
        <f t="shared" si="17"/>
        <v>4.8685667340346344</v>
      </c>
      <c r="M268" s="12">
        <f t="shared" si="18"/>
        <v>1.4768777510572439E-2</v>
      </c>
      <c r="N268" s="9">
        <f t="shared" si="19"/>
        <v>14.768777510572439</v>
      </c>
    </row>
    <row r="269" spans="10:14" x14ac:dyDescent="0.25">
      <c r="J269" s="10">
        <v>266</v>
      </c>
      <c r="K269" s="12">
        <f t="shared" si="16"/>
        <v>4.8169667503921605E-3</v>
      </c>
      <c r="L269" s="11">
        <f t="shared" si="17"/>
        <v>4.8169667503921607</v>
      </c>
      <c r="M269" s="12">
        <f t="shared" si="18"/>
        <v>1.1836672236653613E-2</v>
      </c>
      <c r="N269" s="9">
        <f t="shared" si="19"/>
        <v>11.836672236653612</v>
      </c>
    </row>
    <row r="270" spans="10:14" x14ac:dyDescent="0.25">
      <c r="J270" s="10">
        <v>267</v>
      </c>
      <c r="K270" s="12">
        <f t="shared" si="16"/>
        <v>4.7767680887698168E-3</v>
      </c>
      <c r="L270" s="11">
        <f t="shared" si="17"/>
        <v>4.776768088769817</v>
      </c>
      <c r="M270" s="12">
        <f t="shared" si="18"/>
        <v>8.8901458009140091E-3</v>
      </c>
      <c r="N270" s="9">
        <f t="shared" si="19"/>
        <v>8.8901458009140093</v>
      </c>
    </row>
    <row r="271" spans="10:14" x14ac:dyDescent="0.25">
      <c r="J271" s="10">
        <v>268</v>
      </c>
      <c r="K271" s="12">
        <f t="shared" si="16"/>
        <v>4.7480197250446606E-3</v>
      </c>
      <c r="L271" s="11">
        <f t="shared" si="17"/>
        <v>4.748019725044661</v>
      </c>
      <c r="M271" s="12">
        <f t="shared" si="18"/>
        <v>5.9327880919379716E-3</v>
      </c>
      <c r="N271" s="9">
        <f t="shared" si="19"/>
        <v>5.9327880919379714</v>
      </c>
    </row>
    <row r="272" spans="10:14" x14ac:dyDescent="0.25">
      <c r="J272" s="10">
        <v>269</v>
      </c>
      <c r="K272" s="12">
        <f t="shared" si="16"/>
        <v>4.7307566846695459E-3</v>
      </c>
      <c r="L272" s="11">
        <f t="shared" si="17"/>
        <v>4.7307566846695455</v>
      </c>
      <c r="M272" s="12">
        <f t="shared" si="18"/>
        <v>2.9682021945477053E-3</v>
      </c>
      <c r="N272" s="9">
        <f t="shared" si="19"/>
        <v>2.9682021945477053</v>
      </c>
    </row>
    <row r="273" spans="10:14" x14ac:dyDescent="0.25">
      <c r="J273" s="10">
        <v>270</v>
      </c>
      <c r="K273" s="12">
        <f t="shared" si="16"/>
        <v>4.725E-3</v>
      </c>
      <c r="L273" s="11">
        <f t="shared" si="17"/>
        <v>4.7249999999999996</v>
      </c>
      <c r="M273" s="12">
        <f t="shared" si="18"/>
        <v>3.125966282699344E-17</v>
      </c>
      <c r="N273" s="9">
        <f t="shared" si="19"/>
        <v>3.125966282699344E-14</v>
      </c>
    </row>
    <row r="274" spans="10:14" x14ac:dyDescent="0.25">
      <c r="J274" s="10">
        <v>271</v>
      </c>
      <c r="K274" s="12">
        <f t="shared" si="16"/>
        <v>4.7307566846695459E-3</v>
      </c>
      <c r="L274" s="11">
        <f t="shared" si="17"/>
        <v>4.7307566846695455</v>
      </c>
      <c r="M274" s="12">
        <f t="shared" si="18"/>
        <v>-2.9682021945476424E-3</v>
      </c>
      <c r="N274" s="9">
        <f t="shared" si="19"/>
        <v>-2.9682021945476422</v>
      </c>
    </row>
    <row r="275" spans="10:14" x14ac:dyDescent="0.25">
      <c r="J275" s="10">
        <v>272</v>
      </c>
      <c r="K275" s="12">
        <f t="shared" si="16"/>
        <v>4.7480197250446606E-3</v>
      </c>
      <c r="L275" s="11">
        <f t="shared" si="17"/>
        <v>4.748019725044661</v>
      </c>
      <c r="M275" s="12">
        <f t="shared" si="18"/>
        <v>-5.9327880919379091E-3</v>
      </c>
      <c r="N275" s="9">
        <f t="shared" si="19"/>
        <v>-5.9327880919379092</v>
      </c>
    </row>
    <row r="276" spans="10:14" x14ac:dyDescent="0.25">
      <c r="J276" s="10">
        <v>273</v>
      </c>
      <c r="K276" s="12">
        <f t="shared" si="16"/>
        <v>4.7767680887698168E-3</v>
      </c>
      <c r="L276" s="11">
        <f t="shared" si="17"/>
        <v>4.776768088769817</v>
      </c>
      <c r="M276" s="12">
        <f t="shared" si="18"/>
        <v>-8.8901458009139466E-3</v>
      </c>
      <c r="N276" s="9">
        <f t="shared" si="19"/>
        <v>-8.8901458009139471</v>
      </c>
    </row>
    <row r="277" spans="10:14" x14ac:dyDescent="0.25">
      <c r="J277" s="10">
        <v>274</v>
      </c>
      <c r="K277" s="12">
        <f t="shared" si="16"/>
        <v>4.8169667503921605E-3</v>
      </c>
      <c r="L277" s="11">
        <f t="shared" si="17"/>
        <v>4.8169667503921607</v>
      </c>
      <c r="M277" s="12">
        <f t="shared" si="18"/>
        <v>-1.1836672236653552E-2</v>
      </c>
      <c r="N277" s="9">
        <f t="shared" si="19"/>
        <v>-11.836672236653552</v>
      </c>
    </row>
    <row r="278" spans="10:14" x14ac:dyDescent="0.25">
      <c r="J278" s="10">
        <v>275</v>
      </c>
      <c r="K278" s="12">
        <f t="shared" si="16"/>
        <v>4.8685667340346329E-3</v>
      </c>
      <c r="L278" s="11">
        <f t="shared" si="17"/>
        <v>4.8685667340346326</v>
      </c>
      <c r="M278" s="12">
        <f t="shared" si="18"/>
        <v>-1.4768777510572378E-2</v>
      </c>
      <c r="N278" s="9">
        <f t="shared" si="19"/>
        <v>-14.768777510572377</v>
      </c>
    </row>
    <row r="279" spans="10:14" x14ac:dyDescent="0.25">
      <c r="J279" s="10">
        <v>276</v>
      </c>
      <c r="K279" s="12">
        <f t="shared" si="16"/>
        <v>4.9315051730655351E-3</v>
      </c>
      <c r="L279" s="11">
        <f t="shared" si="17"/>
        <v>4.9315051730655348</v>
      </c>
      <c r="M279" s="12">
        <f t="shared" si="18"/>
        <v>-1.7682889304050351E-2</v>
      </c>
      <c r="N279" s="9">
        <f t="shared" si="19"/>
        <v>-17.682889304050352</v>
      </c>
    </row>
    <row r="280" spans="10:14" x14ac:dyDescent="0.25">
      <c r="J280" s="10">
        <v>277</v>
      </c>
      <c r="K280" s="12">
        <f t="shared" si="16"/>
        <v>5.005705386691834E-3</v>
      </c>
      <c r="L280" s="11">
        <f t="shared" si="17"/>
        <v>5.005705386691834</v>
      </c>
      <c r="M280" s="12">
        <f t="shared" si="18"/>
        <v>-2.0575457220751773E-2</v>
      </c>
      <c r="N280" s="9">
        <f t="shared" si="19"/>
        <v>-20.575457220751773</v>
      </c>
    </row>
    <row r="281" spans="10:14" x14ac:dyDescent="0.25">
      <c r="J281" s="10">
        <v>278</v>
      </c>
      <c r="K281" s="12">
        <f t="shared" si="16"/>
        <v>5.0910769733828864E-3</v>
      </c>
      <c r="L281" s="11">
        <f t="shared" si="17"/>
        <v>5.0910769733828865</v>
      </c>
      <c r="M281" s="12">
        <f t="shared" si="18"/>
        <v>-2.3442957112235784E-2</v>
      </c>
      <c r="N281" s="9">
        <f t="shared" si="19"/>
        <v>-23.442957112235785</v>
      </c>
    </row>
    <row r="282" spans="10:14" x14ac:dyDescent="0.25">
      <c r="J282" s="10">
        <v>279</v>
      </c>
      <c r="K282" s="12">
        <f t="shared" si="16"/>
        <v>5.1875159210107973E-3</v>
      </c>
      <c r="L282" s="11">
        <f t="shared" si="17"/>
        <v>5.1875159210107977</v>
      </c>
      <c r="M282" s="12">
        <f t="shared" si="18"/>
        <v>-2.6281895371589249E-2</v>
      </c>
      <c r="N282" s="9">
        <f t="shared" si="19"/>
        <v>-26.281895371589247</v>
      </c>
    </row>
    <row r="283" spans="10:14" x14ac:dyDescent="0.25">
      <c r="J283" s="10">
        <v>280</v>
      </c>
      <c r="K283" s="12">
        <f t="shared" si="16"/>
        <v>5.2949047335731636E-3</v>
      </c>
      <c r="L283" s="11">
        <f t="shared" si="17"/>
        <v>5.2949047335731638</v>
      </c>
      <c r="M283" s="12">
        <f t="shared" si="18"/>
        <v>-2.9088813189848062E-2</v>
      </c>
      <c r="N283" s="9">
        <f t="shared" si="19"/>
        <v>-29.088813189848061</v>
      </c>
    </row>
    <row r="284" spans="10:14" x14ac:dyDescent="0.25">
      <c r="J284" s="10">
        <v>281</v>
      </c>
      <c r="K284" s="12">
        <f t="shared" si="16"/>
        <v>5.4131125743438549E-3</v>
      </c>
      <c r="L284" s="11">
        <f t="shared" si="17"/>
        <v>5.4131125743438551</v>
      </c>
      <c r="M284" s="12">
        <f t="shared" si="18"/>
        <v>-3.1860290770023225E-2</v>
      </c>
      <c r="N284" s="9">
        <f t="shared" si="19"/>
        <v>-31.860290770023227</v>
      </c>
    </row>
    <row r="285" spans="10:14" x14ac:dyDescent="0.25">
      <c r="J285" s="10">
        <v>282</v>
      </c>
      <c r="K285" s="12">
        <f t="shared" si="16"/>
        <v>5.5419954252774149E-3</v>
      </c>
      <c r="L285" s="11">
        <f t="shared" si="17"/>
        <v>5.5419954252774151</v>
      </c>
      <c r="M285" s="12">
        <f t="shared" si="18"/>
        <v>-3.4592951493596688E-2</v>
      </c>
      <c r="N285" s="9">
        <f t="shared" si="19"/>
        <v>-34.592951493596686</v>
      </c>
    </row>
    <row r="286" spans="10:14" x14ac:dyDescent="0.25">
      <c r="J286" s="10">
        <v>283</v>
      </c>
      <c r="K286" s="12">
        <f t="shared" si="16"/>
        <v>5.6813962624728716E-3</v>
      </c>
      <c r="L286" s="11">
        <f t="shared" si="17"/>
        <v>5.6813962624728713</v>
      </c>
      <c r="M286" s="12">
        <f t="shared" si="18"/>
        <v>-3.7283466034411017E-2</v>
      </c>
      <c r="N286" s="9">
        <f t="shared" si="19"/>
        <v>-37.28346603441102</v>
      </c>
    </row>
    <row r="287" spans="10:14" x14ac:dyDescent="0.25">
      <c r="J287" s="10">
        <v>284</v>
      </c>
      <c r="K287" s="12">
        <f t="shared" si="16"/>
        <v>5.8311452474831375E-3</v>
      </c>
      <c r="L287" s="11">
        <f t="shared" si="17"/>
        <v>5.8311452474831373</v>
      </c>
      <c r="M287" s="12">
        <f t="shared" si="18"/>
        <v>-3.9928556414939968E-2</v>
      </c>
      <c r="N287" s="9">
        <f t="shared" si="19"/>
        <v>-39.928556414939969</v>
      </c>
    </row>
    <row r="288" spans="10:14" x14ac:dyDescent="0.25">
      <c r="J288" s="10">
        <v>285</v>
      </c>
      <c r="K288" s="12">
        <f t="shared" si="16"/>
        <v>5.9910599342370592E-3</v>
      </c>
      <c r="L288" s="11">
        <f t="shared" si="17"/>
        <v>5.9910599342370592</v>
      </c>
      <c r="M288" s="12">
        <f t="shared" si="18"/>
        <v>-4.2525000000000056E-2</v>
      </c>
      <c r="N288" s="9">
        <f t="shared" si="19"/>
        <v>-42.525000000000055</v>
      </c>
    </row>
    <row r="289" spans="10:14" x14ac:dyDescent="0.25">
      <c r="J289" s="10">
        <v>286</v>
      </c>
      <c r="K289" s="12">
        <f t="shared" si="16"/>
        <v>6.1609454913217777E-3</v>
      </c>
      <c r="L289" s="11">
        <f t="shared" si="17"/>
        <v>6.1609454913217778</v>
      </c>
      <c r="M289" s="12">
        <f t="shared" si="18"/>
        <v>-4.5069633423034113E-2</v>
      </c>
      <c r="N289" s="9">
        <f t="shared" si="19"/>
        <v>-45.069633423034112</v>
      </c>
    </row>
    <row r="290" spans="10:14" x14ac:dyDescent="0.25">
      <c r="J290" s="10">
        <v>287</v>
      </c>
      <c r="K290" s="12">
        <f t="shared" si="16"/>
        <v>6.3405949393548558E-3</v>
      </c>
      <c r="L290" s="11">
        <f t="shared" si="17"/>
        <v>6.3405949393548555</v>
      </c>
      <c r="M290" s="12">
        <f t="shared" si="18"/>
        <v>-4.7559356440187016E-2</v>
      </c>
      <c r="N290" s="9">
        <f t="shared" si="19"/>
        <v>-47.559356440187017</v>
      </c>
    </row>
    <row r="291" spans="10:14" x14ac:dyDescent="0.25">
      <c r="J291" s="10">
        <v>288</v>
      </c>
      <c r="K291" s="12">
        <f t="shared" si="16"/>
        <v>6.5297894031567444E-3</v>
      </c>
      <c r="L291" s="11">
        <f t="shared" si="17"/>
        <v>6.5297894031567445</v>
      </c>
      <c r="M291" s="12">
        <f t="shared" si="18"/>
        <v>-4.9991135707474814E-2</v>
      </c>
      <c r="N291" s="9">
        <f t="shared" si="19"/>
        <v>-49.991135707474811</v>
      </c>
    </row>
    <row r="292" spans="10:14" x14ac:dyDescent="0.25">
      <c r="J292" s="10">
        <v>289</v>
      </c>
      <c r="K292" s="12">
        <f t="shared" si="16"/>
        <v>6.7282983784164732E-3</v>
      </c>
      <c r="L292" s="11">
        <f t="shared" si="17"/>
        <v>6.7282983784164729</v>
      </c>
      <c r="M292" s="12">
        <f t="shared" si="18"/>
        <v>-5.2362008476447182E-2</v>
      </c>
      <c r="N292" s="9">
        <f t="shared" si="19"/>
        <v>-52.36200847644718</v>
      </c>
    </row>
    <row r="293" spans="10:14" x14ac:dyDescent="0.25">
      <c r="J293" s="10">
        <v>290</v>
      </c>
      <c r="K293" s="12">
        <f t="shared" si="16"/>
        <v>6.9358800125256508E-3</v>
      </c>
      <c r="L293" s="11">
        <f t="shared" si="17"/>
        <v>6.9358800125256508</v>
      </c>
      <c r="M293" s="12">
        <f t="shared" si="18"/>
        <v>-5.4669086203840089E-2</v>
      </c>
      <c r="N293" s="9">
        <f t="shared" si="19"/>
        <v>-54.669086203840088</v>
      </c>
    </row>
    <row r="294" spans="10:14" x14ac:dyDescent="0.25">
      <c r="J294" s="10">
        <v>291</v>
      </c>
      <c r="K294" s="12">
        <f t="shared" si="16"/>
        <v>7.1522813992386152E-3</v>
      </c>
      <c r="L294" s="11">
        <f t="shared" si="17"/>
        <v>7.1522813992386149</v>
      </c>
      <c r="M294" s="12">
        <f t="shared" si="18"/>
        <v>-5.6909558070820793E-2</v>
      </c>
      <c r="N294" s="9">
        <f t="shared" si="19"/>
        <v>-56.909558070820793</v>
      </c>
    </row>
    <row r="295" spans="10:14" x14ac:dyDescent="0.25">
      <c r="J295" s="10">
        <v>292</v>
      </c>
      <c r="K295" s="12">
        <f t="shared" si="16"/>
        <v>7.3772388867997451E-3</v>
      </c>
      <c r="L295" s="11">
        <f t="shared" si="17"/>
        <v>7.3772388867997449</v>
      </c>
      <c r="M295" s="12">
        <f t="shared" si="18"/>
        <v>-5.9080694407537708E-2</v>
      </c>
      <c r="N295" s="9">
        <f t="shared" si="19"/>
        <v>-59.080694407537706</v>
      </c>
    </row>
    <row r="296" spans="10:14" x14ac:dyDescent="0.25">
      <c r="J296" s="10">
        <v>293</v>
      </c>
      <c r="K296" s="12">
        <f t="shared" si="16"/>
        <v>7.6104783991624717E-3</v>
      </c>
      <c r="L296" s="11">
        <f t="shared" si="17"/>
        <v>7.6104783991624716</v>
      </c>
      <c r="M296" s="12">
        <f t="shared" si="18"/>
        <v>-6.1179850018802245E-2</v>
      </c>
      <c r="N296" s="9">
        <f t="shared" si="19"/>
        <v>-61.179850018802249</v>
      </c>
    </row>
    <row r="297" spans="10:14" x14ac:dyDescent="0.25">
      <c r="J297" s="10">
        <v>294</v>
      </c>
      <c r="K297" s="12">
        <f t="shared" si="16"/>
        <v>7.8517157699087951E-3</v>
      </c>
      <c r="L297" s="11">
        <f t="shared" si="17"/>
        <v>7.8517157699087949</v>
      </c>
      <c r="M297" s="12">
        <f t="shared" si="18"/>
        <v>-6.3204467406852427E-2</v>
      </c>
      <c r="N297" s="9">
        <f t="shared" si="19"/>
        <v>-63.20446740685243</v>
      </c>
    </row>
    <row r="298" spans="10:14" x14ac:dyDescent="0.25">
      <c r="J298" s="10">
        <v>295</v>
      </c>
      <c r="K298" s="12">
        <f t="shared" si="16"/>
        <v>8.100657088462207E-3</v>
      </c>
      <c r="L298" s="11">
        <f t="shared" si="17"/>
        <v>8.1006570884622064</v>
      </c>
      <c r="M298" s="12">
        <f t="shared" si="18"/>
        <v>-6.5152079887269093E-2</v>
      </c>
      <c r="N298" s="9">
        <f t="shared" si="19"/>
        <v>-65.152079887269096</v>
      </c>
    </row>
    <row r="299" spans="10:14" x14ac:dyDescent="0.25">
      <c r="J299" s="10">
        <v>296</v>
      </c>
      <c r="K299" s="12">
        <f t="shared" si="16"/>
        <v>8.3569990581725297E-3</v>
      </c>
      <c r="L299" s="11">
        <f t="shared" si="17"/>
        <v>8.35699905817253</v>
      </c>
      <c r="M299" s="12">
        <f t="shared" si="18"/>
        <v>-6.7020314594251701E-2</v>
      </c>
      <c r="N299" s="9">
        <f t="shared" si="19"/>
        <v>-67.020314594251701</v>
      </c>
    </row>
    <row r="300" spans="10:14" x14ac:dyDescent="0.25">
      <c r="J300" s="10">
        <v>297</v>
      </c>
      <c r="K300" s="12">
        <f t="shared" si="16"/>
        <v>8.6204293658361259E-3</v>
      </c>
      <c r="L300" s="11">
        <f t="shared" si="17"/>
        <v>8.6204293658361255</v>
      </c>
      <c r="M300" s="12">
        <f t="shared" si="18"/>
        <v>-6.8806895371589266E-2</v>
      </c>
      <c r="N300" s="9">
        <f t="shared" si="19"/>
        <v>-68.806895371589263</v>
      </c>
    </row>
    <row r="301" spans="10:14" x14ac:dyDescent="0.25">
      <c r="J301" s="10">
        <v>298</v>
      </c>
      <c r="K301" s="12">
        <f t="shared" si="16"/>
        <v>8.8906270622014366E-3</v>
      </c>
      <c r="L301" s="11">
        <f t="shared" si="17"/>
        <v>8.8906270622014372</v>
      </c>
      <c r="M301" s="12">
        <f t="shared" si="18"/>
        <v>-7.0509645545806257E-2</v>
      </c>
      <c r="N301" s="9">
        <f t="shared" si="19"/>
        <v>-70.509645545806251</v>
      </c>
    </row>
    <row r="302" spans="10:14" x14ac:dyDescent="0.25">
      <c r="J302" s="10">
        <v>299</v>
      </c>
      <c r="K302" s="12">
        <f t="shared" si="16"/>
        <v>9.1672629529962035E-3</v>
      </c>
      <c r="L302" s="11">
        <f t="shared" si="17"/>
        <v>9.1672629529962038</v>
      </c>
      <c r="M302" s="12">
        <f t="shared" si="18"/>
        <v>-7.2126490578103969E-2</v>
      </c>
      <c r="N302" s="9">
        <f t="shared" si="19"/>
        <v>-72.126490578103969</v>
      </c>
    </row>
    <row r="303" spans="10:14" x14ac:dyDescent="0.25">
      <c r="J303" s="10">
        <v>300</v>
      </c>
      <c r="K303" s="12">
        <f t="shared" si="16"/>
        <v>9.4500000000000018E-3</v>
      </c>
      <c r="L303" s="11">
        <f t="shared" si="17"/>
        <v>9.4500000000000011</v>
      </c>
      <c r="M303" s="12">
        <f t="shared" si="18"/>
        <v>-7.3655460591866506E-2</v>
      </c>
      <c r="N303" s="9">
        <f t="shared" si="19"/>
        <v>-73.6554605918665</v>
      </c>
    </row>
    <row r="304" spans="10:14" x14ac:dyDescent="0.25">
      <c r="J304" s="10">
        <v>301</v>
      </c>
      <c r="K304" s="12">
        <f t="shared" si="16"/>
        <v>9.7384937316733304E-3</v>
      </c>
      <c r="L304" s="11">
        <f t="shared" si="17"/>
        <v>9.73849373167333</v>
      </c>
      <c r="M304" s="12">
        <f t="shared" si="18"/>
        <v>-7.5094692772651725E-2</v>
      </c>
      <c r="N304" s="9">
        <f t="shared" si="19"/>
        <v>-75.094692772651726</v>
      </c>
    </row>
    <row r="305" spans="10:14" x14ac:dyDescent="0.25">
      <c r="J305" s="10">
        <v>302</v>
      </c>
      <c r="K305" s="12">
        <f t="shared" si="16"/>
        <v>1.0032392662843214E-2</v>
      </c>
      <c r="L305" s="11">
        <f t="shared" si="17"/>
        <v>10.032392662843213</v>
      </c>
      <c r="M305" s="12">
        <f t="shared" si="18"/>
        <v>-7.6442433637744125E-2</v>
      </c>
      <c r="N305" s="9">
        <f t="shared" si="19"/>
        <v>-76.442433637744131</v>
      </c>
    </row>
    <row r="306" spans="10:14" x14ac:dyDescent="0.25">
      <c r="J306" s="10">
        <v>303</v>
      </c>
      <c r="K306" s="12">
        <f t="shared" si="16"/>
        <v>1.0331338722933679E-2</v>
      </c>
      <c r="L306" s="11">
        <f t="shared" si="17"/>
        <v>10.33133872293368</v>
      </c>
      <c r="M306" s="12">
        <f t="shared" si="18"/>
        <v>-7.7697041172503173E-2</v>
      </c>
      <c r="N306" s="9">
        <f t="shared" si="19"/>
        <v>-77.697041172503177</v>
      </c>
    </row>
    <row r="307" spans="10:14" x14ac:dyDescent="0.25">
      <c r="J307" s="10">
        <v>304</v>
      </c>
      <c r="K307" s="12">
        <f t="shared" si="16"/>
        <v>1.0634967692219619E-2</v>
      </c>
      <c r="L307" s="11">
        <f t="shared" si="17"/>
        <v>10.634967692219618</v>
      </c>
      <c r="M307" s="12">
        <f t="shared" si="18"/>
        <v>-7.8856986830905224E-2</v>
      </c>
      <c r="N307" s="9">
        <f t="shared" si="19"/>
        <v>-78.856986830905228</v>
      </c>
    </row>
    <row r="308" spans="10:14" x14ac:dyDescent="0.25">
      <c r="J308" s="10">
        <v>305</v>
      </c>
      <c r="K308" s="12">
        <f t="shared" si="16"/>
        <v>1.094290964557243E-2</v>
      </c>
      <c r="L308" s="11">
        <f t="shared" si="17"/>
        <v>10.94290964557243</v>
      </c>
      <c r="M308" s="12">
        <f t="shared" si="18"/>
        <v>-7.9920857397841508E-2</v>
      </c>
      <c r="N308" s="9">
        <f t="shared" si="19"/>
        <v>-79.920857397841502</v>
      </c>
    </row>
    <row r="309" spans="10:14" x14ac:dyDescent="0.25">
      <c r="J309" s="10">
        <v>306</v>
      </c>
      <c r="K309" s="12">
        <f t="shared" si="16"/>
        <v>1.1254789403156744E-2</v>
      </c>
      <c r="L309" s="11">
        <f t="shared" si="17"/>
        <v>11.254789403156744</v>
      </c>
      <c r="M309" s="12">
        <f t="shared" si="18"/>
        <v>-8.0887356710902802E-2</v>
      </c>
      <c r="N309" s="9">
        <f t="shared" si="19"/>
        <v>-80.887356710902807</v>
      </c>
    </row>
    <row r="310" spans="10:14" x14ac:dyDescent="0.25">
      <c r="J310" s="10">
        <v>307</v>
      </c>
      <c r="K310" s="12">
        <f t="shared" si="16"/>
        <v>1.1570226987529351E-2</v>
      </c>
      <c r="L310" s="11">
        <f t="shared" si="17"/>
        <v>11.570226987529351</v>
      </c>
      <c r="M310" s="12">
        <f t="shared" si="18"/>
        <v>-8.1755307239554001E-2</v>
      </c>
      <c r="N310" s="9">
        <f t="shared" si="19"/>
        <v>-81.755307239554</v>
      </c>
    </row>
    <row r="311" spans="10:14" x14ac:dyDescent="0.25">
      <c r="J311" s="10">
        <v>308</v>
      </c>
      <c r="K311" s="12">
        <f t="shared" si="16"/>
        <v>1.1888838086583146E-2</v>
      </c>
      <c r="L311" s="11">
        <f t="shared" si="17"/>
        <v>11.888838086583146</v>
      </c>
      <c r="M311" s="12">
        <f t="shared" si="18"/>
        <v>-8.2523651519773505E-2</v>
      </c>
      <c r="N311" s="9">
        <f t="shared" si="19"/>
        <v>-82.523651519773509</v>
      </c>
    </row>
    <row r="312" spans="10:14" x14ac:dyDescent="0.25">
      <c r="J312" s="10">
        <v>309</v>
      </c>
      <c r="K312" s="12">
        <f t="shared" si="16"/>
        <v>1.2210234521772176E-2</v>
      </c>
      <c r="L312" s="11">
        <f t="shared" si="17"/>
        <v>12.210234521772175</v>
      </c>
      <c r="M312" s="12">
        <f t="shared" si="18"/>
        <v>-8.3191453442410176E-2</v>
      </c>
      <c r="N312" s="9">
        <f t="shared" si="19"/>
        <v>-83.191453442410179</v>
      </c>
    </row>
    <row r="313" spans="10:14" x14ac:dyDescent="0.25">
      <c r="J313" s="10">
        <v>310</v>
      </c>
      <c r="K313" s="12">
        <f t="shared" si="16"/>
        <v>1.2534024721047506E-2</v>
      </c>
      <c r="L313" s="11">
        <f t="shared" si="17"/>
        <v>12.534024721047507</v>
      </c>
      <c r="M313" s="12">
        <f t="shared" si="18"/>
        <v>-8.3757899393688287E-2</v>
      </c>
      <c r="N313" s="9">
        <f t="shared" si="19"/>
        <v>-83.757899393688291</v>
      </c>
    </row>
    <row r="314" spans="10:14" x14ac:dyDescent="0.25">
      <c r="J314" s="10">
        <v>311</v>
      </c>
      <c r="K314" s="12">
        <f t="shared" si="16"/>
        <v>1.2859814195927376E-2</v>
      </c>
      <c r="L314" s="11">
        <f t="shared" si="17"/>
        <v>12.859814195927376</v>
      </c>
      <c r="M314" s="12">
        <f t="shared" si="18"/>
        <v>-8.4222299246470553E-2</v>
      </c>
      <c r="N314" s="9">
        <f t="shared" si="19"/>
        <v>-84.222299246470556</v>
      </c>
    </row>
    <row r="315" spans="10:14" x14ac:dyDescent="0.25">
      <c r="J315" s="10">
        <v>312</v>
      </c>
      <c r="K315" s="12">
        <f t="shared" si="16"/>
        <v>1.3187206022120665E-2</v>
      </c>
      <c r="L315" s="11">
        <f t="shared" si="17"/>
        <v>13.187206022120664</v>
      </c>
      <c r="M315" s="12">
        <f t="shared" si="18"/>
        <v>-8.4584087201071634E-2</v>
      </c>
      <c r="N315" s="9">
        <f t="shared" si="19"/>
        <v>-84.58408720107164</v>
      </c>
    </row>
    <row r="316" spans="10:14" x14ac:dyDescent="0.25">
      <c r="J316" s="10">
        <v>313</v>
      </c>
      <c r="K316" s="12">
        <f t="shared" si="16"/>
        <v>1.3515801323118002E-2</v>
      </c>
      <c r="L316" s="11">
        <f t="shared" si="17"/>
        <v>13.515801323118001</v>
      </c>
      <c r="M316" s="12">
        <f t="shared" si="18"/>
        <v>-8.4842822474598054E-2</v>
      </c>
      <c r="N316" s="9">
        <f t="shared" si="19"/>
        <v>-84.842822474598051</v>
      </c>
    </row>
    <row r="317" spans="10:14" x14ac:dyDescent="0.25">
      <c r="J317" s="10">
        <v>314</v>
      </c>
      <c r="K317" s="12">
        <f t="shared" si="16"/>
        <v>1.384519975616135E-2</v>
      </c>
      <c r="L317" s="11">
        <f t="shared" si="17"/>
        <v>13.84519975616135</v>
      </c>
      <c r="M317" s="12">
        <f t="shared" si="18"/>
        <v>-8.4998189837974081E-2</v>
      </c>
      <c r="N317" s="9">
        <f t="shared" si="19"/>
        <v>-84.998189837974081</v>
      </c>
    </row>
    <row r="318" spans="10:14" x14ac:dyDescent="0.25">
      <c r="J318" s="10">
        <v>315</v>
      </c>
      <c r="K318" s="12">
        <f t="shared" si="16"/>
        <v>1.4174999999999997E-2</v>
      </c>
      <c r="L318" s="11">
        <f t="shared" si="17"/>
        <v>14.174999999999997</v>
      </c>
      <c r="M318" s="12">
        <f t="shared" si="18"/>
        <v>-8.5050000000000001E-2</v>
      </c>
      <c r="N318" s="9">
        <f t="shared" si="19"/>
        <v>-85.05</v>
      </c>
    </row>
    <row r="319" spans="10:14" x14ac:dyDescent="0.25">
      <c r="J319" s="10">
        <v>316</v>
      </c>
      <c r="K319" s="12">
        <f t="shared" si="16"/>
        <v>1.4504800243838626E-2</v>
      </c>
      <c r="L319" s="11">
        <f t="shared" si="17"/>
        <v>14.504800243838627</v>
      </c>
      <c r="M319" s="12">
        <f t="shared" si="18"/>
        <v>-8.4998189837974095E-2</v>
      </c>
      <c r="N319" s="9">
        <f t="shared" si="19"/>
        <v>-84.998189837974095</v>
      </c>
    </row>
    <row r="320" spans="10:14" x14ac:dyDescent="0.25">
      <c r="J320" s="10">
        <v>317</v>
      </c>
      <c r="K320" s="12">
        <f t="shared" si="16"/>
        <v>1.483419867688199E-2</v>
      </c>
      <c r="L320" s="11">
        <f t="shared" si="17"/>
        <v>14.834198676881989</v>
      </c>
      <c r="M320" s="12">
        <f t="shared" si="18"/>
        <v>-8.4842822474598054E-2</v>
      </c>
      <c r="N320" s="9">
        <f t="shared" si="19"/>
        <v>-84.842822474598051</v>
      </c>
    </row>
    <row r="321" spans="10:14" x14ac:dyDescent="0.25">
      <c r="J321" s="10">
        <v>318</v>
      </c>
      <c r="K321" s="12">
        <f t="shared" si="16"/>
        <v>1.5162793977879327E-2</v>
      </c>
      <c r="L321" s="11">
        <f t="shared" si="17"/>
        <v>15.162793977879327</v>
      </c>
      <c r="M321" s="12">
        <f t="shared" si="18"/>
        <v>-8.4584087201071648E-2</v>
      </c>
      <c r="N321" s="9">
        <f t="shared" si="19"/>
        <v>-84.584087201071654</v>
      </c>
    </row>
    <row r="322" spans="10:14" x14ac:dyDescent="0.25">
      <c r="J322" s="10">
        <v>319</v>
      </c>
      <c r="K322" s="12">
        <f t="shared" si="16"/>
        <v>1.5490185804072616E-2</v>
      </c>
      <c r="L322" s="11">
        <f t="shared" si="17"/>
        <v>15.490185804072615</v>
      </c>
      <c r="M322" s="12">
        <f t="shared" si="18"/>
        <v>-8.4222299246470567E-2</v>
      </c>
      <c r="N322" s="9">
        <f t="shared" si="19"/>
        <v>-84.22229924647057</v>
      </c>
    </row>
    <row r="323" spans="10:14" x14ac:dyDescent="0.25">
      <c r="J323" s="10">
        <v>320</v>
      </c>
      <c r="K323" s="12">
        <f t="shared" si="16"/>
        <v>1.5815975278952486E-2</v>
      </c>
      <c r="L323" s="11">
        <f t="shared" si="17"/>
        <v>15.815975278952486</v>
      </c>
      <c r="M323" s="12">
        <f t="shared" si="18"/>
        <v>-8.3757899393688301E-2</v>
      </c>
      <c r="N323" s="9">
        <f t="shared" si="19"/>
        <v>-83.757899393688305</v>
      </c>
    </row>
    <row r="324" spans="10:14" x14ac:dyDescent="0.25">
      <c r="J324" s="10">
        <v>321</v>
      </c>
      <c r="K324" s="12">
        <f t="shared" ref="K324:K363" si="20">$G$7+$G$8*COS(J324*2*PI()/180)</f>
        <v>1.6139765478227815E-2</v>
      </c>
      <c r="L324" s="11">
        <f t="shared" ref="L324:L363" si="21">1000*K324</f>
        <v>16.139765478227815</v>
      </c>
      <c r="M324" s="12">
        <f t="shared" ref="M324:M363" si="22">0.5*$C$6^2*2*$G$8*SIN(2*J324*PI()/180)</f>
        <v>-8.319145344241019E-2</v>
      </c>
      <c r="N324" s="9">
        <f t="shared" ref="N324:N363" si="23">M324*1000</f>
        <v>-83.191453442410193</v>
      </c>
    </row>
    <row r="325" spans="10:14" x14ac:dyDescent="0.25">
      <c r="J325" s="10">
        <v>322</v>
      </c>
      <c r="K325" s="12">
        <f t="shared" si="20"/>
        <v>1.6461161913416848E-2</v>
      </c>
      <c r="L325" s="11">
        <f t="shared" si="21"/>
        <v>16.461161913416849</v>
      </c>
      <c r="M325" s="12">
        <f t="shared" si="22"/>
        <v>-8.2523651519773533E-2</v>
      </c>
      <c r="N325" s="9">
        <f t="shared" si="23"/>
        <v>-82.523651519773537</v>
      </c>
    </row>
    <row r="326" spans="10:14" x14ac:dyDescent="0.25">
      <c r="J326" s="10">
        <v>323</v>
      </c>
      <c r="K326" s="12">
        <f t="shared" si="20"/>
        <v>1.677977301247064E-2</v>
      </c>
      <c r="L326" s="11">
        <f t="shared" si="21"/>
        <v>16.779773012470642</v>
      </c>
      <c r="M326" s="12">
        <f t="shared" si="22"/>
        <v>-8.1755307239554029E-2</v>
      </c>
      <c r="N326" s="9">
        <f t="shared" si="23"/>
        <v>-81.755307239554028</v>
      </c>
    </row>
    <row r="327" spans="10:14" x14ac:dyDescent="0.25">
      <c r="J327" s="10">
        <v>324</v>
      </c>
      <c r="K327" s="12">
        <f t="shared" si="20"/>
        <v>1.7095210596843248E-2</v>
      </c>
      <c r="L327" s="11">
        <f t="shared" si="21"/>
        <v>17.095210596843248</v>
      </c>
      <c r="M327" s="12">
        <f t="shared" si="22"/>
        <v>-8.088735671090283E-2</v>
      </c>
      <c r="N327" s="9">
        <f t="shared" si="23"/>
        <v>-80.887356710902836</v>
      </c>
    </row>
    <row r="328" spans="10:14" x14ac:dyDescent="0.25">
      <c r="J328" s="10">
        <v>325</v>
      </c>
      <c r="K328" s="12">
        <f t="shared" si="20"/>
        <v>1.7407090354427564E-2</v>
      </c>
      <c r="L328" s="11">
        <f t="shared" si="21"/>
        <v>17.407090354427563</v>
      </c>
      <c r="M328" s="12">
        <f t="shared" si="22"/>
        <v>-7.9920857397841535E-2</v>
      </c>
      <c r="N328" s="9">
        <f t="shared" si="23"/>
        <v>-79.92085739784153</v>
      </c>
    </row>
    <row r="329" spans="10:14" x14ac:dyDescent="0.25">
      <c r="J329" s="10">
        <v>326</v>
      </c>
      <c r="K329" s="12">
        <f t="shared" si="20"/>
        <v>1.7715032307780359E-2</v>
      </c>
      <c r="L329" s="11">
        <f t="shared" si="21"/>
        <v>17.715032307780358</v>
      </c>
      <c r="M329" s="12">
        <f t="shared" si="22"/>
        <v>-7.8856986830905307E-2</v>
      </c>
      <c r="N329" s="9">
        <f t="shared" si="23"/>
        <v>-78.856986830905313</v>
      </c>
    </row>
    <row r="330" spans="10:14" x14ac:dyDescent="0.25">
      <c r="J330" s="10">
        <v>327</v>
      </c>
      <c r="K330" s="12">
        <f t="shared" si="20"/>
        <v>1.8018661277066313E-2</v>
      </c>
      <c r="L330" s="11">
        <f t="shared" si="21"/>
        <v>18.018661277066311</v>
      </c>
      <c r="M330" s="12">
        <f t="shared" si="22"/>
        <v>-7.7697041172503201E-2</v>
      </c>
      <c r="N330" s="9">
        <f t="shared" si="23"/>
        <v>-77.697041172503205</v>
      </c>
    </row>
    <row r="331" spans="10:14" x14ac:dyDescent="0.25">
      <c r="J331" s="10">
        <v>328</v>
      </c>
      <c r="K331" s="12">
        <f t="shared" si="20"/>
        <v>1.8317607337156764E-2</v>
      </c>
      <c r="L331" s="11">
        <f t="shared" si="21"/>
        <v>18.317607337156765</v>
      </c>
      <c r="M331" s="12">
        <f t="shared" si="22"/>
        <v>-7.6442433637744236E-2</v>
      </c>
      <c r="N331" s="9">
        <f t="shared" si="23"/>
        <v>-76.44243363774423</v>
      </c>
    </row>
    <row r="332" spans="10:14" x14ac:dyDescent="0.25">
      <c r="J332" s="10">
        <v>329</v>
      </c>
      <c r="K332" s="12">
        <f t="shared" si="20"/>
        <v>1.8611506268326663E-2</v>
      </c>
      <c r="L332" s="11">
        <f t="shared" si="21"/>
        <v>18.611506268326664</v>
      </c>
      <c r="M332" s="12">
        <f t="shared" si="22"/>
        <v>-7.5094692772651767E-2</v>
      </c>
      <c r="N332" s="9">
        <f t="shared" si="23"/>
        <v>-75.094692772651769</v>
      </c>
    </row>
    <row r="333" spans="10:14" x14ac:dyDescent="0.25">
      <c r="J333" s="10">
        <v>330</v>
      </c>
      <c r="K333" s="12">
        <f t="shared" si="20"/>
        <v>1.8899999999999993E-2</v>
      </c>
      <c r="L333" s="11">
        <f t="shared" si="21"/>
        <v>18.899999999999991</v>
      </c>
      <c r="M333" s="12">
        <f t="shared" si="22"/>
        <v>-7.3655460591866548E-2</v>
      </c>
      <c r="N333" s="9">
        <f t="shared" si="23"/>
        <v>-73.655460591866543</v>
      </c>
    </row>
    <row r="334" spans="10:14" x14ac:dyDescent="0.25">
      <c r="J334" s="10">
        <v>331</v>
      </c>
      <c r="K334" s="12">
        <f t="shared" si="20"/>
        <v>1.9182737047003788E-2</v>
      </c>
      <c r="L334" s="11">
        <f t="shared" si="21"/>
        <v>19.182737047003787</v>
      </c>
      <c r="M334" s="12">
        <f t="shared" si="22"/>
        <v>-7.2126490578104024E-2</v>
      </c>
      <c r="N334" s="9">
        <f t="shared" si="23"/>
        <v>-72.126490578104026</v>
      </c>
    </row>
    <row r="335" spans="10:14" x14ac:dyDescent="0.25">
      <c r="J335" s="10">
        <v>332</v>
      </c>
      <c r="K335" s="12">
        <f t="shared" si="20"/>
        <v>1.9459372937798557E-2</v>
      </c>
      <c r="L335" s="11">
        <f t="shared" si="21"/>
        <v>19.459372937798555</v>
      </c>
      <c r="M335" s="12">
        <f t="shared" si="22"/>
        <v>-7.0509645545806299E-2</v>
      </c>
      <c r="N335" s="9">
        <f t="shared" si="23"/>
        <v>-70.509645545806293</v>
      </c>
    </row>
    <row r="336" spans="10:14" x14ac:dyDescent="0.25">
      <c r="J336" s="10">
        <v>333</v>
      </c>
      <c r="K336" s="12">
        <f t="shared" si="20"/>
        <v>1.9729570634163869E-2</v>
      </c>
      <c r="L336" s="11">
        <f t="shared" si="21"/>
        <v>19.729570634163871</v>
      </c>
      <c r="M336" s="12">
        <f t="shared" si="22"/>
        <v>-6.8806895371589294E-2</v>
      </c>
      <c r="N336" s="9">
        <f t="shared" si="23"/>
        <v>-68.806895371589292</v>
      </c>
    </row>
    <row r="337" spans="10:14" x14ac:dyDescent="0.25">
      <c r="J337" s="10">
        <v>334</v>
      </c>
      <c r="K337" s="12">
        <f t="shared" si="20"/>
        <v>1.9993000941827477E-2</v>
      </c>
      <c r="L337" s="11">
        <f t="shared" si="21"/>
        <v>19.993000941827479</v>
      </c>
      <c r="M337" s="12">
        <f t="shared" si="22"/>
        <v>-6.7020314594251645E-2</v>
      </c>
      <c r="N337" s="9">
        <f t="shared" si="23"/>
        <v>-67.020314594251644</v>
      </c>
    </row>
    <row r="338" spans="10:14" x14ac:dyDescent="0.25">
      <c r="J338" s="10">
        <v>335</v>
      </c>
      <c r="K338" s="12">
        <f t="shared" si="20"/>
        <v>2.0249342911537786E-2</v>
      </c>
      <c r="L338" s="11">
        <f t="shared" si="21"/>
        <v>20.249342911537788</v>
      </c>
      <c r="M338" s="12">
        <f t="shared" si="22"/>
        <v>-6.5152079887269149E-2</v>
      </c>
      <c r="N338" s="9">
        <f t="shared" si="23"/>
        <v>-65.152079887269153</v>
      </c>
    </row>
    <row r="339" spans="10:14" x14ac:dyDescent="0.25">
      <c r="J339" s="10">
        <v>336</v>
      </c>
      <c r="K339" s="12">
        <f t="shared" si="20"/>
        <v>2.0498284230091212E-2</v>
      </c>
      <c r="L339" s="11">
        <f t="shared" si="21"/>
        <v>20.498284230091212</v>
      </c>
      <c r="M339" s="12">
        <f t="shared" si="22"/>
        <v>-6.3204467406852372E-2</v>
      </c>
      <c r="N339" s="9">
        <f t="shared" si="23"/>
        <v>-63.204467406852373</v>
      </c>
    </row>
    <row r="340" spans="10:14" x14ac:dyDescent="0.25">
      <c r="J340" s="10">
        <v>337</v>
      </c>
      <c r="K340" s="12">
        <f t="shared" si="20"/>
        <v>2.0739521600837509E-2</v>
      </c>
      <c r="L340" s="11">
        <f t="shared" si="21"/>
        <v>20.739521600837509</v>
      </c>
      <c r="M340" s="12">
        <f t="shared" si="22"/>
        <v>-6.1179850018802398E-2</v>
      </c>
      <c r="N340" s="9">
        <f t="shared" si="23"/>
        <v>-61.179850018802398</v>
      </c>
    </row>
    <row r="341" spans="10:14" x14ac:dyDescent="0.25">
      <c r="J341" s="10">
        <v>338</v>
      </c>
      <c r="K341" s="12">
        <f t="shared" si="20"/>
        <v>2.0972761113200247E-2</v>
      </c>
      <c r="L341" s="11">
        <f t="shared" si="21"/>
        <v>20.972761113200246</v>
      </c>
      <c r="M341" s="12">
        <f t="shared" si="22"/>
        <v>-5.9080694407537764E-2</v>
      </c>
      <c r="N341" s="9">
        <f t="shared" si="23"/>
        <v>-59.080694407537763</v>
      </c>
    </row>
    <row r="342" spans="10:14" x14ac:dyDescent="0.25">
      <c r="J342" s="10">
        <v>339</v>
      </c>
      <c r="K342" s="12">
        <f t="shared" si="20"/>
        <v>2.1197718600761369E-2</v>
      </c>
      <c r="L342" s="11">
        <f t="shared" si="21"/>
        <v>21.19771860076137</v>
      </c>
      <c r="M342" s="12">
        <f t="shared" si="22"/>
        <v>-5.6909558070820959E-2</v>
      </c>
      <c r="N342" s="9">
        <f t="shared" si="23"/>
        <v>-56.909558070820957</v>
      </c>
    </row>
    <row r="343" spans="10:14" x14ac:dyDescent="0.25">
      <c r="J343" s="10">
        <v>340</v>
      </c>
      <c r="K343" s="12">
        <f t="shared" si="20"/>
        <v>2.1414119987474344E-2</v>
      </c>
      <c r="L343" s="11">
        <f t="shared" si="21"/>
        <v>21.414119987474344</v>
      </c>
      <c r="M343" s="12">
        <f t="shared" si="22"/>
        <v>-5.4669086203840145E-2</v>
      </c>
      <c r="N343" s="9">
        <f t="shared" si="23"/>
        <v>-54.669086203840145</v>
      </c>
    </row>
    <row r="344" spans="10:14" x14ac:dyDescent="0.25">
      <c r="J344" s="10">
        <v>341</v>
      </c>
      <c r="K344" s="12">
        <f t="shared" si="20"/>
        <v>2.162170162158351E-2</v>
      </c>
      <c r="L344" s="11">
        <f t="shared" si="21"/>
        <v>21.621701621583512</v>
      </c>
      <c r="M344" s="12">
        <f t="shared" si="22"/>
        <v>-5.2362008476447362E-2</v>
      </c>
      <c r="N344" s="9">
        <f t="shared" si="23"/>
        <v>-52.362008476447365</v>
      </c>
    </row>
    <row r="345" spans="10:14" x14ac:dyDescent="0.25">
      <c r="J345" s="10">
        <v>342</v>
      </c>
      <c r="K345" s="12">
        <f t="shared" si="20"/>
        <v>2.1820210596843252E-2</v>
      </c>
      <c r="L345" s="11">
        <f t="shared" si="21"/>
        <v>21.82021059684325</v>
      </c>
      <c r="M345" s="12">
        <f t="shared" si="22"/>
        <v>-4.9991135707474869E-2</v>
      </c>
      <c r="N345" s="9">
        <f t="shared" si="23"/>
        <v>-49.991135707474868</v>
      </c>
    </row>
    <row r="346" spans="10:14" x14ac:dyDescent="0.25">
      <c r="J346" s="10">
        <v>343</v>
      </c>
      <c r="K346" s="12">
        <f t="shared" si="20"/>
        <v>2.2009405060645151E-2</v>
      </c>
      <c r="L346" s="11">
        <f t="shared" si="21"/>
        <v>22.00940506064515</v>
      </c>
      <c r="M346" s="12">
        <f t="shared" si="22"/>
        <v>-4.7559356440186946E-2</v>
      </c>
      <c r="N346" s="9">
        <f t="shared" si="23"/>
        <v>-47.559356440186946</v>
      </c>
    </row>
    <row r="347" spans="10:14" x14ac:dyDescent="0.25">
      <c r="J347" s="10">
        <v>344</v>
      </c>
      <c r="K347" s="12">
        <f t="shared" si="20"/>
        <v>2.2189054508678217E-2</v>
      </c>
      <c r="L347" s="11">
        <f t="shared" si="21"/>
        <v>22.189054508678218</v>
      </c>
      <c r="M347" s="12">
        <f t="shared" si="22"/>
        <v>-4.5069633423034175E-2</v>
      </c>
      <c r="N347" s="9">
        <f t="shared" si="23"/>
        <v>-45.069633423034176</v>
      </c>
    </row>
    <row r="348" spans="10:14" x14ac:dyDescent="0.25">
      <c r="J348" s="10">
        <v>345</v>
      </c>
      <c r="K348" s="12">
        <f t="shared" si="20"/>
        <v>2.2358940065762944E-2</v>
      </c>
      <c r="L348" s="11">
        <f t="shared" si="21"/>
        <v>22.358940065762944</v>
      </c>
      <c r="M348" s="12">
        <f t="shared" si="22"/>
        <v>-4.2524999999999993E-2</v>
      </c>
      <c r="N348" s="9">
        <f t="shared" si="23"/>
        <v>-42.524999999999991</v>
      </c>
    </row>
    <row r="349" spans="10:14" x14ac:dyDescent="0.25">
      <c r="J349" s="10">
        <v>346</v>
      </c>
      <c r="K349" s="12">
        <f t="shared" si="20"/>
        <v>2.2518854752516859E-2</v>
      </c>
      <c r="L349" s="11">
        <f t="shared" si="21"/>
        <v>22.518854752516859</v>
      </c>
      <c r="M349" s="12">
        <f t="shared" si="22"/>
        <v>-3.9928556414940031E-2</v>
      </c>
      <c r="N349" s="9">
        <f t="shared" si="23"/>
        <v>-39.928556414940033</v>
      </c>
    </row>
    <row r="350" spans="10:14" x14ac:dyDescent="0.25">
      <c r="J350" s="10">
        <v>347</v>
      </c>
      <c r="K350" s="12">
        <f t="shared" si="20"/>
        <v>2.2668603737527125E-2</v>
      </c>
      <c r="L350" s="11">
        <f t="shared" si="21"/>
        <v>22.668603737527125</v>
      </c>
      <c r="M350" s="12">
        <f t="shared" si="22"/>
        <v>-3.7283466034411086E-2</v>
      </c>
      <c r="N350" s="9">
        <f t="shared" si="23"/>
        <v>-37.283466034411084</v>
      </c>
    </row>
    <row r="351" spans="10:14" x14ac:dyDescent="0.25">
      <c r="J351" s="10">
        <v>348</v>
      </c>
      <c r="K351" s="12">
        <f t="shared" si="20"/>
        <v>2.2808004574722575E-2</v>
      </c>
      <c r="L351" s="11">
        <f t="shared" si="21"/>
        <v>22.808004574722574</v>
      </c>
      <c r="M351" s="12">
        <f t="shared" si="22"/>
        <v>-3.4592951493596896E-2</v>
      </c>
      <c r="N351" s="9">
        <f t="shared" si="23"/>
        <v>-34.5929514935969</v>
      </c>
    </row>
    <row r="352" spans="10:14" x14ac:dyDescent="0.25">
      <c r="J352" s="10">
        <v>349</v>
      </c>
      <c r="K352" s="12">
        <f t="shared" si="20"/>
        <v>2.2936887425656142E-2</v>
      </c>
      <c r="L352" s="11">
        <f t="shared" si="21"/>
        <v>22.936887425656142</v>
      </c>
      <c r="M352" s="12">
        <f t="shared" si="22"/>
        <v>-3.1860290770023295E-2</v>
      </c>
      <c r="N352" s="9">
        <f t="shared" si="23"/>
        <v>-31.860290770023294</v>
      </c>
    </row>
    <row r="353" spans="10:14" x14ac:dyDescent="0.25">
      <c r="J353" s="10">
        <v>350</v>
      </c>
      <c r="K353" s="12">
        <f t="shared" si="20"/>
        <v>2.305509526642683E-2</v>
      </c>
      <c r="L353" s="11">
        <f t="shared" si="21"/>
        <v>23.055095266426829</v>
      </c>
      <c r="M353" s="12">
        <f t="shared" si="22"/>
        <v>-2.9088813189848274E-2</v>
      </c>
      <c r="N353" s="9">
        <f t="shared" si="23"/>
        <v>-29.088813189848274</v>
      </c>
    </row>
    <row r="354" spans="10:14" x14ac:dyDescent="0.25">
      <c r="J354" s="10">
        <v>351</v>
      </c>
      <c r="K354" s="12">
        <f t="shared" si="20"/>
        <v>2.3162484078989201E-2</v>
      </c>
      <c r="L354" s="11">
        <f t="shared" si="21"/>
        <v>23.162484078989202</v>
      </c>
      <c r="M354" s="12">
        <f t="shared" si="22"/>
        <v>-2.6281895371589318E-2</v>
      </c>
      <c r="N354" s="9">
        <f t="shared" si="23"/>
        <v>-26.281895371589318</v>
      </c>
    </row>
    <row r="355" spans="10:14" x14ac:dyDescent="0.25">
      <c r="J355" s="10">
        <v>352</v>
      </c>
      <c r="K355" s="12">
        <f t="shared" si="20"/>
        <v>2.3258923026617112E-2</v>
      </c>
      <c r="L355" s="11">
        <f t="shared" si="21"/>
        <v>23.258923026617111</v>
      </c>
      <c r="M355" s="12">
        <f t="shared" si="22"/>
        <v>-2.3442957112235853E-2</v>
      </c>
      <c r="N355" s="9">
        <f t="shared" si="23"/>
        <v>-23.442957112235852</v>
      </c>
    </row>
    <row r="356" spans="10:14" x14ac:dyDescent="0.25">
      <c r="J356" s="10">
        <v>353</v>
      </c>
      <c r="K356" s="12">
        <f t="shared" si="20"/>
        <v>2.3344294613308163E-2</v>
      </c>
      <c r="L356" s="11">
        <f t="shared" si="21"/>
        <v>23.344294613308161</v>
      </c>
      <c r="M356" s="12">
        <f t="shared" si="22"/>
        <v>-2.0575457220751846E-2</v>
      </c>
      <c r="N356" s="9">
        <f t="shared" si="23"/>
        <v>-20.575457220751847</v>
      </c>
    </row>
    <row r="357" spans="10:14" x14ac:dyDescent="0.25">
      <c r="J357" s="10">
        <v>354</v>
      </c>
      <c r="K357" s="12">
        <f t="shared" si="20"/>
        <v>2.3418494826934463E-2</v>
      </c>
      <c r="L357" s="11">
        <f t="shared" si="21"/>
        <v>23.418494826934463</v>
      </c>
      <c r="M357" s="12">
        <f t="shared" si="22"/>
        <v>-1.7682889304050424E-2</v>
      </c>
      <c r="N357" s="9">
        <f t="shared" si="23"/>
        <v>-17.682889304050423</v>
      </c>
    </row>
    <row r="358" spans="10:14" x14ac:dyDescent="0.25">
      <c r="J358" s="10">
        <v>355</v>
      </c>
      <c r="K358" s="12">
        <f t="shared" si="20"/>
        <v>2.3481433265965364E-2</v>
      </c>
      <c r="L358" s="11">
        <f t="shared" si="21"/>
        <v>23.481433265965364</v>
      </c>
      <c r="M358" s="12">
        <f t="shared" si="22"/>
        <v>-1.4768777510572451E-2</v>
      </c>
      <c r="N358" s="9">
        <f t="shared" si="23"/>
        <v>-14.76877751057245</v>
      </c>
    </row>
    <row r="359" spans="10:14" x14ac:dyDescent="0.25">
      <c r="J359" s="10">
        <v>356</v>
      </c>
      <c r="K359" s="12">
        <f t="shared" si="20"/>
        <v>2.3533033249607843E-2</v>
      </c>
      <c r="L359" s="11">
        <f t="shared" si="21"/>
        <v>23.533033249607843</v>
      </c>
      <c r="M359" s="12">
        <f t="shared" si="22"/>
        <v>-1.1836672236653474E-2</v>
      </c>
      <c r="N359" s="9">
        <f t="shared" si="23"/>
        <v>-11.836672236653474</v>
      </c>
    </row>
    <row r="360" spans="10:14" x14ac:dyDescent="0.25">
      <c r="J360" s="10">
        <v>357</v>
      </c>
      <c r="K360" s="12">
        <f t="shared" si="20"/>
        <v>2.3573231911230182E-2</v>
      </c>
      <c r="L360" s="11">
        <f t="shared" si="21"/>
        <v>23.573231911230181</v>
      </c>
      <c r="M360" s="12">
        <f t="shared" si="22"/>
        <v>-8.8901458009140195E-3</v>
      </c>
      <c r="N360" s="9">
        <f t="shared" si="23"/>
        <v>-8.89014580091402</v>
      </c>
    </row>
    <row r="361" spans="10:14" x14ac:dyDescent="0.25">
      <c r="J361" s="10">
        <v>358</v>
      </c>
      <c r="K361" s="12">
        <f t="shared" si="20"/>
        <v>2.3601980274955338E-2</v>
      </c>
      <c r="L361" s="11">
        <f t="shared" si="21"/>
        <v>23.601980274955338</v>
      </c>
      <c r="M361" s="12">
        <f t="shared" si="22"/>
        <v>-5.9327880919378311E-3</v>
      </c>
      <c r="N361" s="9">
        <f t="shared" si="23"/>
        <v>-5.9327880919378311</v>
      </c>
    </row>
    <row r="362" spans="10:14" x14ac:dyDescent="0.25">
      <c r="J362" s="10">
        <v>359</v>
      </c>
      <c r="K362" s="12">
        <f t="shared" si="20"/>
        <v>2.3619243315330454E-2</v>
      </c>
      <c r="L362" s="11">
        <f t="shared" si="21"/>
        <v>23.619243315330454</v>
      </c>
      <c r="M362" s="12">
        <f t="shared" si="22"/>
        <v>-2.9682021945478666E-3</v>
      </c>
      <c r="N362" s="9">
        <f t="shared" si="23"/>
        <v>-2.9682021945478665</v>
      </c>
    </row>
    <row r="363" spans="10:14" x14ac:dyDescent="0.25">
      <c r="J363" s="10">
        <v>360</v>
      </c>
      <c r="K363" s="12">
        <f t="shared" si="20"/>
        <v>2.3625E-2</v>
      </c>
      <c r="L363" s="11">
        <f t="shared" si="21"/>
        <v>23.625</v>
      </c>
      <c r="M363" s="12">
        <f t="shared" si="22"/>
        <v>-4.1679550435991251E-17</v>
      </c>
      <c r="N363" s="9">
        <f t="shared" si="23"/>
        <v>-4.1679550435991253E-14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1</dc:creator>
  <cp:lastModifiedBy>Workstation 1</cp:lastModifiedBy>
  <dcterms:created xsi:type="dcterms:W3CDTF">2015-06-05T18:17:20Z</dcterms:created>
  <dcterms:modified xsi:type="dcterms:W3CDTF">2022-04-13T13:37:22Z</dcterms:modified>
</cp:coreProperties>
</file>