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BDD0B858-3F21-46D4-8DD7-4A9020200375}" xr6:coauthVersionLast="47" xr6:coauthVersionMax="47" xr10:uidLastSave="{00000000-0000-0000-0000-000000000000}"/>
  <bookViews>
    <workbookView xWindow="24630" yWindow="0" windowWidth="15045" windowHeight="16320" xr2:uid="{00000000-000D-0000-FFFF-FFFF00000000}"/>
  </bookViews>
  <sheets>
    <sheet name="Persönliches Monatsbu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13" i="1"/>
  <c r="J14" i="1"/>
  <c r="J15" i="1"/>
  <c r="J16" i="1"/>
  <c r="J17" i="1"/>
  <c r="J18" i="1"/>
  <c r="J19" i="1"/>
  <c r="J20" i="1"/>
  <c r="J21" i="1"/>
  <c r="E10" i="1"/>
  <c r="E6" i="1"/>
  <c r="J59" i="1"/>
  <c r="J53" i="1"/>
  <c r="J54" i="1"/>
  <c r="J55" i="1"/>
  <c r="J56" i="1"/>
  <c r="J47" i="1"/>
  <c r="J48" i="1"/>
  <c r="J49" i="1"/>
  <c r="J41" i="1"/>
  <c r="J42" i="1"/>
  <c r="J43" i="1"/>
  <c r="J34" i="1"/>
  <c r="J35" i="1"/>
  <c r="J36" i="1"/>
  <c r="J37" i="1"/>
  <c r="J25" i="1"/>
  <c r="J26" i="1"/>
  <c r="J27" i="1"/>
  <c r="J28" i="1"/>
  <c r="J29" i="1"/>
  <c r="J30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23" i="1" s="1"/>
  <c r="E14" i="1"/>
  <c r="E15" i="1"/>
  <c r="E16" i="1"/>
  <c r="E17" i="1"/>
  <c r="E18" i="1"/>
  <c r="E19" i="1"/>
  <c r="E20" i="1"/>
  <c r="E21" i="1"/>
  <c r="E22" i="1"/>
  <c r="J38" i="1" l="1"/>
  <c r="J31" i="1"/>
  <c r="J6" i="1"/>
  <c r="J4" i="1"/>
  <c r="E46" i="1"/>
  <c r="E64" i="1"/>
  <c r="J44" i="1"/>
  <c r="J63" i="1"/>
  <c r="E40" i="1"/>
  <c r="E54" i="1"/>
  <c r="J50" i="1"/>
  <c r="J57" i="1"/>
  <c r="E33" i="1"/>
  <c r="J22" i="1"/>
  <c r="J8" i="1" l="1"/>
</calcChain>
</file>

<file path=xl/sharedStrings.xml><?xml version="1.0" encoding="utf-8"?>
<sst xmlns="http://schemas.openxmlformats.org/spreadsheetml/2006/main" count="141" uniqueCount="80">
  <si>
    <t>Gas</t>
  </si>
  <si>
    <t>Persönliches Monatsbudget</t>
  </si>
  <si>
    <t>Geplantes Monatseinkommen</t>
  </si>
  <si>
    <t>Einkommen 1</t>
  </si>
  <si>
    <t>Zusatzeinkommen</t>
  </si>
  <si>
    <t>Gesamtes Monatseinkommen</t>
  </si>
  <si>
    <t>Tatsächliches Monatseinkommen</t>
  </si>
  <si>
    <t>Geplanter Kontostand
(Eingeplantes Einkommen abzüglich Ausgaben)</t>
  </si>
  <si>
    <t>Tatsächlicher Kontostand
(Tatsächliches Einkommen abzüglich Ausgaben)</t>
  </si>
  <si>
    <t>Differenz 
(Tatsächlich minus eingeplant)</t>
  </si>
  <si>
    <t>Geplante Kosten</t>
  </si>
  <si>
    <t>Tatsächliche Kosten</t>
  </si>
  <si>
    <t>Differenz</t>
  </si>
  <si>
    <t>Miete oder Hypothek</t>
  </si>
  <si>
    <t>Telefon</t>
  </si>
  <si>
    <t>Strom</t>
  </si>
  <si>
    <t>Wasser und Abwasser</t>
  </si>
  <si>
    <t>Kabel</t>
  </si>
  <si>
    <t>Müllabfuhr</t>
  </si>
  <si>
    <t>Wartung oder Reparaturen</t>
  </si>
  <si>
    <t>Andere</t>
  </si>
  <si>
    <t>Haushaltsbedarf</t>
  </si>
  <si>
    <t>Zwischensumme</t>
  </si>
  <si>
    <t>Geplante Gesamtkosten</t>
  </si>
  <si>
    <t>Tatsächliche Gesamtkosten</t>
  </si>
  <si>
    <t>Gesamtdifferenz</t>
  </si>
  <si>
    <t>WOHNEN</t>
  </si>
  <si>
    <t>UNTERHALTUNG</t>
  </si>
  <si>
    <t>Ausgehen</t>
  </si>
  <si>
    <t>Musikplattformen</t>
  </si>
  <si>
    <t>Filme</t>
  </si>
  <si>
    <t>Konzerte</t>
  </si>
  <si>
    <t>Sportveranstaltungen</t>
  </si>
  <si>
    <t>Theater</t>
  </si>
  <si>
    <t>Sonstiges</t>
  </si>
  <si>
    <t>Fahrzeugzahlung</t>
  </si>
  <si>
    <t>Bus-/Taxifahrten</t>
  </si>
  <si>
    <t>Versicherung</t>
  </si>
  <si>
    <t>Lizenzgebühren</t>
  </si>
  <si>
    <t>Kraftstoff</t>
  </si>
  <si>
    <t>Wartung</t>
  </si>
  <si>
    <t>TRANSPORT</t>
  </si>
  <si>
    <t>VERSICHERUNG</t>
  </si>
  <si>
    <t>Zuhause</t>
  </si>
  <si>
    <t>Gesundheit</t>
  </si>
  <si>
    <t>Leben</t>
  </si>
  <si>
    <t>LEBENSMITTEL</t>
  </si>
  <si>
    <t>Einkauf</t>
  </si>
  <si>
    <t>Essen gehen</t>
  </si>
  <si>
    <t>HAUSTIERE</t>
  </si>
  <si>
    <t>Futter</t>
  </si>
  <si>
    <t>Medizin</t>
  </si>
  <si>
    <t>Pflege</t>
  </si>
  <si>
    <t>Spielzeug</t>
  </si>
  <si>
    <t>Haare/Nägel</t>
  </si>
  <si>
    <t>Kleidung</t>
  </si>
  <si>
    <t>Reinigung</t>
  </si>
  <si>
    <t>Gesundheitsclub</t>
  </si>
  <si>
    <t>Mitgliedschaften</t>
  </si>
  <si>
    <t>PERSÖNLICHE PFLEGE</t>
  </si>
  <si>
    <t>KREDITE</t>
  </si>
  <si>
    <t>Privatkredit</t>
  </si>
  <si>
    <t>Studienkredit</t>
  </si>
  <si>
    <t>Kreditkarte</t>
  </si>
  <si>
    <t>STEUERN</t>
  </si>
  <si>
    <t>Einkommensteuer</t>
  </si>
  <si>
    <t>Steuern aus Vermietung und Verp</t>
  </si>
  <si>
    <t>Kapitalertragssteuer</t>
  </si>
  <si>
    <t>SPAREN/ INVESTIEREN</t>
  </si>
  <si>
    <t>Altersvorsorge</t>
  </si>
  <si>
    <t>Investitionskonto</t>
  </si>
  <si>
    <t>SPENDEN UND GESCHENKE</t>
  </si>
  <si>
    <t>Wohltätigkeitsorganisation 1</t>
  </si>
  <si>
    <t>Wohltätigkeitsorganisation 2</t>
  </si>
  <si>
    <t>Wohltätigkeitsorganisation 3</t>
  </si>
  <si>
    <t>RECHTLICHES</t>
  </si>
  <si>
    <t>Anwalt</t>
  </si>
  <si>
    <t>Unterhalt</t>
  </si>
  <si>
    <t>Schuldenzahlungen</t>
  </si>
  <si>
    <t>Quelle: https://create.microsoft.com/en-us/excel-templates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</si>
</sst>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€&quot;#,##0.00_);[Red]\(&quot;€&quot;#,##0.00\)"/>
    <numFmt numFmtId="166" formatCode="&quot;€&quot;#,##0.00"/>
  </numFmts>
  <fonts count="8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2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2" fillId="0" borderId="2" xfId="0" applyNumberFormat="1" applyFont="1" applyBorder="1"/>
    <xf numFmtId="165" fontId="2" fillId="0" borderId="3" xfId="0" applyNumberFormat="1" applyFont="1" applyBorder="1"/>
    <xf numFmtId="165" fontId="3" fillId="2" borderId="4" xfId="0" applyNumberFormat="1" applyFont="1" applyFill="1" applyBorder="1"/>
    <xf numFmtId="16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" xfId="3" applyBorder="1" applyAlignment="1">
      <alignment horizontal="left" vertical="center"/>
    </xf>
    <xf numFmtId="165" fontId="3" fillId="2" borderId="1" xfId="0" applyNumberFormat="1" applyFont="1" applyFill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</cellXfs>
  <cellStyles count="4">
    <cellStyle name="Standard" xfId="0" builtinId="0" customBuiltin="1"/>
    <cellStyle name="Überschrift 1" xfId="1" builtinId="16" customBuiltin="1"/>
    <cellStyle name="Überschrift 2" xfId="2" builtinId="17" customBuiltin="1"/>
    <cellStyle name="Überschrift 3" xfId="3" builtinId="18" customBuiltin="1"/>
  </cellStyles>
  <dxfs count="78">
    <dxf>
      <font>
        <color rgb="FFC00000"/>
      </font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€&quot;#,##0.00"/>
    </dxf>
    <dxf>
      <numFmt numFmtId="166" formatCode="&quot;€&quot;#,##0.00"/>
    </dxf>
    <dxf>
      <numFmt numFmtId="164" formatCode="&quot;$&quot;#,##0.00"/>
    </dxf>
    <dxf>
      <numFmt numFmtId="166" formatCode="&quot;€&quot;#,##0.00"/>
    </dxf>
    <dxf>
      <numFmt numFmtId="164" formatCode="&quot;$&quot;#,##0.00"/>
    </dxf>
    <dxf>
      <numFmt numFmtId="166" formatCode="&quot;€&quot;#,##0.0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WOHNEN" totalsRowLabel="Zwischensumme"/>
    <tableColumn id="2" xr3:uid="{00000000-0010-0000-0000-000002000000}" name="Geplante Kosten" dataDxfId="70" totalsRowDxfId="69"/>
    <tableColumn id="3" xr3:uid="{00000000-0010-0000-0000-000003000000}" name="Tatsächliche Kosten" dataDxfId="68" totalsRowDxfId="67"/>
    <tableColumn id="4" xr3:uid="{00000000-0010-0000-0000-000004000000}" name="Differenz" totalsRowFunction="sum" dataDxfId="66" totalsRowDxfId="65">
      <calculatedColumnFormula>Housing[[#This Row],[Geplante Kosten]]-Housing[[#This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HAUSTIERE" totalsRowLabel="Zwischensumme"/>
    <tableColumn id="2" xr3:uid="{00000000-0010-0000-0900-000002000000}" name="Geplante Kosten" dataDxfId="16" totalsRowDxfId="15"/>
    <tableColumn id="3" xr3:uid="{00000000-0010-0000-0900-000003000000}" name="Tatsächliche Kosten" dataDxfId="14" totalsRowDxfId="13"/>
    <tableColumn id="4" xr3:uid="{00000000-0010-0000-0900-000004000000}" name="Differenz" totalsRowFunction="sum" dataDxfId="12" totalsRowDxfId="11">
      <calculatedColumnFormula>Pets[[#This Row],[Geplante Kosten]]-Pets[[#This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2:J57" totalsRowCount="1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RECHTLICHES" totalsRowLabel="Zwischensumme"/>
    <tableColumn id="2" xr3:uid="{00000000-0010-0000-0A00-000002000000}" name="Geplante Kosten" dataDxfId="10" totalsRowDxfId="9"/>
    <tableColumn id="3" xr3:uid="{00000000-0010-0000-0A00-000003000000}" name="Tatsächliche Kosten" dataDxfId="8" totalsRowDxfId="7"/>
    <tableColumn id="4" xr3:uid="{00000000-0010-0000-0A00-000004000000}" name="Differenz" totalsRowFunction="sum" dataDxfId="6" totalsRowDxfId="5">
      <calculatedColumnFormula>Legal[[#This Row],[Geplante Kosten]]-Legal[[#This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ÖNLICHE PFLEGE" totalsRowLabel="Zwischensumme"/>
    <tableColumn id="2" xr3:uid="{00000000-0010-0000-0B00-000002000000}" name="Geplante Kosten" totalsRowDxfId="4"/>
    <tableColumn id="3" xr3:uid="{00000000-0010-0000-0B00-000003000000}" name="Tatsächliche Kosten" totalsRowDxfId="3"/>
    <tableColumn id="4" xr3:uid="{00000000-0010-0000-0B00-000004000000}" name="Differenz" totalsRowFunction="sum" dataDxfId="2" totalsRowDxfId="1">
      <calculatedColumnFormula>PersonalCare[[#This Row],[Geplante Kosten]]-PersonalCare[[#This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UNTERHALTUNG" totalsRowLabel="Zwischensumme"/>
    <tableColumn id="2" xr3:uid="{00000000-0010-0000-0100-000002000000}" name="Geplante Kosten" dataDxfId="64" totalsRowDxfId="63"/>
    <tableColumn id="3" xr3:uid="{00000000-0010-0000-0100-000003000000}" name="Tatsächliche Kosten" dataDxfId="62" totalsRowDxfId="61"/>
    <tableColumn id="4" xr3:uid="{00000000-0010-0000-0100-000004000000}" name="Differenz" totalsRowFunction="sum" dataDxfId="60" totalsRowDxfId="59">
      <calculatedColumnFormula>Entertainment[[#This Row],[Geplante Kosten]]-Entertainment[[#This Row],[Tatsächliche Kosten]]</calculatedColumnFormula>
    </tableColumn>
  </tableColumns>
  <tableStyleInfo name="Personal monthly budget" showFirstColumn="0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KREDITE" totalsRowLabel="Zwischensumme"/>
    <tableColumn id="2" xr3:uid="{00000000-0010-0000-0200-000002000000}" name="Geplante Kosten" dataDxfId="58" totalsRowDxfId="57"/>
    <tableColumn id="3" xr3:uid="{00000000-0010-0000-0200-000003000000}" name="Tatsächliche Kosten" dataDxfId="56" totalsRowDxfId="55"/>
    <tableColumn id="4" xr3:uid="{00000000-0010-0000-0200-000004000000}" name="Differenz" totalsRowFunction="sum" dataDxfId="54" totalsRowDxfId="53">
      <calculatedColumnFormula>Loans[[#This Row],[Geplante Kosten]]-Loans[[#This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" totalsRowLabel="Zwischensumme"/>
    <tableColumn id="2" xr3:uid="{00000000-0010-0000-0300-000002000000}" name="Geplante Kosten" dataDxfId="52" totalsRowDxfId="51"/>
    <tableColumn id="3" xr3:uid="{00000000-0010-0000-0300-000003000000}" name="Tatsächliche Kosten" dataDxfId="50" totalsRowDxfId="49"/>
    <tableColumn id="4" xr3:uid="{00000000-0010-0000-0300-000004000000}" name="Differenz" totalsRowFunction="sum" dataDxfId="48" totalsRowDxfId="47">
      <calculatedColumnFormula>Transportation[[#This Row],[Geplante Kosten]]-Transportation[[#This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VERSICHERUNG" totalsRowLabel="Zwischensumme"/>
    <tableColumn id="2" xr3:uid="{00000000-0010-0000-0400-000002000000}" name="Geplante Kosten" dataDxfId="46" totalsRowDxfId="45"/>
    <tableColumn id="3" xr3:uid="{00000000-0010-0000-0400-000003000000}" name="Tatsächliche Kosten" dataDxfId="44" totalsRowDxfId="43"/>
    <tableColumn id="4" xr3:uid="{00000000-0010-0000-0400-000004000000}" name="Differenz" totalsRowFunction="sum" dataDxfId="42" totalsRowDxfId="41">
      <calculatedColumnFormula>Insurance[[#This Row],[Geplante Kosten]]-Insurance[[#This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3:J38" totalsRowCount="1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STEUERN" totalsRowLabel="Zwischensumme"/>
    <tableColumn id="2" xr3:uid="{00000000-0010-0000-0500-000002000000}" name="Geplante Kosten" dataDxfId="40" totalsRowDxfId="39"/>
    <tableColumn id="3" xr3:uid="{00000000-0010-0000-0500-000003000000}" name="Tatsächliche Kosten" dataDxfId="38" totalsRowDxfId="37"/>
    <tableColumn id="4" xr3:uid="{00000000-0010-0000-0500-000004000000}" name="Differenz" totalsRowFunction="sum" dataDxfId="36" totalsRowDxfId="35">
      <calculatedColumnFormula>Taxes[[#This Row],[Geplante Kosten]]-Taxes[[#This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0:J44" totalsRowCount="1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PAREN/ INVESTIEREN" totalsRowLabel="Zwischensumme"/>
    <tableColumn id="2" xr3:uid="{00000000-0010-0000-0600-000002000000}" name="Geplante Kosten" dataDxfId="34" totalsRowDxfId="33"/>
    <tableColumn id="3" xr3:uid="{00000000-0010-0000-0600-000003000000}" name="Tatsächliche Kosten" dataDxfId="32" totalsRowDxfId="31"/>
    <tableColumn id="4" xr3:uid="{00000000-0010-0000-0600-000004000000}" name="Differenz" totalsRowFunction="sum" dataDxfId="30" totalsRowDxfId="29">
      <calculatedColumnFormula>Savings[[#This Row],[Geplante Kosten]]-Savings[[#This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LEBENSMITTEL" totalsRowLabel="Zwischensumme"/>
    <tableColumn id="2" xr3:uid="{00000000-0010-0000-0700-000002000000}" name="Geplante Kosten" dataDxfId="28" totalsRowDxfId="27"/>
    <tableColumn id="3" xr3:uid="{00000000-0010-0000-0700-000003000000}" name="Tatsächliche Kosten" dataDxfId="26" totalsRowDxfId="25"/>
    <tableColumn id="4" xr3:uid="{00000000-0010-0000-0700-000004000000}" name="Differenz" totalsRowFunction="sum" dataDxfId="24" totalsRowDxfId="23">
      <calculatedColumnFormula>Food[[#This Row],[Geplante Kosten]]-Food[[#This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6:J50" totalsRowCount="1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SPENDEN UND GESCHENKE" totalsRowLabel="Zwischensumme"/>
    <tableColumn id="2" xr3:uid="{00000000-0010-0000-0800-000002000000}" name="Geplante Kosten" dataDxfId="22" totalsRowDxfId="21"/>
    <tableColumn id="3" xr3:uid="{00000000-0010-0000-0800-000003000000}" name="Tatsächliche Kosten" dataDxfId="20" totalsRowDxfId="19"/>
    <tableColumn id="4" xr3:uid="{00000000-0010-0000-0800-000004000000}" name="Differenz" totalsRowFunction="sum" dataDxfId="18" totalsRowDxfId="17">
      <calculatedColumnFormula>Gifts[[#This Row],[Geplante Kosten]]-Gifts[[#This Row],[Tatsächliche Kosten]]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topLeftCell="A15" zoomScale="95" zoomScaleNormal="95" workbookViewId="0">
      <selection activeCell="J61" sqref="J61:J62"/>
    </sheetView>
  </sheetViews>
  <sheetFormatPr baseColWidth="10" defaultColWidth="9.140625" defaultRowHeight="12.75" x14ac:dyDescent="0.2"/>
  <cols>
    <col min="1" max="1" width="2.7109375" style="11" customWidth="1"/>
    <col min="2" max="2" width="19.5703125" customWidth="1"/>
    <col min="3" max="3" width="16" customWidth="1"/>
    <col min="4" max="4" width="16.28515625" bestFit="1" customWidth="1"/>
    <col min="5" max="5" width="12.5703125" customWidth="1"/>
    <col min="6" max="6" width="2.7109375" customWidth="1"/>
    <col min="7" max="7" width="27.28515625" bestFit="1" customWidth="1"/>
    <col min="8" max="8" width="14" bestFit="1" customWidth="1"/>
    <col min="9" max="9" width="16.28515625" bestFit="1" customWidth="1"/>
    <col min="10" max="10" width="12.5703125" customWidth="1"/>
    <col min="11" max="11" width="2.7109375" customWidth="1"/>
  </cols>
  <sheetData>
    <row r="1" spans="1:10" s="2" customFormat="1" ht="15" x14ac:dyDescent="0.25">
      <c r="A1" s="12" t="s">
        <v>79</v>
      </c>
    </row>
    <row r="2" spans="1:10" s="2" customFormat="1" ht="29.25" thickBot="1" x14ac:dyDescent="0.45">
      <c r="A2" s="10"/>
      <c r="B2" s="1" t="s">
        <v>1</v>
      </c>
      <c r="C2" s="1"/>
      <c r="D2" s="1"/>
      <c r="E2" s="1"/>
      <c r="F2" s="1"/>
      <c r="G2" s="1"/>
      <c r="H2" s="1"/>
      <c r="I2" s="1"/>
      <c r="J2" s="1"/>
    </row>
    <row r="4" spans="1:10" ht="13.5" x14ac:dyDescent="0.25">
      <c r="B4" s="17" t="s">
        <v>2</v>
      </c>
      <c r="C4" s="15" t="s">
        <v>3</v>
      </c>
      <c r="D4" s="16"/>
      <c r="E4" s="6">
        <v>2500</v>
      </c>
      <c r="G4" s="20" t="s">
        <v>7</v>
      </c>
      <c r="H4" s="21"/>
      <c r="I4" s="21"/>
      <c r="J4" s="14">
        <f>E6-J59</f>
        <v>1355</v>
      </c>
    </row>
    <row r="5" spans="1:10" ht="13.5" x14ac:dyDescent="0.25">
      <c r="B5" s="18"/>
      <c r="C5" s="15" t="s">
        <v>4</v>
      </c>
      <c r="D5" s="16"/>
      <c r="E5" s="7">
        <v>50</v>
      </c>
      <c r="G5" s="21"/>
      <c r="H5" s="21"/>
      <c r="I5" s="21"/>
      <c r="J5" s="14"/>
    </row>
    <row r="6" spans="1:10" ht="13.5" x14ac:dyDescent="0.2">
      <c r="B6" s="19"/>
      <c r="C6" s="15" t="s">
        <v>5</v>
      </c>
      <c r="D6" s="16"/>
      <c r="E6" s="8">
        <f>SUM(E4:E5)</f>
        <v>2550</v>
      </c>
      <c r="G6" s="20" t="s">
        <v>8</v>
      </c>
      <c r="H6" s="21"/>
      <c r="I6" s="21"/>
      <c r="J6" s="14">
        <f>E10-J61</f>
        <v>1314</v>
      </c>
    </row>
    <row r="7" spans="1:10" ht="13.5" x14ac:dyDescent="0.25">
      <c r="B7" s="4"/>
      <c r="C7" s="4"/>
      <c r="D7" s="4"/>
      <c r="E7" s="4"/>
      <c r="G7" s="21"/>
      <c r="H7" s="21"/>
      <c r="I7" s="21"/>
      <c r="J7" s="14"/>
    </row>
    <row r="8" spans="1:10" ht="13.5" x14ac:dyDescent="0.25">
      <c r="B8" s="17" t="s">
        <v>6</v>
      </c>
      <c r="C8" s="15" t="s">
        <v>3</v>
      </c>
      <c r="D8" s="16"/>
      <c r="E8" s="6">
        <v>2500</v>
      </c>
      <c r="G8" s="20" t="s">
        <v>9</v>
      </c>
      <c r="H8" s="21"/>
      <c r="I8" s="21"/>
      <c r="J8" s="14">
        <f>J6-J4</f>
        <v>-41</v>
      </c>
    </row>
    <row r="9" spans="1:10" ht="13.5" x14ac:dyDescent="0.25">
      <c r="B9" s="18"/>
      <c r="C9" s="15" t="s">
        <v>4</v>
      </c>
      <c r="D9" s="16"/>
      <c r="E9" s="7">
        <v>50</v>
      </c>
      <c r="G9" s="21"/>
      <c r="H9" s="21"/>
      <c r="I9" s="21"/>
      <c r="J9" s="14"/>
    </row>
    <row r="10" spans="1:10" ht="13.5" x14ac:dyDescent="0.2">
      <c r="B10" s="19"/>
      <c r="C10" s="15" t="s">
        <v>5</v>
      </c>
      <c r="D10" s="16"/>
      <c r="E10" s="8">
        <f>SUM(E8:E9)</f>
        <v>2550</v>
      </c>
    </row>
    <row r="12" spans="1:10" x14ac:dyDescent="0.2">
      <c r="B12" t="s">
        <v>26</v>
      </c>
      <c r="C12" t="s">
        <v>10</v>
      </c>
      <c r="D12" t="s">
        <v>11</v>
      </c>
      <c r="E12" t="s">
        <v>12</v>
      </c>
      <c r="G12" t="s">
        <v>27</v>
      </c>
      <c r="H12" t="s">
        <v>10</v>
      </c>
      <c r="I12" t="s">
        <v>11</v>
      </c>
      <c r="J12" t="s">
        <v>12</v>
      </c>
    </row>
    <row r="13" spans="1:10" x14ac:dyDescent="0.2">
      <c r="B13" t="s">
        <v>13</v>
      </c>
      <c r="C13" s="9">
        <v>1000</v>
      </c>
      <c r="D13" s="9">
        <v>1000</v>
      </c>
      <c r="E13" s="9">
        <f>Housing[[#This Row],[Geplante Kosten]]-Housing[[#This Row],[Tatsächliche Kosten]]</f>
        <v>0</v>
      </c>
      <c r="G13" t="s">
        <v>28</v>
      </c>
      <c r="H13" s="3"/>
      <c r="I13" s="3"/>
      <c r="J13" s="9">
        <f>Entertainment[[#This Row],[Geplante Kosten]]-Entertainment[[#This Row],[Tatsächliche Kosten]]</f>
        <v>0</v>
      </c>
    </row>
    <row r="14" spans="1:10" x14ac:dyDescent="0.2">
      <c r="B14" t="s">
        <v>14</v>
      </c>
      <c r="C14" s="9">
        <v>54</v>
      </c>
      <c r="D14" s="9">
        <v>100</v>
      </c>
      <c r="E14" s="9">
        <f>Housing[[#This Row],[Geplante Kosten]]-Housing[[#This Row],[Tatsächliche Kosten]]</f>
        <v>-46</v>
      </c>
      <c r="G14" t="s">
        <v>29</v>
      </c>
      <c r="H14" s="3"/>
      <c r="I14" s="3"/>
      <c r="J14" s="9">
        <f>Entertainment[[#This Row],[Geplante Kosten]]-Entertainment[[#This Row],[Tatsächliche Kosten]]</f>
        <v>0</v>
      </c>
    </row>
    <row r="15" spans="1:10" x14ac:dyDescent="0.2">
      <c r="B15" t="s">
        <v>15</v>
      </c>
      <c r="C15" s="9">
        <v>44</v>
      </c>
      <c r="D15" s="9">
        <v>56</v>
      </c>
      <c r="E15" s="9">
        <f>Housing[[#This Row],[Geplante Kosten]]-Housing[[#This Row],[Tatsächliche Kosten]]</f>
        <v>-12</v>
      </c>
      <c r="G15" t="s">
        <v>30</v>
      </c>
      <c r="H15" s="3"/>
      <c r="I15" s="3"/>
      <c r="J15" s="9">
        <f>Entertainment[[#This Row],[Geplante Kosten]]-Entertainment[[#This Row],[Tatsächliche Kosten]]</f>
        <v>0</v>
      </c>
    </row>
    <row r="16" spans="1:10" x14ac:dyDescent="0.2">
      <c r="B16" t="s">
        <v>0</v>
      </c>
      <c r="C16" s="9">
        <v>22</v>
      </c>
      <c r="D16" s="9">
        <v>28</v>
      </c>
      <c r="E16" s="9">
        <f>Housing[[#This Row],[Geplante Kosten]]-Housing[[#This Row],[Tatsächliche Kosten]]</f>
        <v>-6</v>
      </c>
      <c r="G16" t="s">
        <v>31</v>
      </c>
      <c r="H16" s="3"/>
      <c r="I16" s="3"/>
      <c r="J16" s="9">
        <f>Entertainment[[#This Row],[Geplante Kosten]]-Entertainment[[#This Row],[Tatsächliche Kosten]]</f>
        <v>0</v>
      </c>
    </row>
    <row r="17" spans="2:10" x14ac:dyDescent="0.2">
      <c r="B17" t="s">
        <v>16</v>
      </c>
      <c r="C17" s="9">
        <v>8</v>
      </c>
      <c r="D17" s="9">
        <v>8</v>
      </c>
      <c r="E17" s="9">
        <f>Housing[[#This Row],[Geplante Kosten]]-Housing[[#This Row],[Tatsächliche Kosten]]</f>
        <v>0</v>
      </c>
      <c r="G17" t="s">
        <v>32</v>
      </c>
      <c r="H17" s="3"/>
      <c r="I17" s="3"/>
      <c r="J17" s="9">
        <f>Entertainment[[#This Row],[Geplante Kosten]]-Entertainment[[#This Row],[Tatsächliche Kosten]]</f>
        <v>0</v>
      </c>
    </row>
    <row r="18" spans="2:10" x14ac:dyDescent="0.2">
      <c r="B18" t="s">
        <v>17</v>
      </c>
      <c r="C18" s="9">
        <v>34</v>
      </c>
      <c r="D18" s="9">
        <v>34</v>
      </c>
      <c r="E18" s="9">
        <f>Housing[[#This Row],[Geplante Kosten]]-Housing[[#This Row],[Tatsächliche Kosten]]</f>
        <v>0</v>
      </c>
      <c r="G18" t="s">
        <v>33</v>
      </c>
      <c r="H18" s="3"/>
      <c r="I18" s="3"/>
      <c r="J18" s="9">
        <f>Entertainment[[#This Row],[Geplante Kosten]]-Entertainment[[#This Row],[Tatsächliche Kosten]]</f>
        <v>0</v>
      </c>
    </row>
    <row r="19" spans="2:10" x14ac:dyDescent="0.2">
      <c r="B19" t="s">
        <v>18</v>
      </c>
      <c r="C19" s="9">
        <v>10</v>
      </c>
      <c r="D19" s="9">
        <v>10</v>
      </c>
      <c r="E19" s="9">
        <f>Housing[[#This Row],[Geplante Kosten]]-Housing[[#This Row],[Tatsächliche Kosten]]</f>
        <v>0</v>
      </c>
      <c r="G19" t="s">
        <v>34</v>
      </c>
      <c r="H19" s="3"/>
      <c r="I19" s="3"/>
      <c r="J19" s="9">
        <f>Entertainment[[#This Row],[Geplante Kosten]]-Entertainment[[#This Row],[Tatsächliche Kosten]]</f>
        <v>0</v>
      </c>
    </row>
    <row r="20" spans="2:10" x14ac:dyDescent="0.2">
      <c r="B20" t="s">
        <v>19</v>
      </c>
      <c r="C20" s="9">
        <v>23</v>
      </c>
      <c r="D20" s="9">
        <v>0</v>
      </c>
      <c r="E20" s="9">
        <f>Housing[[#This Row],[Geplante Kosten]]-Housing[[#This Row],[Tatsächliche Kosten]]</f>
        <v>23</v>
      </c>
      <c r="G20" t="s">
        <v>34</v>
      </c>
      <c r="H20" s="3"/>
      <c r="I20" s="3"/>
      <c r="J20" s="9">
        <f>Entertainment[[#This Row],[Geplante Kosten]]-Entertainment[[#This Row],[Tatsächliche Kosten]]</f>
        <v>0</v>
      </c>
    </row>
    <row r="21" spans="2:10" x14ac:dyDescent="0.2">
      <c r="B21" t="s">
        <v>21</v>
      </c>
      <c r="C21" s="9">
        <v>0</v>
      </c>
      <c r="D21" s="9">
        <v>0</v>
      </c>
      <c r="E21" s="9">
        <f>Housing[[#This Row],[Geplante Kosten]]-Housing[[#This Row],[Tatsächliche Kosten]]</f>
        <v>0</v>
      </c>
      <c r="G21" t="s">
        <v>34</v>
      </c>
      <c r="H21" s="3"/>
      <c r="I21" s="3"/>
      <c r="J21" s="9">
        <f>Entertainment[[#This Row],[Geplante Kosten]]-Entertainment[[#This Row],[Tatsächliche Kosten]]</f>
        <v>0</v>
      </c>
    </row>
    <row r="22" spans="2:10" x14ac:dyDescent="0.2">
      <c r="B22" t="s">
        <v>20</v>
      </c>
      <c r="C22" s="9">
        <v>0</v>
      </c>
      <c r="D22" s="9">
        <v>0</v>
      </c>
      <c r="E22" s="9">
        <f>Housing[[#This Row],[Geplante Kosten]]-Housing[[#This Row],[Tatsächliche Kosten]]</f>
        <v>0</v>
      </c>
      <c r="G22" t="s">
        <v>22</v>
      </c>
      <c r="H22" s="3"/>
      <c r="I22" s="3"/>
      <c r="J22" s="9">
        <f>SUBTOTAL(109,Entertainment[Differenz])</f>
        <v>0</v>
      </c>
    </row>
    <row r="23" spans="2:10" x14ac:dyDescent="0.2">
      <c r="B23" t="s">
        <v>22</v>
      </c>
      <c r="C23" s="3"/>
      <c r="D23" s="3"/>
      <c r="E23" s="9">
        <f>SUBTOTAL(109,Housing[Differenz])</f>
        <v>-41</v>
      </c>
      <c r="G23" s="5"/>
      <c r="H23" s="5"/>
      <c r="I23" s="5"/>
      <c r="J23" s="5"/>
    </row>
    <row r="24" spans="2:10" x14ac:dyDescent="0.2">
      <c r="B24" s="5"/>
      <c r="C24" s="5"/>
      <c r="D24" s="5"/>
      <c r="E24" s="5"/>
      <c r="G24" t="s">
        <v>60</v>
      </c>
      <c r="H24" t="s">
        <v>10</v>
      </c>
      <c r="I24" t="s">
        <v>11</v>
      </c>
      <c r="J24" t="s">
        <v>12</v>
      </c>
    </row>
    <row r="25" spans="2:10" x14ac:dyDescent="0.2">
      <c r="B25" t="s">
        <v>41</v>
      </c>
      <c r="C25" t="s">
        <v>10</v>
      </c>
      <c r="D25" t="s">
        <v>11</v>
      </c>
      <c r="E25" t="s">
        <v>12</v>
      </c>
      <c r="G25" t="s">
        <v>61</v>
      </c>
      <c r="H25" s="3"/>
      <c r="I25" s="3"/>
      <c r="J25" s="9">
        <f>Loans[[#This Row],[Geplante Kosten]]-Loans[[#This Row],[Tatsächliche Kosten]]</f>
        <v>0</v>
      </c>
    </row>
    <row r="26" spans="2:10" x14ac:dyDescent="0.2">
      <c r="B26" t="s">
        <v>35</v>
      </c>
      <c r="C26" s="3"/>
      <c r="D26" s="3"/>
      <c r="E26" s="9">
        <f>Transportation[[#This Row],[Geplante Kosten]]-Transportation[[#This Row],[Tatsächliche Kosten]]</f>
        <v>0</v>
      </c>
      <c r="G26" t="s">
        <v>62</v>
      </c>
      <c r="H26" s="3"/>
      <c r="I26" s="3"/>
      <c r="J26" s="9">
        <f>Loans[[#This Row],[Geplante Kosten]]-Loans[[#This Row],[Tatsächliche Kosten]]</f>
        <v>0</v>
      </c>
    </row>
    <row r="27" spans="2:10" x14ac:dyDescent="0.2">
      <c r="B27" t="s">
        <v>36</v>
      </c>
      <c r="C27" s="3"/>
      <c r="D27" s="3"/>
      <c r="E27" s="9">
        <f>Transportation[[#This Row],[Geplante Kosten]]-Transportation[[#This Row],[Tatsächliche Kosten]]</f>
        <v>0</v>
      </c>
      <c r="G27" t="s">
        <v>63</v>
      </c>
      <c r="H27" s="3"/>
      <c r="I27" s="3"/>
      <c r="J27" s="9">
        <f>Loans[[#This Row],[Geplante Kosten]]-Loans[[#This Row],[Tatsächliche Kosten]]</f>
        <v>0</v>
      </c>
    </row>
    <row r="28" spans="2:10" x14ac:dyDescent="0.2">
      <c r="B28" t="s">
        <v>37</v>
      </c>
      <c r="C28" s="3"/>
      <c r="D28" s="3"/>
      <c r="E28" s="9">
        <f>Transportation[[#This Row],[Geplante Kosten]]-Transportation[[#This Row],[Tatsächliche Kosten]]</f>
        <v>0</v>
      </c>
      <c r="G28" t="s">
        <v>63</v>
      </c>
      <c r="H28" s="3"/>
      <c r="I28" s="3"/>
      <c r="J28" s="9">
        <f>Loans[[#This Row],[Geplante Kosten]]-Loans[[#This Row],[Tatsächliche Kosten]]</f>
        <v>0</v>
      </c>
    </row>
    <row r="29" spans="2:10" x14ac:dyDescent="0.2">
      <c r="B29" t="s">
        <v>38</v>
      </c>
      <c r="C29" s="3"/>
      <c r="D29" s="3"/>
      <c r="E29" s="9">
        <f>Transportation[[#This Row],[Geplante Kosten]]-Transportation[[#This Row],[Tatsächliche Kosten]]</f>
        <v>0</v>
      </c>
      <c r="G29" t="s">
        <v>63</v>
      </c>
      <c r="H29" s="3"/>
      <c r="I29" s="3"/>
      <c r="J29" s="9">
        <f>Loans[[#This Row],[Geplante Kosten]]-Loans[[#This Row],[Tatsächliche Kosten]]</f>
        <v>0</v>
      </c>
    </row>
    <row r="30" spans="2:10" x14ac:dyDescent="0.2">
      <c r="B30" t="s">
        <v>39</v>
      </c>
      <c r="C30" s="3"/>
      <c r="D30" s="3"/>
      <c r="E30" s="9">
        <f>Transportation[[#This Row],[Geplante Kosten]]-Transportation[[#This Row],[Tatsächliche Kosten]]</f>
        <v>0</v>
      </c>
      <c r="G30" t="s">
        <v>34</v>
      </c>
      <c r="H30" s="3"/>
      <c r="I30" s="3"/>
      <c r="J30" s="9">
        <f>Loans[[#This Row],[Geplante Kosten]]-Loans[[#This Row],[Tatsächliche Kosten]]</f>
        <v>0</v>
      </c>
    </row>
    <row r="31" spans="2:10" x14ac:dyDescent="0.2">
      <c r="B31" t="s">
        <v>40</v>
      </c>
      <c r="C31" s="3"/>
      <c r="D31" s="3"/>
      <c r="E31" s="9">
        <f>Transportation[[#This Row],[Geplante Kosten]]-Transportation[[#This Row],[Tatsächliche Kosten]]</f>
        <v>0</v>
      </c>
      <c r="G31" t="s">
        <v>22</v>
      </c>
      <c r="H31" s="3"/>
      <c r="I31" s="3"/>
      <c r="J31" s="9">
        <f>SUBTOTAL(109,Loans[Differenz])</f>
        <v>0</v>
      </c>
    </row>
    <row r="32" spans="2:10" x14ac:dyDescent="0.2">
      <c r="B32" t="s">
        <v>34</v>
      </c>
      <c r="C32" s="3"/>
      <c r="D32" s="3"/>
      <c r="E32" s="9">
        <f>Transportation[[#This Row],[Geplante Kosten]]-Transportation[[#This Row],[Tatsächliche Kosten]]</f>
        <v>0</v>
      </c>
      <c r="G32" s="5"/>
      <c r="H32" s="5"/>
      <c r="I32" s="5"/>
      <c r="J32" s="5"/>
    </row>
    <row r="33" spans="2:10" x14ac:dyDescent="0.2">
      <c r="B33" t="s">
        <v>22</v>
      </c>
      <c r="C33" s="3"/>
      <c r="D33" s="3"/>
      <c r="E33" s="9">
        <f>SUBTOTAL(109,Transportation[Differenz])</f>
        <v>0</v>
      </c>
      <c r="G33" t="s">
        <v>64</v>
      </c>
      <c r="H33" t="s">
        <v>10</v>
      </c>
      <c r="I33" t="s">
        <v>11</v>
      </c>
      <c r="J33" t="s">
        <v>12</v>
      </c>
    </row>
    <row r="34" spans="2:10" x14ac:dyDescent="0.2">
      <c r="B34" s="5"/>
      <c r="C34" s="5"/>
      <c r="D34" s="5"/>
      <c r="E34" s="5"/>
      <c r="G34" t="s">
        <v>65</v>
      </c>
      <c r="H34" s="3"/>
      <c r="I34" s="3"/>
      <c r="J34" s="9">
        <f>Taxes[[#This Row],[Geplante Kosten]]-Taxes[[#This Row],[Tatsächliche Kosten]]</f>
        <v>0</v>
      </c>
    </row>
    <row r="35" spans="2:10" x14ac:dyDescent="0.2">
      <c r="B35" t="s">
        <v>42</v>
      </c>
      <c r="C35" t="s">
        <v>10</v>
      </c>
      <c r="D35" t="s">
        <v>11</v>
      </c>
      <c r="E35" t="s">
        <v>12</v>
      </c>
      <c r="G35" t="s">
        <v>66</v>
      </c>
      <c r="H35" s="3"/>
      <c r="I35" s="3"/>
      <c r="J35" s="9">
        <f>Taxes[[#This Row],[Geplante Kosten]]-Taxes[[#This Row],[Tatsächliche Kosten]]</f>
        <v>0</v>
      </c>
    </row>
    <row r="36" spans="2:10" x14ac:dyDescent="0.2">
      <c r="B36" t="s">
        <v>43</v>
      </c>
      <c r="C36" s="3"/>
      <c r="D36" s="3"/>
      <c r="E36" s="9">
        <f>Insurance[[#This Row],[Geplante Kosten]]-Insurance[[#This Row],[Tatsächliche Kosten]]</f>
        <v>0</v>
      </c>
      <c r="G36" t="s">
        <v>67</v>
      </c>
      <c r="H36" s="3"/>
      <c r="I36" s="3"/>
      <c r="J36" s="9">
        <f>Taxes[[#This Row],[Geplante Kosten]]-Taxes[[#This Row],[Tatsächliche Kosten]]</f>
        <v>0</v>
      </c>
    </row>
    <row r="37" spans="2:10" x14ac:dyDescent="0.2">
      <c r="B37" t="s">
        <v>44</v>
      </c>
      <c r="C37" s="3"/>
      <c r="D37" s="3"/>
      <c r="E37" s="9">
        <f>Insurance[[#This Row],[Geplante Kosten]]-Insurance[[#This Row],[Tatsächliche Kosten]]</f>
        <v>0</v>
      </c>
      <c r="G37" t="s">
        <v>34</v>
      </c>
      <c r="H37" s="3"/>
      <c r="I37" s="3"/>
      <c r="J37" s="9">
        <f>Taxes[[#This Row],[Geplante Kosten]]-Taxes[[#This Row],[Tatsächliche Kosten]]</f>
        <v>0</v>
      </c>
    </row>
    <row r="38" spans="2:10" x14ac:dyDescent="0.2">
      <c r="B38" t="s">
        <v>45</v>
      </c>
      <c r="C38" s="3"/>
      <c r="D38" s="3"/>
      <c r="E38" s="9">
        <f>Insurance[[#This Row],[Geplante Kosten]]-Insurance[[#This Row],[Tatsächliche Kosten]]</f>
        <v>0</v>
      </c>
      <c r="G38" t="s">
        <v>22</v>
      </c>
      <c r="H38" s="3"/>
      <c r="I38" s="3"/>
      <c r="J38" s="9">
        <f>SUBTOTAL(109,Taxes[Differenz])</f>
        <v>0</v>
      </c>
    </row>
    <row r="39" spans="2:10" x14ac:dyDescent="0.2">
      <c r="B39" t="s">
        <v>34</v>
      </c>
      <c r="C39" s="3"/>
      <c r="D39" s="3"/>
      <c r="E39" s="9">
        <f>Insurance[[#This Row],[Geplante Kosten]]-Insurance[[#This Row],[Tatsächliche Kosten]]</f>
        <v>0</v>
      </c>
      <c r="G39" s="5"/>
      <c r="H39" s="5"/>
      <c r="I39" s="5"/>
      <c r="J39" s="5"/>
    </row>
    <row r="40" spans="2:10" x14ac:dyDescent="0.2">
      <c r="B40" t="s">
        <v>22</v>
      </c>
      <c r="C40" s="3"/>
      <c r="D40" s="3"/>
      <c r="E40" s="9">
        <f>SUBTOTAL(109,Insurance[Differenz])</f>
        <v>0</v>
      </c>
      <c r="G40" t="s">
        <v>68</v>
      </c>
      <c r="H40" t="s">
        <v>10</v>
      </c>
      <c r="I40" t="s">
        <v>11</v>
      </c>
      <c r="J40" t="s">
        <v>12</v>
      </c>
    </row>
    <row r="41" spans="2:10" x14ac:dyDescent="0.2">
      <c r="B41" s="5"/>
      <c r="C41" s="5"/>
      <c r="D41" s="5"/>
      <c r="E41" s="5"/>
      <c r="G41" t="s">
        <v>69</v>
      </c>
      <c r="H41" s="3"/>
      <c r="I41" s="3"/>
      <c r="J41" s="9">
        <f>Savings[[#This Row],[Geplante Kosten]]-Savings[[#This Row],[Tatsächliche Kosten]]</f>
        <v>0</v>
      </c>
    </row>
    <row r="42" spans="2:10" x14ac:dyDescent="0.2">
      <c r="B42" t="s">
        <v>46</v>
      </c>
      <c r="C42" t="s">
        <v>10</v>
      </c>
      <c r="D42" t="s">
        <v>11</v>
      </c>
      <c r="E42" t="s">
        <v>12</v>
      </c>
      <c r="G42" t="s">
        <v>70</v>
      </c>
      <c r="H42" s="3"/>
      <c r="I42" s="3"/>
      <c r="J42" s="9">
        <f>Savings[[#This Row],[Geplante Kosten]]-Savings[[#This Row],[Tatsächliche Kosten]]</f>
        <v>0</v>
      </c>
    </row>
    <row r="43" spans="2:10" x14ac:dyDescent="0.2">
      <c r="B43" t="s">
        <v>47</v>
      </c>
      <c r="C43" s="3"/>
      <c r="D43" s="3"/>
      <c r="E43" s="9">
        <f>Food[[#This Row],[Geplante Kosten]]-Food[[#This Row],[Tatsächliche Kosten]]</f>
        <v>0</v>
      </c>
      <c r="G43" t="s">
        <v>34</v>
      </c>
      <c r="H43" s="3"/>
      <c r="I43" s="3"/>
      <c r="J43" s="9">
        <f>Savings[[#This Row],[Geplante Kosten]]-Savings[[#This Row],[Tatsächliche Kosten]]</f>
        <v>0</v>
      </c>
    </row>
    <row r="44" spans="2:10" x14ac:dyDescent="0.2">
      <c r="B44" t="s">
        <v>48</v>
      </c>
      <c r="C44" s="3"/>
      <c r="D44" s="3"/>
      <c r="E44" s="9">
        <f>Food[[#This Row],[Geplante Kosten]]-Food[[#This Row],[Tatsächliche Kosten]]</f>
        <v>0</v>
      </c>
      <c r="G44" t="s">
        <v>22</v>
      </c>
      <c r="H44" s="3"/>
      <c r="I44" s="3"/>
      <c r="J44" s="9">
        <f>SUBTOTAL(109,Savings[Differenz])</f>
        <v>0</v>
      </c>
    </row>
    <row r="45" spans="2:10" x14ac:dyDescent="0.2">
      <c r="B45" t="s">
        <v>34</v>
      </c>
      <c r="C45" s="3"/>
      <c r="D45" s="3"/>
      <c r="E45" s="9">
        <f>Food[[#This Row],[Geplante Kosten]]-Food[[#This Row],[Tatsächliche Kosten]]</f>
        <v>0</v>
      </c>
      <c r="G45" s="5"/>
      <c r="H45" s="5"/>
      <c r="I45" s="5"/>
      <c r="J45" s="5"/>
    </row>
    <row r="46" spans="2:10" x14ac:dyDescent="0.2">
      <c r="B46" t="s">
        <v>22</v>
      </c>
      <c r="C46" s="3"/>
      <c r="D46" s="3"/>
      <c r="E46" s="9">
        <f>SUBTOTAL(109,Food[Differenz])</f>
        <v>0</v>
      </c>
      <c r="G46" t="s">
        <v>71</v>
      </c>
      <c r="H46" t="s">
        <v>10</v>
      </c>
      <c r="I46" t="s">
        <v>11</v>
      </c>
      <c r="J46" t="s">
        <v>12</v>
      </c>
    </row>
    <row r="47" spans="2:10" x14ac:dyDescent="0.2">
      <c r="B47" s="5"/>
      <c r="C47" s="5"/>
      <c r="D47" s="5"/>
      <c r="E47" s="5"/>
      <c r="G47" t="s">
        <v>72</v>
      </c>
      <c r="H47" s="3"/>
      <c r="I47" s="3"/>
      <c r="J47" s="9">
        <f>Gifts[[#This Row],[Geplante Kosten]]-Gifts[[#This Row],[Tatsächliche Kosten]]</f>
        <v>0</v>
      </c>
    </row>
    <row r="48" spans="2:10" x14ac:dyDescent="0.2">
      <c r="B48" t="s">
        <v>49</v>
      </c>
      <c r="C48" t="s">
        <v>10</v>
      </c>
      <c r="D48" t="s">
        <v>11</v>
      </c>
      <c r="E48" t="s">
        <v>12</v>
      </c>
      <c r="G48" t="s">
        <v>73</v>
      </c>
      <c r="H48" s="3"/>
      <c r="I48" s="3"/>
      <c r="J48" s="9">
        <f>Gifts[[#This Row],[Geplante Kosten]]-Gifts[[#This Row],[Tatsächliche Kosten]]</f>
        <v>0</v>
      </c>
    </row>
    <row r="49" spans="2:10" x14ac:dyDescent="0.2">
      <c r="B49" t="s">
        <v>50</v>
      </c>
      <c r="C49" s="3"/>
      <c r="D49" s="3"/>
      <c r="E49" s="9">
        <f>Pets[[#This Row],[Geplante Kosten]]-Pets[[#This Row],[Tatsächliche Kosten]]</f>
        <v>0</v>
      </c>
      <c r="G49" t="s">
        <v>74</v>
      </c>
      <c r="H49" s="3"/>
      <c r="I49" s="3"/>
      <c r="J49" s="9">
        <f>Gifts[[#This Row],[Geplante Kosten]]-Gifts[[#This Row],[Tatsächliche Kosten]]</f>
        <v>0</v>
      </c>
    </row>
    <row r="50" spans="2:10" x14ac:dyDescent="0.2">
      <c r="B50" t="s">
        <v>51</v>
      </c>
      <c r="C50" s="3"/>
      <c r="D50" s="3"/>
      <c r="E50" s="9">
        <f>Pets[[#This Row],[Geplante Kosten]]-Pets[[#This Row],[Tatsächliche Kosten]]</f>
        <v>0</v>
      </c>
      <c r="G50" t="s">
        <v>22</v>
      </c>
      <c r="H50" s="3"/>
      <c r="I50" s="3"/>
      <c r="J50" s="9">
        <f>SUBTOTAL(109,Gifts[Differenz])</f>
        <v>0</v>
      </c>
    </row>
    <row r="51" spans="2:10" x14ac:dyDescent="0.2">
      <c r="B51" t="s">
        <v>52</v>
      </c>
      <c r="C51" s="3"/>
      <c r="D51" s="3"/>
      <c r="E51" s="9">
        <f>Pets[[#This Row],[Geplante Kosten]]-Pets[[#This Row],[Tatsächliche Kosten]]</f>
        <v>0</v>
      </c>
      <c r="G51" s="5"/>
      <c r="H51" s="5"/>
      <c r="I51" s="5"/>
      <c r="J51" s="5"/>
    </row>
    <row r="52" spans="2:10" x14ac:dyDescent="0.2">
      <c r="B52" t="s">
        <v>53</v>
      </c>
      <c r="C52" s="3"/>
      <c r="D52" s="3"/>
      <c r="E52" s="9">
        <f>Pets[[#This Row],[Geplante Kosten]]-Pets[[#This Row],[Tatsächliche Kosten]]</f>
        <v>0</v>
      </c>
      <c r="G52" t="s">
        <v>75</v>
      </c>
      <c r="H52" t="s">
        <v>10</v>
      </c>
      <c r="I52" t="s">
        <v>11</v>
      </c>
      <c r="J52" t="s">
        <v>12</v>
      </c>
    </row>
    <row r="53" spans="2:10" x14ac:dyDescent="0.2">
      <c r="B53" t="s">
        <v>34</v>
      </c>
      <c r="C53" s="3"/>
      <c r="D53" s="3"/>
      <c r="E53" s="9">
        <f>Pets[[#This Row],[Geplante Kosten]]-Pets[[#This Row],[Tatsächliche Kosten]]</f>
        <v>0</v>
      </c>
      <c r="G53" t="s">
        <v>76</v>
      </c>
      <c r="H53" s="3"/>
      <c r="I53" s="3"/>
      <c r="J53" s="9">
        <f>Legal[[#This Row],[Geplante Kosten]]-Legal[[#This Row],[Tatsächliche Kosten]]</f>
        <v>0</v>
      </c>
    </row>
    <row r="54" spans="2:10" x14ac:dyDescent="0.2">
      <c r="B54" t="s">
        <v>22</v>
      </c>
      <c r="C54" s="3"/>
      <c r="D54" s="3"/>
      <c r="E54" s="9">
        <f>SUBTOTAL(109,Pets[Differenz])</f>
        <v>0</v>
      </c>
      <c r="G54" t="s">
        <v>77</v>
      </c>
      <c r="H54" s="3"/>
      <c r="I54" s="3"/>
      <c r="J54" s="9">
        <f>Legal[[#This Row],[Geplante Kosten]]-Legal[[#This Row],[Tatsächliche Kosten]]</f>
        <v>0</v>
      </c>
    </row>
    <row r="55" spans="2:10" x14ac:dyDescent="0.2">
      <c r="B55" s="5"/>
      <c r="C55" s="5"/>
      <c r="D55" s="5"/>
      <c r="E55" s="5"/>
      <c r="G55" t="s">
        <v>78</v>
      </c>
      <c r="H55" s="3"/>
      <c r="I55" s="3"/>
      <c r="J55" s="9">
        <f>Legal[[#This Row],[Geplante Kosten]]-Legal[[#This Row],[Tatsächliche Kosten]]</f>
        <v>0</v>
      </c>
    </row>
    <row r="56" spans="2:10" x14ac:dyDescent="0.2">
      <c r="B56" t="s">
        <v>59</v>
      </c>
      <c r="C56" t="s">
        <v>10</v>
      </c>
      <c r="D56" t="s">
        <v>11</v>
      </c>
      <c r="E56" t="s">
        <v>12</v>
      </c>
      <c r="G56" t="s">
        <v>34</v>
      </c>
      <c r="H56" s="3"/>
      <c r="I56" s="3"/>
      <c r="J56" s="9">
        <f>Legal[[#This Row],[Geplante Kosten]]-Legal[[#This Row],[Tatsächliche Kosten]]</f>
        <v>0</v>
      </c>
    </row>
    <row r="57" spans="2:10" x14ac:dyDescent="0.2">
      <c r="B57" t="s">
        <v>51</v>
      </c>
      <c r="C57" s="3"/>
      <c r="D57" s="3"/>
      <c r="E57" s="9">
        <f>PersonalCare[[#This Row],[Geplante Kosten]]-PersonalCare[[#This Row],[Tatsächliche Kosten]]</f>
        <v>0</v>
      </c>
      <c r="G57" t="s">
        <v>22</v>
      </c>
      <c r="H57" s="3"/>
      <c r="I57" s="3"/>
      <c r="J57" s="9">
        <f>SUBTOTAL(109,Legal[Differenz])</f>
        <v>0</v>
      </c>
    </row>
    <row r="58" spans="2:10" x14ac:dyDescent="0.2">
      <c r="B58" t="s">
        <v>54</v>
      </c>
      <c r="C58" s="3"/>
      <c r="D58" s="3"/>
      <c r="E58" s="9">
        <f>PersonalCare[[#This Row],[Geplante Kosten]]-PersonalCare[[#This Row],[Tatsächliche Kosten]]</f>
        <v>0</v>
      </c>
      <c r="G58" s="5"/>
      <c r="H58" s="5"/>
      <c r="I58" s="5"/>
      <c r="J58" s="5"/>
    </row>
    <row r="59" spans="2:10" x14ac:dyDescent="0.2">
      <c r="B59" t="s">
        <v>55</v>
      </c>
      <c r="C59" s="3"/>
      <c r="D59" s="3"/>
      <c r="E59" s="9">
        <f>PersonalCare[[#This Row],[Geplante Kosten]]-PersonalCare[[#This Row],[Tatsächliche Kosten]]</f>
        <v>0</v>
      </c>
      <c r="G59" s="13" t="s">
        <v>23</v>
      </c>
      <c r="H59" s="13"/>
      <c r="I59" s="13"/>
      <c r="J59" s="14">
        <f>SUBTOTAL(109,Housing[Geplante Kosten],Transportation[Geplante Kosten],Insurance[Geplante Kosten],Food[Geplante Kosten],Pets[Geplante Kosten],PersonalCare[Geplante Kosten],Entertainment[Geplante Kosten],Loans[Geplante Kosten],Taxes[Geplante Kosten],Savings[Geplante Kosten],Gifts[Geplante Kosten],Legal[Geplante Kosten])</f>
        <v>1195</v>
      </c>
    </row>
    <row r="60" spans="2:10" x14ac:dyDescent="0.2">
      <c r="B60" t="s">
        <v>56</v>
      </c>
      <c r="C60" s="3"/>
      <c r="D60" s="3"/>
      <c r="E60" s="9">
        <f>PersonalCare[[#This Row],[Geplante Kosten]]-PersonalCare[[#This Row],[Tatsächliche Kosten]]</f>
        <v>0</v>
      </c>
      <c r="G60" s="13"/>
      <c r="H60" s="13"/>
      <c r="I60" s="13"/>
      <c r="J60" s="14"/>
    </row>
    <row r="61" spans="2:10" x14ac:dyDescent="0.2">
      <c r="B61" t="s">
        <v>57</v>
      </c>
      <c r="C61" s="3"/>
      <c r="D61" s="3"/>
      <c r="E61" s="9">
        <f>PersonalCare[[#This Row],[Geplante Kosten]]-PersonalCare[[#This Row],[Tatsächliche Kosten]]</f>
        <v>0</v>
      </c>
      <c r="G61" s="13" t="s">
        <v>24</v>
      </c>
      <c r="H61" s="13"/>
      <c r="I61" s="13"/>
      <c r="J61" s="14">
        <f>SUBTOTAL(109,Housing[Tatsächliche Kosten],Transportation[Tatsächliche Kosten],Insurance[Tatsächliche Kosten],Food[Tatsächliche Kosten],Pets[Tatsächliche Kosten],PersonalCare[Tatsächliche Kosten],Entertainment[Tatsächliche Kosten],Loans[Tatsächliche Kosten],Taxes[Tatsächliche Kosten],Savings[Tatsächliche Kosten],Gifts[Tatsächliche Kosten],Legal[Tatsächliche Kosten])</f>
        <v>1236</v>
      </c>
    </row>
    <row r="62" spans="2:10" x14ac:dyDescent="0.2">
      <c r="B62" t="s">
        <v>58</v>
      </c>
      <c r="C62" s="3"/>
      <c r="D62" s="3"/>
      <c r="E62" s="9">
        <f>PersonalCare[[#This Row],[Geplante Kosten]]-PersonalCare[[#This Row],[Tatsächliche Kosten]]</f>
        <v>0</v>
      </c>
      <c r="G62" s="13"/>
      <c r="H62" s="13"/>
      <c r="I62" s="13"/>
      <c r="J62" s="14"/>
    </row>
    <row r="63" spans="2:10" x14ac:dyDescent="0.2">
      <c r="B63" t="s">
        <v>34</v>
      </c>
      <c r="C63" s="3"/>
      <c r="D63" s="3"/>
      <c r="E63" s="9">
        <f>PersonalCare[[#This Row],[Geplante Kosten]]-PersonalCare[[#This Row],[Tatsächliche Kosten]]</f>
        <v>0</v>
      </c>
      <c r="G63" s="13" t="s">
        <v>25</v>
      </c>
      <c r="H63" s="13"/>
      <c r="I63" s="13"/>
      <c r="J63" s="14">
        <f>J59-J61</f>
        <v>-41</v>
      </c>
    </row>
    <row r="64" spans="2:10" x14ac:dyDescent="0.2">
      <c r="B64" t="s">
        <v>22</v>
      </c>
      <c r="C64" s="3"/>
      <c r="D64" s="3"/>
      <c r="E64" s="9">
        <f>SUBTOTAL(109,PersonalCare[Differenz])</f>
        <v>0</v>
      </c>
      <c r="G64" s="13"/>
      <c r="H64" s="13"/>
      <c r="I64" s="13"/>
      <c r="J64" s="14"/>
    </row>
    <row r="65" spans="2:5" x14ac:dyDescent="0.2">
      <c r="B65" s="5"/>
      <c r="C65" s="5"/>
      <c r="D65" s="5"/>
      <c r="E65" s="5"/>
    </row>
  </sheetData>
  <mergeCells count="20"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J8:J9"/>
    <mergeCell ref="J6:J7"/>
    <mergeCell ref="J4:J5"/>
    <mergeCell ref="G59:I60"/>
    <mergeCell ref="C4:D4"/>
    <mergeCell ref="G63:I64"/>
    <mergeCell ref="J63:J64"/>
    <mergeCell ref="J59:J60"/>
    <mergeCell ref="J61:J62"/>
    <mergeCell ref="G61:I62"/>
  </mergeCells>
  <conditionalFormatting sqref="J63:J64">
    <cfRule type="cellIs" dxfId="0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:E32 J25:J30 J34:J37 E36:E39 E43:E45 J41:J43 J47:J49 J53:J56 J59:J60 E57:E63 E49:E53 J62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C97F38-AC51-4DF5-A8A1-C688B0C06A9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421AA56-93FF-42F2-9B83-858AC84E6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CDC10-ABEC-4481-B96A-4E286E4D6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Persönliches Monatsbuget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2022-11-06T05:44:32Z</dcterms:created>
  <dcterms:modified xsi:type="dcterms:W3CDTF">2024-11-18T15:14:46Z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