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D:\Projects\Excel Project 3-Pivot Tables and an Interactive Report\"/>
    </mc:Choice>
  </mc:AlternateContent>
  <xr:revisionPtr revIDLastSave="0" documentId="13_ncr:1_{F47A718E-14BF-4DEA-BA09-B755FF67B47A}" xr6:coauthVersionLast="47" xr6:coauthVersionMax="47" xr10:uidLastSave="{00000000-0000-0000-0000-000000000000}"/>
  <bookViews>
    <workbookView xWindow="-110" yWindow="-110" windowWidth="19420" windowHeight="10300" activeTab="1" xr2:uid="{2BB4D5AB-EA0D-EF40-B79A-239DC095541B}"/>
  </bookViews>
  <sheets>
    <sheet name="Dashboard" sheetId="4" r:id="rId1"/>
    <sheet name="Mock Dataset" sheetId="9" r:id="rId2"/>
    <sheet name="Pivot" sheetId="7" r:id="rId3"/>
  </sheets>
  <definedNames>
    <definedName name="a">'Mock Dataset'!#REF!</definedName>
    <definedName name="Average_of_Click_through_Rate">Pivot!$P$5:$P$16</definedName>
    <definedName name="Average_of_Conversion_Rate">Pivot!$K$5:$K$16</definedName>
    <definedName name="NativeTimeline_Date1">#N/A</definedName>
    <definedName name="Pivot_Ad_Costs">Pivot!$V$5:$V$16</definedName>
    <definedName name="Pivot_Revenue">Pivot!$U$5:$U$16</definedName>
    <definedName name="Slicer_Campaign1">#N/A</definedName>
    <definedName name="Sum_of_Conversions">Pivot!$F$5:$F$16</definedName>
    <definedName name="Sum_of_Impressions">Pivot!$B$5:$B$16</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 i="7" l="1"/>
  <c r="U1" i="7"/>
  <c r="O2" i="7"/>
  <c r="J2" i="7"/>
  <c r="E2" i="7"/>
  <c r="A2" i="7"/>
  <c r="M375" i="9"/>
  <c r="M478" i="9"/>
  <c r="M656" i="9"/>
  <c r="M731" i="9"/>
  <c r="M644" i="9"/>
  <c r="M376" i="9"/>
  <c r="M56" i="9"/>
  <c r="M979" i="9"/>
  <c r="M218" i="9"/>
  <c r="M304" i="9"/>
  <c r="M2" i="9"/>
  <c r="M292" i="9"/>
  <c r="M708" i="9"/>
  <c r="M119" i="9"/>
  <c r="M78" i="9"/>
  <c r="M628" i="9"/>
  <c r="M91" i="9"/>
  <c r="M563" i="9"/>
  <c r="M767" i="9"/>
  <c r="M639" i="9"/>
  <c r="M157" i="9"/>
  <c r="M667" i="9"/>
  <c r="M425" i="9"/>
  <c r="M602" i="9"/>
  <c r="M527" i="9"/>
  <c r="M861" i="9"/>
  <c r="M862" i="9"/>
  <c r="M103" i="9"/>
  <c r="M251" i="9"/>
  <c r="M318" i="9"/>
  <c r="M403" i="9"/>
  <c r="M645" i="9"/>
  <c r="M191" i="9"/>
  <c r="M472" i="9"/>
  <c r="M439" i="9"/>
  <c r="M634" i="9"/>
  <c r="M420" i="9"/>
  <c r="M460" i="9"/>
  <c r="M479" i="9"/>
  <c r="M901" i="9"/>
  <c r="M393" i="9"/>
  <c r="M338" i="9"/>
  <c r="M857" i="9"/>
  <c r="M115" i="9"/>
  <c r="M287" i="9"/>
  <c r="M657" i="9"/>
  <c r="M139" i="9"/>
  <c r="M619" i="9"/>
  <c r="M539" i="9"/>
  <c r="M465" i="9"/>
  <c r="M98" i="9"/>
  <c r="M415" i="9"/>
  <c r="M67" i="9"/>
  <c r="M326" i="9"/>
  <c r="M843" i="9"/>
  <c r="M755" i="9"/>
  <c r="M728" i="9"/>
  <c r="M435" i="9"/>
  <c r="M104" i="9"/>
  <c r="M715" i="9"/>
  <c r="M133" i="9"/>
  <c r="M867" i="9"/>
  <c r="M116" i="9"/>
  <c r="M290" i="9"/>
  <c r="M500" i="9"/>
  <c r="M769" i="9"/>
  <c r="M232" i="9"/>
  <c r="M815" i="9"/>
  <c r="M936" i="9"/>
  <c r="M917" i="9"/>
  <c r="M184" i="9"/>
  <c r="M172" i="9"/>
  <c r="M680" i="9"/>
  <c r="M688" i="9"/>
  <c r="M915" i="9"/>
  <c r="M7" i="9"/>
  <c r="M822" i="9"/>
  <c r="M305" i="9"/>
  <c r="M615" i="9"/>
  <c r="M192" i="9"/>
  <c r="M886" i="9"/>
  <c r="M39" i="9"/>
  <c r="M797" i="9"/>
  <c r="M429" i="9"/>
  <c r="M207" i="9"/>
  <c r="M569" i="9"/>
  <c r="M150" i="9"/>
  <c r="M739" i="9"/>
  <c r="M62" i="9"/>
  <c r="M925" i="9"/>
  <c r="M689" i="9"/>
  <c r="M146" i="9"/>
  <c r="M480" i="9"/>
  <c r="M590" i="9"/>
  <c r="M140" i="9"/>
  <c r="M131" i="9"/>
  <c r="M806" i="9"/>
  <c r="M126" i="9"/>
  <c r="M710" i="9"/>
  <c r="M261" i="9"/>
  <c r="M829" i="9"/>
  <c r="M68" i="9"/>
  <c r="M397" i="9"/>
  <c r="M407" i="9"/>
  <c r="M853" i="9"/>
  <c r="M25" i="9"/>
  <c r="M327" i="9"/>
  <c r="M473" i="9"/>
  <c r="M572" i="9"/>
  <c r="M887" i="9"/>
  <c r="M599" i="9"/>
  <c r="M756" i="9"/>
  <c r="M844" i="9"/>
  <c r="M284" i="9"/>
  <c r="M621" i="9"/>
  <c r="M348" i="9"/>
  <c r="M252" i="9"/>
  <c r="M313" i="9"/>
  <c r="M300" i="9"/>
  <c r="M716" i="9"/>
  <c r="M21" i="9"/>
  <c r="M990" i="9"/>
  <c r="M31" i="9"/>
  <c r="M87" i="9"/>
  <c r="M171" i="9"/>
  <c r="M608" i="9"/>
  <c r="M173" i="9"/>
  <c r="M540" i="9"/>
  <c r="M247" i="9"/>
  <c r="M301" i="9"/>
  <c r="M323" i="9"/>
  <c r="M174" i="9"/>
  <c r="M706" i="9"/>
  <c r="M551" i="9"/>
  <c r="M487" i="9"/>
  <c r="M577" i="9"/>
  <c r="M955" i="9"/>
  <c r="M243" i="9"/>
  <c r="M983" i="9"/>
  <c r="M785" i="9"/>
  <c r="M703" i="9"/>
  <c r="M175" i="9"/>
  <c r="M882" i="9"/>
  <c r="M519" i="9"/>
  <c r="M8" i="9"/>
  <c r="M770" i="9"/>
  <c r="M620" i="9"/>
  <c r="M870" i="9"/>
  <c r="M937" i="9"/>
  <c r="M807" i="9"/>
  <c r="M707" i="9"/>
  <c r="M668" i="9"/>
  <c r="M991" i="9"/>
  <c r="M845" i="9"/>
  <c r="M745" i="9"/>
  <c r="M165" i="9"/>
  <c r="M642" i="9"/>
  <c r="M213" i="9"/>
  <c r="M92" i="9"/>
  <c r="M591" i="9"/>
  <c r="M414" i="9"/>
  <c r="M335" i="9"/>
  <c r="M262" i="9"/>
  <c r="M19" i="9"/>
  <c r="M863" i="9"/>
  <c r="M178" i="9"/>
  <c r="M570" i="9"/>
  <c r="M681" i="9"/>
  <c r="M661" i="9"/>
  <c r="M488" i="9"/>
  <c r="M837" i="9"/>
  <c r="M363" i="9"/>
  <c r="M949" i="9"/>
  <c r="M712" i="9"/>
  <c r="M233" i="9"/>
  <c r="M579" i="9"/>
  <c r="M65" i="9"/>
  <c r="M833" i="9"/>
  <c r="M622" i="9"/>
  <c r="M533" i="9"/>
  <c r="M360" i="9"/>
  <c r="M999" i="9"/>
  <c r="M430" i="9"/>
  <c r="M132" i="9"/>
  <c r="M637" i="9"/>
  <c r="M868" i="9"/>
  <c r="M902" i="9"/>
  <c r="M744" i="9"/>
  <c r="M93" i="9"/>
  <c r="M225" i="9"/>
  <c r="M534" i="9"/>
  <c r="M89" i="9"/>
  <c r="M84" i="9"/>
  <c r="M36" i="9"/>
  <c r="M285" i="9"/>
  <c r="M794" i="9"/>
  <c r="M839" i="9"/>
  <c r="M736" i="9"/>
  <c r="M980" i="9"/>
  <c r="M942" i="9"/>
  <c r="M73" i="9"/>
  <c r="M729" i="9"/>
  <c r="M609" i="9"/>
  <c r="M226" i="9"/>
  <c r="M858" i="9"/>
  <c r="M580" i="9"/>
  <c r="M603" i="9"/>
  <c r="M658" i="9"/>
  <c r="M394" i="9"/>
  <c r="M189" i="9"/>
  <c r="M704" i="9"/>
  <c r="M127" i="9"/>
  <c r="M101" i="9"/>
  <c r="M878" i="9"/>
  <c r="M871" i="9"/>
  <c r="M244" i="9"/>
  <c r="M801" i="9"/>
  <c r="M659" i="9"/>
  <c r="M875" i="9"/>
  <c r="M984" i="9"/>
  <c r="M515" i="9"/>
  <c r="M740" i="9"/>
  <c r="M676" i="9"/>
  <c r="M361" i="9"/>
  <c r="M201" i="9"/>
  <c r="M723" i="9"/>
  <c r="M135" i="9"/>
  <c r="M616" i="9"/>
  <c r="M891" i="9"/>
  <c r="M202" i="9"/>
  <c r="M377" i="9"/>
  <c r="M160" i="9"/>
  <c r="M339" i="9"/>
  <c r="M848" i="9"/>
  <c r="M269" i="9"/>
  <c r="M214" i="9"/>
  <c r="M786" i="9"/>
  <c r="M798" i="9"/>
  <c r="M585" i="9"/>
  <c r="M790" i="9"/>
  <c r="M136" i="9"/>
  <c r="M787" i="9"/>
  <c r="M705" i="9"/>
  <c r="M690" i="9"/>
  <c r="M586" i="9"/>
  <c r="M481" i="9"/>
  <c r="M461" i="9"/>
  <c r="M1000" i="9"/>
  <c r="M17" i="9"/>
  <c r="M950" i="9"/>
  <c r="M257" i="9"/>
  <c r="M838" i="9"/>
  <c r="M352" i="9"/>
  <c r="M918" i="9"/>
  <c r="M331" i="9"/>
  <c r="M635" i="9"/>
  <c r="M965" i="9"/>
  <c r="M919" i="9"/>
  <c r="M554" i="9"/>
  <c r="M208" i="9"/>
  <c r="M239" i="9"/>
  <c r="M26" i="9"/>
  <c r="M720" i="9"/>
  <c r="M610" i="9"/>
  <c r="M308" i="9"/>
  <c r="M57" i="9"/>
  <c r="M296" i="9"/>
  <c r="M992" i="9"/>
  <c r="M888" i="9"/>
  <c r="M760" i="9"/>
  <c r="M395" i="9"/>
  <c r="M969" i="9"/>
  <c r="M410" i="9"/>
  <c r="M926" i="9"/>
  <c r="M724" i="9"/>
  <c r="M788" i="9"/>
  <c r="M938" i="9"/>
  <c r="M33" i="9"/>
  <c r="M398" i="9"/>
  <c r="M149" i="9"/>
  <c r="M309" i="9"/>
  <c r="M234" i="9"/>
  <c r="M10" i="9"/>
  <c r="M799" i="9"/>
  <c r="M436" i="9"/>
  <c r="M181" i="9"/>
  <c r="M646" i="9"/>
  <c r="M370" i="9"/>
  <c r="M3" i="9"/>
  <c r="M825" i="9"/>
  <c r="M482" i="9"/>
  <c r="M780" i="9"/>
  <c r="M939" i="9"/>
  <c r="M528" i="9"/>
  <c r="M152" i="9"/>
  <c r="M94" i="9"/>
  <c r="M153" i="9"/>
  <c r="M883" i="9"/>
  <c r="M910" i="9"/>
  <c r="M391" i="9"/>
  <c r="M897" i="9"/>
  <c r="M921" i="9"/>
  <c r="M166" i="9"/>
  <c r="M771" i="9"/>
  <c r="M328" i="9"/>
  <c r="M588" i="9"/>
  <c r="M997" i="9"/>
  <c r="M943" i="9"/>
  <c r="M203" i="9"/>
  <c r="M575" i="9"/>
  <c r="M746" i="9"/>
  <c r="M263" i="9"/>
  <c r="M330" i="9"/>
  <c r="M310" i="9"/>
  <c r="M562" i="9"/>
  <c r="M956" i="9"/>
  <c r="M931" i="9"/>
  <c r="M302" i="9"/>
  <c r="M698" i="9"/>
  <c r="M66" i="9"/>
  <c r="M386" i="9"/>
  <c r="M240" i="9"/>
  <c r="M489" i="9"/>
  <c r="M576" i="9"/>
  <c r="M520" i="9"/>
  <c r="M810" i="9"/>
  <c r="M996" i="9"/>
  <c r="M974" i="9"/>
  <c r="M725" i="9"/>
  <c r="M315" i="9"/>
  <c r="M632" i="9"/>
  <c r="M373" i="9"/>
  <c r="M37" i="9"/>
  <c r="M71" i="9"/>
  <c r="M907" i="9"/>
  <c r="M832" i="9"/>
  <c r="M141" i="9"/>
  <c r="M176" i="9"/>
  <c r="M364" i="9"/>
  <c r="M405" i="9"/>
  <c r="M692" i="9"/>
  <c r="M594" i="9"/>
  <c r="M27" i="9"/>
  <c r="M561" i="9"/>
  <c r="M387" i="9"/>
  <c r="M483" i="9"/>
  <c r="M90" i="9"/>
  <c r="M444" i="9"/>
  <c r="M911" i="9"/>
  <c r="M993" i="9"/>
  <c r="M42" i="9"/>
  <c r="M693" i="9"/>
  <c r="M137" i="9"/>
  <c r="M158" i="9"/>
  <c r="M876" i="9"/>
  <c r="M349" i="9"/>
  <c r="M946" i="9"/>
  <c r="M733" i="9"/>
  <c r="M975" i="9"/>
  <c r="M774" i="9"/>
  <c r="M508" i="9"/>
  <c r="M784" i="9"/>
  <c r="M611" i="9"/>
  <c r="M113" i="9"/>
  <c r="M772" i="9"/>
  <c r="M50" i="9"/>
  <c r="M9" i="9"/>
  <c r="M306" i="9"/>
  <c r="M253" i="9"/>
  <c r="M421" i="9"/>
  <c r="M85" i="9"/>
  <c r="M5" i="9"/>
  <c r="M721" i="9"/>
  <c r="M976" i="9"/>
  <c r="M694" i="9"/>
  <c r="M219" i="9"/>
  <c r="M647" i="9"/>
  <c r="M278" i="9"/>
  <c r="M343" i="9"/>
  <c r="M933" i="9"/>
  <c r="M573" i="9"/>
  <c r="M316" i="9"/>
  <c r="M209" i="9"/>
  <c r="M535" i="9"/>
  <c r="M998" i="9"/>
  <c r="M529" i="9"/>
  <c r="M51" i="9"/>
  <c r="M79" i="9"/>
  <c r="M179" i="9"/>
  <c r="M557" i="9"/>
  <c r="M623" i="9"/>
  <c r="M761" i="9"/>
  <c r="M625" i="9"/>
  <c r="M564" i="9"/>
  <c r="M922" i="9"/>
  <c r="M288" i="9"/>
  <c r="M307" i="9"/>
  <c r="M340" i="9"/>
  <c r="M32" i="9"/>
  <c r="M272" i="9"/>
  <c r="M840" i="9"/>
  <c r="M826" i="9"/>
  <c r="M128" i="9"/>
  <c r="M254" i="9"/>
  <c r="M762" i="9"/>
  <c r="M69" i="9"/>
  <c r="M802" i="9"/>
  <c r="M118" i="9"/>
  <c r="M530" i="9"/>
  <c r="M592" i="9"/>
  <c r="M442" i="9"/>
  <c r="M841" i="9"/>
  <c r="M411" i="9"/>
  <c r="M210" i="9"/>
  <c r="M604" i="9"/>
  <c r="M666" i="9"/>
  <c r="M46" i="9"/>
  <c r="M281" i="9"/>
  <c r="M695" i="9"/>
  <c r="M11" i="9"/>
  <c r="M977" i="9"/>
  <c r="M682" i="9"/>
  <c r="M595" i="9"/>
  <c r="M872" i="9"/>
  <c r="M617" i="9"/>
  <c r="M371" i="9"/>
  <c r="M408" i="9"/>
  <c r="M849" i="9"/>
  <c r="M147" i="9"/>
  <c r="M912" i="9"/>
  <c r="M286" i="9"/>
  <c r="M850" i="9"/>
  <c r="M54" i="9"/>
  <c r="M558" i="9"/>
  <c r="M154" i="9"/>
  <c r="M320" i="9"/>
  <c r="M382" i="9"/>
  <c r="M357" i="9"/>
  <c r="M903" i="9"/>
  <c r="M952" i="9"/>
  <c r="M170" i="9"/>
  <c r="M220" i="9"/>
  <c r="M884" i="9"/>
  <c r="M270" i="9"/>
  <c r="M953" i="9"/>
  <c r="M496" i="9"/>
  <c r="M747" i="9"/>
  <c r="M889" i="9"/>
  <c r="M80" i="9"/>
  <c r="M129" i="9"/>
  <c r="M484" i="9"/>
  <c r="M669" i="9"/>
  <c r="M38" i="9"/>
  <c r="M389" i="9"/>
  <c r="M629" i="9"/>
  <c r="M383" i="9"/>
  <c r="M651" i="9"/>
  <c r="M255" i="9"/>
  <c r="M399" i="9"/>
  <c r="M217" i="9"/>
  <c r="M120" i="9"/>
  <c r="M105" i="9"/>
  <c r="M155" i="9"/>
  <c r="M258" i="9"/>
  <c r="M72" i="9"/>
  <c r="M353" i="9"/>
  <c r="M713" i="9"/>
  <c r="M227" i="9"/>
  <c r="M193" i="9"/>
  <c r="M947" i="9"/>
  <c r="M23" i="9"/>
  <c r="M726" i="9"/>
  <c r="M606" i="9"/>
  <c r="M851" i="9"/>
  <c r="M111" i="9"/>
  <c r="M775" i="9"/>
  <c r="M904" i="9"/>
  <c r="M653" i="9"/>
  <c r="M43" i="9"/>
  <c r="M433" i="9"/>
  <c r="M905" i="9"/>
  <c r="M417" i="9"/>
  <c r="M670" i="9"/>
  <c r="M44" i="9"/>
  <c r="M378" i="9"/>
  <c r="M742" i="9"/>
  <c r="M717" i="9"/>
  <c r="M474" i="9"/>
  <c r="M106" i="9"/>
  <c r="M336" i="9"/>
  <c r="M107" i="9"/>
  <c r="M501" i="9"/>
  <c r="M879" i="9"/>
  <c r="M995" i="9"/>
  <c r="M204" i="9"/>
  <c r="M293" i="9"/>
  <c r="M180" i="9"/>
  <c r="M795" i="9"/>
  <c r="M321" i="9"/>
  <c r="M803" i="9"/>
  <c r="M491" i="9"/>
  <c r="M462" i="9"/>
  <c r="M365" i="9"/>
  <c r="M830" i="9"/>
  <c r="M684" i="9"/>
  <c r="M163" i="9"/>
  <c r="M741" i="9"/>
  <c r="M168" i="9"/>
  <c r="M221" i="9"/>
  <c r="M541" i="9"/>
  <c r="M215" i="9"/>
  <c r="M130" i="9"/>
  <c r="M187" i="9"/>
  <c r="M581" i="9"/>
  <c r="M502" i="9"/>
  <c r="M228" i="9"/>
  <c r="M121" i="9"/>
  <c r="M898" i="9"/>
  <c r="M559" i="9"/>
  <c r="M422" i="9"/>
  <c r="M416" i="9"/>
  <c r="M612" i="9"/>
  <c r="M985" i="9"/>
  <c r="M614" i="9"/>
  <c r="M134" i="9"/>
  <c r="M521" i="9"/>
  <c r="M164" i="9"/>
  <c r="M366" i="9"/>
  <c r="M445" i="9"/>
  <c r="M452" i="9"/>
  <c r="M384" i="9"/>
  <c r="M169" i="9"/>
  <c r="M143" i="9"/>
  <c r="M392" i="9"/>
  <c r="M412" i="9"/>
  <c r="M396" i="9"/>
  <c r="M773" i="9"/>
  <c r="M892" i="9"/>
  <c r="M490" i="9"/>
  <c r="M966" i="9"/>
  <c r="M970" i="9"/>
  <c r="M880" i="9"/>
  <c r="M899" i="9"/>
  <c r="M854" i="9"/>
  <c r="M205" i="9"/>
  <c r="M923" i="9"/>
  <c r="M525" i="9"/>
  <c r="M890" i="9"/>
  <c r="M494" i="9"/>
  <c r="M818" i="9"/>
  <c r="M45" i="9"/>
  <c r="M544" i="9"/>
  <c r="M893" i="9"/>
  <c r="M344" i="9"/>
  <c r="M86" i="9"/>
  <c r="M256" i="9"/>
  <c r="M264" i="9"/>
  <c r="M954" i="9"/>
  <c r="M652" i="9"/>
  <c r="M294" i="9"/>
  <c r="M677" i="9"/>
  <c r="M295" i="9"/>
  <c r="M282" i="9"/>
  <c r="M750" i="9"/>
  <c r="M908" i="9"/>
  <c r="M734" i="9"/>
  <c r="M813" i="9"/>
  <c r="M235" i="9"/>
  <c r="M236" i="9"/>
  <c r="M748" i="9"/>
  <c r="M846" i="9"/>
  <c r="M332" i="9"/>
  <c r="M959" i="9"/>
  <c r="M229" i="9"/>
  <c r="M314" i="9"/>
  <c r="M476" i="9"/>
  <c r="M291" i="9"/>
  <c r="M626" i="9"/>
  <c r="M757" i="9"/>
  <c r="M587" i="9"/>
  <c r="M613" i="9"/>
  <c r="M197" i="9"/>
  <c r="M930" i="9"/>
  <c r="M727" i="9"/>
  <c r="M28" i="9"/>
  <c r="M144" i="9"/>
  <c r="M303" i="9"/>
  <c r="M265" i="9"/>
  <c r="M605" i="9"/>
  <c r="M538" i="9"/>
  <c r="M764" i="9"/>
  <c r="M560" i="9"/>
  <c r="M711" i="9"/>
  <c r="M112" i="9"/>
  <c r="M640" i="9"/>
  <c r="M627" i="9"/>
  <c r="M350" i="9"/>
  <c r="M259" i="9"/>
  <c r="M426" i="9"/>
  <c r="M437" i="9"/>
  <c r="M95" i="9"/>
  <c r="M297" i="9"/>
  <c r="M161" i="9"/>
  <c r="M814" i="9"/>
  <c r="M545" i="9"/>
  <c r="M546" i="9"/>
  <c r="M873" i="9"/>
  <c r="M699" i="9"/>
  <c r="M151" i="9"/>
  <c r="M188" i="9"/>
  <c r="M793" i="9"/>
  <c r="M960" i="9"/>
  <c r="M222" i="9"/>
  <c r="M273" i="9"/>
  <c r="M497" i="9"/>
  <c r="M722" i="9"/>
  <c r="M58" i="9"/>
  <c r="M509" i="9"/>
  <c r="M565" i="9"/>
  <c r="M241" i="9"/>
  <c r="M485" i="9"/>
  <c r="M957" i="9"/>
  <c r="M453" i="9"/>
  <c r="M522" i="9"/>
  <c r="M29" i="9"/>
  <c r="M81" i="9"/>
  <c r="M298" i="9"/>
  <c r="M466" i="9"/>
  <c r="M874" i="9"/>
  <c r="M12" i="9"/>
  <c r="M274" i="9"/>
  <c r="M99" i="9"/>
  <c r="M869" i="9"/>
  <c r="M961" i="9"/>
  <c r="M275" i="9"/>
  <c r="M718" i="9"/>
  <c r="M385" i="9"/>
  <c r="M30" i="9"/>
  <c r="M894" i="9"/>
  <c r="M245" i="9"/>
  <c r="M467" i="9"/>
  <c r="M138" i="9"/>
  <c r="M468" i="9"/>
  <c r="M679" i="9"/>
  <c r="M108" i="9"/>
  <c r="M542" i="9"/>
  <c r="M1001" i="9"/>
  <c r="M776" i="9"/>
  <c r="M696" i="9"/>
  <c r="M379" i="9"/>
  <c r="M523" i="9"/>
  <c r="M516" i="9"/>
  <c r="M22" i="9"/>
  <c r="M906" i="9"/>
  <c r="M329" i="9"/>
  <c r="M526" i="9"/>
  <c r="M934" i="9"/>
  <c r="M674" i="9"/>
  <c r="M463" i="9"/>
  <c r="M470" i="9"/>
  <c r="M630" i="9"/>
  <c r="M827" i="9"/>
  <c r="M431" i="9"/>
  <c r="M855" i="9"/>
  <c r="M578" i="9"/>
  <c r="M434" i="9"/>
  <c r="M266" i="9"/>
  <c r="M701" i="9"/>
  <c r="M345" i="9"/>
  <c r="M751" i="9"/>
  <c r="M547" i="9"/>
  <c r="M881" i="9"/>
  <c r="M885" i="9"/>
  <c r="M242" i="9"/>
  <c r="M582" i="9"/>
  <c r="M583" i="9"/>
  <c r="M510" i="9"/>
  <c r="M182" i="9"/>
  <c r="M543" i="9"/>
  <c r="M185" i="9"/>
  <c r="M962" i="9"/>
  <c r="M944" i="9"/>
  <c r="M96" i="9"/>
  <c r="M765" i="9"/>
  <c r="M495" i="9"/>
  <c r="M536" i="9"/>
  <c r="M114" i="9"/>
  <c r="M789" i="9"/>
  <c r="M451" i="9"/>
  <c r="M260" i="9"/>
  <c r="M41" i="9"/>
  <c r="M507" i="9"/>
  <c r="M531" i="9"/>
  <c r="M423" i="9"/>
  <c r="M895" i="9"/>
  <c r="M70" i="9"/>
  <c r="M654" i="9"/>
  <c r="M920" i="9"/>
  <c r="M198" i="9"/>
  <c r="M758" i="9"/>
  <c r="M819" i="9"/>
  <c r="M446" i="9"/>
  <c r="M20" i="9"/>
  <c r="M47" i="9"/>
  <c r="M190" i="9"/>
  <c r="M831" i="9"/>
  <c r="M4" i="9"/>
  <c r="M492" i="9"/>
  <c r="M123" i="9"/>
  <c r="M14" i="9"/>
  <c r="M768" i="9"/>
  <c r="M847" i="9"/>
  <c r="M675" i="9"/>
  <c r="M248" i="9"/>
  <c r="M663" i="9"/>
  <c r="M607" i="9"/>
  <c r="M660" i="9"/>
  <c r="M513" i="9"/>
  <c r="M276" i="9"/>
  <c r="M322" i="9"/>
  <c r="M404" i="9"/>
  <c r="M811" i="9"/>
  <c r="M82" i="9"/>
  <c r="M346" i="9"/>
  <c r="M796" i="9"/>
  <c r="M981" i="9"/>
  <c r="M358" i="9"/>
  <c r="M982" i="9"/>
  <c r="M967" i="9"/>
  <c r="M52" i="9"/>
  <c r="M413" i="9"/>
  <c r="M550" i="9"/>
  <c r="M341" i="9"/>
  <c r="M475" i="9"/>
  <c r="M648" i="9"/>
  <c r="M142" i="9"/>
  <c r="M568" i="9"/>
  <c r="M638" i="9"/>
  <c r="M354" i="9"/>
  <c r="M177" i="9"/>
  <c r="M994" i="9"/>
  <c r="M842" i="9"/>
  <c r="M683" i="9"/>
  <c r="M864" i="9"/>
  <c r="M986" i="9"/>
  <c r="M148" i="9"/>
  <c r="M206" i="9"/>
  <c r="M804" i="9"/>
  <c r="M237" i="9"/>
  <c r="M548" i="9"/>
  <c r="M59" i="9"/>
  <c r="M145" i="9"/>
  <c r="M932" i="9"/>
  <c r="M486" i="9"/>
  <c r="M498" i="9"/>
  <c r="M88" i="9"/>
  <c r="M749" i="9"/>
  <c r="M271" i="9"/>
  <c r="M167" i="9"/>
  <c r="M75" i="9"/>
  <c r="M355" i="9"/>
  <c r="M493" i="9"/>
  <c r="M697" i="9"/>
  <c r="M791" i="9"/>
  <c r="M971" i="9"/>
  <c r="M199" i="9"/>
  <c r="M987" i="9"/>
  <c r="M48" i="9"/>
  <c r="M211" i="9"/>
  <c r="M596" i="9"/>
  <c r="M719" i="9"/>
  <c r="M372" i="9"/>
  <c r="M122" i="9"/>
  <c r="M477" i="9"/>
  <c r="M685" i="9"/>
  <c r="M743" i="9"/>
  <c r="M117" i="9"/>
  <c r="M552" i="9"/>
  <c r="M374" i="9"/>
  <c r="M505" i="9"/>
  <c r="M805" i="9"/>
  <c r="M574" i="9"/>
  <c r="M566" i="9"/>
  <c r="M159" i="9"/>
  <c r="M447" i="9"/>
  <c r="M406" i="9"/>
  <c r="M823" i="9"/>
  <c r="M759" i="9"/>
  <c r="M856" i="9"/>
  <c r="M686" i="9"/>
  <c r="M852" i="9"/>
  <c r="M824" i="9"/>
  <c r="M940" i="9"/>
  <c r="M427" i="9"/>
  <c r="M194" i="9"/>
  <c r="M76" i="9"/>
  <c r="M524" i="9"/>
  <c r="M636" i="9"/>
  <c r="M672" i="9"/>
  <c r="M6" i="9"/>
  <c r="M277" i="9"/>
  <c r="M511" i="9"/>
  <c r="M311" i="9"/>
  <c r="M471" i="9"/>
  <c r="M754" i="9"/>
  <c r="M820" i="9"/>
  <c r="M958" i="9"/>
  <c r="M469" i="9"/>
  <c r="M687" i="9"/>
  <c r="M74" i="9"/>
  <c r="M900" i="9"/>
  <c r="M162" i="9"/>
  <c r="M691" i="9"/>
  <c r="M821" i="9"/>
  <c r="M945" i="9"/>
  <c r="M737" i="9"/>
  <c r="M440" i="9"/>
  <c r="M267" i="9"/>
  <c r="M400" i="9"/>
  <c r="M896" i="9"/>
  <c r="M597" i="9"/>
  <c r="M60" i="9"/>
  <c r="M927" i="9"/>
  <c r="M916" i="9"/>
  <c r="M317" i="9"/>
  <c r="M186" i="9"/>
  <c r="M319" i="9"/>
  <c r="M678" i="9"/>
  <c r="M324" i="9"/>
  <c r="M464" i="9"/>
  <c r="M34" i="9"/>
  <c r="M598" i="9"/>
  <c r="M77" i="9"/>
  <c r="M664" i="9"/>
  <c r="M828" i="9"/>
  <c r="M549" i="9"/>
  <c r="M517" i="9"/>
  <c r="M714" i="9"/>
  <c r="M250" i="9"/>
  <c r="M700" i="9"/>
  <c r="M337" i="9"/>
  <c r="M200" i="9"/>
  <c r="M35" i="9"/>
  <c r="M441" i="9"/>
  <c r="M102" i="9"/>
  <c r="M223" i="9"/>
  <c r="M100" i="9"/>
  <c r="M865" i="9"/>
  <c r="M782" i="9"/>
  <c r="M836" i="9"/>
  <c r="M15" i="9"/>
  <c r="M342" i="9"/>
  <c r="M514" i="9"/>
  <c r="M279" i="9"/>
  <c r="M97" i="9"/>
  <c r="M763" i="9"/>
  <c r="M800" i="9"/>
  <c r="M456" i="9"/>
  <c r="M752" i="9"/>
  <c r="M812" i="9"/>
  <c r="M449" i="9"/>
  <c r="M156" i="9"/>
  <c r="M816" i="9"/>
  <c r="M753" i="9"/>
  <c r="M459" i="9"/>
  <c r="M53" i="9"/>
  <c r="M909" i="9"/>
  <c r="M972" i="9"/>
  <c r="M195" i="9"/>
  <c r="M16" i="9"/>
  <c r="M633" i="9"/>
  <c r="M347" i="9"/>
  <c r="M24" i="9"/>
  <c r="M571" i="9"/>
  <c r="M555" i="9"/>
  <c r="M55" i="9"/>
  <c r="M834" i="9"/>
  <c r="M63" i="9"/>
  <c r="M649" i="9"/>
  <c r="M124" i="9"/>
  <c r="M512" i="9"/>
  <c r="M457" i="9"/>
  <c r="M655" i="9"/>
  <c r="M709" i="9"/>
  <c r="M935" i="9"/>
  <c r="M367" i="9"/>
  <c r="M246" i="9"/>
  <c r="M432" i="9"/>
  <c r="M732" i="9"/>
  <c r="M458" i="9"/>
  <c r="M673" i="9"/>
  <c r="M643" i="9"/>
  <c r="M390" i="9"/>
  <c r="M631" i="9"/>
  <c r="M835" i="9"/>
  <c r="M454" i="9"/>
  <c r="M450" i="9"/>
  <c r="M418" i="9"/>
  <c r="M650" i="9"/>
  <c r="M624" i="9"/>
  <c r="M230" i="9"/>
  <c r="M401" i="9"/>
  <c r="M641" i="9"/>
  <c r="M224" i="9"/>
  <c r="M766" i="9"/>
  <c r="M231" i="9"/>
  <c r="M928" i="9"/>
  <c r="M593" i="9"/>
  <c r="M859" i="9"/>
  <c r="M808" i="9"/>
  <c r="M380" i="9"/>
  <c r="M428" i="9"/>
  <c r="M973" i="9"/>
  <c r="M781" i="9"/>
  <c r="M556" i="9"/>
  <c r="M325" i="9"/>
  <c r="M817" i="9"/>
  <c r="M359" i="9"/>
  <c r="M438" i="9"/>
  <c r="M368" i="9"/>
  <c r="M503" i="9"/>
  <c r="M196" i="9"/>
  <c r="M913" i="9"/>
  <c r="M448" i="9"/>
  <c r="M702" i="9"/>
  <c r="M671" i="9"/>
  <c r="M506" i="9"/>
  <c r="M64" i="9"/>
  <c r="M13" i="9"/>
  <c r="M49" i="9"/>
  <c r="M584" i="9"/>
  <c r="M866" i="9"/>
  <c r="M941" i="9"/>
  <c r="M518" i="9"/>
  <c r="M948" i="9"/>
  <c r="M783" i="9"/>
  <c r="M662" i="9"/>
  <c r="M532" i="9"/>
  <c r="M665" i="9"/>
  <c r="M777" i="9"/>
  <c r="M929" i="9"/>
  <c r="M369" i="9"/>
  <c r="M730" i="9"/>
  <c r="M333" i="9"/>
  <c r="M964" i="9"/>
  <c r="M280" i="9"/>
  <c r="M402" i="9"/>
  <c r="M18" i="9"/>
  <c r="M924" i="9"/>
  <c r="M860" i="9"/>
  <c r="M504" i="9"/>
  <c r="M83" i="9"/>
  <c r="M351" i="9"/>
  <c r="M249" i="9"/>
  <c r="M183" i="9"/>
  <c r="M362" i="9"/>
  <c r="M125" i="9"/>
  <c r="M600" i="9"/>
  <c r="M978" i="9"/>
  <c r="M963" i="9"/>
  <c r="M238" i="9"/>
  <c r="M877" i="9"/>
  <c r="M738" i="9"/>
  <c r="M40" i="9"/>
  <c r="M443" i="9"/>
  <c r="M499" i="9"/>
  <c r="M988" i="9"/>
  <c r="M951" i="9"/>
  <c r="M388" i="9"/>
  <c r="M589" i="9"/>
  <c r="M409" i="9"/>
  <c r="M618" i="9"/>
  <c r="M553" i="9"/>
  <c r="M299" i="9"/>
  <c r="M61" i="9"/>
  <c r="M334" i="9"/>
  <c r="M356" i="9"/>
  <c r="M989" i="9"/>
  <c r="M109" i="9"/>
  <c r="M778" i="9"/>
  <c r="M212" i="9"/>
  <c r="M110" i="9"/>
  <c r="M381" i="9"/>
  <c r="M283" i="9"/>
  <c r="M419" i="9"/>
  <c r="M289" i="9"/>
  <c r="M809" i="9"/>
  <c r="M601" i="9"/>
  <c r="M216" i="9"/>
  <c r="M914" i="9"/>
  <c r="M792" i="9"/>
  <c r="M268" i="9"/>
  <c r="M424" i="9"/>
  <c r="M968" i="9"/>
  <c r="M735" i="9"/>
  <c r="M537" i="9"/>
  <c r="M312" i="9"/>
  <c r="M455" i="9"/>
  <c r="M779" i="9"/>
  <c r="M567" i="9"/>
  <c r="K81" i="9"/>
  <c r="J218" i="9"/>
  <c r="J191" i="9"/>
  <c r="J829" i="9"/>
  <c r="J414" i="9"/>
  <c r="J863" i="9"/>
  <c r="J661" i="9"/>
  <c r="J949" i="9"/>
  <c r="J65" i="9"/>
  <c r="J360" i="9"/>
  <c r="J637" i="9"/>
  <c r="J93" i="9"/>
  <c r="J84" i="9"/>
  <c r="J839" i="9"/>
  <c r="J73" i="9"/>
  <c r="J858" i="9"/>
  <c r="J394" i="9"/>
  <c r="J101" i="9"/>
  <c r="J801" i="9"/>
  <c r="J515" i="9"/>
  <c r="J201" i="9"/>
  <c r="J891" i="9"/>
  <c r="J339" i="9"/>
  <c r="J786" i="9"/>
  <c r="J136" i="9"/>
  <c r="J586" i="9"/>
  <c r="J17" i="9"/>
  <c r="J352" i="9"/>
  <c r="J965" i="9"/>
  <c r="J239" i="9"/>
  <c r="J308" i="9"/>
  <c r="J888" i="9"/>
  <c r="J410" i="9"/>
  <c r="J938" i="9"/>
  <c r="J309" i="9"/>
  <c r="J436" i="9"/>
  <c r="J3" i="9"/>
  <c r="J939" i="9"/>
  <c r="J153" i="9"/>
  <c r="J897" i="9"/>
  <c r="J328" i="9"/>
  <c r="J203" i="9"/>
  <c r="J330" i="9"/>
  <c r="J931" i="9"/>
  <c r="J386" i="9"/>
  <c r="J520" i="9"/>
  <c r="J725" i="9"/>
  <c r="J37" i="9"/>
  <c r="J141" i="9"/>
  <c r="J692" i="9"/>
  <c r="J387" i="9"/>
  <c r="J911" i="9"/>
  <c r="J137" i="9"/>
  <c r="J946" i="9"/>
  <c r="J508" i="9"/>
  <c r="J772" i="9"/>
  <c r="J253" i="9"/>
  <c r="J721" i="9"/>
  <c r="J647" i="9"/>
  <c r="J573" i="9"/>
  <c r="J998" i="9"/>
  <c r="J179" i="9"/>
  <c r="J307" i="9"/>
  <c r="J840" i="9"/>
  <c r="J762" i="9"/>
  <c r="J530" i="9"/>
  <c r="J411" i="9"/>
  <c r="J617" i="9"/>
  <c r="J147" i="9"/>
  <c r="J54" i="9"/>
  <c r="J382" i="9"/>
  <c r="J170" i="9"/>
  <c r="J953" i="9"/>
  <c r="J80" i="9"/>
  <c r="J38" i="9"/>
  <c r="J651" i="9"/>
  <c r="J120" i="9"/>
  <c r="J72" i="9"/>
  <c r="J193" i="9"/>
  <c r="J606" i="9"/>
  <c r="J904" i="9"/>
  <c r="J905" i="9"/>
  <c r="J378" i="9"/>
  <c r="J106" i="9"/>
  <c r="J879" i="9"/>
  <c r="J180" i="9"/>
  <c r="J491" i="9"/>
  <c r="J684" i="9"/>
  <c r="J221" i="9"/>
  <c r="J187" i="9"/>
  <c r="J121" i="9"/>
  <c r="J416" i="9"/>
  <c r="J134" i="9"/>
  <c r="J445" i="9"/>
  <c r="J143" i="9"/>
  <c r="J970" i="9"/>
  <c r="J205" i="9"/>
  <c r="J494" i="9"/>
  <c r="J893" i="9"/>
  <c r="J264" i="9"/>
  <c r="J677" i="9"/>
  <c r="J908" i="9"/>
  <c r="J236" i="9"/>
  <c r="J959" i="9"/>
  <c r="J291" i="9"/>
  <c r="J613" i="9"/>
  <c r="J28" i="9"/>
  <c r="J605" i="9"/>
  <c r="J711" i="9"/>
  <c r="J350" i="9"/>
  <c r="J95" i="9"/>
  <c r="J545" i="9"/>
  <c r="J151" i="9"/>
  <c r="J222" i="9"/>
  <c r="J58" i="9"/>
  <c r="J485" i="9"/>
  <c r="J29" i="9"/>
  <c r="J874" i="9"/>
  <c r="J869" i="9"/>
  <c r="J385" i="9"/>
  <c r="J467" i="9"/>
  <c r="J108" i="9"/>
  <c r="J696" i="9"/>
  <c r="J22" i="9"/>
  <c r="J934" i="9"/>
  <c r="J630" i="9"/>
  <c r="J578" i="9"/>
  <c r="J345" i="9"/>
  <c r="J885" i="9"/>
  <c r="J510" i="9"/>
  <c r="J962" i="9"/>
  <c r="J495" i="9"/>
  <c r="J451" i="9"/>
  <c r="J531" i="9"/>
  <c r="J654" i="9"/>
  <c r="J819" i="9"/>
  <c r="J190" i="9"/>
  <c r="J123" i="9"/>
  <c r="J675" i="9"/>
  <c r="J660" i="9"/>
  <c r="J404" i="9"/>
  <c r="J796" i="9"/>
  <c r="J967" i="9"/>
  <c r="J341" i="9"/>
  <c r="J568" i="9"/>
  <c r="J994" i="9"/>
  <c r="J986" i="9"/>
  <c r="J237" i="9"/>
  <c r="J932" i="9"/>
  <c r="J749" i="9"/>
  <c r="J355" i="9"/>
  <c r="J971" i="9"/>
  <c r="J211" i="9"/>
  <c r="J122" i="9"/>
  <c r="J117" i="9"/>
  <c r="J805" i="9"/>
  <c r="J447" i="9"/>
  <c r="J856" i="9"/>
  <c r="J940" i="9"/>
  <c r="J524" i="9"/>
  <c r="J277" i="9"/>
  <c r="J754" i="9"/>
  <c r="J687" i="9"/>
  <c r="J691" i="9"/>
  <c r="J440" i="9"/>
  <c r="J597" i="9"/>
  <c r="J317" i="9"/>
  <c r="J324" i="9"/>
  <c r="J77" i="9"/>
  <c r="J517" i="9"/>
  <c r="J337" i="9"/>
  <c r="J102" i="9"/>
  <c r="J782" i="9"/>
  <c r="J514" i="9"/>
  <c r="J800" i="9"/>
  <c r="J449" i="9"/>
  <c r="J459" i="9"/>
  <c r="J195" i="9"/>
  <c r="J24" i="9"/>
  <c r="J834" i="9"/>
  <c r="J512" i="9"/>
  <c r="J935" i="9"/>
  <c r="J732" i="9"/>
  <c r="J450" i="9"/>
  <c r="J230" i="9"/>
  <c r="J766" i="9"/>
  <c r="J859" i="9"/>
  <c r="J973" i="9"/>
  <c r="J817" i="9"/>
  <c r="J503" i="9"/>
  <c r="J702" i="9"/>
  <c r="J13" i="9"/>
  <c r="J941" i="9"/>
  <c r="J662" i="9"/>
  <c r="J929" i="9"/>
  <c r="J964" i="9"/>
  <c r="J924" i="9"/>
  <c r="J351" i="9"/>
  <c r="J125" i="9"/>
  <c r="J238" i="9"/>
  <c r="J443" i="9"/>
  <c r="J388" i="9"/>
  <c r="J553" i="9"/>
  <c r="J356" i="9"/>
  <c r="J212" i="9"/>
  <c r="J419" i="9"/>
  <c r="J216" i="9"/>
  <c r="J312" i="9"/>
  <c r="L375" i="9"/>
  <c r="L478" i="9"/>
  <c r="L656" i="9"/>
  <c r="L731" i="9"/>
  <c r="L644" i="9"/>
  <c r="L376" i="9"/>
  <c r="L56" i="9"/>
  <c r="L979" i="9"/>
  <c r="L218" i="9"/>
  <c r="L304" i="9"/>
  <c r="L2" i="9"/>
  <c r="L292" i="9"/>
  <c r="L708" i="9"/>
  <c r="L119" i="9"/>
  <c r="L78" i="9"/>
  <c r="L628" i="9"/>
  <c r="L91" i="9"/>
  <c r="L563" i="9"/>
  <c r="L767" i="9"/>
  <c r="L639" i="9"/>
  <c r="L157" i="9"/>
  <c r="L667" i="9"/>
  <c r="L425" i="9"/>
  <c r="L602" i="9"/>
  <c r="L527" i="9"/>
  <c r="L861" i="9"/>
  <c r="L862" i="9"/>
  <c r="L103" i="9"/>
  <c r="L251" i="9"/>
  <c r="L318" i="9"/>
  <c r="L403" i="9"/>
  <c r="L645" i="9"/>
  <c r="L191" i="9"/>
  <c r="L472" i="9"/>
  <c r="L439" i="9"/>
  <c r="L634" i="9"/>
  <c r="L420" i="9"/>
  <c r="L460" i="9"/>
  <c r="L479" i="9"/>
  <c r="L901" i="9"/>
  <c r="L393" i="9"/>
  <c r="L338" i="9"/>
  <c r="L857" i="9"/>
  <c r="L115" i="9"/>
  <c r="L287" i="9"/>
  <c r="L657" i="9"/>
  <c r="L139" i="9"/>
  <c r="L619" i="9"/>
  <c r="L539" i="9"/>
  <c r="L465" i="9"/>
  <c r="L98" i="9"/>
  <c r="L415" i="9"/>
  <c r="L67" i="9"/>
  <c r="L326" i="9"/>
  <c r="L843" i="9"/>
  <c r="L755" i="9"/>
  <c r="L728" i="9"/>
  <c r="L435" i="9"/>
  <c r="L104" i="9"/>
  <c r="L715" i="9"/>
  <c r="L133" i="9"/>
  <c r="L867" i="9"/>
  <c r="L116" i="9"/>
  <c r="L290" i="9"/>
  <c r="L500" i="9"/>
  <c r="L769" i="9"/>
  <c r="L232" i="9"/>
  <c r="L815" i="9"/>
  <c r="L936" i="9"/>
  <c r="L917" i="9"/>
  <c r="L184" i="9"/>
  <c r="L172" i="9"/>
  <c r="L680" i="9"/>
  <c r="L688" i="9"/>
  <c r="L915" i="9"/>
  <c r="L7" i="9"/>
  <c r="L822" i="9"/>
  <c r="L305" i="9"/>
  <c r="L615" i="9"/>
  <c r="L192" i="9"/>
  <c r="L886" i="9"/>
  <c r="L39" i="9"/>
  <c r="L797" i="9"/>
  <c r="L429" i="9"/>
  <c r="L207" i="9"/>
  <c r="L569" i="9"/>
  <c r="L150" i="9"/>
  <c r="L739" i="9"/>
  <c r="L62" i="9"/>
  <c r="L925" i="9"/>
  <c r="L689" i="9"/>
  <c r="L146" i="9"/>
  <c r="L480" i="9"/>
  <c r="L590" i="9"/>
  <c r="L140" i="9"/>
  <c r="L131" i="9"/>
  <c r="L806" i="9"/>
  <c r="L126" i="9"/>
  <c r="L710" i="9"/>
  <c r="L261" i="9"/>
  <c r="L829" i="9"/>
  <c r="L68" i="9"/>
  <c r="L397" i="9"/>
  <c r="L407" i="9"/>
  <c r="L853" i="9"/>
  <c r="L25" i="9"/>
  <c r="L327" i="9"/>
  <c r="L473" i="9"/>
  <c r="L572" i="9"/>
  <c r="L887" i="9"/>
  <c r="L599" i="9"/>
  <c r="L756" i="9"/>
  <c r="L844" i="9"/>
  <c r="L284" i="9"/>
  <c r="L621" i="9"/>
  <c r="L348" i="9"/>
  <c r="L252" i="9"/>
  <c r="L313" i="9"/>
  <c r="L300" i="9"/>
  <c r="L716" i="9"/>
  <c r="L21" i="9"/>
  <c r="L990" i="9"/>
  <c r="L31" i="9"/>
  <c r="L87" i="9"/>
  <c r="L171" i="9"/>
  <c r="L608" i="9"/>
  <c r="L173" i="9"/>
  <c r="L540" i="9"/>
  <c r="L247" i="9"/>
  <c r="L301" i="9"/>
  <c r="L323" i="9"/>
  <c r="L174" i="9"/>
  <c r="L706" i="9"/>
  <c r="L551" i="9"/>
  <c r="L487" i="9"/>
  <c r="L577" i="9"/>
  <c r="L955" i="9"/>
  <c r="L243" i="9"/>
  <c r="L983" i="9"/>
  <c r="L785" i="9"/>
  <c r="L703" i="9"/>
  <c r="L175" i="9"/>
  <c r="L882" i="9"/>
  <c r="L519" i="9"/>
  <c r="L8" i="9"/>
  <c r="L770" i="9"/>
  <c r="L620" i="9"/>
  <c r="L870" i="9"/>
  <c r="L937" i="9"/>
  <c r="L807" i="9"/>
  <c r="L707" i="9"/>
  <c r="L668" i="9"/>
  <c r="L991" i="9"/>
  <c r="L845" i="9"/>
  <c r="L745" i="9"/>
  <c r="L165" i="9"/>
  <c r="L642" i="9"/>
  <c r="L213" i="9"/>
  <c r="L92" i="9"/>
  <c r="L591" i="9"/>
  <c r="L414" i="9"/>
  <c r="L335" i="9"/>
  <c r="L262" i="9"/>
  <c r="L19" i="9"/>
  <c r="L863" i="9"/>
  <c r="L178" i="9"/>
  <c r="L570" i="9"/>
  <c r="L681" i="9"/>
  <c r="L661" i="9"/>
  <c r="L488" i="9"/>
  <c r="L837" i="9"/>
  <c r="L363" i="9"/>
  <c r="L949" i="9"/>
  <c r="L712" i="9"/>
  <c r="L233" i="9"/>
  <c r="L579" i="9"/>
  <c r="L65" i="9"/>
  <c r="L833" i="9"/>
  <c r="L622" i="9"/>
  <c r="L533" i="9"/>
  <c r="L360" i="9"/>
  <c r="L999" i="9"/>
  <c r="L430" i="9"/>
  <c r="L132" i="9"/>
  <c r="L637" i="9"/>
  <c r="L868" i="9"/>
  <c r="L902" i="9"/>
  <c r="L744" i="9"/>
  <c r="L93" i="9"/>
  <c r="L225" i="9"/>
  <c r="L534" i="9"/>
  <c r="L89" i="9"/>
  <c r="L84" i="9"/>
  <c r="L36" i="9"/>
  <c r="L285" i="9"/>
  <c r="L794" i="9"/>
  <c r="L839" i="9"/>
  <c r="L736" i="9"/>
  <c r="L980" i="9"/>
  <c r="L942" i="9"/>
  <c r="L73" i="9"/>
  <c r="L729" i="9"/>
  <c r="L609" i="9"/>
  <c r="L226" i="9"/>
  <c r="L858" i="9"/>
  <c r="L580" i="9"/>
  <c r="L603" i="9"/>
  <c r="L658" i="9"/>
  <c r="L394" i="9"/>
  <c r="L189" i="9"/>
  <c r="L704" i="9"/>
  <c r="L127" i="9"/>
  <c r="L101" i="9"/>
  <c r="L878" i="9"/>
  <c r="L871" i="9"/>
  <c r="L244" i="9"/>
  <c r="L801" i="9"/>
  <c r="L659" i="9"/>
  <c r="L875" i="9"/>
  <c r="L984" i="9"/>
  <c r="L515" i="9"/>
  <c r="L740" i="9"/>
  <c r="L676" i="9"/>
  <c r="L361" i="9"/>
  <c r="L201" i="9"/>
  <c r="L723" i="9"/>
  <c r="L135" i="9"/>
  <c r="L616" i="9"/>
  <c r="L891" i="9"/>
  <c r="L202" i="9"/>
  <c r="L377" i="9"/>
  <c r="L160" i="9"/>
  <c r="L339" i="9"/>
  <c r="L848" i="9"/>
  <c r="L269" i="9"/>
  <c r="L214" i="9"/>
  <c r="L786" i="9"/>
  <c r="L798" i="9"/>
  <c r="L585" i="9"/>
  <c r="L790" i="9"/>
  <c r="L136" i="9"/>
  <c r="L787" i="9"/>
  <c r="L705" i="9"/>
  <c r="L690" i="9"/>
  <c r="L586" i="9"/>
  <c r="L481" i="9"/>
  <c r="L461" i="9"/>
  <c r="L1000" i="9"/>
  <c r="L17" i="9"/>
  <c r="L950" i="9"/>
  <c r="L257" i="9"/>
  <c r="L838" i="9"/>
  <c r="L352" i="9"/>
  <c r="L918" i="9"/>
  <c r="L331" i="9"/>
  <c r="L635" i="9"/>
  <c r="L965" i="9"/>
  <c r="L919" i="9"/>
  <c r="L554" i="9"/>
  <c r="L208" i="9"/>
  <c r="L239" i="9"/>
  <c r="L26" i="9"/>
  <c r="L720" i="9"/>
  <c r="L610" i="9"/>
  <c r="L308" i="9"/>
  <c r="L57" i="9"/>
  <c r="L296" i="9"/>
  <c r="L992" i="9"/>
  <c r="L888" i="9"/>
  <c r="L760" i="9"/>
  <c r="L395" i="9"/>
  <c r="L969" i="9"/>
  <c r="L410" i="9"/>
  <c r="L926" i="9"/>
  <c r="L724" i="9"/>
  <c r="L788" i="9"/>
  <c r="L938" i="9"/>
  <c r="L33" i="9"/>
  <c r="L398" i="9"/>
  <c r="L149" i="9"/>
  <c r="L309" i="9"/>
  <c r="L234" i="9"/>
  <c r="L10" i="9"/>
  <c r="L799" i="9"/>
  <c r="L436" i="9"/>
  <c r="L181" i="9"/>
  <c r="L646" i="9"/>
  <c r="L370" i="9"/>
  <c r="L3" i="9"/>
  <c r="L825" i="9"/>
  <c r="L482" i="9"/>
  <c r="L780" i="9"/>
  <c r="L939" i="9"/>
  <c r="L528" i="9"/>
  <c r="L152" i="9"/>
  <c r="L94" i="9"/>
  <c r="L153" i="9"/>
  <c r="L883" i="9"/>
  <c r="L910" i="9"/>
  <c r="L391" i="9"/>
  <c r="L897" i="9"/>
  <c r="L921" i="9"/>
  <c r="L166" i="9"/>
  <c r="L771" i="9"/>
  <c r="L328" i="9"/>
  <c r="L588" i="9"/>
  <c r="L997" i="9"/>
  <c r="L943" i="9"/>
  <c r="L203" i="9"/>
  <c r="L575" i="9"/>
  <c r="L746" i="9"/>
  <c r="L263" i="9"/>
  <c r="L330" i="9"/>
  <c r="L310" i="9"/>
  <c r="L562" i="9"/>
  <c r="L956" i="9"/>
  <c r="L931" i="9"/>
  <c r="L302" i="9"/>
  <c r="L698" i="9"/>
  <c r="L66" i="9"/>
  <c r="L386" i="9"/>
  <c r="L240" i="9"/>
  <c r="L489" i="9"/>
  <c r="L576" i="9"/>
  <c r="L520" i="9"/>
  <c r="L810" i="9"/>
  <c r="L996" i="9"/>
  <c r="L974" i="9"/>
  <c r="L725" i="9"/>
  <c r="L315" i="9"/>
  <c r="L632" i="9"/>
  <c r="L373" i="9"/>
  <c r="L37" i="9"/>
  <c r="L71" i="9"/>
  <c r="L907" i="9"/>
  <c r="L832" i="9"/>
  <c r="L141" i="9"/>
  <c r="L176" i="9"/>
  <c r="L364" i="9"/>
  <c r="L405" i="9"/>
  <c r="L692" i="9"/>
  <c r="L594" i="9"/>
  <c r="L27" i="9"/>
  <c r="L561" i="9"/>
  <c r="L387" i="9"/>
  <c r="L483" i="9"/>
  <c r="L90" i="9"/>
  <c r="L444" i="9"/>
  <c r="L911" i="9"/>
  <c r="L993" i="9"/>
  <c r="L42" i="9"/>
  <c r="L693" i="9"/>
  <c r="L137" i="9"/>
  <c r="L158" i="9"/>
  <c r="L876" i="9"/>
  <c r="L349" i="9"/>
  <c r="L946" i="9"/>
  <c r="L733" i="9"/>
  <c r="L975" i="9"/>
  <c r="L774" i="9"/>
  <c r="L508" i="9"/>
  <c r="L784" i="9"/>
  <c r="L611" i="9"/>
  <c r="L113" i="9"/>
  <c r="L772" i="9"/>
  <c r="L50" i="9"/>
  <c r="L9" i="9"/>
  <c r="L306" i="9"/>
  <c r="L253" i="9"/>
  <c r="L421" i="9"/>
  <c r="L85" i="9"/>
  <c r="L5" i="9"/>
  <c r="L721" i="9"/>
  <c r="L976" i="9"/>
  <c r="L694" i="9"/>
  <c r="L219" i="9"/>
  <c r="L647" i="9"/>
  <c r="L278" i="9"/>
  <c r="L343" i="9"/>
  <c r="L933" i="9"/>
  <c r="L573" i="9"/>
  <c r="L316" i="9"/>
  <c r="L209" i="9"/>
  <c r="L535" i="9"/>
  <c r="L998" i="9"/>
  <c r="L529" i="9"/>
  <c r="L51" i="9"/>
  <c r="L79" i="9"/>
  <c r="L179" i="9"/>
  <c r="L557" i="9"/>
  <c r="L623" i="9"/>
  <c r="L761" i="9"/>
  <c r="L625" i="9"/>
  <c r="L564" i="9"/>
  <c r="L922" i="9"/>
  <c r="L288" i="9"/>
  <c r="L307" i="9"/>
  <c r="L340" i="9"/>
  <c r="L32" i="9"/>
  <c r="L272" i="9"/>
  <c r="L840" i="9"/>
  <c r="L826" i="9"/>
  <c r="L128" i="9"/>
  <c r="L254" i="9"/>
  <c r="L762" i="9"/>
  <c r="L69" i="9"/>
  <c r="L802" i="9"/>
  <c r="L118" i="9"/>
  <c r="L530" i="9"/>
  <c r="L592" i="9"/>
  <c r="L442" i="9"/>
  <c r="L841" i="9"/>
  <c r="L411" i="9"/>
  <c r="L210" i="9"/>
  <c r="L604" i="9"/>
  <c r="L666" i="9"/>
  <c r="L46" i="9"/>
  <c r="L281" i="9"/>
  <c r="L695" i="9"/>
  <c r="L11" i="9"/>
  <c r="L977" i="9"/>
  <c r="L682" i="9"/>
  <c r="L595" i="9"/>
  <c r="L872" i="9"/>
  <c r="L617" i="9"/>
  <c r="L371" i="9"/>
  <c r="L408" i="9"/>
  <c r="L849" i="9"/>
  <c r="L147" i="9"/>
  <c r="L912" i="9"/>
  <c r="L286" i="9"/>
  <c r="L850" i="9"/>
  <c r="L54" i="9"/>
  <c r="L558" i="9"/>
  <c r="L154" i="9"/>
  <c r="L320" i="9"/>
  <c r="L382" i="9"/>
  <c r="L357" i="9"/>
  <c r="L903" i="9"/>
  <c r="L952" i="9"/>
  <c r="L170" i="9"/>
  <c r="L220" i="9"/>
  <c r="L884" i="9"/>
  <c r="L270" i="9"/>
  <c r="L953" i="9"/>
  <c r="L496" i="9"/>
  <c r="L747" i="9"/>
  <c r="L889" i="9"/>
  <c r="L80" i="9"/>
  <c r="L129" i="9"/>
  <c r="L484" i="9"/>
  <c r="L669" i="9"/>
  <c r="L38" i="9"/>
  <c r="L389" i="9"/>
  <c r="L629" i="9"/>
  <c r="L383" i="9"/>
  <c r="L651" i="9"/>
  <c r="L255" i="9"/>
  <c r="L399" i="9"/>
  <c r="L217" i="9"/>
  <c r="L120" i="9"/>
  <c r="L105" i="9"/>
  <c r="L155" i="9"/>
  <c r="L258" i="9"/>
  <c r="L72" i="9"/>
  <c r="L353" i="9"/>
  <c r="L713" i="9"/>
  <c r="L227" i="9"/>
  <c r="L193" i="9"/>
  <c r="L947" i="9"/>
  <c r="L23" i="9"/>
  <c r="L726" i="9"/>
  <c r="L606" i="9"/>
  <c r="L851" i="9"/>
  <c r="L111" i="9"/>
  <c r="L775" i="9"/>
  <c r="L904" i="9"/>
  <c r="L653" i="9"/>
  <c r="L43" i="9"/>
  <c r="L433" i="9"/>
  <c r="L905" i="9"/>
  <c r="L417" i="9"/>
  <c r="L670" i="9"/>
  <c r="L44" i="9"/>
  <c r="L378" i="9"/>
  <c r="L742" i="9"/>
  <c r="L717" i="9"/>
  <c r="L474" i="9"/>
  <c r="L106" i="9"/>
  <c r="L336" i="9"/>
  <c r="L107" i="9"/>
  <c r="L501" i="9"/>
  <c r="L879" i="9"/>
  <c r="L995" i="9"/>
  <c r="L204" i="9"/>
  <c r="L293" i="9"/>
  <c r="L180" i="9"/>
  <c r="L795" i="9"/>
  <c r="L321" i="9"/>
  <c r="L803" i="9"/>
  <c r="L491" i="9"/>
  <c r="L462" i="9"/>
  <c r="L365" i="9"/>
  <c r="L830" i="9"/>
  <c r="L684" i="9"/>
  <c r="L163" i="9"/>
  <c r="L741" i="9"/>
  <c r="L168" i="9"/>
  <c r="L221" i="9"/>
  <c r="L541" i="9"/>
  <c r="L215" i="9"/>
  <c r="L130" i="9"/>
  <c r="L187" i="9"/>
  <c r="L581" i="9"/>
  <c r="L502" i="9"/>
  <c r="L228" i="9"/>
  <c r="L121" i="9"/>
  <c r="L898" i="9"/>
  <c r="L559" i="9"/>
  <c r="L422" i="9"/>
  <c r="L416" i="9"/>
  <c r="L612" i="9"/>
  <c r="L985" i="9"/>
  <c r="L614" i="9"/>
  <c r="L134" i="9"/>
  <c r="L521" i="9"/>
  <c r="L164" i="9"/>
  <c r="L366" i="9"/>
  <c r="L445" i="9"/>
  <c r="L452" i="9"/>
  <c r="L384" i="9"/>
  <c r="L169" i="9"/>
  <c r="L143" i="9"/>
  <c r="L392" i="9"/>
  <c r="L412" i="9"/>
  <c r="L396" i="9"/>
  <c r="L773" i="9"/>
  <c r="L892" i="9"/>
  <c r="L490" i="9"/>
  <c r="L966" i="9"/>
  <c r="L970" i="9"/>
  <c r="L880" i="9"/>
  <c r="L899" i="9"/>
  <c r="L854" i="9"/>
  <c r="L205" i="9"/>
  <c r="L923" i="9"/>
  <c r="L525" i="9"/>
  <c r="L890" i="9"/>
  <c r="L494" i="9"/>
  <c r="L818" i="9"/>
  <c r="L45" i="9"/>
  <c r="L544" i="9"/>
  <c r="L893" i="9"/>
  <c r="L344" i="9"/>
  <c r="L86" i="9"/>
  <c r="L256" i="9"/>
  <c r="L264" i="9"/>
  <c r="L954" i="9"/>
  <c r="L652" i="9"/>
  <c r="L294" i="9"/>
  <c r="L677" i="9"/>
  <c r="L295" i="9"/>
  <c r="L282" i="9"/>
  <c r="L750" i="9"/>
  <c r="L908" i="9"/>
  <c r="L734" i="9"/>
  <c r="L813" i="9"/>
  <c r="L235" i="9"/>
  <c r="L236" i="9"/>
  <c r="L748" i="9"/>
  <c r="L846" i="9"/>
  <c r="L332" i="9"/>
  <c r="L959" i="9"/>
  <c r="L229" i="9"/>
  <c r="L314" i="9"/>
  <c r="L476" i="9"/>
  <c r="L291" i="9"/>
  <c r="L626" i="9"/>
  <c r="L757" i="9"/>
  <c r="L587" i="9"/>
  <c r="L613" i="9"/>
  <c r="L197" i="9"/>
  <c r="L930" i="9"/>
  <c r="L727" i="9"/>
  <c r="L28" i="9"/>
  <c r="L144" i="9"/>
  <c r="L303" i="9"/>
  <c r="L265" i="9"/>
  <c r="L605" i="9"/>
  <c r="L538" i="9"/>
  <c r="L764" i="9"/>
  <c r="L560" i="9"/>
  <c r="L711" i="9"/>
  <c r="L112" i="9"/>
  <c r="L640" i="9"/>
  <c r="L627" i="9"/>
  <c r="L350" i="9"/>
  <c r="L259" i="9"/>
  <c r="L426" i="9"/>
  <c r="L437" i="9"/>
  <c r="L95" i="9"/>
  <c r="L297" i="9"/>
  <c r="L161" i="9"/>
  <c r="L814" i="9"/>
  <c r="L545" i="9"/>
  <c r="L546" i="9"/>
  <c r="L873" i="9"/>
  <c r="L699" i="9"/>
  <c r="L151" i="9"/>
  <c r="L188" i="9"/>
  <c r="L793" i="9"/>
  <c r="L960" i="9"/>
  <c r="L222" i="9"/>
  <c r="L273" i="9"/>
  <c r="L497" i="9"/>
  <c r="L722" i="9"/>
  <c r="L58" i="9"/>
  <c r="L509" i="9"/>
  <c r="L565" i="9"/>
  <c r="L241" i="9"/>
  <c r="L485" i="9"/>
  <c r="L957" i="9"/>
  <c r="L453" i="9"/>
  <c r="L522" i="9"/>
  <c r="L29" i="9"/>
  <c r="L81" i="9"/>
  <c r="L298" i="9"/>
  <c r="L466" i="9"/>
  <c r="L874" i="9"/>
  <c r="L12" i="9"/>
  <c r="L274" i="9"/>
  <c r="L99" i="9"/>
  <c r="L869" i="9"/>
  <c r="L961" i="9"/>
  <c r="L275" i="9"/>
  <c r="L718" i="9"/>
  <c r="L385" i="9"/>
  <c r="L30" i="9"/>
  <c r="L894" i="9"/>
  <c r="L245" i="9"/>
  <c r="L467" i="9"/>
  <c r="L138" i="9"/>
  <c r="L468" i="9"/>
  <c r="L679" i="9"/>
  <c r="L108" i="9"/>
  <c r="L542" i="9"/>
  <c r="L1001" i="9"/>
  <c r="L776" i="9"/>
  <c r="L696" i="9"/>
  <c r="L379" i="9"/>
  <c r="L523" i="9"/>
  <c r="L516" i="9"/>
  <c r="L22" i="9"/>
  <c r="L906" i="9"/>
  <c r="L329" i="9"/>
  <c r="L526" i="9"/>
  <c r="L934" i="9"/>
  <c r="L674" i="9"/>
  <c r="L463" i="9"/>
  <c r="L470" i="9"/>
  <c r="L630" i="9"/>
  <c r="L827" i="9"/>
  <c r="L431" i="9"/>
  <c r="L855" i="9"/>
  <c r="L578" i="9"/>
  <c r="L434" i="9"/>
  <c r="L266" i="9"/>
  <c r="L701" i="9"/>
  <c r="L345" i="9"/>
  <c r="L751" i="9"/>
  <c r="L547" i="9"/>
  <c r="L881" i="9"/>
  <c r="L885" i="9"/>
  <c r="L242" i="9"/>
  <c r="L582" i="9"/>
  <c r="L583" i="9"/>
  <c r="L510" i="9"/>
  <c r="L182" i="9"/>
  <c r="L543" i="9"/>
  <c r="L185" i="9"/>
  <c r="L962" i="9"/>
  <c r="L944" i="9"/>
  <c r="L96" i="9"/>
  <c r="L765" i="9"/>
  <c r="L495" i="9"/>
  <c r="L536" i="9"/>
  <c r="L114" i="9"/>
  <c r="L789" i="9"/>
  <c r="L451" i="9"/>
  <c r="L260" i="9"/>
  <c r="L41" i="9"/>
  <c r="L507" i="9"/>
  <c r="L531" i="9"/>
  <c r="L423" i="9"/>
  <c r="L895" i="9"/>
  <c r="L70" i="9"/>
  <c r="L654" i="9"/>
  <c r="L920" i="9"/>
  <c r="L198" i="9"/>
  <c r="L758" i="9"/>
  <c r="L819" i="9"/>
  <c r="L446" i="9"/>
  <c r="L20" i="9"/>
  <c r="L47" i="9"/>
  <c r="L190" i="9"/>
  <c r="L831" i="9"/>
  <c r="L4" i="9"/>
  <c r="L492" i="9"/>
  <c r="L123" i="9"/>
  <c r="L14" i="9"/>
  <c r="L768" i="9"/>
  <c r="L847" i="9"/>
  <c r="L675" i="9"/>
  <c r="L248" i="9"/>
  <c r="L663" i="9"/>
  <c r="L607" i="9"/>
  <c r="L660" i="9"/>
  <c r="L513" i="9"/>
  <c r="L276" i="9"/>
  <c r="L322" i="9"/>
  <c r="L404" i="9"/>
  <c r="L811" i="9"/>
  <c r="L82" i="9"/>
  <c r="L346" i="9"/>
  <c r="L796" i="9"/>
  <c r="L981" i="9"/>
  <c r="L358" i="9"/>
  <c r="L982" i="9"/>
  <c r="L967" i="9"/>
  <c r="L52" i="9"/>
  <c r="L413" i="9"/>
  <c r="L550" i="9"/>
  <c r="L341" i="9"/>
  <c r="L475" i="9"/>
  <c r="L648" i="9"/>
  <c r="L142" i="9"/>
  <c r="L568" i="9"/>
  <c r="L638" i="9"/>
  <c r="L354" i="9"/>
  <c r="L177" i="9"/>
  <c r="L994" i="9"/>
  <c r="L842" i="9"/>
  <c r="L683" i="9"/>
  <c r="L864" i="9"/>
  <c r="L986" i="9"/>
  <c r="L148" i="9"/>
  <c r="L206" i="9"/>
  <c r="L804" i="9"/>
  <c r="L237" i="9"/>
  <c r="L548" i="9"/>
  <c r="L59" i="9"/>
  <c r="L145" i="9"/>
  <c r="L932" i="9"/>
  <c r="L486" i="9"/>
  <c r="L498" i="9"/>
  <c r="L88" i="9"/>
  <c r="L749" i="9"/>
  <c r="L271" i="9"/>
  <c r="L167" i="9"/>
  <c r="L75" i="9"/>
  <c r="L355" i="9"/>
  <c r="L493" i="9"/>
  <c r="L697" i="9"/>
  <c r="L791" i="9"/>
  <c r="L971" i="9"/>
  <c r="L199" i="9"/>
  <c r="L987" i="9"/>
  <c r="L48" i="9"/>
  <c r="L211" i="9"/>
  <c r="L596" i="9"/>
  <c r="L719" i="9"/>
  <c r="L372" i="9"/>
  <c r="L122" i="9"/>
  <c r="L477" i="9"/>
  <c r="L685" i="9"/>
  <c r="L743" i="9"/>
  <c r="L117" i="9"/>
  <c r="L552" i="9"/>
  <c r="L374" i="9"/>
  <c r="L505" i="9"/>
  <c r="L805" i="9"/>
  <c r="L574" i="9"/>
  <c r="L566" i="9"/>
  <c r="L159" i="9"/>
  <c r="L447" i="9"/>
  <c r="L406" i="9"/>
  <c r="L823" i="9"/>
  <c r="L759" i="9"/>
  <c r="L856" i="9"/>
  <c r="L686" i="9"/>
  <c r="L852" i="9"/>
  <c r="L824" i="9"/>
  <c r="L940" i="9"/>
  <c r="L427" i="9"/>
  <c r="L194" i="9"/>
  <c r="L76" i="9"/>
  <c r="L524" i="9"/>
  <c r="L636" i="9"/>
  <c r="L672" i="9"/>
  <c r="L6" i="9"/>
  <c r="L277" i="9"/>
  <c r="L511" i="9"/>
  <c r="L311" i="9"/>
  <c r="L471" i="9"/>
  <c r="L754" i="9"/>
  <c r="L820" i="9"/>
  <c r="L958" i="9"/>
  <c r="L469" i="9"/>
  <c r="L687" i="9"/>
  <c r="L74" i="9"/>
  <c r="L900" i="9"/>
  <c r="L162" i="9"/>
  <c r="L691" i="9"/>
  <c r="L821" i="9"/>
  <c r="L945" i="9"/>
  <c r="L737" i="9"/>
  <c r="L440" i="9"/>
  <c r="L267" i="9"/>
  <c r="L400" i="9"/>
  <c r="L896" i="9"/>
  <c r="L597" i="9"/>
  <c r="L60" i="9"/>
  <c r="L927" i="9"/>
  <c r="L916" i="9"/>
  <c r="L317" i="9"/>
  <c r="L186" i="9"/>
  <c r="L319" i="9"/>
  <c r="L678" i="9"/>
  <c r="L324" i="9"/>
  <c r="L464" i="9"/>
  <c r="L34" i="9"/>
  <c r="L598" i="9"/>
  <c r="L77" i="9"/>
  <c r="L664" i="9"/>
  <c r="L828" i="9"/>
  <c r="L549" i="9"/>
  <c r="L517" i="9"/>
  <c r="L714" i="9"/>
  <c r="L250" i="9"/>
  <c r="L700" i="9"/>
  <c r="L337" i="9"/>
  <c r="L200" i="9"/>
  <c r="L35" i="9"/>
  <c r="L441" i="9"/>
  <c r="L102" i="9"/>
  <c r="L223" i="9"/>
  <c r="L100" i="9"/>
  <c r="L865" i="9"/>
  <c r="L782" i="9"/>
  <c r="L836" i="9"/>
  <c r="L15" i="9"/>
  <c r="L342" i="9"/>
  <c r="L514" i="9"/>
  <c r="L279" i="9"/>
  <c r="L97" i="9"/>
  <c r="L763" i="9"/>
  <c r="L800" i="9"/>
  <c r="L456" i="9"/>
  <c r="L752" i="9"/>
  <c r="L812" i="9"/>
  <c r="L449" i="9"/>
  <c r="L156" i="9"/>
  <c r="L816" i="9"/>
  <c r="L753" i="9"/>
  <c r="L459" i="9"/>
  <c r="L53" i="9"/>
  <c r="L909" i="9"/>
  <c r="L972" i="9"/>
  <c r="L195" i="9"/>
  <c r="L16" i="9"/>
  <c r="L633" i="9"/>
  <c r="L347" i="9"/>
  <c r="L24" i="9"/>
  <c r="L571" i="9"/>
  <c r="L555" i="9"/>
  <c r="L55" i="9"/>
  <c r="L834" i="9"/>
  <c r="L63" i="9"/>
  <c r="L649" i="9"/>
  <c r="L124" i="9"/>
  <c r="L512" i="9"/>
  <c r="L457" i="9"/>
  <c r="L655" i="9"/>
  <c r="L709" i="9"/>
  <c r="L935" i="9"/>
  <c r="L367" i="9"/>
  <c r="L246" i="9"/>
  <c r="L432" i="9"/>
  <c r="L732" i="9"/>
  <c r="L458" i="9"/>
  <c r="L673" i="9"/>
  <c r="L643" i="9"/>
  <c r="L390" i="9"/>
  <c r="L631" i="9"/>
  <c r="L835" i="9"/>
  <c r="L454" i="9"/>
  <c r="L450" i="9"/>
  <c r="L418" i="9"/>
  <c r="L650" i="9"/>
  <c r="L624" i="9"/>
  <c r="L230" i="9"/>
  <c r="L401" i="9"/>
  <c r="L641" i="9"/>
  <c r="L224" i="9"/>
  <c r="L766" i="9"/>
  <c r="L231" i="9"/>
  <c r="L928" i="9"/>
  <c r="L593" i="9"/>
  <c r="L859" i="9"/>
  <c r="L808" i="9"/>
  <c r="L380" i="9"/>
  <c r="L428" i="9"/>
  <c r="L973" i="9"/>
  <c r="L781" i="9"/>
  <c r="L556" i="9"/>
  <c r="L325" i="9"/>
  <c r="L817" i="9"/>
  <c r="L359" i="9"/>
  <c r="L438" i="9"/>
  <c r="L368" i="9"/>
  <c r="L503" i="9"/>
  <c r="L196" i="9"/>
  <c r="L913" i="9"/>
  <c r="L448" i="9"/>
  <c r="L702" i="9"/>
  <c r="L671" i="9"/>
  <c r="L506" i="9"/>
  <c r="L64" i="9"/>
  <c r="L13" i="9"/>
  <c r="L49" i="9"/>
  <c r="L584" i="9"/>
  <c r="L866" i="9"/>
  <c r="L941" i="9"/>
  <c r="L518" i="9"/>
  <c r="L948" i="9"/>
  <c r="L783" i="9"/>
  <c r="L662" i="9"/>
  <c r="L532" i="9"/>
  <c r="L665" i="9"/>
  <c r="L777" i="9"/>
  <c r="L929" i="9"/>
  <c r="L369" i="9"/>
  <c r="L730" i="9"/>
  <c r="L333" i="9"/>
  <c r="L964" i="9"/>
  <c r="L280" i="9"/>
  <c r="L402" i="9"/>
  <c r="L18" i="9"/>
  <c r="L924" i="9"/>
  <c r="L860" i="9"/>
  <c r="L504" i="9"/>
  <c r="L83" i="9"/>
  <c r="L351" i="9"/>
  <c r="L249" i="9"/>
  <c r="L183" i="9"/>
  <c r="L362" i="9"/>
  <c r="L125" i="9"/>
  <c r="L600" i="9"/>
  <c r="L978" i="9"/>
  <c r="L963" i="9"/>
  <c r="L238" i="9"/>
  <c r="L877" i="9"/>
  <c r="L738" i="9"/>
  <c r="L40" i="9"/>
  <c r="L443" i="9"/>
  <c r="L499" i="9"/>
  <c r="L988" i="9"/>
  <c r="L951" i="9"/>
  <c r="L388" i="9"/>
  <c r="L589" i="9"/>
  <c r="L409" i="9"/>
  <c r="L618" i="9"/>
  <c r="L553" i="9"/>
  <c r="L299" i="9"/>
  <c r="L61" i="9"/>
  <c r="L334" i="9"/>
  <c r="L356" i="9"/>
  <c r="L989" i="9"/>
  <c r="L109" i="9"/>
  <c r="L778" i="9"/>
  <c r="L212" i="9"/>
  <c r="L110" i="9"/>
  <c r="L381" i="9"/>
  <c r="L283" i="9"/>
  <c r="L419" i="9"/>
  <c r="L289" i="9"/>
  <c r="L809" i="9"/>
  <c r="L601" i="9"/>
  <c r="L216" i="9"/>
  <c r="L914" i="9"/>
  <c r="L792" i="9"/>
  <c r="L268" i="9"/>
  <c r="L424" i="9"/>
  <c r="L968" i="9"/>
  <c r="L735" i="9"/>
  <c r="L537" i="9"/>
  <c r="L312" i="9"/>
  <c r="L455" i="9"/>
  <c r="L779" i="9"/>
  <c r="L567" i="9"/>
  <c r="J779" i="9"/>
  <c r="J478" i="9"/>
  <c r="J656" i="9"/>
  <c r="J731" i="9"/>
  <c r="J376" i="9"/>
  <c r="J56" i="9"/>
  <c r="J979" i="9"/>
  <c r="J947" i="9"/>
  <c r="J304" i="9"/>
  <c r="J2" i="9"/>
  <c r="J292" i="9"/>
  <c r="J880" i="9"/>
  <c r="J78" i="9"/>
  <c r="J628" i="9"/>
  <c r="J563" i="9"/>
  <c r="J767" i="9"/>
  <c r="J667" i="9"/>
  <c r="J425" i="9"/>
  <c r="J602" i="9"/>
  <c r="J861" i="9"/>
  <c r="J862" i="9"/>
  <c r="J103" i="9"/>
  <c r="J318" i="9"/>
  <c r="J403" i="9"/>
  <c r="J645" i="9"/>
  <c r="J821" i="9"/>
  <c r="J472" i="9"/>
  <c r="J439" i="9"/>
  <c r="J423" i="9"/>
  <c r="J479" i="9"/>
  <c r="J901" i="9"/>
  <c r="J338" i="9"/>
  <c r="J857" i="9"/>
  <c r="J115" i="9"/>
  <c r="J657" i="9"/>
  <c r="J139" i="9"/>
  <c r="J619" i="9"/>
  <c r="J465" i="9"/>
  <c r="J48" i="9"/>
  <c r="J415" i="9"/>
  <c r="J326" i="9"/>
  <c r="J130" i="9"/>
  <c r="J755" i="9"/>
  <c r="J435" i="9"/>
  <c r="J383" i="9"/>
  <c r="J715" i="9"/>
  <c r="J626" i="9"/>
  <c r="J116" i="9"/>
  <c r="J290" i="9"/>
  <c r="J769" i="9"/>
  <c r="J232" i="9"/>
  <c r="J815" i="9"/>
  <c r="J917" i="9"/>
  <c r="J184" i="9"/>
  <c r="J172" i="9"/>
  <c r="J688" i="9"/>
  <c r="J915" i="9"/>
  <c r="J7" i="9"/>
  <c r="J305" i="9"/>
  <c r="J615" i="9"/>
  <c r="J192" i="9"/>
  <c r="J39" i="9"/>
  <c r="J797" i="9"/>
  <c r="J429" i="9"/>
  <c r="J569" i="9"/>
  <c r="J150" i="9"/>
  <c r="J739" i="9"/>
  <c r="J925" i="9"/>
  <c r="J689" i="9"/>
  <c r="J146" i="9"/>
  <c r="J590" i="9"/>
  <c r="J140" i="9"/>
  <c r="J131" i="9"/>
  <c r="J126" i="9"/>
  <c r="J710" i="9"/>
  <c r="J202" i="9"/>
  <c r="J68" i="9"/>
  <c r="J397" i="9"/>
  <c r="J407" i="9"/>
  <c r="J272" i="9"/>
  <c r="J327" i="9"/>
  <c r="J473" i="9"/>
  <c r="J887" i="9"/>
  <c r="J599" i="9"/>
  <c r="J756" i="9"/>
  <c r="J284" i="9"/>
  <c r="J621" i="9"/>
  <c r="J348" i="9"/>
  <c r="J313" i="9"/>
  <c r="J300" i="9"/>
  <c r="J716" i="9"/>
  <c r="J867" i="9"/>
  <c r="J31" i="9"/>
  <c r="J87" i="9"/>
  <c r="J98" i="9"/>
  <c r="J173" i="9"/>
  <c r="J540" i="9"/>
  <c r="J301" i="9"/>
  <c r="J323" i="9"/>
  <c r="J174" i="9"/>
  <c r="J551" i="9"/>
  <c r="J487" i="9"/>
  <c r="J577" i="9"/>
  <c r="J243" i="9"/>
  <c r="J983" i="9"/>
  <c r="J785" i="9"/>
  <c r="J175" i="9"/>
  <c r="J882" i="9"/>
  <c r="J519" i="9"/>
  <c r="J770" i="9"/>
  <c r="J620" i="9"/>
  <c r="J870" i="9"/>
  <c r="J807" i="9"/>
  <c r="J707" i="9"/>
  <c r="J668" i="9"/>
  <c r="J845" i="9"/>
  <c r="J745" i="9"/>
  <c r="J165" i="9"/>
  <c r="J213" i="9"/>
  <c r="J92" i="9"/>
  <c r="J591" i="9"/>
  <c r="J335" i="9"/>
  <c r="J262" i="9"/>
  <c r="J19" i="9"/>
  <c r="J178" i="9"/>
  <c r="J570" i="9"/>
  <c r="J771" i="9"/>
  <c r="J488" i="9"/>
  <c r="J837" i="9"/>
  <c r="J363" i="9"/>
  <c r="J712" i="9"/>
  <c r="J233" i="9"/>
  <c r="J579" i="9"/>
  <c r="J442" i="9"/>
  <c r="J622" i="9"/>
  <c r="J533" i="9"/>
  <c r="J999" i="9"/>
  <c r="J430" i="9"/>
  <c r="J132" i="9"/>
  <c r="J868" i="9"/>
  <c r="J902" i="9"/>
  <c r="J744" i="9"/>
  <c r="J225" i="9"/>
  <c r="J525" i="9"/>
  <c r="J89" i="9"/>
  <c r="J36" i="9"/>
  <c r="J285" i="9"/>
  <c r="J794" i="9"/>
  <c r="J736" i="9"/>
  <c r="J980" i="9"/>
  <c r="J942" i="9"/>
  <c r="J729" i="9"/>
  <c r="J609" i="9"/>
  <c r="J226" i="9"/>
  <c r="J580" i="9"/>
  <c r="J603" i="9"/>
  <c r="J658" i="9"/>
  <c r="J189" i="9"/>
  <c r="J704" i="9"/>
  <c r="J127" i="9"/>
  <c r="J833" i="9"/>
  <c r="J871" i="9"/>
  <c r="J244" i="9"/>
  <c r="J659" i="9"/>
  <c r="J875" i="9"/>
  <c r="J984" i="9"/>
  <c r="J740" i="9"/>
  <c r="J676" i="9"/>
  <c r="J361" i="9"/>
  <c r="J469" i="9"/>
  <c r="J135" i="9"/>
  <c r="J616" i="9"/>
  <c r="J466" i="9"/>
  <c r="J377" i="9"/>
  <c r="J848" i="9"/>
  <c r="J214" i="9"/>
  <c r="J798" i="9"/>
  <c r="J585" i="9"/>
  <c r="J790" i="9"/>
  <c r="J787" i="9"/>
  <c r="J705" i="9"/>
  <c r="J690" i="9"/>
  <c r="J481" i="9"/>
  <c r="J461" i="9"/>
  <c r="J1000" i="9"/>
  <c r="J950" i="9"/>
  <c r="J257" i="9"/>
  <c r="J838" i="9"/>
  <c r="J918" i="9"/>
  <c r="J331" i="9"/>
  <c r="J635" i="9"/>
  <c r="J96" i="9"/>
  <c r="J554" i="9"/>
  <c r="J208" i="9"/>
  <c r="J26" i="9"/>
  <c r="J878" i="9"/>
  <c r="J933" i="9"/>
  <c r="J57" i="9"/>
  <c r="J296" i="9"/>
  <c r="J992" i="9"/>
  <c r="J760" i="9"/>
  <c r="J395" i="9"/>
  <c r="J969" i="9"/>
  <c r="J926" i="9"/>
  <c r="J724" i="9"/>
  <c r="J788" i="9"/>
  <c r="J33" i="9"/>
  <c r="J398" i="9"/>
  <c r="J149" i="9"/>
  <c r="J234" i="9"/>
  <c r="J10" i="9"/>
  <c r="J799" i="9"/>
  <c r="J181" i="9"/>
  <c r="J646" i="9"/>
  <c r="J370" i="9"/>
  <c r="J255" i="9"/>
  <c r="J825" i="9"/>
  <c r="J482" i="9"/>
  <c r="J780" i="9"/>
  <c r="J528" i="9"/>
  <c r="J152" i="9"/>
  <c r="J94" i="9"/>
  <c r="J883" i="9"/>
  <c r="J910" i="9"/>
  <c r="J391" i="9"/>
  <c r="J921" i="9"/>
  <c r="J166" i="9"/>
  <c r="J588" i="9"/>
  <c r="J997" i="9"/>
  <c r="J943" i="9"/>
  <c r="J346" i="9"/>
  <c r="J575" i="9"/>
  <c r="J746" i="9"/>
  <c r="J263" i="9"/>
  <c r="J310" i="9"/>
  <c r="J562" i="9"/>
  <c r="J956" i="9"/>
  <c r="J302" i="9"/>
  <c r="J698" i="9"/>
  <c r="J66" i="9"/>
  <c r="J240" i="9"/>
  <c r="J489" i="9"/>
  <c r="J576" i="9"/>
  <c r="J810" i="9"/>
  <c r="J996" i="9"/>
  <c r="J974" i="9"/>
  <c r="J315" i="9"/>
  <c r="J632" i="9"/>
  <c r="J373" i="9"/>
  <c r="J71" i="9"/>
  <c r="J907" i="9"/>
  <c r="J832" i="9"/>
  <c r="J176" i="9"/>
  <c r="J364" i="9"/>
  <c r="J405" i="9"/>
  <c r="J594" i="9"/>
  <c r="J27" i="9"/>
  <c r="J561" i="9"/>
  <c r="J483" i="9"/>
  <c r="J90" i="9"/>
  <c r="J444" i="9"/>
  <c r="J993" i="9"/>
  <c r="J42" i="9"/>
  <c r="J693" i="9"/>
  <c r="J158" i="9"/>
  <c r="J876" i="9"/>
  <c r="J349" i="9"/>
  <c r="J733" i="9"/>
  <c r="J975" i="9"/>
  <c r="J774" i="9"/>
  <c r="J784" i="9"/>
  <c r="J611" i="9"/>
  <c r="J113" i="9"/>
  <c r="J50" i="9"/>
  <c r="J9" i="9"/>
  <c r="J306" i="9"/>
  <c r="J421" i="9"/>
  <c r="J85" i="9"/>
  <c r="J5" i="9"/>
  <c r="J976" i="9"/>
  <c r="J694" i="9"/>
  <c r="J219" i="9"/>
  <c r="J278" i="9"/>
  <c r="J343" i="9"/>
  <c r="J643" i="9"/>
  <c r="J316" i="9"/>
  <c r="J209" i="9"/>
  <c r="J535" i="9"/>
  <c r="J529" i="9"/>
  <c r="J51" i="9"/>
  <c r="J79" i="9"/>
  <c r="J557" i="9"/>
  <c r="J623" i="9"/>
  <c r="J761" i="9"/>
  <c r="J608" i="9"/>
  <c r="J564" i="9"/>
  <c r="J922" i="9"/>
  <c r="J288" i="9"/>
  <c r="J340" i="9"/>
  <c r="J596" i="9"/>
  <c r="J119" i="9"/>
  <c r="J826" i="9"/>
  <c r="J128" i="9"/>
  <c r="J254" i="9"/>
  <c r="J69" i="9"/>
  <c r="J802" i="9"/>
  <c r="J118" i="9"/>
  <c r="J592" i="9"/>
  <c r="J610" i="9"/>
  <c r="J639" i="9"/>
  <c r="J210" i="9"/>
  <c r="J604" i="9"/>
  <c r="J666" i="9"/>
  <c r="J319" i="9"/>
  <c r="J281" i="9"/>
  <c r="J695" i="9"/>
  <c r="J670" i="9"/>
  <c r="J536" i="9"/>
  <c r="J682" i="9"/>
  <c r="J595" i="9"/>
  <c r="J872" i="9"/>
  <c r="J371" i="9"/>
  <c r="J408" i="9"/>
  <c r="J849" i="9"/>
  <c r="J912" i="9"/>
  <c r="J286" i="9"/>
  <c r="J850" i="9"/>
  <c r="J558" i="9"/>
  <c r="J154" i="9"/>
  <c r="J320" i="9"/>
  <c r="J357" i="9"/>
  <c r="J903" i="9"/>
  <c r="J884" i="9"/>
  <c r="J270" i="9"/>
  <c r="J496" i="9"/>
  <c r="J747" i="9"/>
  <c r="J990" i="9"/>
  <c r="J129" i="9"/>
  <c r="J484" i="9"/>
  <c r="J669" i="9"/>
  <c r="J468" i="9"/>
  <c r="J389" i="9"/>
  <c r="J629" i="9"/>
  <c r="J220" i="9"/>
  <c r="J982" i="9"/>
  <c r="J399" i="9"/>
  <c r="J217" i="9"/>
  <c r="J105" i="9"/>
  <c r="J155" i="9"/>
  <c r="J258" i="9"/>
  <c r="J353" i="9"/>
  <c r="J713" i="9"/>
  <c r="J227" i="9"/>
  <c r="J23" i="9"/>
  <c r="J726" i="9"/>
  <c r="J851" i="9"/>
  <c r="J111" i="9"/>
  <c r="J775" i="9"/>
  <c r="J634" i="9"/>
  <c r="J43" i="9"/>
  <c r="J433" i="9"/>
  <c r="J417" i="9"/>
  <c r="J521" i="9"/>
  <c r="J44" i="9"/>
  <c r="J742" i="9"/>
  <c r="J717" i="9"/>
  <c r="J474" i="9"/>
  <c r="J336" i="9"/>
  <c r="J107" i="9"/>
  <c r="J501" i="9"/>
  <c r="J995" i="9"/>
  <c r="J204" i="9"/>
  <c r="J293" i="9"/>
  <c r="J795" i="9"/>
  <c r="J321" i="9"/>
  <c r="J803" i="9"/>
  <c r="J462" i="9"/>
  <c r="J365" i="9"/>
  <c r="J830" i="9"/>
  <c r="J919" i="9"/>
  <c r="J163" i="9"/>
  <c r="J741" i="9"/>
  <c r="J261" i="9"/>
  <c r="J541" i="9"/>
  <c r="J215" i="9"/>
  <c r="J434" i="9"/>
  <c r="J581" i="9"/>
  <c r="J502" i="9"/>
  <c r="J228" i="9"/>
  <c r="J898" i="9"/>
  <c r="J559" i="9"/>
  <c r="J422" i="9"/>
  <c r="J612" i="9"/>
  <c r="J985" i="9"/>
  <c r="J81" i="9"/>
  <c r="J25" i="9"/>
  <c r="J164" i="9"/>
  <c r="J366" i="9"/>
  <c r="J452" i="9"/>
  <c r="J384" i="9"/>
  <c r="J169" i="9"/>
  <c r="J392" i="9"/>
  <c r="J412" i="9"/>
  <c r="J396" i="9"/>
  <c r="J952" i="9"/>
  <c r="J892" i="9"/>
  <c r="J490" i="9"/>
  <c r="J966" i="9"/>
  <c r="J899" i="9"/>
  <c r="J854" i="9"/>
  <c r="J923" i="9"/>
  <c r="J625" i="9"/>
  <c r="J890" i="9"/>
  <c r="J818" i="9"/>
  <c r="J45" i="9"/>
  <c r="J544" i="9"/>
  <c r="J344" i="9"/>
  <c r="J86" i="9"/>
  <c r="J256" i="9"/>
  <c r="J954" i="9"/>
  <c r="J652" i="9"/>
  <c r="J294" i="9"/>
  <c r="J295" i="9"/>
  <c r="J282" i="9"/>
  <c r="J750" i="9"/>
  <c r="J748" i="9"/>
  <c r="J734" i="9"/>
  <c r="J813" i="9"/>
  <c r="J235" i="9"/>
  <c r="J624" i="9"/>
  <c r="J846" i="9"/>
  <c r="J332" i="9"/>
  <c r="J229" i="9"/>
  <c r="J314" i="9"/>
  <c r="J476" i="9"/>
  <c r="J757" i="9"/>
  <c r="J587" i="9"/>
  <c r="J197" i="9"/>
  <c r="J930" i="9"/>
  <c r="J727" i="9"/>
  <c r="J144" i="9"/>
  <c r="J303" i="9"/>
  <c r="J265" i="9"/>
  <c r="J538" i="9"/>
  <c r="J764" i="9"/>
  <c r="J560" i="9"/>
  <c r="J112" i="9"/>
  <c r="J640" i="9"/>
  <c r="J627" i="9"/>
  <c r="J259" i="9"/>
  <c r="J426" i="9"/>
  <c r="J437" i="9"/>
  <c r="J297" i="9"/>
  <c r="J161" i="9"/>
  <c r="J814" i="9"/>
  <c r="J546" i="9"/>
  <c r="J681" i="9"/>
  <c r="J699" i="9"/>
  <c r="J188" i="9"/>
  <c r="J793" i="9"/>
  <c r="J960" i="9"/>
  <c r="J497" i="9"/>
  <c r="J722" i="9"/>
  <c r="J509" i="9"/>
  <c r="J565" i="9"/>
  <c r="J241" i="9"/>
  <c r="J957" i="9"/>
  <c r="J453" i="9"/>
  <c r="J522" i="9"/>
  <c r="J723" i="9"/>
  <c r="J298" i="9"/>
  <c r="J977" i="9"/>
  <c r="J12" i="9"/>
  <c r="J274" i="9"/>
  <c r="J99" i="9"/>
  <c r="J961" i="9"/>
  <c r="J275" i="9"/>
  <c r="J718" i="9"/>
  <c r="J30" i="9"/>
  <c r="J894" i="9"/>
  <c r="J245" i="9"/>
  <c r="J138" i="9"/>
  <c r="J679" i="9"/>
  <c r="J11" i="9"/>
  <c r="J542" i="9"/>
  <c r="J1001" i="9"/>
  <c r="J776" i="9"/>
  <c r="J379" i="9"/>
  <c r="J523" i="9"/>
  <c r="J516" i="9"/>
  <c r="J906" i="9"/>
  <c r="J329" i="9"/>
  <c r="J526" i="9"/>
  <c r="J674" i="9"/>
  <c r="J463" i="9"/>
  <c r="J470" i="9"/>
  <c r="J827" i="9"/>
  <c r="J431" i="9"/>
  <c r="J855" i="9"/>
  <c r="J104" i="9"/>
  <c r="J266" i="9"/>
  <c r="J701" i="9"/>
  <c r="J751" i="9"/>
  <c r="J547" i="9"/>
  <c r="J881" i="9"/>
  <c r="J242" i="9"/>
  <c r="J582" i="9"/>
  <c r="J583" i="9"/>
  <c r="J182" i="9"/>
  <c r="J543" i="9"/>
  <c r="J185" i="9"/>
  <c r="J944" i="9"/>
  <c r="J601" i="9"/>
  <c r="J765" i="9"/>
  <c r="J114" i="9"/>
  <c r="J789" i="9"/>
  <c r="J168" i="9"/>
  <c r="J260" i="9"/>
  <c r="J41" i="9"/>
  <c r="J507" i="9"/>
  <c r="J413" i="9"/>
  <c r="J895" i="9"/>
  <c r="J70" i="9"/>
  <c r="J920" i="9"/>
  <c r="J198" i="9"/>
  <c r="J758" i="9"/>
  <c r="J446" i="9"/>
  <c r="J20" i="9"/>
  <c r="J47" i="9"/>
  <c r="J831" i="9"/>
  <c r="J4" i="9"/>
  <c r="J492" i="9"/>
  <c r="J14" i="9"/>
  <c r="J768" i="9"/>
  <c r="J847" i="9"/>
  <c r="J248" i="9"/>
  <c r="J663" i="9"/>
  <c r="J607" i="9"/>
  <c r="J32" i="9"/>
  <c r="J513" i="9"/>
  <c r="J276" i="9"/>
  <c r="J322" i="9"/>
  <c r="J811" i="9"/>
  <c r="J82" i="9"/>
  <c r="J160" i="9"/>
  <c r="J981" i="9"/>
  <c r="J358" i="9"/>
  <c r="J653" i="9"/>
  <c r="J52" i="9"/>
  <c r="J550" i="9"/>
  <c r="J475" i="9"/>
  <c r="J648" i="9"/>
  <c r="J142" i="9"/>
  <c r="J638" i="9"/>
  <c r="J354" i="9"/>
  <c r="J177" i="9"/>
  <c r="J273" i="9"/>
  <c r="J842" i="9"/>
  <c r="J683" i="9"/>
  <c r="J864" i="9"/>
  <c r="J148" i="9"/>
  <c r="J206" i="9"/>
  <c r="J804" i="9"/>
  <c r="J548" i="9"/>
  <c r="J59" i="9"/>
  <c r="J145" i="9"/>
  <c r="J486" i="9"/>
  <c r="J498" i="9"/>
  <c r="J88" i="9"/>
  <c r="J271" i="9"/>
  <c r="J167" i="9"/>
  <c r="J75" i="9"/>
  <c r="J493" i="9"/>
  <c r="J697" i="9"/>
  <c r="J791" i="9"/>
  <c r="J199" i="9"/>
  <c r="J987" i="9"/>
  <c r="J720" i="9"/>
  <c r="J719" i="9"/>
  <c r="J372" i="9"/>
  <c r="J477" i="9"/>
  <c r="J685" i="9"/>
  <c r="J743" i="9"/>
  <c r="J552" i="9"/>
  <c r="J374" i="9"/>
  <c r="J505" i="9"/>
  <c r="J574" i="9"/>
  <c r="J566" i="9"/>
  <c r="J159" i="9"/>
  <c r="J406" i="9"/>
  <c r="J823" i="9"/>
  <c r="J759" i="9"/>
  <c r="J686" i="9"/>
  <c r="J852" i="9"/>
  <c r="J824" i="9"/>
  <c r="J427" i="9"/>
  <c r="J194" i="9"/>
  <c r="J76" i="9"/>
  <c r="J636" i="9"/>
  <c r="J672" i="9"/>
  <c r="J6" i="9"/>
  <c r="J511" i="9"/>
  <c r="J311" i="9"/>
  <c r="J471" i="9"/>
  <c r="J820" i="9"/>
  <c r="J752" i="9"/>
  <c r="J773" i="9"/>
  <c r="J74" i="9"/>
  <c r="J900" i="9"/>
  <c r="J162" i="9"/>
  <c r="J843" i="9"/>
  <c r="J945" i="9"/>
  <c r="J737" i="9"/>
  <c r="J267" i="9"/>
  <c r="J400" i="9"/>
  <c r="J896" i="9"/>
  <c r="J60" i="9"/>
  <c r="J927" i="9"/>
  <c r="J916" i="9"/>
  <c r="J186" i="9"/>
  <c r="J269" i="9"/>
  <c r="J678" i="9"/>
  <c r="J464" i="9"/>
  <c r="J34" i="9"/>
  <c r="J598" i="9"/>
  <c r="J664" i="9"/>
  <c r="J828" i="9"/>
  <c r="J549" i="9"/>
  <c r="J714" i="9"/>
  <c r="J250" i="9"/>
  <c r="J700" i="9"/>
  <c r="J200" i="9"/>
  <c r="J35" i="9"/>
  <c r="J441" i="9"/>
  <c r="J223" i="9"/>
  <c r="J100" i="9"/>
  <c r="J865" i="9"/>
  <c r="J836" i="9"/>
  <c r="J15" i="9"/>
  <c r="J342" i="9"/>
  <c r="J534" i="9"/>
  <c r="J279" i="9"/>
  <c r="J97" i="9"/>
  <c r="J763" i="9"/>
  <c r="J456" i="9"/>
  <c r="J460" i="9"/>
  <c r="J812" i="9"/>
  <c r="J156" i="9"/>
  <c r="J816" i="9"/>
  <c r="J753" i="9"/>
  <c r="J53" i="9"/>
  <c r="J909" i="9"/>
  <c r="J972" i="9"/>
  <c r="J16" i="9"/>
  <c r="J633" i="9"/>
  <c r="J347" i="9"/>
  <c r="J571" i="9"/>
  <c r="J555" i="9"/>
  <c r="J55" i="9"/>
  <c r="J63" i="9"/>
  <c r="J649" i="9"/>
  <c r="J124" i="9"/>
  <c r="J457" i="9"/>
  <c r="J655" i="9"/>
  <c r="J709" i="9"/>
  <c r="J367" i="9"/>
  <c r="J246" i="9"/>
  <c r="J432" i="9"/>
  <c r="J458" i="9"/>
  <c r="J673" i="9"/>
  <c r="J958" i="9"/>
  <c r="J614" i="9"/>
  <c r="J631" i="9"/>
  <c r="J835" i="9"/>
  <c r="J454" i="9"/>
  <c r="J418" i="9"/>
  <c r="J650" i="9"/>
  <c r="J841" i="9"/>
  <c r="J401" i="9"/>
  <c r="J641" i="9"/>
  <c r="J224" i="9"/>
  <c r="J231" i="9"/>
  <c r="J928" i="9"/>
  <c r="J593" i="9"/>
  <c r="J808" i="9"/>
  <c r="J380" i="9"/>
  <c r="J428" i="9"/>
  <c r="J781" i="9"/>
  <c r="J556" i="9"/>
  <c r="J325" i="9"/>
  <c r="J359" i="9"/>
  <c r="J438" i="9"/>
  <c r="J368" i="9"/>
  <c r="J196" i="9"/>
  <c r="J913" i="9"/>
  <c r="J448" i="9"/>
  <c r="J671" i="9"/>
  <c r="J506" i="9"/>
  <c r="J64" i="9"/>
  <c r="J49" i="9"/>
  <c r="J584" i="9"/>
  <c r="J866" i="9"/>
  <c r="J518" i="9"/>
  <c r="J948" i="9"/>
  <c r="J783" i="9"/>
  <c r="J532" i="9"/>
  <c r="J665" i="9"/>
  <c r="J777" i="9"/>
  <c r="J369" i="9"/>
  <c r="J730" i="9"/>
  <c r="J333" i="9"/>
  <c r="J280" i="9"/>
  <c r="J402" i="9"/>
  <c r="J18" i="9"/>
  <c r="J860" i="9"/>
  <c r="J504" i="9"/>
  <c r="J83" i="9"/>
  <c r="J249" i="9"/>
  <c r="J183" i="9"/>
  <c r="J362" i="9"/>
  <c r="J600" i="9"/>
  <c r="J978" i="9"/>
  <c r="J963" i="9"/>
  <c r="J877" i="9"/>
  <c r="J738" i="9"/>
  <c r="J40" i="9"/>
  <c r="J499" i="9"/>
  <c r="J988" i="9"/>
  <c r="J951" i="9"/>
  <c r="J589" i="9"/>
  <c r="J409" i="9"/>
  <c r="J618" i="9"/>
  <c r="J299" i="9"/>
  <c r="J61" i="9"/>
  <c r="J334" i="9"/>
  <c r="J989" i="9"/>
  <c r="J109" i="9"/>
  <c r="J778" i="9"/>
  <c r="J110" i="9"/>
  <c r="J381" i="9"/>
  <c r="J283" i="9"/>
  <c r="J289" i="9"/>
  <c r="J809" i="9"/>
  <c r="J914" i="9"/>
  <c r="J792" i="9"/>
  <c r="J268" i="9"/>
  <c r="J889" i="9"/>
  <c r="J968" i="9"/>
  <c r="J735" i="9"/>
  <c r="J537" i="9"/>
  <c r="J455" i="9"/>
  <c r="J873" i="9"/>
  <c r="J567" i="9"/>
  <c r="K779" i="9"/>
  <c r="K478" i="9"/>
  <c r="K656" i="9"/>
  <c r="K731" i="9"/>
  <c r="K376" i="9"/>
  <c r="K56" i="9"/>
  <c r="K979" i="9"/>
  <c r="K947" i="9"/>
  <c r="K304" i="9"/>
  <c r="K2" i="9"/>
  <c r="K292" i="9"/>
  <c r="K880" i="9"/>
  <c r="K78" i="9"/>
  <c r="K628" i="9"/>
  <c r="K563" i="9"/>
  <c r="K767" i="9"/>
  <c r="K667" i="9"/>
  <c r="K425" i="9"/>
  <c r="K602" i="9"/>
  <c r="K861" i="9"/>
  <c r="K862" i="9"/>
  <c r="K103" i="9"/>
  <c r="K318" i="9"/>
  <c r="K403" i="9"/>
  <c r="K645" i="9"/>
  <c r="K821" i="9"/>
  <c r="K472" i="9"/>
  <c r="K439" i="9"/>
  <c r="K423" i="9"/>
  <c r="K479" i="9"/>
  <c r="K901" i="9"/>
  <c r="K338" i="9"/>
  <c r="K857" i="9"/>
  <c r="K115" i="9"/>
  <c r="K657" i="9"/>
  <c r="K139" i="9"/>
  <c r="K619" i="9"/>
  <c r="K465" i="9"/>
  <c r="K48" i="9"/>
  <c r="K415" i="9"/>
  <c r="K326" i="9"/>
  <c r="K130" i="9"/>
  <c r="K755" i="9"/>
  <c r="K435" i="9"/>
  <c r="K383" i="9"/>
  <c r="K715" i="9"/>
  <c r="K626" i="9"/>
  <c r="K116" i="9"/>
  <c r="K290" i="9"/>
  <c r="K769" i="9"/>
  <c r="K232" i="9"/>
  <c r="K815" i="9"/>
  <c r="K917" i="9"/>
  <c r="K184" i="9"/>
  <c r="K172" i="9"/>
  <c r="K688" i="9"/>
  <c r="K915" i="9"/>
  <c r="K7" i="9"/>
  <c r="K305" i="9"/>
  <c r="K615" i="9"/>
  <c r="K192" i="9"/>
  <c r="K39" i="9"/>
  <c r="K797" i="9"/>
  <c r="K429" i="9"/>
  <c r="K569" i="9"/>
  <c r="K150" i="9"/>
  <c r="K739" i="9"/>
  <c r="K925" i="9"/>
  <c r="K689" i="9"/>
  <c r="K146" i="9"/>
  <c r="K590" i="9"/>
  <c r="K140" i="9"/>
  <c r="K131" i="9"/>
  <c r="K126" i="9"/>
  <c r="K710" i="9"/>
  <c r="K202" i="9"/>
  <c r="K68" i="9"/>
  <c r="K397" i="9"/>
  <c r="K407" i="9"/>
  <c r="K272" i="9"/>
  <c r="K327" i="9"/>
  <c r="K473" i="9"/>
  <c r="K887" i="9"/>
  <c r="K599" i="9"/>
  <c r="K756" i="9"/>
  <c r="K284" i="9"/>
  <c r="K621" i="9"/>
  <c r="K348" i="9"/>
  <c r="K313" i="9"/>
  <c r="K300" i="9"/>
  <c r="K716" i="9"/>
  <c r="K867" i="9"/>
  <c r="K31" i="9"/>
  <c r="K87" i="9"/>
  <c r="K98" i="9"/>
  <c r="K173" i="9"/>
  <c r="K540" i="9"/>
  <c r="K301" i="9"/>
  <c r="K323" i="9"/>
  <c r="K174" i="9"/>
  <c r="K551" i="9"/>
  <c r="K487" i="9"/>
  <c r="K577" i="9"/>
  <c r="K243" i="9"/>
  <c r="K983" i="9"/>
  <c r="K785" i="9"/>
  <c r="K175" i="9"/>
  <c r="K882" i="9"/>
  <c r="K519" i="9"/>
  <c r="K770" i="9"/>
  <c r="K620" i="9"/>
  <c r="K870" i="9"/>
  <c r="K807" i="9"/>
  <c r="K707" i="9"/>
  <c r="K668" i="9"/>
  <c r="K845" i="9"/>
  <c r="K745" i="9"/>
  <c r="K165" i="9"/>
  <c r="K213" i="9"/>
  <c r="K92" i="9"/>
  <c r="K591" i="9"/>
  <c r="K335" i="9"/>
  <c r="K262" i="9"/>
  <c r="K19" i="9"/>
  <c r="K178" i="9"/>
  <c r="K570" i="9"/>
  <c r="K771" i="9"/>
  <c r="K488" i="9"/>
  <c r="K837" i="9"/>
  <c r="K363" i="9"/>
  <c r="K712" i="9"/>
  <c r="K233" i="9"/>
  <c r="K579" i="9"/>
  <c r="K442" i="9"/>
  <c r="K622" i="9"/>
  <c r="K533" i="9"/>
  <c r="K999" i="9"/>
  <c r="K430" i="9"/>
  <c r="K132" i="9"/>
  <c r="K868" i="9"/>
  <c r="K902" i="9"/>
  <c r="K744" i="9"/>
  <c r="K225" i="9"/>
  <c r="K525" i="9"/>
  <c r="K89" i="9"/>
  <c r="K36" i="9"/>
  <c r="K285" i="9"/>
  <c r="K794" i="9"/>
  <c r="K736" i="9"/>
  <c r="K980" i="9"/>
  <c r="K942" i="9"/>
  <c r="K729" i="9"/>
  <c r="K609" i="9"/>
  <c r="K226" i="9"/>
  <c r="K580" i="9"/>
  <c r="K603" i="9"/>
  <c r="K658" i="9"/>
  <c r="K189" i="9"/>
  <c r="K704" i="9"/>
  <c r="K127" i="9"/>
  <c r="K833" i="9"/>
  <c r="K871" i="9"/>
  <c r="K244" i="9"/>
  <c r="K659" i="9"/>
  <c r="K875" i="9"/>
  <c r="K984" i="9"/>
  <c r="K740" i="9"/>
  <c r="K676" i="9"/>
  <c r="K361" i="9"/>
  <c r="K469" i="9"/>
  <c r="K135" i="9"/>
  <c r="K616" i="9"/>
  <c r="K466" i="9"/>
  <c r="K377" i="9"/>
  <c r="K848" i="9"/>
  <c r="K451" i="9"/>
  <c r="K214" i="9"/>
  <c r="K798" i="9"/>
  <c r="K585" i="9"/>
  <c r="K790" i="9"/>
  <c r="K787" i="9"/>
  <c r="K705" i="9"/>
  <c r="K690" i="9"/>
  <c r="K481" i="9"/>
  <c r="K461" i="9"/>
  <c r="K1000" i="9"/>
  <c r="K950" i="9"/>
  <c r="K257" i="9"/>
  <c r="K838" i="9"/>
  <c r="K918" i="9"/>
  <c r="K331" i="9"/>
  <c r="K635" i="9"/>
  <c r="K96" i="9"/>
  <c r="K554" i="9"/>
  <c r="K208" i="9"/>
  <c r="K26" i="9"/>
  <c r="K878" i="9"/>
  <c r="K933" i="9"/>
  <c r="K57" i="9"/>
  <c r="K296" i="9"/>
  <c r="K992" i="9"/>
  <c r="K760" i="9"/>
  <c r="K395" i="9"/>
  <c r="K969" i="9"/>
  <c r="K926" i="9"/>
  <c r="K724" i="9"/>
  <c r="K788" i="9"/>
  <c r="K33" i="9"/>
  <c r="K398" i="9"/>
  <c r="K149" i="9"/>
  <c r="K234" i="9"/>
  <c r="K10" i="9"/>
  <c r="K799" i="9"/>
  <c r="K181" i="9"/>
  <c r="K646" i="9"/>
  <c r="K370" i="9"/>
  <c r="K255" i="9"/>
  <c r="K825" i="9"/>
  <c r="K482" i="9"/>
  <c r="K780" i="9"/>
  <c r="K528" i="9"/>
  <c r="K152" i="9"/>
  <c r="K94" i="9"/>
  <c r="K883" i="9"/>
  <c r="K910" i="9"/>
  <c r="K391" i="9"/>
  <c r="K921" i="9"/>
  <c r="K166" i="9"/>
  <c r="K588" i="9"/>
  <c r="K997" i="9"/>
  <c r="K943" i="9"/>
  <c r="K346" i="9"/>
  <c r="K575" i="9"/>
  <c r="K746" i="9"/>
  <c r="K263" i="9"/>
  <c r="K310" i="9"/>
  <c r="K562" i="9"/>
  <c r="K956" i="9"/>
  <c r="K302" i="9"/>
  <c r="K698" i="9"/>
  <c r="K66" i="9"/>
  <c r="K240" i="9"/>
  <c r="K489" i="9"/>
  <c r="K576" i="9"/>
  <c r="K810" i="9"/>
  <c r="K996" i="9"/>
  <c r="K974" i="9"/>
  <c r="K315" i="9"/>
  <c r="K632" i="9"/>
  <c r="K373" i="9"/>
  <c r="K71" i="9"/>
  <c r="K907" i="9"/>
  <c r="K832" i="9"/>
  <c r="K176" i="9"/>
  <c r="K364" i="9"/>
  <c r="K405" i="9"/>
  <c r="K594" i="9"/>
  <c r="K27" i="9"/>
  <c r="K561" i="9"/>
  <c r="K483" i="9"/>
  <c r="K90" i="9"/>
  <c r="K444" i="9"/>
  <c r="K993" i="9"/>
  <c r="K42" i="9"/>
  <c r="K693" i="9"/>
  <c r="K158" i="9"/>
  <c r="K876" i="9"/>
  <c r="K349" i="9"/>
  <c r="K733" i="9"/>
  <c r="K975" i="9"/>
  <c r="K774" i="9"/>
  <c r="K784" i="9"/>
  <c r="K611" i="9"/>
  <c r="K113" i="9"/>
  <c r="K50" i="9"/>
  <c r="K9" i="9"/>
  <c r="K306" i="9"/>
  <c r="K421" i="9"/>
  <c r="K85" i="9"/>
  <c r="K5" i="9"/>
  <c r="K976" i="9"/>
  <c r="K694" i="9"/>
  <c r="K219" i="9"/>
  <c r="K278" i="9"/>
  <c r="K343" i="9"/>
  <c r="K643" i="9"/>
  <c r="K316" i="9"/>
  <c r="K209" i="9"/>
  <c r="K535" i="9"/>
  <c r="K529" i="9"/>
  <c r="K51" i="9"/>
  <c r="K79" i="9"/>
  <c r="K557" i="9"/>
  <c r="K623" i="9"/>
  <c r="K761" i="9"/>
  <c r="K608" i="9"/>
  <c r="K564" i="9"/>
  <c r="K922" i="9"/>
  <c r="K288" i="9"/>
  <c r="K340" i="9"/>
  <c r="K596" i="9"/>
  <c r="K119" i="9"/>
  <c r="K826" i="9"/>
  <c r="K128" i="9"/>
  <c r="K254" i="9"/>
  <c r="K69" i="9"/>
  <c r="K802" i="9"/>
  <c r="K118" i="9"/>
  <c r="K592" i="9"/>
  <c r="K610" i="9"/>
  <c r="K639" i="9"/>
  <c r="K210" i="9"/>
  <c r="K604" i="9"/>
  <c r="K666" i="9"/>
  <c r="K319" i="9"/>
  <c r="K281" i="9"/>
  <c r="K695" i="9"/>
  <c r="K670" i="9"/>
  <c r="K536" i="9"/>
  <c r="K682" i="9"/>
  <c r="K595" i="9"/>
  <c r="K872" i="9"/>
  <c r="K371" i="9"/>
  <c r="K408" i="9"/>
  <c r="K849" i="9"/>
  <c r="K912" i="9"/>
  <c r="K286" i="9"/>
  <c r="K850" i="9"/>
  <c r="K558" i="9"/>
  <c r="K154" i="9"/>
  <c r="K320" i="9"/>
  <c r="K357" i="9"/>
  <c r="K903" i="9"/>
  <c r="K884" i="9"/>
  <c r="K270" i="9"/>
  <c r="K496" i="9"/>
  <c r="K747" i="9"/>
  <c r="K990" i="9"/>
  <c r="K129" i="9"/>
  <c r="K484" i="9"/>
  <c r="K669" i="9"/>
  <c r="K468" i="9"/>
  <c r="K389" i="9"/>
  <c r="K629" i="9"/>
  <c r="K220" i="9"/>
  <c r="K982" i="9"/>
  <c r="K399" i="9"/>
  <c r="K217" i="9"/>
  <c r="K105" i="9"/>
  <c r="K155" i="9"/>
  <c r="K258" i="9"/>
  <c r="K353" i="9"/>
  <c r="K713" i="9"/>
  <c r="K227" i="9"/>
  <c r="K23" i="9"/>
  <c r="K726" i="9"/>
  <c r="K851" i="9"/>
  <c r="K111" i="9"/>
  <c r="K775" i="9"/>
  <c r="K634" i="9"/>
  <c r="K43" i="9"/>
  <c r="K433" i="9"/>
  <c r="K417" i="9"/>
  <c r="K521" i="9"/>
  <c r="K44" i="9"/>
  <c r="K742" i="9"/>
  <c r="K717" i="9"/>
  <c r="K474" i="9"/>
  <c r="K336" i="9"/>
  <c r="K107" i="9"/>
  <c r="K501" i="9"/>
  <c r="K995" i="9"/>
  <c r="K204" i="9"/>
  <c r="K293" i="9"/>
  <c r="K795" i="9"/>
  <c r="K321" i="9"/>
  <c r="K803" i="9"/>
  <c r="K462" i="9"/>
  <c r="K365" i="9"/>
  <c r="K830" i="9"/>
  <c r="K919" i="9"/>
  <c r="K163" i="9"/>
  <c r="K741" i="9"/>
  <c r="K261" i="9"/>
  <c r="K541" i="9"/>
  <c r="K215" i="9"/>
  <c r="K434" i="9"/>
  <c r="K581" i="9"/>
  <c r="K502" i="9"/>
  <c r="K228" i="9"/>
  <c r="K898" i="9"/>
  <c r="K559" i="9"/>
  <c r="K422" i="9"/>
  <c r="K612" i="9"/>
  <c r="K985" i="9"/>
  <c r="K25" i="9"/>
  <c r="K164" i="9"/>
  <c r="K366" i="9"/>
  <c r="K452" i="9"/>
  <c r="K384" i="9"/>
  <c r="K169" i="9"/>
  <c r="K392" i="9"/>
  <c r="K412" i="9"/>
  <c r="K396" i="9"/>
  <c r="K952" i="9"/>
  <c r="K892" i="9"/>
  <c r="K490" i="9"/>
  <c r="K966" i="9"/>
  <c r="K899" i="9"/>
  <c r="K854" i="9"/>
  <c r="K923" i="9"/>
  <c r="K625" i="9"/>
  <c r="K890" i="9"/>
  <c r="K818" i="9"/>
  <c r="K45" i="9"/>
  <c r="K544" i="9"/>
  <c r="K344" i="9"/>
  <c r="K86" i="9"/>
  <c r="K256" i="9"/>
  <c r="K954" i="9"/>
  <c r="K652" i="9"/>
  <c r="K294" i="9"/>
  <c r="K295" i="9"/>
  <c r="K282" i="9"/>
  <c r="K750" i="9"/>
  <c r="K748" i="9"/>
  <c r="K734" i="9"/>
  <c r="K813" i="9"/>
  <c r="K235" i="9"/>
  <c r="K624" i="9"/>
  <c r="K846" i="9"/>
  <c r="K332" i="9"/>
  <c r="K229" i="9"/>
  <c r="K314" i="9"/>
  <c r="K476" i="9"/>
  <c r="K757" i="9"/>
  <c r="K587" i="9"/>
  <c r="K197" i="9"/>
  <c r="K930" i="9"/>
  <c r="K727" i="9"/>
  <c r="K144" i="9"/>
  <c r="K303" i="9"/>
  <c r="K265" i="9"/>
  <c r="K538" i="9"/>
  <c r="K764" i="9"/>
  <c r="K560" i="9"/>
  <c r="K112" i="9"/>
  <c r="K640" i="9"/>
  <c r="K627" i="9"/>
  <c r="K259" i="9"/>
  <c r="K426" i="9"/>
  <c r="K437" i="9"/>
  <c r="K297" i="9"/>
  <c r="K161" i="9"/>
  <c r="K814" i="9"/>
  <c r="K546" i="9"/>
  <c r="K681" i="9"/>
  <c r="K699" i="9"/>
  <c r="K188" i="9"/>
  <c r="K793" i="9"/>
  <c r="K960" i="9"/>
  <c r="K497" i="9"/>
  <c r="K722" i="9"/>
  <c r="K509" i="9"/>
  <c r="K565" i="9"/>
  <c r="K241" i="9"/>
  <c r="K957" i="9"/>
  <c r="K453" i="9"/>
  <c r="K522" i="9"/>
  <c r="K723" i="9"/>
  <c r="K298" i="9"/>
  <c r="K977" i="9"/>
  <c r="K12" i="9"/>
  <c r="K274" i="9"/>
  <c r="K99" i="9"/>
  <c r="K961" i="9"/>
  <c r="K275" i="9"/>
  <c r="K718" i="9"/>
  <c r="K30" i="9"/>
  <c r="K894" i="9"/>
  <c r="K245" i="9"/>
  <c r="K138" i="9"/>
  <c r="K679" i="9"/>
  <c r="K11" i="9"/>
  <c r="K542" i="9"/>
  <c r="K1001" i="9"/>
  <c r="K776" i="9"/>
  <c r="K379" i="9"/>
  <c r="K523" i="9"/>
  <c r="K516" i="9"/>
  <c r="K906" i="9"/>
  <c r="K329" i="9"/>
  <c r="K526" i="9"/>
  <c r="K674" i="9"/>
  <c r="K463" i="9"/>
  <c r="K470" i="9"/>
  <c r="K827" i="9"/>
  <c r="K431" i="9"/>
  <c r="K855" i="9"/>
  <c r="K104" i="9"/>
  <c r="K266" i="9"/>
  <c r="K701" i="9"/>
  <c r="K751" i="9"/>
  <c r="K547" i="9"/>
  <c r="K881" i="9"/>
  <c r="K242" i="9"/>
  <c r="K582" i="9"/>
  <c r="K583" i="9"/>
  <c r="K182" i="9"/>
  <c r="K543" i="9"/>
  <c r="K185" i="9"/>
  <c r="K944" i="9"/>
  <c r="K601" i="9"/>
  <c r="K765" i="9"/>
  <c r="K114" i="9"/>
  <c r="K789" i="9"/>
  <c r="K168" i="9"/>
  <c r="K260" i="9"/>
  <c r="K41" i="9"/>
  <c r="K507" i="9"/>
  <c r="K413" i="9"/>
  <c r="K895" i="9"/>
  <c r="K70" i="9"/>
  <c r="K920" i="9"/>
  <c r="K198" i="9"/>
  <c r="K758" i="9"/>
  <c r="K446" i="9"/>
  <c r="K20" i="9"/>
  <c r="K47" i="9"/>
  <c r="K831" i="9"/>
  <c r="K4" i="9"/>
  <c r="K492" i="9"/>
  <c r="K14" i="9"/>
  <c r="K768" i="9"/>
  <c r="K847" i="9"/>
  <c r="K248" i="9"/>
  <c r="K663" i="9"/>
  <c r="K607" i="9"/>
  <c r="K32" i="9"/>
  <c r="K513" i="9"/>
  <c r="K276" i="9"/>
  <c r="K322" i="9"/>
  <c r="K811" i="9"/>
  <c r="K82" i="9"/>
  <c r="K160" i="9"/>
  <c r="K981" i="9"/>
  <c r="K358" i="9"/>
  <c r="K653" i="9"/>
  <c r="K52" i="9"/>
  <c r="K550" i="9"/>
  <c r="K475" i="9"/>
  <c r="K648" i="9"/>
  <c r="K142" i="9"/>
  <c r="K638" i="9"/>
  <c r="K354" i="9"/>
  <c r="K177" i="9"/>
  <c r="K273" i="9"/>
  <c r="K842" i="9"/>
  <c r="K683" i="9"/>
  <c r="K864" i="9"/>
  <c r="K148" i="9"/>
  <c r="K206" i="9"/>
  <c r="K804" i="9"/>
  <c r="K548" i="9"/>
  <c r="K59" i="9"/>
  <c r="K145" i="9"/>
  <c r="K486" i="9"/>
  <c r="K498" i="9"/>
  <c r="K88" i="9"/>
  <c r="K271" i="9"/>
  <c r="K167" i="9"/>
  <c r="K75" i="9"/>
  <c r="K493" i="9"/>
  <c r="K697" i="9"/>
  <c r="K791" i="9"/>
  <c r="K199" i="9"/>
  <c r="K987" i="9"/>
  <c r="K180" i="9"/>
  <c r="K720" i="9"/>
  <c r="K719" i="9"/>
  <c r="K372" i="9"/>
  <c r="K477" i="9"/>
  <c r="K685" i="9"/>
  <c r="K743" i="9"/>
  <c r="K552" i="9"/>
  <c r="K374" i="9"/>
  <c r="K505" i="9"/>
  <c r="K574" i="9"/>
  <c r="K566" i="9"/>
  <c r="K159" i="9"/>
  <c r="K406" i="9"/>
  <c r="K823" i="9"/>
  <c r="K759" i="9"/>
  <c r="K686" i="9"/>
  <c r="K852" i="9"/>
  <c r="K824" i="9"/>
  <c r="K427" i="9"/>
  <c r="K194" i="9"/>
  <c r="K76" i="9"/>
  <c r="K636" i="9"/>
  <c r="K672" i="9"/>
  <c r="K6" i="9"/>
  <c r="K511" i="9"/>
  <c r="K311" i="9"/>
  <c r="K471" i="9"/>
  <c r="K820" i="9"/>
  <c r="K752" i="9"/>
  <c r="K773" i="9"/>
  <c r="K74" i="9"/>
  <c r="K900" i="9"/>
  <c r="K162" i="9"/>
  <c r="K843" i="9"/>
  <c r="K945" i="9"/>
  <c r="K737" i="9"/>
  <c r="K267" i="9"/>
  <c r="K400" i="9"/>
  <c r="K896" i="9"/>
  <c r="K60" i="9"/>
  <c r="K927" i="9"/>
  <c r="K916" i="9"/>
  <c r="K186" i="9"/>
  <c r="K269" i="9"/>
  <c r="K678" i="9"/>
  <c r="K464" i="9"/>
  <c r="K34" i="9"/>
  <c r="K598" i="9"/>
  <c r="K664" i="9"/>
  <c r="K828" i="9"/>
  <c r="K549" i="9"/>
  <c r="K714" i="9"/>
  <c r="K250" i="9"/>
  <c r="K700" i="9"/>
  <c r="K200" i="9"/>
  <c r="K35" i="9"/>
  <c r="K441" i="9"/>
  <c r="K223" i="9"/>
  <c r="K100" i="9"/>
  <c r="K865" i="9"/>
  <c r="K836" i="9"/>
  <c r="K15" i="9"/>
  <c r="K342" i="9"/>
  <c r="K534" i="9"/>
  <c r="K279" i="9"/>
  <c r="K97" i="9"/>
  <c r="K763" i="9"/>
  <c r="K456" i="9"/>
  <c r="K460" i="9"/>
  <c r="K812" i="9"/>
  <c r="K156" i="9"/>
  <c r="K816" i="9"/>
  <c r="K753" i="9"/>
  <c r="K53" i="9"/>
  <c r="K909" i="9"/>
  <c r="K972" i="9"/>
  <c r="K16" i="9"/>
  <c r="K633" i="9"/>
  <c r="K347" i="9"/>
  <c r="K571" i="9"/>
  <c r="K555" i="9"/>
  <c r="K55" i="9"/>
  <c r="K63" i="9"/>
  <c r="K649" i="9"/>
  <c r="K124" i="9"/>
  <c r="K457" i="9"/>
  <c r="K655" i="9"/>
  <c r="K709" i="9"/>
  <c r="K367" i="9"/>
  <c r="K246" i="9"/>
  <c r="K432" i="9"/>
  <c r="K458" i="9"/>
  <c r="K673" i="9"/>
  <c r="K958" i="9"/>
  <c r="K614" i="9"/>
  <c r="K631" i="9"/>
  <c r="K835" i="9"/>
  <c r="K454" i="9"/>
  <c r="K418" i="9"/>
  <c r="K650" i="9"/>
  <c r="K841" i="9"/>
  <c r="K401" i="9"/>
  <c r="K641" i="9"/>
  <c r="K224" i="9"/>
  <c r="K231" i="9"/>
  <c r="K928" i="9"/>
  <c r="K593" i="9"/>
  <c r="K808" i="9"/>
  <c r="K380" i="9"/>
  <c r="K428" i="9"/>
  <c r="K781" i="9"/>
  <c r="K556" i="9"/>
  <c r="K325" i="9"/>
  <c r="K359" i="9"/>
  <c r="K438" i="9"/>
  <c r="K368" i="9"/>
  <c r="K196" i="9"/>
  <c r="K913" i="9"/>
  <c r="K448" i="9"/>
  <c r="K671" i="9"/>
  <c r="K506" i="9"/>
  <c r="K64" i="9"/>
  <c r="K49" i="9"/>
  <c r="K584" i="9"/>
  <c r="K866" i="9"/>
  <c r="K518" i="9"/>
  <c r="K948" i="9"/>
  <c r="K783" i="9"/>
  <c r="K532" i="9"/>
  <c r="K665" i="9"/>
  <c r="K777" i="9"/>
  <c r="K369" i="9"/>
  <c r="K730" i="9"/>
  <c r="K333" i="9"/>
  <c r="K280" i="9"/>
  <c r="K402" i="9"/>
  <c r="K18" i="9"/>
  <c r="K860" i="9"/>
  <c r="K504" i="9"/>
  <c r="K83" i="9"/>
  <c r="K249" i="9"/>
  <c r="K183" i="9"/>
  <c r="K362" i="9"/>
  <c r="K600" i="9"/>
  <c r="K978" i="9"/>
  <c r="K963" i="9"/>
  <c r="K877" i="9"/>
  <c r="K738" i="9"/>
  <c r="K40" i="9"/>
  <c r="K499" i="9"/>
  <c r="K988" i="9"/>
  <c r="K951" i="9"/>
  <c r="K589" i="9"/>
  <c r="K409" i="9"/>
  <c r="K618" i="9"/>
  <c r="K299" i="9"/>
  <c r="K61" i="9"/>
  <c r="K334" i="9"/>
  <c r="K989" i="9"/>
  <c r="K109" i="9"/>
  <c r="K778" i="9"/>
  <c r="K110" i="9"/>
  <c r="K381" i="9"/>
  <c r="K283" i="9"/>
  <c r="K289" i="9"/>
  <c r="K809" i="9"/>
  <c r="K3" i="9"/>
  <c r="K914" i="9"/>
  <c r="K792" i="9"/>
  <c r="K268" i="9"/>
  <c r="K889" i="9"/>
  <c r="K968" i="9"/>
  <c r="K735" i="9"/>
  <c r="K537" i="9"/>
  <c r="K455" i="9"/>
  <c r="K873" i="9"/>
  <c r="K567" i="9"/>
  <c r="I779" i="9"/>
  <c r="I478" i="9"/>
  <c r="I656" i="9"/>
  <c r="I731" i="9"/>
  <c r="I376" i="9"/>
  <c r="I56" i="9"/>
  <c r="I979" i="9"/>
  <c r="I947" i="9"/>
  <c r="I304" i="9"/>
  <c r="I2" i="9"/>
  <c r="I292" i="9"/>
  <c r="I708" i="9"/>
  <c r="I880" i="9"/>
  <c r="I78" i="9"/>
  <c r="I628" i="9"/>
  <c r="I91" i="9"/>
  <c r="I563" i="9"/>
  <c r="I767" i="9"/>
  <c r="I424" i="9"/>
  <c r="I157" i="9"/>
  <c r="I667" i="9"/>
  <c r="I425" i="9"/>
  <c r="I602" i="9"/>
  <c r="I527" i="9"/>
  <c r="I861" i="9"/>
  <c r="I862" i="9"/>
  <c r="I103" i="9"/>
  <c r="I251" i="9"/>
  <c r="I318" i="9"/>
  <c r="I403" i="9"/>
  <c r="I645" i="9"/>
  <c r="I821" i="9"/>
  <c r="I472" i="9"/>
  <c r="I439" i="9"/>
  <c r="I423" i="9"/>
  <c r="I420" i="9"/>
  <c r="I46" i="9"/>
  <c r="I479" i="9"/>
  <c r="I901" i="9"/>
  <c r="I393" i="9"/>
  <c r="I338" i="9"/>
  <c r="I857" i="9"/>
  <c r="I115" i="9"/>
  <c r="I287" i="9"/>
  <c r="I657" i="9"/>
  <c r="I139" i="9"/>
  <c r="I619" i="9"/>
  <c r="I539" i="9"/>
  <c r="I465" i="9"/>
  <c r="I48" i="9"/>
  <c r="I415" i="9"/>
  <c r="I67" i="9"/>
  <c r="I326" i="9"/>
  <c r="I130" i="9"/>
  <c r="I755" i="9"/>
  <c r="I728" i="9"/>
  <c r="I435" i="9"/>
  <c r="I383" i="9"/>
  <c r="I715" i="9"/>
  <c r="I133" i="9"/>
  <c r="I626" i="9"/>
  <c r="I116" i="9"/>
  <c r="I290" i="9"/>
  <c r="I500" i="9"/>
  <c r="I769" i="9"/>
  <c r="I232" i="9"/>
  <c r="I815" i="9"/>
  <c r="I936" i="9"/>
  <c r="I917" i="9"/>
  <c r="I184" i="9"/>
  <c r="I172" i="9"/>
  <c r="I680" i="9"/>
  <c r="I688" i="9"/>
  <c r="I915" i="9"/>
  <c r="I7" i="9"/>
  <c r="I822" i="9"/>
  <c r="I305" i="9"/>
  <c r="I615" i="9"/>
  <c r="I192" i="9"/>
  <c r="I886" i="9"/>
  <c r="I39" i="9"/>
  <c r="I797" i="9"/>
  <c r="I429" i="9"/>
  <c r="I207" i="9"/>
  <c r="I569" i="9"/>
  <c r="I150" i="9"/>
  <c r="I739" i="9"/>
  <c r="I62" i="9"/>
  <c r="I925" i="9"/>
  <c r="I689" i="9"/>
  <c r="I146" i="9"/>
  <c r="I480" i="9"/>
  <c r="I590" i="9"/>
  <c r="I140" i="9"/>
  <c r="I131" i="9"/>
  <c r="I806" i="9"/>
  <c r="I126" i="9"/>
  <c r="I710" i="9"/>
  <c r="I390" i="9"/>
  <c r="I202" i="9"/>
  <c r="I68" i="9"/>
  <c r="I397" i="9"/>
  <c r="I407" i="9"/>
  <c r="I853" i="9"/>
  <c r="I272" i="9"/>
  <c r="I327" i="9"/>
  <c r="I473" i="9"/>
  <c r="I572" i="9"/>
  <c r="I887" i="9"/>
  <c r="I599" i="9"/>
  <c r="I756" i="9"/>
  <c r="I844" i="9"/>
  <c r="I284" i="9"/>
  <c r="I621" i="9"/>
  <c r="I348" i="9"/>
  <c r="I252" i="9"/>
  <c r="I313" i="9"/>
  <c r="I300" i="9"/>
  <c r="I716" i="9"/>
  <c r="I21" i="9"/>
  <c r="I867" i="9"/>
  <c r="I31" i="9"/>
  <c r="I87" i="9"/>
  <c r="I171" i="9"/>
  <c r="I98" i="9"/>
  <c r="I173" i="9"/>
  <c r="I540" i="9"/>
  <c r="I247" i="9"/>
  <c r="I301" i="9"/>
  <c r="I323" i="9"/>
  <c r="I174" i="9"/>
  <c r="I706" i="9"/>
  <c r="I551" i="9"/>
  <c r="I487" i="9"/>
  <c r="I577" i="9"/>
  <c r="I955" i="9"/>
  <c r="I243" i="9"/>
  <c r="I983" i="9"/>
  <c r="I785" i="9"/>
  <c r="I703" i="9"/>
  <c r="I175" i="9"/>
  <c r="I882" i="9"/>
  <c r="I519" i="9"/>
  <c r="I8" i="9"/>
  <c r="I770" i="9"/>
  <c r="I620" i="9"/>
  <c r="I870" i="9"/>
  <c r="I937" i="9"/>
  <c r="I807" i="9"/>
  <c r="I707" i="9"/>
  <c r="I668" i="9"/>
  <c r="I991" i="9"/>
  <c r="I845" i="9"/>
  <c r="I745" i="9"/>
  <c r="I165" i="9"/>
  <c r="I642" i="9"/>
  <c r="I213" i="9"/>
  <c r="I92" i="9"/>
  <c r="I591" i="9"/>
  <c r="I414" i="9"/>
  <c r="I335" i="9"/>
  <c r="I262" i="9"/>
  <c r="I19" i="9"/>
  <c r="I863" i="9"/>
  <c r="I178" i="9"/>
  <c r="I570" i="9"/>
  <c r="I771" i="9"/>
  <c r="I661" i="9"/>
  <c r="I488" i="9"/>
  <c r="I837" i="9"/>
  <c r="I363" i="9"/>
  <c r="I949" i="9"/>
  <c r="I712" i="9"/>
  <c r="I233" i="9"/>
  <c r="I579" i="9"/>
  <c r="I65" i="9"/>
  <c r="I442" i="9"/>
  <c r="I622" i="9"/>
  <c r="I533" i="9"/>
  <c r="I360" i="9"/>
  <c r="I999" i="9"/>
  <c r="I430" i="9"/>
  <c r="I132" i="9"/>
  <c r="I637" i="9"/>
  <c r="I868" i="9"/>
  <c r="I902" i="9"/>
  <c r="I744" i="9"/>
  <c r="I93" i="9"/>
  <c r="I225" i="9"/>
  <c r="I525" i="9"/>
  <c r="I89" i="9"/>
  <c r="I84" i="9"/>
  <c r="I36" i="9"/>
  <c r="I285" i="9"/>
  <c r="I794" i="9"/>
  <c r="I839" i="9"/>
  <c r="I736" i="9"/>
  <c r="I980" i="9"/>
  <c r="I942" i="9"/>
  <c r="I73" i="9"/>
  <c r="I729" i="9"/>
  <c r="I609" i="9"/>
  <c r="I226" i="9"/>
  <c r="I858" i="9"/>
  <c r="I580" i="9"/>
  <c r="I603" i="9"/>
  <c r="I658" i="9"/>
  <c r="I394" i="9"/>
  <c r="I189" i="9"/>
  <c r="I704" i="9"/>
  <c r="I127" i="9"/>
  <c r="I101" i="9"/>
  <c r="I833" i="9"/>
  <c r="I871" i="9"/>
  <c r="I244" i="9"/>
  <c r="I801" i="9"/>
  <c r="I659" i="9"/>
  <c r="I875" i="9"/>
  <c r="I984" i="9"/>
  <c r="I515" i="9"/>
  <c r="I740" i="9"/>
  <c r="I676" i="9"/>
  <c r="I361" i="9"/>
  <c r="I201" i="9"/>
  <c r="I469" i="9"/>
  <c r="I135" i="9"/>
  <c r="I616" i="9"/>
  <c r="I891" i="9"/>
  <c r="I466" i="9"/>
  <c r="I377" i="9"/>
  <c r="I908" i="9"/>
  <c r="I191" i="9"/>
  <c r="I848" i="9"/>
  <c r="I451" i="9"/>
  <c r="I214" i="9"/>
  <c r="I660" i="9"/>
  <c r="I798" i="9"/>
  <c r="I585" i="9"/>
  <c r="I790" i="9"/>
  <c r="I136" i="9"/>
  <c r="I787" i="9"/>
  <c r="I705" i="9"/>
  <c r="I690" i="9"/>
  <c r="I586" i="9"/>
  <c r="I481" i="9"/>
  <c r="I461" i="9"/>
  <c r="I1000" i="9"/>
  <c r="I17" i="9"/>
  <c r="I950" i="9"/>
  <c r="I257" i="9"/>
  <c r="I838" i="9"/>
  <c r="I352" i="9"/>
  <c r="I918" i="9"/>
  <c r="I331" i="9"/>
  <c r="I635" i="9"/>
  <c r="I965" i="9"/>
  <c r="I96" i="9"/>
  <c r="I554" i="9"/>
  <c r="I208" i="9"/>
  <c r="I239" i="9"/>
  <c r="I26" i="9"/>
  <c r="I878" i="9"/>
  <c r="I933" i="9"/>
  <c r="I308" i="9"/>
  <c r="I57" i="9"/>
  <c r="I296" i="9"/>
  <c r="I992" i="9"/>
  <c r="I888" i="9"/>
  <c r="I760" i="9"/>
  <c r="I395" i="9"/>
  <c r="I969" i="9"/>
  <c r="I410" i="9"/>
  <c r="I926" i="9"/>
  <c r="I724" i="9"/>
  <c r="I788" i="9"/>
  <c r="I938" i="9"/>
  <c r="I33" i="9"/>
  <c r="I398" i="9"/>
  <c r="I149" i="9"/>
  <c r="I309" i="9"/>
  <c r="I234" i="9"/>
  <c r="I10" i="9"/>
  <c r="I799" i="9"/>
  <c r="I436" i="9"/>
  <c r="I181" i="9"/>
  <c r="I646" i="9"/>
  <c r="I370" i="9"/>
  <c r="I255" i="9"/>
  <c r="I825" i="9"/>
  <c r="I482" i="9"/>
  <c r="I780" i="9"/>
  <c r="I939" i="9"/>
  <c r="I528" i="9"/>
  <c r="I152" i="9"/>
  <c r="I94" i="9"/>
  <c r="I153" i="9"/>
  <c r="I883" i="9"/>
  <c r="I910" i="9"/>
  <c r="I391" i="9"/>
  <c r="I897" i="9"/>
  <c r="I921" i="9"/>
  <c r="I166" i="9"/>
  <c r="I339" i="9"/>
  <c r="I328" i="9"/>
  <c r="I588" i="9"/>
  <c r="I997" i="9"/>
  <c r="I943" i="9"/>
  <c r="I346" i="9"/>
  <c r="I575" i="9"/>
  <c r="I746" i="9"/>
  <c r="I263" i="9"/>
  <c r="I330" i="9"/>
  <c r="I310" i="9"/>
  <c r="I562" i="9"/>
  <c r="I956" i="9"/>
  <c r="I931" i="9"/>
  <c r="I302" i="9"/>
  <c r="I698" i="9"/>
  <c r="I66" i="9"/>
  <c r="I386" i="9"/>
  <c r="I240" i="9"/>
  <c r="I489" i="9"/>
  <c r="I576" i="9"/>
  <c r="I520" i="9"/>
  <c r="I810" i="9"/>
  <c r="I996" i="9"/>
  <c r="I974" i="9"/>
  <c r="I725" i="9"/>
  <c r="I315" i="9"/>
  <c r="I632" i="9"/>
  <c r="I373" i="9"/>
  <c r="I37" i="9"/>
  <c r="I71" i="9"/>
  <c r="I907" i="9"/>
  <c r="I832" i="9"/>
  <c r="I141" i="9"/>
  <c r="I176" i="9"/>
  <c r="I364" i="9"/>
  <c r="I405" i="9"/>
  <c r="I692" i="9"/>
  <c r="I594" i="9"/>
  <c r="I27" i="9"/>
  <c r="I561" i="9"/>
  <c r="I387" i="9"/>
  <c r="I483" i="9"/>
  <c r="I90" i="9"/>
  <c r="I444" i="9"/>
  <c r="I911" i="9"/>
  <c r="I993" i="9"/>
  <c r="I42" i="9"/>
  <c r="I693" i="9"/>
  <c r="I137" i="9"/>
  <c r="I158" i="9"/>
  <c r="I876" i="9"/>
  <c r="I349" i="9"/>
  <c r="I946" i="9"/>
  <c r="I733" i="9"/>
  <c r="I975" i="9"/>
  <c r="I774" i="9"/>
  <c r="I508" i="9"/>
  <c r="I784" i="9"/>
  <c r="I611" i="9"/>
  <c r="I113" i="9"/>
  <c r="I772" i="9"/>
  <c r="I50" i="9"/>
  <c r="I9" i="9"/>
  <c r="I306" i="9"/>
  <c r="I253" i="9"/>
  <c r="I421" i="9"/>
  <c r="I85" i="9"/>
  <c r="I5" i="9"/>
  <c r="I721" i="9"/>
  <c r="I976" i="9"/>
  <c r="I694" i="9"/>
  <c r="I219" i="9"/>
  <c r="I647" i="9"/>
  <c r="I278" i="9"/>
  <c r="I343" i="9"/>
  <c r="I643" i="9"/>
  <c r="I573" i="9"/>
  <c r="I316" i="9"/>
  <c r="I209" i="9"/>
  <c r="I535" i="9"/>
  <c r="I998" i="9"/>
  <c r="I529" i="9"/>
  <c r="I51" i="9"/>
  <c r="I79" i="9"/>
  <c r="I179" i="9"/>
  <c r="I557" i="9"/>
  <c r="I623" i="9"/>
  <c r="I761" i="9"/>
  <c r="I608" i="9"/>
  <c r="I564" i="9"/>
  <c r="I922" i="9"/>
  <c r="I288" i="9"/>
  <c r="I307" i="9"/>
  <c r="I340" i="9"/>
  <c r="I596" i="9"/>
  <c r="I119" i="9"/>
  <c r="I840" i="9"/>
  <c r="I826" i="9"/>
  <c r="I128" i="9"/>
  <c r="I254" i="9"/>
  <c r="I762" i="9"/>
  <c r="I69" i="9"/>
  <c r="I802" i="9"/>
  <c r="I118" i="9"/>
  <c r="I530" i="9"/>
  <c r="I592" i="9"/>
  <c r="I610" i="9"/>
  <c r="I639" i="9"/>
  <c r="I411" i="9"/>
  <c r="I210" i="9"/>
  <c r="I604" i="9"/>
  <c r="I666" i="9"/>
  <c r="I319" i="9"/>
  <c r="I281" i="9"/>
  <c r="I695" i="9"/>
  <c r="I670" i="9"/>
  <c r="I536" i="9"/>
  <c r="I682" i="9"/>
  <c r="I595" i="9"/>
  <c r="I872" i="9"/>
  <c r="I617" i="9"/>
  <c r="I371" i="9"/>
  <c r="I408" i="9"/>
  <c r="I849" i="9"/>
  <c r="I147" i="9"/>
  <c r="I912" i="9"/>
  <c r="I286" i="9"/>
  <c r="I850" i="9"/>
  <c r="I54" i="9"/>
  <c r="I558" i="9"/>
  <c r="I154" i="9"/>
  <c r="I320" i="9"/>
  <c r="I382" i="9"/>
  <c r="I357" i="9"/>
  <c r="I903" i="9"/>
  <c r="I684" i="9"/>
  <c r="I170" i="9"/>
  <c r="I796" i="9"/>
  <c r="I884" i="9"/>
  <c r="I270" i="9"/>
  <c r="I953" i="9"/>
  <c r="I496" i="9"/>
  <c r="I747" i="9"/>
  <c r="I990" i="9"/>
  <c r="I80" i="9"/>
  <c r="I129" i="9"/>
  <c r="I484" i="9"/>
  <c r="I669" i="9"/>
  <c r="I468" i="9"/>
  <c r="I389" i="9"/>
  <c r="I629" i="9"/>
  <c r="I220" i="9"/>
  <c r="I651" i="9"/>
  <c r="I982" i="9"/>
  <c r="I399" i="9"/>
  <c r="I217" i="9"/>
  <c r="I120" i="9"/>
  <c r="I105" i="9"/>
  <c r="I155" i="9"/>
  <c r="I258" i="9"/>
  <c r="I72" i="9"/>
  <c r="I353" i="9"/>
  <c r="I713" i="9"/>
  <c r="I227" i="9"/>
  <c r="I193" i="9"/>
  <c r="I38" i="9"/>
  <c r="I23" i="9"/>
  <c r="I726" i="9"/>
  <c r="I606" i="9"/>
  <c r="I851" i="9"/>
  <c r="I111" i="9"/>
  <c r="I775" i="9"/>
  <c r="I904" i="9"/>
  <c r="I634" i="9"/>
  <c r="I43" i="9"/>
  <c r="I433" i="9"/>
  <c r="I905" i="9"/>
  <c r="I417" i="9"/>
  <c r="I521" i="9"/>
  <c r="I44" i="9"/>
  <c r="I378" i="9"/>
  <c r="I742" i="9"/>
  <c r="I717" i="9"/>
  <c r="I474" i="9"/>
  <c r="I106" i="9"/>
  <c r="I336" i="9"/>
  <c r="I107" i="9"/>
  <c r="I501" i="9"/>
  <c r="I879" i="9"/>
  <c r="I995" i="9"/>
  <c r="I204" i="9"/>
  <c r="I293" i="9"/>
  <c r="I218" i="9"/>
  <c r="I795" i="9"/>
  <c r="I321" i="9"/>
  <c r="I803" i="9"/>
  <c r="I491" i="9"/>
  <c r="I462" i="9"/>
  <c r="I365" i="9"/>
  <c r="I830" i="9"/>
  <c r="I919" i="9"/>
  <c r="I163" i="9"/>
  <c r="I741" i="9"/>
  <c r="I261" i="9"/>
  <c r="I221" i="9"/>
  <c r="I541" i="9"/>
  <c r="I215" i="9"/>
  <c r="I434" i="9"/>
  <c r="I187" i="9"/>
  <c r="I581" i="9"/>
  <c r="I502" i="9"/>
  <c r="I228" i="9"/>
  <c r="I121" i="9"/>
  <c r="I898" i="9"/>
  <c r="I559" i="9"/>
  <c r="I422" i="9"/>
  <c r="I416" i="9"/>
  <c r="I612" i="9"/>
  <c r="I985" i="9"/>
  <c r="I134" i="9"/>
  <c r="I25" i="9"/>
  <c r="I164" i="9"/>
  <c r="I366" i="9"/>
  <c r="I445" i="9"/>
  <c r="I452" i="9"/>
  <c r="I384" i="9"/>
  <c r="I169" i="9"/>
  <c r="I143" i="9"/>
  <c r="I392" i="9"/>
  <c r="I412" i="9"/>
  <c r="I396" i="9"/>
  <c r="I952" i="9"/>
  <c r="I892" i="9"/>
  <c r="I490" i="9"/>
  <c r="I966" i="9"/>
  <c r="I970" i="9"/>
  <c r="I203" i="9"/>
  <c r="I899" i="9"/>
  <c r="I854" i="9"/>
  <c r="I205" i="9"/>
  <c r="I923" i="9"/>
  <c r="I625" i="9"/>
  <c r="I890" i="9"/>
  <c r="I494" i="9"/>
  <c r="I818" i="9"/>
  <c r="I45" i="9"/>
  <c r="I544" i="9"/>
  <c r="I893" i="9"/>
  <c r="I344" i="9"/>
  <c r="I86" i="9"/>
  <c r="I256" i="9"/>
  <c r="I264" i="9"/>
  <c r="I954" i="9"/>
  <c r="I652" i="9"/>
  <c r="I294" i="9"/>
  <c r="I677" i="9"/>
  <c r="I295" i="9"/>
  <c r="I282" i="9"/>
  <c r="I750" i="9"/>
  <c r="I748" i="9"/>
  <c r="I734" i="9"/>
  <c r="I813" i="9"/>
  <c r="I235" i="9"/>
  <c r="I236" i="9"/>
  <c r="I624" i="9"/>
  <c r="I846" i="9"/>
  <c r="I332" i="9"/>
  <c r="I959" i="9"/>
  <c r="I229" i="9"/>
  <c r="I314" i="9"/>
  <c r="I476" i="9"/>
  <c r="I375" i="9"/>
  <c r="I291" i="9"/>
  <c r="I757" i="9"/>
  <c r="I587" i="9"/>
  <c r="I613" i="9"/>
  <c r="I197" i="9"/>
  <c r="I930" i="9"/>
  <c r="I727" i="9"/>
  <c r="I28" i="9"/>
  <c r="I144" i="9"/>
  <c r="I303" i="9"/>
  <c r="I265" i="9"/>
  <c r="I605" i="9"/>
  <c r="I538" i="9"/>
  <c r="I764" i="9"/>
  <c r="I560" i="9"/>
  <c r="I711" i="9"/>
  <c r="I112" i="9"/>
  <c r="I640" i="9"/>
  <c r="I627" i="9"/>
  <c r="I350" i="9"/>
  <c r="I259" i="9"/>
  <c r="I426" i="9"/>
  <c r="I437" i="9"/>
  <c r="I95" i="9"/>
  <c r="I297" i="9"/>
  <c r="I161" i="9"/>
  <c r="I814" i="9"/>
  <c r="I545" i="9"/>
  <c r="I546" i="9"/>
  <c r="I681" i="9"/>
  <c r="I699" i="9"/>
  <c r="I151" i="9"/>
  <c r="I188" i="9"/>
  <c r="I793" i="9"/>
  <c r="I960" i="9"/>
  <c r="I222" i="9"/>
  <c r="I994" i="9"/>
  <c r="I497" i="9"/>
  <c r="I722" i="9"/>
  <c r="I58" i="9"/>
  <c r="I509" i="9"/>
  <c r="I565" i="9"/>
  <c r="I241" i="9"/>
  <c r="I485" i="9"/>
  <c r="I957" i="9"/>
  <c r="I453" i="9"/>
  <c r="I522" i="9"/>
  <c r="I29" i="9"/>
  <c r="I723" i="9"/>
  <c r="I298" i="9"/>
  <c r="I977" i="9"/>
  <c r="I874" i="9"/>
  <c r="I12" i="9"/>
  <c r="I274" i="9"/>
  <c r="I99" i="9"/>
  <c r="I869" i="9"/>
  <c r="I961" i="9"/>
  <c r="I275" i="9"/>
  <c r="I718" i="9"/>
  <c r="I385" i="9"/>
  <c r="I30" i="9"/>
  <c r="I894" i="9"/>
  <c r="I245" i="9"/>
  <c r="I467" i="9"/>
  <c r="I138" i="9"/>
  <c r="I679" i="9"/>
  <c r="I11" i="9"/>
  <c r="I108" i="9"/>
  <c r="I542" i="9"/>
  <c r="I1001" i="9"/>
  <c r="I776" i="9"/>
  <c r="I696" i="9"/>
  <c r="I379" i="9"/>
  <c r="I523" i="9"/>
  <c r="I516" i="9"/>
  <c r="I22" i="9"/>
  <c r="I906" i="9"/>
  <c r="I329" i="9"/>
  <c r="I526" i="9"/>
  <c r="I934" i="9"/>
  <c r="I674" i="9"/>
  <c r="I463" i="9"/>
  <c r="I470" i="9"/>
  <c r="I630" i="9"/>
  <c r="I827" i="9"/>
  <c r="I431" i="9"/>
  <c r="I855" i="9"/>
  <c r="I578" i="9"/>
  <c r="I104" i="9"/>
  <c r="I266" i="9"/>
  <c r="I701" i="9"/>
  <c r="I345" i="9"/>
  <c r="I751" i="9"/>
  <c r="I547" i="9"/>
  <c r="I881" i="9"/>
  <c r="I885" i="9"/>
  <c r="I242" i="9"/>
  <c r="I582" i="9"/>
  <c r="I583" i="9"/>
  <c r="I510" i="9"/>
  <c r="I182" i="9"/>
  <c r="I543" i="9"/>
  <c r="I185" i="9"/>
  <c r="I962" i="9"/>
  <c r="I944" i="9"/>
  <c r="I601" i="9"/>
  <c r="I765" i="9"/>
  <c r="I495" i="9"/>
  <c r="I514" i="9"/>
  <c r="I114" i="9"/>
  <c r="I789" i="9"/>
  <c r="I168" i="9"/>
  <c r="I260" i="9"/>
  <c r="I41" i="9"/>
  <c r="I507" i="9"/>
  <c r="I531" i="9"/>
  <c r="I413" i="9"/>
  <c r="I895" i="9"/>
  <c r="I70" i="9"/>
  <c r="I654" i="9"/>
  <c r="I920" i="9"/>
  <c r="I198" i="9"/>
  <c r="I758" i="9"/>
  <c r="I819" i="9"/>
  <c r="I446" i="9"/>
  <c r="I20" i="9"/>
  <c r="I47" i="9"/>
  <c r="I190" i="9"/>
  <c r="I831" i="9"/>
  <c r="I4" i="9"/>
  <c r="I492" i="9"/>
  <c r="I123" i="9"/>
  <c r="I14" i="9"/>
  <c r="I768" i="9"/>
  <c r="I847" i="9"/>
  <c r="I675" i="9"/>
  <c r="I248" i="9"/>
  <c r="I663" i="9"/>
  <c r="I607" i="9"/>
  <c r="I32" i="9"/>
  <c r="I513" i="9"/>
  <c r="I276" i="9"/>
  <c r="I322" i="9"/>
  <c r="I404" i="9"/>
  <c r="I811" i="9"/>
  <c r="I82" i="9"/>
  <c r="I160" i="9"/>
  <c r="I829" i="9"/>
  <c r="I981" i="9"/>
  <c r="I358" i="9"/>
  <c r="I653" i="9"/>
  <c r="I967" i="9"/>
  <c r="I52" i="9"/>
  <c r="I786" i="9"/>
  <c r="I550" i="9"/>
  <c r="I341" i="9"/>
  <c r="I475" i="9"/>
  <c r="I648" i="9"/>
  <c r="I142" i="9"/>
  <c r="I568" i="9"/>
  <c r="I638" i="9"/>
  <c r="I354" i="9"/>
  <c r="I177" i="9"/>
  <c r="I273" i="9"/>
  <c r="I842" i="9"/>
  <c r="I683" i="9"/>
  <c r="I864" i="9"/>
  <c r="I986" i="9"/>
  <c r="I148" i="9"/>
  <c r="I206" i="9"/>
  <c r="I804" i="9"/>
  <c r="I237" i="9"/>
  <c r="I548" i="9"/>
  <c r="I59" i="9"/>
  <c r="I145" i="9"/>
  <c r="I932" i="9"/>
  <c r="I486" i="9"/>
  <c r="I498" i="9"/>
  <c r="I88" i="9"/>
  <c r="I749" i="9"/>
  <c r="I271" i="9"/>
  <c r="I167" i="9"/>
  <c r="I75" i="9"/>
  <c r="I355" i="9"/>
  <c r="I493" i="9"/>
  <c r="I697" i="9"/>
  <c r="I791" i="9"/>
  <c r="I971" i="9"/>
  <c r="I199" i="9"/>
  <c r="I987" i="9"/>
  <c r="I180" i="9"/>
  <c r="I211" i="9"/>
  <c r="I720" i="9"/>
  <c r="I719" i="9"/>
  <c r="I372" i="9"/>
  <c r="I122" i="9"/>
  <c r="I477" i="9"/>
  <c r="I685" i="9"/>
  <c r="I743" i="9"/>
  <c r="I117" i="9"/>
  <c r="I552" i="9"/>
  <c r="I374" i="9"/>
  <c r="I505" i="9"/>
  <c r="I805" i="9"/>
  <c r="I574" i="9"/>
  <c r="I566" i="9"/>
  <c r="I159" i="9"/>
  <c r="I447" i="9"/>
  <c r="I406" i="9"/>
  <c r="I823" i="9"/>
  <c r="I759" i="9"/>
  <c r="I856" i="9"/>
  <c r="I686" i="9"/>
  <c r="I852" i="9"/>
  <c r="I824" i="9"/>
  <c r="I940" i="9"/>
  <c r="I427" i="9"/>
  <c r="I194" i="9"/>
  <c r="I76" i="9"/>
  <c r="I524" i="9"/>
  <c r="I636" i="9"/>
  <c r="I672" i="9"/>
  <c r="I6" i="9"/>
  <c r="I277" i="9"/>
  <c r="I511" i="9"/>
  <c r="I311" i="9"/>
  <c r="I471" i="9"/>
  <c r="I754" i="9"/>
  <c r="I820" i="9"/>
  <c r="I752" i="9"/>
  <c r="I773" i="9"/>
  <c r="I687" i="9"/>
  <c r="I74" i="9"/>
  <c r="I900" i="9"/>
  <c r="I162" i="9"/>
  <c r="I691" i="9"/>
  <c r="I843" i="9"/>
  <c r="I945" i="9"/>
  <c r="I737" i="9"/>
  <c r="I440" i="9"/>
  <c r="I267" i="9"/>
  <c r="I400" i="9"/>
  <c r="I896" i="9"/>
  <c r="I597" i="9"/>
  <c r="I60" i="9"/>
  <c r="I927" i="9"/>
  <c r="I916" i="9"/>
  <c r="I317" i="9"/>
  <c r="I186" i="9"/>
  <c r="I269" i="9"/>
  <c r="I678" i="9"/>
  <c r="I324" i="9"/>
  <c r="I464" i="9"/>
  <c r="I34" i="9"/>
  <c r="I598" i="9"/>
  <c r="I77" i="9"/>
  <c r="I664" i="9"/>
  <c r="I828" i="9"/>
  <c r="I549" i="9"/>
  <c r="I517" i="9"/>
  <c r="I714" i="9"/>
  <c r="I250" i="9"/>
  <c r="I700" i="9"/>
  <c r="I337" i="9"/>
  <c r="I200" i="9"/>
  <c r="I35" i="9"/>
  <c r="I441" i="9"/>
  <c r="I102" i="9"/>
  <c r="I223" i="9"/>
  <c r="I100" i="9"/>
  <c r="I865" i="9"/>
  <c r="I782" i="9"/>
  <c r="I836" i="9"/>
  <c r="I15" i="9"/>
  <c r="I342" i="9"/>
  <c r="I534" i="9"/>
  <c r="I279" i="9"/>
  <c r="I97" i="9"/>
  <c r="I763" i="9"/>
  <c r="I800" i="9"/>
  <c r="I456" i="9"/>
  <c r="I460" i="9"/>
  <c r="I812" i="9"/>
  <c r="I449" i="9"/>
  <c r="I156" i="9"/>
  <c r="I816" i="9"/>
  <c r="I753" i="9"/>
  <c r="I459" i="9"/>
  <c r="I53" i="9"/>
  <c r="I909" i="9"/>
  <c r="I972" i="9"/>
  <c r="I195" i="9"/>
  <c r="I16" i="9"/>
  <c r="I633" i="9"/>
  <c r="I347" i="9"/>
  <c r="I24" i="9"/>
  <c r="I571" i="9"/>
  <c r="I555" i="9"/>
  <c r="I55" i="9"/>
  <c r="I834" i="9"/>
  <c r="I63" i="9"/>
  <c r="I649" i="9"/>
  <c r="I124" i="9"/>
  <c r="I512" i="9"/>
  <c r="I457" i="9"/>
  <c r="I655" i="9"/>
  <c r="I709" i="9"/>
  <c r="I935" i="9"/>
  <c r="I367" i="9"/>
  <c r="I246" i="9"/>
  <c r="I432" i="9"/>
  <c r="I732" i="9"/>
  <c r="I458" i="9"/>
  <c r="I673" i="9"/>
  <c r="I958" i="9"/>
  <c r="I614" i="9"/>
  <c r="I631" i="9"/>
  <c r="I835" i="9"/>
  <c r="I454" i="9"/>
  <c r="I450" i="9"/>
  <c r="I418" i="9"/>
  <c r="I650" i="9"/>
  <c r="I841" i="9"/>
  <c r="I230" i="9"/>
  <c r="I401" i="9"/>
  <c r="I641" i="9"/>
  <c r="I224" i="9"/>
  <c r="I766" i="9"/>
  <c r="I231" i="9"/>
  <c r="I928" i="9"/>
  <c r="I593" i="9"/>
  <c r="I859" i="9"/>
  <c r="I808" i="9"/>
  <c r="I380" i="9"/>
  <c r="I428" i="9"/>
  <c r="I973" i="9"/>
  <c r="I781" i="9"/>
  <c r="I556" i="9"/>
  <c r="I325" i="9"/>
  <c r="I817" i="9"/>
  <c r="I359" i="9"/>
  <c r="I438" i="9"/>
  <c r="I368" i="9"/>
  <c r="I503" i="9"/>
  <c r="I196" i="9"/>
  <c r="I913" i="9"/>
  <c r="I448" i="9"/>
  <c r="I702" i="9"/>
  <c r="I671" i="9"/>
  <c r="I506" i="9"/>
  <c r="I64" i="9"/>
  <c r="I13" i="9"/>
  <c r="I49" i="9"/>
  <c r="I584" i="9"/>
  <c r="I866" i="9"/>
  <c r="I941" i="9"/>
  <c r="I518" i="9"/>
  <c r="I948" i="9"/>
  <c r="I783" i="9"/>
  <c r="I662" i="9"/>
  <c r="I532" i="9"/>
  <c r="I665" i="9"/>
  <c r="I777" i="9"/>
  <c r="I929" i="9"/>
  <c r="I369" i="9"/>
  <c r="I730" i="9"/>
  <c r="I333" i="9"/>
  <c r="I964" i="9"/>
  <c r="I280" i="9"/>
  <c r="I402" i="9"/>
  <c r="I18" i="9"/>
  <c r="I924" i="9"/>
  <c r="I860" i="9"/>
  <c r="I504" i="9"/>
  <c r="I83" i="9"/>
  <c r="I351" i="9"/>
  <c r="I249" i="9"/>
  <c r="I183" i="9"/>
  <c r="I362" i="9"/>
  <c r="I125" i="9"/>
  <c r="I600" i="9"/>
  <c r="I978" i="9"/>
  <c r="I963" i="9"/>
  <c r="I238" i="9"/>
  <c r="I877" i="9"/>
  <c r="I738" i="9"/>
  <c r="I40" i="9"/>
  <c r="I443" i="9"/>
  <c r="I499" i="9"/>
  <c r="I988" i="9"/>
  <c r="I951" i="9"/>
  <c r="I388" i="9"/>
  <c r="I589" i="9"/>
  <c r="I409" i="9"/>
  <c r="I618" i="9"/>
  <c r="I553" i="9"/>
  <c r="I299" i="9"/>
  <c r="I61" i="9"/>
  <c r="I334" i="9"/>
  <c r="I356" i="9"/>
  <c r="I989" i="9"/>
  <c r="I109" i="9"/>
  <c r="I778" i="9"/>
  <c r="I212" i="9"/>
  <c r="I110" i="9"/>
  <c r="I381" i="9"/>
  <c r="I283" i="9"/>
  <c r="I419" i="9"/>
  <c r="I289" i="9"/>
  <c r="I809" i="9"/>
  <c r="I3" i="9"/>
  <c r="I216" i="9"/>
  <c r="I914" i="9"/>
  <c r="I792" i="9"/>
  <c r="I268" i="9"/>
  <c r="I889" i="9"/>
  <c r="I968" i="9"/>
  <c r="I735" i="9"/>
  <c r="I537" i="9"/>
  <c r="I312" i="9"/>
  <c r="I455" i="9"/>
  <c r="I873" i="9"/>
  <c r="I567" i="9"/>
  <c r="V2" i="7" l="1"/>
  <c r="I81" i="9"/>
  <c r="J424" i="9"/>
  <c r="K424" i="9"/>
  <c r="J390" i="9"/>
  <c r="K390" i="9"/>
  <c r="J937" i="9"/>
  <c r="K937" i="9"/>
  <c r="J706" i="9"/>
  <c r="K706" i="9"/>
  <c r="J252" i="9"/>
  <c r="K252" i="9"/>
  <c r="J572" i="9"/>
  <c r="K572" i="9"/>
  <c r="J806" i="9"/>
  <c r="K806" i="9"/>
  <c r="J207" i="9"/>
  <c r="K207" i="9"/>
  <c r="J680" i="9"/>
  <c r="K680" i="9"/>
  <c r="J133" i="9"/>
  <c r="K133" i="9"/>
  <c r="J728" i="9"/>
  <c r="K728" i="9"/>
  <c r="J287" i="9"/>
  <c r="K287" i="9"/>
  <c r="J420" i="9"/>
  <c r="K420" i="9"/>
  <c r="J157" i="9"/>
  <c r="K157" i="9"/>
  <c r="J708" i="9"/>
  <c r="K708" i="9"/>
  <c r="K786" i="9"/>
  <c r="K203" i="9"/>
  <c r="K38" i="9"/>
  <c r="K796" i="9"/>
  <c r="J642" i="9"/>
  <c r="K642" i="9"/>
  <c r="J8" i="9"/>
  <c r="K8" i="9"/>
  <c r="J955" i="9"/>
  <c r="K955" i="9"/>
  <c r="J171" i="9"/>
  <c r="K171" i="9"/>
  <c r="J62" i="9"/>
  <c r="K62" i="9"/>
  <c r="J822" i="9"/>
  <c r="K822" i="9"/>
  <c r="J500" i="9"/>
  <c r="K500" i="9"/>
  <c r="J67" i="9"/>
  <c r="K67" i="9"/>
  <c r="J527" i="9"/>
  <c r="K527" i="9"/>
  <c r="J91" i="9"/>
  <c r="K91" i="9"/>
  <c r="J644" i="9"/>
  <c r="K514" i="9"/>
  <c r="K994" i="9"/>
  <c r="K291" i="9"/>
  <c r="K959" i="9"/>
  <c r="K236" i="9"/>
  <c r="K677" i="9"/>
  <c r="K264" i="9"/>
  <c r="K893" i="9"/>
  <c r="K494" i="9"/>
  <c r="K205" i="9"/>
  <c r="K970" i="9"/>
  <c r="K143" i="9"/>
  <c r="K445" i="9"/>
  <c r="K134" i="9"/>
  <c r="K416" i="9"/>
  <c r="K121" i="9"/>
  <c r="K187" i="9"/>
  <c r="K221" i="9"/>
  <c r="K491" i="9"/>
  <c r="K218" i="9"/>
  <c r="K879" i="9"/>
  <c r="K106" i="9"/>
  <c r="K378" i="9"/>
  <c r="K905" i="9"/>
  <c r="K904" i="9"/>
  <c r="K606" i="9"/>
  <c r="K193" i="9"/>
  <c r="K72" i="9"/>
  <c r="K120" i="9"/>
  <c r="K651" i="9"/>
  <c r="K80" i="9"/>
  <c r="K953" i="9"/>
  <c r="K170" i="9"/>
  <c r="K382" i="9"/>
  <c r="K54" i="9"/>
  <c r="K147" i="9"/>
  <c r="K617" i="9"/>
  <c r="K411" i="9"/>
  <c r="K530" i="9"/>
  <c r="K762" i="9"/>
  <c r="K840" i="9"/>
  <c r="K307" i="9"/>
  <c r="K179" i="9"/>
  <c r="K998" i="9"/>
  <c r="K573" i="9"/>
  <c r="K647" i="9"/>
  <c r="K721" i="9"/>
  <c r="K253" i="9"/>
  <c r="K772" i="9"/>
  <c r="K508" i="9"/>
  <c r="K946" i="9"/>
  <c r="K137" i="9"/>
  <c r="K911" i="9"/>
  <c r="K387" i="9"/>
  <c r="K692" i="9"/>
  <c r="K141" i="9"/>
  <c r="K37" i="9"/>
  <c r="K725" i="9"/>
  <c r="K520" i="9"/>
  <c r="K386" i="9"/>
  <c r="K931" i="9"/>
  <c r="K330" i="9"/>
  <c r="K328" i="9"/>
  <c r="K897" i="9"/>
  <c r="K153" i="9"/>
  <c r="K939" i="9"/>
  <c r="K436" i="9"/>
  <c r="K309" i="9"/>
  <c r="K938" i="9"/>
  <c r="K410" i="9"/>
  <c r="K888" i="9"/>
  <c r="K308" i="9"/>
  <c r="K239" i="9"/>
  <c r="K965" i="9"/>
  <c r="K352" i="9"/>
  <c r="K17" i="9"/>
  <c r="K586" i="9"/>
  <c r="K136" i="9"/>
  <c r="K660" i="9"/>
  <c r="K191" i="9"/>
  <c r="K891" i="9"/>
  <c r="K201" i="9"/>
  <c r="K515" i="9"/>
  <c r="K801" i="9"/>
  <c r="K101" i="9"/>
  <c r="K394" i="9"/>
  <c r="K858" i="9"/>
  <c r="K73" i="9"/>
  <c r="K839" i="9"/>
  <c r="K84" i="9"/>
  <c r="K93" i="9"/>
  <c r="K637" i="9"/>
  <c r="K360" i="9"/>
  <c r="K65" i="9"/>
  <c r="K949" i="9"/>
  <c r="K661" i="9"/>
  <c r="K863" i="9"/>
  <c r="K414" i="9"/>
  <c r="J46" i="9"/>
  <c r="K46" i="9"/>
  <c r="J991" i="9"/>
  <c r="K991" i="9"/>
  <c r="J703" i="9"/>
  <c r="K703" i="9"/>
  <c r="J247" i="9"/>
  <c r="K247" i="9"/>
  <c r="J21" i="9"/>
  <c r="K21" i="9"/>
  <c r="J844" i="9"/>
  <c r="K844" i="9"/>
  <c r="J853" i="9"/>
  <c r="K853" i="9"/>
  <c r="J480" i="9"/>
  <c r="K480" i="9"/>
  <c r="J886" i="9"/>
  <c r="K886" i="9"/>
  <c r="J936" i="9"/>
  <c r="K936" i="9"/>
  <c r="J539" i="9"/>
  <c r="K539" i="9"/>
  <c r="J393" i="9"/>
  <c r="K393" i="9"/>
  <c r="J251" i="9"/>
  <c r="K251" i="9"/>
  <c r="K312" i="9"/>
  <c r="K216" i="9"/>
  <c r="K419" i="9"/>
  <c r="K212" i="9"/>
  <c r="K356" i="9"/>
  <c r="K553" i="9"/>
  <c r="K388" i="9"/>
  <c r="K443" i="9"/>
  <c r="K238" i="9"/>
  <c r="K125" i="9"/>
  <c r="K351" i="9"/>
  <c r="K924" i="9"/>
  <c r="K964" i="9"/>
  <c r="K929" i="9"/>
  <c r="K662" i="9"/>
  <c r="K941" i="9"/>
  <c r="K13" i="9"/>
  <c r="K702" i="9"/>
  <c r="K503" i="9"/>
  <c r="K817" i="9"/>
  <c r="K973" i="9"/>
  <c r="K859" i="9"/>
  <c r="K766" i="9"/>
  <c r="K230" i="9"/>
  <c r="K450" i="9"/>
  <c r="K732" i="9"/>
  <c r="K935" i="9"/>
  <c r="K512" i="9"/>
  <c r="K834" i="9"/>
  <c r="K24" i="9"/>
  <c r="K195" i="9"/>
  <c r="K459" i="9"/>
  <c r="K449" i="9"/>
  <c r="K800" i="9"/>
  <c r="K782" i="9"/>
  <c r="K102" i="9"/>
  <c r="K337" i="9"/>
  <c r="K517" i="9"/>
  <c r="K77" i="9"/>
  <c r="K324" i="9"/>
  <c r="K317" i="9"/>
  <c r="K597" i="9"/>
  <c r="K440" i="9"/>
  <c r="K691" i="9"/>
  <c r="K687" i="9"/>
  <c r="K754" i="9"/>
  <c r="K277" i="9"/>
  <c r="K524" i="9"/>
  <c r="K940" i="9"/>
  <c r="K856" i="9"/>
  <c r="K447" i="9"/>
  <c r="K805" i="9"/>
  <c r="K117" i="9"/>
  <c r="K122" i="9"/>
  <c r="K211" i="9"/>
  <c r="K971" i="9"/>
  <c r="K355" i="9"/>
  <c r="K749" i="9"/>
  <c r="K932" i="9"/>
  <c r="K237" i="9"/>
  <c r="K986" i="9"/>
  <c r="K568" i="9"/>
  <c r="K341" i="9"/>
  <c r="K967" i="9"/>
  <c r="K829" i="9"/>
  <c r="K404" i="9"/>
  <c r="K675" i="9"/>
  <c r="K123" i="9"/>
  <c r="K190" i="9"/>
  <c r="K819" i="9"/>
  <c r="K654" i="9"/>
  <c r="K531" i="9"/>
  <c r="K495" i="9"/>
  <c r="K962" i="9"/>
  <c r="K510" i="9"/>
  <c r="K885" i="9"/>
  <c r="K345" i="9"/>
  <c r="K578" i="9"/>
  <c r="K630" i="9"/>
  <c r="K934" i="9"/>
  <c r="K22" i="9"/>
  <c r="K696" i="9"/>
  <c r="K108" i="9"/>
  <c r="K467" i="9"/>
  <c r="K385" i="9"/>
  <c r="K869" i="9"/>
  <c r="K874" i="9"/>
  <c r="K29" i="9"/>
  <c r="K485" i="9"/>
  <c r="K58" i="9"/>
  <c r="K222" i="9"/>
  <c r="K151" i="9"/>
  <c r="K545" i="9"/>
  <c r="K95" i="9"/>
  <c r="K350" i="9"/>
  <c r="K711" i="9"/>
  <c r="K605" i="9"/>
  <c r="K28" i="9"/>
  <c r="K613" i="9"/>
  <c r="K684" i="9"/>
  <c r="K339" i="9"/>
  <c r="K908" i="9"/>
  <c r="K375" i="9" l="1"/>
  <c r="J375" i="9"/>
  <c r="I644" i="9"/>
  <c r="K64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B8BD8B5-D0F3-4ED5-AA61-C3E206F8EB2C}" keepAlive="1" name="Query - MOCK_DATA" description="Connection to the 'MOCK_DATA' query in the workbook." type="5" refreshedVersion="0" background="1">
    <dbPr connection="Provider=Microsoft.Mashup.OleDb.1;Data Source=$Workbook$;Location=MOCK_DATA;Extended Properties=&quot;&quot;" command="SELECT * FROM [MOCK_DATA]"/>
  </connection>
</connections>
</file>

<file path=xl/sharedStrings.xml><?xml version="1.0" encoding="utf-8"?>
<sst xmlns="http://schemas.openxmlformats.org/spreadsheetml/2006/main" count="2117" uniqueCount="67">
  <si>
    <t>Date</t>
  </si>
  <si>
    <t>Campaign</t>
  </si>
  <si>
    <t>Impressions</t>
  </si>
  <si>
    <t>Clicks</t>
  </si>
  <si>
    <t>Conversions</t>
  </si>
  <si>
    <t>Row Labels</t>
  </si>
  <si>
    <t>Grand Total</t>
  </si>
  <si>
    <t>Sum of Impressions</t>
  </si>
  <si>
    <t>Sum of Conversions</t>
  </si>
  <si>
    <t>Ad Costs</t>
  </si>
  <si>
    <t>Gender</t>
  </si>
  <si>
    <t>Female</t>
  </si>
  <si>
    <t>Electronics</t>
  </si>
  <si>
    <t>Male</t>
  </si>
  <si>
    <t>Home</t>
  </si>
  <si>
    <t>Health</t>
  </si>
  <si>
    <t>Sports</t>
  </si>
  <si>
    <t>Kids</t>
  </si>
  <si>
    <t>Agender</t>
  </si>
  <si>
    <t>Clothing</t>
  </si>
  <si>
    <t>Beauty</t>
  </si>
  <si>
    <t>Polygender</t>
  </si>
  <si>
    <t>Bigender</t>
  </si>
  <si>
    <t>Genderqueer</t>
  </si>
  <si>
    <t>Non-binary</t>
  </si>
  <si>
    <t>Genderfluid</t>
  </si>
  <si>
    <t>Revenue from Ads</t>
  </si>
  <si>
    <t>Conversion Rate %</t>
  </si>
  <si>
    <t>Cost per Conversion</t>
  </si>
  <si>
    <t>Cost per Click</t>
  </si>
  <si>
    <t>Ad Cost</t>
  </si>
  <si>
    <t>Click through Rate</t>
  </si>
  <si>
    <t>Sum of Ad Cost</t>
  </si>
  <si>
    <t>Average of Conversion Rate %</t>
  </si>
  <si>
    <t>Average of Click through Rate</t>
  </si>
  <si>
    <t>SUM of Impressions</t>
  </si>
  <si>
    <t>SUM of Conversions</t>
  </si>
  <si>
    <t>AVERAGE Conversion Rate</t>
  </si>
  <si>
    <t>AVERAGE CTR</t>
  </si>
  <si>
    <t>Jan</t>
  </si>
  <si>
    <t>Feb</t>
  </si>
  <si>
    <t>Mar</t>
  </si>
  <si>
    <t>Apr</t>
  </si>
  <si>
    <t>May</t>
  </si>
  <si>
    <t>Jun</t>
  </si>
  <si>
    <t>Jul</t>
  </si>
  <si>
    <t>Aug</t>
  </si>
  <si>
    <t>Sep</t>
  </si>
  <si>
    <t>Oct</t>
  </si>
  <si>
    <t>Nov</t>
  </si>
  <si>
    <t>Dec</t>
  </si>
  <si>
    <t>Sum of Revenue from Ads</t>
  </si>
  <si>
    <t>ROAS</t>
  </si>
  <si>
    <t>Jan 2023</t>
  </si>
  <si>
    <t>Feb 2023</t>
  </si>
  <si>
    <t>Mar 2023</t>
  </si>
  <si>
    <t>Apr 2023</t>
  </si>
  <si>
    <t>May 2023</t>
  </si>
  <si>
    <t>Jun 2023</t>
  </si>
  <si>
    <t>Jul 2023</t>
  </si>
  <si>
    <t>Aug 2023</t>
  </si>
  <si>
    <t>Sep 2023</t>
  </si>
  <si>
    <t>Oct 2023</t>
  </si>
  <si>
    <t>Nov 2023</t>
  </si>
  <si>
    <t>Dec 2023</t>
  </si>
  <si>
    <t>Revenue</t>
  </si>
  <si>
    <t>Estimated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</si>
</sst>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0.00"/>
    <numFmt numFmtId="165" formatCode="0,,&quot;M&quot;"/>
    <numFmt numFmtId="166" formatCode="[$$-409]#,##0"/>
  </numFmts>
  <fonts count="4" x14ac:knownFonts="1">
    <font>
      <sz val="12"/>
      <color theme="1"/>
      <name val="Calibri"/>
      <family val="2"/>
      <scheme val="minor"/>
    </font>
    <font>
      <sz val="12"/>
      <color theme="1"/>
      <name val="Calibri"/>
      <family val="2"/>
      <scheme val="minor"/>
    </font>
    <font>
      <b/>
      <sz val="12"/>
      <color theme="1"/>
      <name val="Calibri"/>
      <family val="2"/>
      <scheme val="minor"/>
    </font>
    <font>
      <sz val="12"/>
      <color theme="4" tint="-0.249977111117893"/>
      <name val="Calibri"/>
      <family val="2"/>
      <scheme val="minor"/>
    </font>
  </fonts>
  <fills count="6">
    <fill>
      <patternFill patternType="none"/>
    </fill>
    <fill>
      <patternFill patternType="gray125"/>
    </fill>
    <fill>
      <patternFill patternType="solid">
        <fgColor rgb="FFE7F0F3"/>
        <bgColor indexed="64"/>
      </patternFill>
    </fill>
    <fill>
      <patternFill patternType="solid">
        <fgColor rgb="FF2D3C49"/>
        <bgColor indexed="64"/>
      </patternFill>
    </fill>
    <fill>
      <patternFill patternType="solid">
        <fgColor theme="4" tint="0.39997558519241921"/>
        <bgColor indexed="64"/>
      </patternFill>
    </fill>
    <fill>
      <patternFill patternType="solid">
        <fgColor theme="0"/>
        <bgColor indexed="64"/>
      </patternFill>
    </fill>
  </fills>
  <borders count="3">
    <border>
      <left/>
      <right/>
      <top/>
      <bottom/>
      <diagonal/>
    </border>
    <border>
      <left/>
      <right/>
      <top/>
      <bottom style="thin">
        <color theme="4" tint="0.39997558519241921"/>
      </bottom>
      <diagonal/>
    </border>
    <border>
      <left style="thin">
        <color rgb="FFBFBDCE"/>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pivotButton="1"/>
    <xf numFmtId="3" fontId="0" fillId="0" borderId="0" xfId="0" applyNumberFormat="1"/>
    <xf numFmtId="0" fontId="0" fillId="2" borderId="0" xfId="0" applyFill="1"/>
    <xf numFmtId="0" fontId="0" fillId="0" borderId="0" xfId="0" applyAlignment="1">
      <alignment horizontal="left"/>
    </xf>
    <xf numFmtId="0" fontId="0" fillId="2" borderId="2" xfId="0" applyFill="1" applyBorder="1"/>
    <xf numFmtId="0" fontId="0" fillId="3" borderId="0" xfId="0" applyFill="1"/>
    <xf numFmtId="0" fontId="0" fillId="2" borderId="0" xfId="0" applyFill="1" applyAlignment="1">
      <alignment horizontal="center"/>
    </xf>
    <xf numFmtId="14" fontId="0" fillId="0" borderId="0" xfId="0" applyNumberFormat="1"/>
    <xf numFmtId="164" fontId="0" fillId="0" borderId="0" xfId="0" applyNumberFormat="1"/>
    <xf numFmtId="9" fontId="0" fillId="0" borderId="0" xfId="1" applyFont="1"/>
    <xf numFmtId="1" fontId="0" fillId="0" borderId="0" xfId="0" applyNumberFormat="1"/>
    <xf numFmtId="0" fontId="3" fillId="4" borderId="2" xfId="0" applyFont="1" applyFill="1" applyBorder="1"/>
    <xf numFmtId="0" fontId="3" fillId="4" borderId="0" xfId="0" applyFont="1" applyFill="1"/>
    <xf numFmtId="0" fontId="0" fillId="5" borderId="0" xfId="0" applyFill="1"/>
    <xf numFmtId="165" fontId="0" fillId="0" borderId="0" xfId="0" applyNumberFormat="1"/>
    <xf numFmtId="9" fontId="0" fillId="0" borderId="0" xfId="0" applyNumberFormat="1"/>
    <xf numFmtId="166" fontId="0" fillId="0" borderId="0" xfId="0" applyNumberFormat="1"/>
    <xf numFmtId="166" fontId="2" fillId="0" borderId="1" xfId="0" applyNumberFormat="1" applyFont="1" applyBorder="1"/>
  </cellXfs>
  <cellStyles count="2">
    <cellStyle name="Normal" xfId="0" builtinId="0"/>
    <cellStyle name="Percent" xfId="1" builtinId="5"/>
  </cellStyles>
  <dxfs count="31">
    <dxf>
      <numFmt numFmtId="3" formatCode="#,##0"/>
    </dxf>
    <dxf>
      <numFmt numFmtId="13" formatCode="0%"/>
    </dxf>
    <dxf>
      <numFmt numFmtId="3" formatCode="#,##0"/>
    </dxf>
    <dxf>
      <numFmt numFmtId="166" formatCode="[$$-409]#,##0"/>
    </dxf>
    <dxf>
      <numFmt numFmtId="3" formatCode="#,##0"/>
    </dxf>
    <dxf>
      <numFmt numFmtId="166" formatCode="[$$-409]#,##0"/>
    </dxf>
    <dxf>
      <numFmt numFmtId="3" formatCode="#,##0"/>
    </dxf>
    <dxf>
      <numFmt numFmtId="3" formatCode="#,##0"/>
    </dxf>
    <dxf>
      <numFmt numFmtId="166" formatCode="[$$-409]#,##0"/>
    </dxf>
    <dxf>
      <numFmt numFmtId="164" formatCode="[$$-409]#,##0.00"/>
    </dxf>
    <dxf>
      <numFmt numFmtId="13" formatCode="0%"/>
    </dxf>
    <dxf>
      <numFmt numFmtId="164" formatCode="[$$-409]#,##0.00"/>
    </dxf>
    <dxf>
      <numFmt numFmtId="164" formatCode="[$$-409]#,##0.00"/>
    </dxf>
    <dxf>
      <numFmt numFmtId="164" formatCode="[$$-409]#,##0.00"/>
    </dxf>
    <dxf>
      <numFmt numFmtId="0" formatCode="General"/>
    </dxf>
    <dxf>
      <numFmt numFmtId="164" formatCode="[$$-409]#,##0.00"/>
    </dxf>
    <dxf>
      <numFmt numFmtId="0" formatCode="General"/>
    </dxf>
    <dxf>
      <numFmt numFmtId="167" formatCode="dd/mm/yyyy"/>
    </dxf>
    <dxf>
      <font>
        <color rgb="FFFFFFFF"/>
      </font>
    </dxf>
    <dxf>
      <font>
        <color rgb="FFFFFFFF"/>
      </font>
    </dxf>
    <dxf>
      <font>
        <b val="0"/>
        <i val="0"/>
        <color theme="0"/>
      </font>
    </dxf>
    <dxf>
      <font>
        <b val="0"/>
        <i val="0"/>
        <color rgb="FFFFFFFF"/>
      </font>
    </dxf>
    <dxf>
      <font>
        <color rgb="FFFFFFFF"/>
      </font>
    </dxf>
    <dxf>
      <font>
        <color rgb="FFFFFFFF"/>
      </font>
    </dxf>
    <dxf>
      <font>
        <color rgb="FFFFFFFF"/>
      </font>
    </dxf>
    <dxf>
      <font>
        <sz val="11"/>
        <color rgb="FFFFFFFF"/>
      </font>
      <border>
        <vertical/>
        <horizontal/>
      </border>
    </dxf>
    <dxf>
      <font>
        <b val="0"/>
        <i val="0"/>
        <strike val="0"/>
        <u val="none"/>
        <color rgb="FFFFFFFF"/>
      </font>
      <fill>
        <patternFill patternType="none">
          <fgColor auto="1"/>
          <bgColor auto="1"/>
        </patternFill>
      </fill>
      <border>
        <left/>
        <right/>
        <top style="thin">
          <color rgb="FFD6D4E7"/>
        </top>
        <bottom/>
        <vertical/>
        <horizontal/>
      </border>
    </dxf>
    <dxf>
      <font>
        <sz val="11"/>
        <color theme="0"/>
        <name val="Calibri"/>
        <family val="2"/>
        <scheme val="minor"/>
      </font>
      <border diagonalUp="0" diagonalDown="0">
        <left/>
        <right/>
        <top/>
        <bottom/>
        <vertical/>
        <horizontal/>
      </border>
    </dxf>
    <dxf>
      <font>
        <color theme="0" tint="-4.9989318521683403E-2"/>
      </font>
      <fill>
        <patternFill patternType="none">
          <fgColor indexed="64"/>
          <bgColor auto="1"/>
        </patternFill>
      </fill>
      <border diagonalUp="0" diagonalDown="0">
        <left/>
        <right/>
        <top/>
        <bottom/>
        <vertical/>
        <horizontal/>
      </border>
    </dxf>
    <dxf>
      <font>
        <color theme="0"/>
      </font>
      <border>
        <bottom style="thin">
          <color theme="4"/>
        </bottom>
        <vertical/>
        <horizontal/>
      </border>
    </dxf>
    <dxf>
      <font>
        <color theme="0"/>
      </font>
      <fill>
        <patternFill patternType="solid">
          <bgColor rgb="FF2D3C49"/>
        </patternFill>
      </fill>
      <border diagonalUp="0" diagonalDown="0">
        <left/>
        <right/>
        <top/>
        <bottom/>
        <vertical/>
        <horizontal/>
      </border>
    </dxf>
  </dxfs>
  <tableStyles count="3" defaultTableStyle="TableStyleMedium2" defaultPivotStyle="PivotStyleLight16">
    <tableStyle name="SlicerStyleLight1 2" pivot="0" table="0" count="10" xr9:uid="{2C2C2033-3F59-324F-90DB-AACAA3416C58}">
      <tableStyleElement type="wholeTable" dxfId="30"/>
      <tableStyleElement type="headerRow" dxfId="29"/>
    </tableStyle>
    <tableStyle name="Timeline Style 1" pivot="0" table="0" count="9" xr9:uid="{916B7369-4E20-704F-8F63-B089DADDC5D7}">
      <tableStyleElement type="wholeTable" dxfId="28"/>
      <tableStyleElement type="headerRow" dxfId="27"/>
    </tableStyle>
    <tableStyle name="TimeSlicerStyleLight1 2" pivot="0" table="0" count="16" xr9:uid="{8A294C4E-A0B0-7B43-A1B7-095888B0DF9D}">
      <tableStyleElement type="wholeTable" dxfId="26"/>
      <tableStyleElement type="headerRow" dxfId="25"/>
      <tableStyleElement type="totalRow" dxfId="24"/>
      <tableStyleElement type="firstColumn" dxfId="23"/>
      <tableStyleElement type="firstRowStripe" dxfId="22"/>
      <tableStyleElement type="firstColumnStripe" dxfId="21"/>
      <tableStyleElement type="firstHeaderCell" dxfId="20"/>
      <tableStyleElement type="lastHeaderCell" dxfId="19"/>
      <tableStyleElement type="firstTotalCell" dxfId="18"/>
    </tableStyle>
  </tableStyles>
  <colors>
    <mruColors>
      <color rgb="FF7696D0"/>
      <color rgb="FFFF8C01"/>
      <color rgb="FF7EE16A"/>
      <color rgb="FFF0596A"/>
      <color rgb="FF963812"/>
      <color rgb="FFF39329"/>
      <color rgb="FF2D3C49"/>
      <color rgb="FF1E1E1E"/>
      <color rgb="FF36BAEE"/>
      <color rgb="FF6E95B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4">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bgColor theme="4" tint="0.79998168889431442"/>
            </patternFill>
          </fill>
        </dxf>
        <dxf>
          <fill>
            <patternFill patternType="solid">
              <fgColor indexed="64"/>
              <bgColor theme="0"/>
            </patternFill>
          </fill>
          <border diagonalUp="0" diagonalDown="0">
            <left style="thin">
              <color auto="1"/>
            </left>
            <right style="thin">
              <color auto="1"/>
            </right>
            <top style="thin">
              <color auto="1"/>
            </top>
            <bottom style="thin">
              <color auto="1"/>
            </bottom>
            <vertical/>
            <horizontal/>
          </border>
        </dxf>
        <dxf>
          <fill>
            <patternFill patternType="solid">
              <fgColor theme="0"/>
              <bgColor theme="4" tint="0.59996337778862885"/>
            </patternFill>
          </fill>
          <border diagonalUp="0" diagonalDown="0">
            <left style="thin">
              <color auto="1"/>
            </left>
            <right style="thin">
              <color auto="1"/>
            </right>
            <top style="thin">
              <color auto="1"/>
            </top>
            <bottom style="thin">
              <color auto="1"/>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3"/>
            <x15:timelineStyleElement type="timeLevel" dxfId="12"/>
            <x15:timelineStyleElement type="periodLabel1" dxfId="11"/>
            <x15:timelineStyleElement type="periodLabel2" dxfId="10"/>
            <x15:timelineStyleElement type="selectedTimeBlock" dxfId="9"/>
            <x15:timelineStyleElement type="unselectedTimeBlock" dxfId="8"/>
            <x15:timelineStyleElement type="selectedTimeBlockSpace" dxfId="7"/>
          </x15:timelineStyleElements>
        </x15:timelineStyle>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Report.xlsx]Pivot!Pivot_RevenueCost</c:name>
    <c:fmtId val="3"/>
  </c:pivotSource>
  <c:chart>
    <c:autoTitleDeleted val="0"/>
    <c:pivotFmts>
      <c:pivotFmt>
        <c:idx val="0"/>
        <c:spPr>
          <a:solidFill>
            <a:srgbClr val="F0596A">
              <a:alpha val="76000"/>
            </a:srgbClr>
          </a:solidFill>
          <a:ln w="25400">
            <a:solidFill>
              <a:srgbClr val="F059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EE16A">
              <a:alpha val="62451"/>
            </a:srgbClr>
          </a:solidFill>
          <a:ln w="25400">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596A">
              <a:alpha val="76000"/>
            </a:srgbClr>
          </a:solidFill>
          <a:ln w="25400">
            <a:solidFill>
              <a:srgbClr val="F059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7EE16A">
              <a:alpha val="62451"/>
            </a:srgbClr>
          </a:solidFill>
          <a:ln w="25400">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0596A">
              <a:alpha val="54902"/>
            </a:srgbClr>
          </a:solidFill>
          <a:ln w="25400">
            <a:solidFill>
              <a:srgbClr val="F059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EE16A">
              <a:alpha val="62451"/>
            </a:srgbClr>
          </a:solidFill>
          <a:ln w="25400">
            <a:solidFill>
              <a:srgbClr val="7EE16A"/>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696D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FF8C0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Pivot!$U$4</c:f>
              <c:strCache>
                <c:ptCount val="1"/>
                <c:pt idx="0">
                  <c:v>Revenue</c:v>
                </c:pt>
              </c:strCache>
            </c:strRef>
          </c:tx>
          <c:spPr>
            <a:solidFill>
              <a:srgbClr val="7696D0"/>
            </a:solidFill>
            <a:ln>
              <a:noFill/>
            </a:ln>
            <a:effectLst/>
          </c:spPr>
          <c:cat>
            <c:strRef>
              <c:f>Pivot!$T$5:$T$17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Pivot!$U$5:$U$17</c:f>
              <c:numCache>
                <c:formatCode>[$$-409]#,##0</c:formatCode>
                <c:ptCount val="12"/>
                <c:pt idx="0">
                  <c:v>3805846.5900000003</c:v>
                </c:pt>
                <c:pt idx="1">
                  <c:v>6686371.6499999966</c:v>
                </c:pt>
                <c:pt idx="2">
                  <c:v>3743333.0199999991</c:v>
                </c:pt>
                <c:pt idx="3">
                  <c:v>4252246.6500000013</c:v>
                </c:pt>
                <c:pt idx="4">
                  <c:v>4104300.1300000004</c:v>
                </c:pt>
                <c:pt idx="5">
                  <c:v>3244254.9999999991</c:v>
                </c:pt>
                <c:pt idx="6">
                  <c:v>4270593.2699999996</c:v>
                </c:pt>
                <c:pt idx="7">
                  <c:v>6353141.4699999988</c:v>
                </c:pt>
                <c:pt idx="8">
                  <c:v>7239265.6900000013</c:v>
                </c:pt>
                <c:pt idx="9">
                  <c:v>3872307.6500000004</c:v>
                </c:pt>
                <c:pt idx="10">
                  <c:v>3793368.1100000003</c:v>
                </c:pt>
                <c:pt idx="11">
                  <c:v>3504651.5999999996</c:v>
                </c:pt>
              </c:numCache>
            </c:numRef>
          </c:val>
          <c:extLst>
            <c:ext xmlns:c16="http://schemas.microsoft.com/office/drawing/2014/chart" uri="{C3380CC4-5D6E-409C-BE32-E72D297353CC}">
              <c16:uniqueId val="{00000000-7C1A-43C9-A130-78C244A52B98}"/>
            </c:ext>
          </c:extLst>
        </c:ser>
        <c:ser>
          <c:idx val="1"/>
          <c:order val="1"/>
          <c:tx>
            <c:strRef>
              <c:f>Pivot!$V$4</c:f>
              <c:strCache>
                <c:ptCount val="1"/>
                <c:pt idx="0">
                  <c:v>Ad Costs</c:v>
                </c:pt>
              </c:strCache>
            </c:strRef>
          </c:tx>
          <c:spPr>
            <a:solidFill>
              <a:srgbClr val="FF8C01"/>
            </a:solidFill>
            <a:ln w="25400">
              <a:noFill/>
            </a:ln>
            <a:effectLst/>
          </c:spPr>
          <c:cat>
            <c:strRef>
              <c:f>Pivot!$T$5:$T$17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Pivot!$V$5:$V$17</c:f>
              <c:numCache>
                <c:formatCode>[$$-409]#,##0</c:formatCode>
                <c:ptCount val="12"/>
                <c:pt idx="0">
                  <c:v>2143011.3000000003</c:v>
                </c:pt>
                <c:pt idx="1">
                  <c:v>1805881.4999999998</c:v>
                </c:pt>
                <c:pt idx="2">
                  <c:v>2039604.38</c:v>
                </c:pt>
                <c:pt idx="3">
                  <c:v>2025109.53</c:v>
                </c:pt>
                <c:pt idx="4">
                  <c:v>2574357.63</c:v>
                </c:pt>
                <c:pt idx="5">
                  <c:v>1917907</c:v>
                </c:pt>
                <c:pt idx="6">
                  <c:v>1980366.8399999999</c:v>
                </c:pt>
                <c:pt idx="7">
                  <c:v>1732503.0200000003</c:v>
                </c:pt>
                <c:pt idx="8">
                  <c:v>1896869.6000000003</c:v>
                </c:pt>
                <c:pt idx="9">
                  <c:v>1927510.4099999997</c:v>
                </c:pt>
                <c:pt idx="10">
                  <c:v>2395355.9999999995</c:v>
                </c:pt>
                <c:pt idx="11">
                  <c:v>2137016</c:v>
                </c:pt>
              </c:numCache>
            </c:numRef>
          </c:val>
          <c:extLst>
            <c:ext xmlns:c16="http://schemas.microsoft.com/office/drawing/2014/chart" uri="{C3380CC4-5D6E-409C-BE32-E72D297353CC}">
              <c16:uniqueId val="{00000001-7C1A-43C9-A130-78C244A52B98}"/>
            </c:ext>
          </c:extLst>
        </c:ser>
        <c:dLbls>
          <c:showLegendKey val="0"/>
          <c:showVal val="0"/>
          <c:showCatName val="0"/>
          <c:showSerName val="0"/>
          <c:showPercent val="0"/>
          <c:showBubbleSize val="0"/>
        </c:dLbls>
        <c:axId val="1923981599"/>
        <c:axId val="1876497759"/>
      </c:areaChart>
      <c:catAx>
        <c:axId val="192398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876497759"/>
        <c:crosses val="autoZero"/>
        <c:auto val="1"/>
        <c:lblAlgn val="ctr"/>
        <c:lblOffset val="100"/>
        <c:noMultiLvlLbl val="0"/>
      </c:catAx>
      <c:valAx>
        <c:axId val="1876497759"/>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9239815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Report.xlsx]Pivot!Pivot_Impressions</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696D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c:f>
              <c:strCache>
                <c:ptCount val="1"/>
                <c:pt idx="0">
                  <c:v>Total</c:v>
                </c:pt>
              </c:strCache>
            </c:strRef>
          </c:tx>
          <c:spPr>
            <a:ln w="28575" cap="rnd">
              <a:solidFill>
                <a:srgbClr val="7696D0"/>
              </a:solidFill>
              <a:round/>
            </a:ln>
            <a:effectLst/>
          </c:spPr>
          <c:marker>
            <c:symbol val="circle"/>
            <c:size val="5"/>
            <c:spPr>
              <a:solidFill>
                <a:schemeClr val="accent1"/>
              </a:solidFill>
              <a:ln w="9525">
                <a:solidFill>
                  <a:schemeClr val="accent1"/>
                </a:solidFill>
              </a:ln>
              <a:effectLst/>
            </c:spPr>
          </c:marker>
          <c:cat>
            <c:strRef>
              <c:f>Pivot!$A$5:$A$17</c:f>
              <c:strCache>
                <c:ptCount val="12"/>
                <c:pt idx="0">
                  <c:v>Jan 2023</c:v>
                </c:pt>
                <c:pt idx="1">
                  <c:v>Feb 2023</c:v>
                </c:pt>
                <c:pt idx="2">
                  <c:v>Mar 2023</c:v>
                </c:pt>
                <c:pt idx="3">
                  <c:v>Apr 2023</c:v>
                </c:pt>
                <c:pt idx="4">
                  <c:v>May 2023</c:v>
                </c:pt>
                <c:pt idx="5">
                  <c:v>Jun 2023</c:v>
                </c:pt>
                <c:pt idx="6">
                  <c:v>Jul 2023</c:v>
                </c:pt>
                <c:pt idx="7">
                  <c:v>Aug 2023</c:v>
                </c:pt>
                <c:pt idx="8">
                  <c:v>Sep 2023</c:v>
                </c:pt>
                <c:pt idx="9">
                  <c:v>Oct 2023</c:v>
                </c:pt>
                <c:pt idx="10">
                  <c:v>Nov 2023</c:v>
                </c:pt>
                <c:pt idx="11">
                  <c:v>Dec 2023</c:v>
                </c:pt>
              </c:strCache>
            </c:strRef>
          </c:cat>
          <c:val>
            <c:numRef>
              <c:f>Pivot!$B$5:$B$17</c:f>
              <c:numCache>
                <c:formatCode>General</c:formatCode>
                <c:ptCount val="12"/>
                <c:pt idx="0">
                  <c:v>29739913</c:v>
                </c:pt>
                <c:pt idx="1">
                  <c:v>28344251</c:v>
                </c:pt>
                <c:pt idx="2">
                  <c:v>28571194</c:v>
                </c:pt>
                <c:pt idx="3">
                  <c:v>31359279</c:v>
                </c:pt>
                <c:pt idx="4">
                  <c:v>33534416</c:v>
                </c:pt>
                <c:pt idx="5">
                  <c:v>31750280</c:v>
                </c:pt>
                <c:pt idx="6">
                  <c:v>27335184</c:v>
                </c:pt>
                <c:pt idx="7">
                  <c:v>27849044</c:v>
                </c:pt>
                <c:pt idx="8">
                  <c:v>26270632</c:v>
                </c:pt>
                <c:pt idx="9">
                  <c:v>24900336</c:v>
                </c:pt>
                <c:pt idx="10">
                  <c:v>35871392</c:v>
                </c:pt>
                <c:pt idx="11">
                  <c:v>29141848</c:v>
                </c:pt>
              </c:numCache>
            </c:numRef>
          </c:val>
          <c:smooth val="0"/>
          <c:extLst>
            <c:ext xmlns:c16="http://schemas.microsoft.com/office/drawing/2014/chart" uri="{C3380CC4-5D6E-409C-BE32-E72D297353CC}">
              <c16:uniqueId val="{00000000-D0F4-40DF-B60C-9177D373EFAE}"/>
            </c:ext>
          </c:extLst>
        </c:ser>
        <c:dLbls>
          <c:showLegendKey val="0"/>
          <c:showVal val="0"/>
          <c:showCatName val="0"/>
          <c:showSerName val="0"/>
          <c:showPercent val="0"/>
          <c:showBubbleSize val="0"/>
        </c:dLbls>
        <c:marker val="1"/>
        <c:smooth val="0"/>
        <c:axId val="1605374080"/>
        <c:axId val="1605376480"/>
      </c:lineChart>
      <c:catAx>
        <c:axId val="160537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5376480"/>
        <c:crosses val="autoZero"/>
        <c:auto val="1"/>
        <c:lblAlgn val="ctr"/>
        <c:lblOffset val="100"/>
        <c:noMultiLvlLbl val="0"/>
      </c:catAx>
      <c:valAx>
        <c:axId val="160537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537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Report.xlsx]Pivot!Pivot_Conversions</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Pivot!$F$4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Pivot!$E$5:$E$17</c:f>
              <c:strCache>
                <c:ptCount val="12"/>
                <c:pt idx="0">
                  <c:v>Jan 2023</c:v>
                </c:pt>
                <c:pt idx="1">
                  <c:v>Feb 2023</c:v>
                </c:pt>
                <c:pt idx="2">
                  <c:v>Mar 2023</c:v>
                </c:pt>
                <c:pt idx="3">
                  <c:v>Apr 2023</c:v>
                </c:pt>
                <c:pt idx="4">
                  <c:v>May 2023</c:v>
                </c:pt>
                <c:pt idx="5">
                  <c:v>Jun 2023</c:v>
                </c:pt>
                <c:pt idx="6">
                  <c:v>Jul 2023</c:v>
                </c:pt>
                <c:pt idx="7">
                  <c:v>Aug 2023</c:v>
                </c:pt>
                <c:pt idx="8">
                  <c:v>Sep 2023</c:v>
                </c:pt>
                <c:pt idx="9">
                  <c:v>Oct 2023</c:v>
                </c:pt>
                <c:pt idx="10">
                  <c:v>Nov 2023</c:v>
                </c:pt>
                <c:pt idx="11">
                  <c:v>Dec 2023</c:v>
                </c:pt>
              </c:strCache>
            </c:strRef>
          </c:cat>
          <c:val>
            <c:numRef>
              <c:f>Pivot!$F$5:$F$17</c:f>
              <c:numCache>
                <c:formatCode>General</c:formatCode>
                <c:ptCount val="12"/>
                <c:pt idx="0">
                  <c:v>21864</c:v>
                </c:pt>
                <c:pt idx="1">
                  <c:v>23421</c:v>
                </c:pt>
                <c:pt idx="2">
                  <c:v>24442</c:v>
                </c:pt>
                <c:pt idx="3">
                  <c:v>26352</c:v>
                </c:pt>
                <c:pt idx="4">
                  <c:v>30919</c:v>
                </c:pt>
                <c:pt idx="5">
                  <c:v>26630</c:v>
                </c:pt>
                <c:pt idx="6">
                  <c:v>23688</c:v>
                </c:pt>
                <c:pt idx="7">
                  <c:v>21210</c:v>
                </c:pt>
                <c:pt idx="8">
                  <c:v>22886</c:v>
                </c:pt>
                <c:pt idx="9">
                  <c:v>23974</c:v>
                </c:pt>
                <c:pt idx="10">
                  <c:v>32819</c:v>
                </c:pt>
                <c:pt idx="11">
                  <c:v>26271</c:v>
                </c:pt>
              </c:numCache>
            </c:numRef>
          </c:val>
          <c:smooth val="0"/>
          <c:extLst>
            <c:ext xmlns:c16="http://schemas.microsoft.com/office/drawing/2014/chart" uri="{C3380CC4-5D6E-409C-BE32-E72D297353CC}">
              <c16:uniqueId val="{00000000-E4CC-42C7-814C-78BF119B6E83}"/>
            </c:ext>
          </c:extLst>
        </c:ser>
        <c:dLbls>
          <c:showLegendKey val="0"/>
          <c:showVal val="0"/>
          <c:showCatName val="0"/>
          <c:showSerName val="0"/>
          <c:showPercent val="0"/>
          <c:showBubbleSize val="0"/>
        </c:dLbls>
        <c:marker val="1"/>
        <c:smooth val="0"/>
        <c:axId val="1243618240"/>
        <c:axId val="1243607200"/>
      </c:lineChart>
      <c:catAx>
        <c:axId val="1243618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3607200"/>
        <c:crosses val="autoZero"/>
        <c:auto val="1"/>
        <c:lblAlgn val="ctr"/>
        <c:lblOffset val="100"/>
        <c:noMultiLvlLbl val="0"/>
      </c:catAx>
      <c:valAx>
        <c:axId val="1243607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43618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Report.xlsx]Pivot!Pivot_ConversionRate</c:name>
    <c:fmtId val="4"/>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Pivot!$K$4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Pivot!$J$5:$J$17</c:f>
              <c:strCache>
                <c:ptCount val="12"/>
                <c:pt idx="0">
                  <c:v>Jan 2023</c:v>
                </c:pt>
                <c:pt idx="1">
                  <c:v>Feb 2023</c:v>
                </c:pt>
                <c:pt idx="2">
                  <c:v>Mar 2023</c:v>
                </c:pt>
                <c:pt idx="3">
                  <c:v>Apr 2023</c:v>
                </c:pt>
                <c:pt idx="4">
                  <c:v>May 2023</c:v>
                </c:pt>
                <c:pt idx="5">
                  <c:v>Jun 2023</c:v>
                </c:pt>
                <c:pt idx="6">
                  <c:v>Jul 2023</c:v>
                </c:pt>
                <c:pt idx="7">
                  <c:v>Aug 2023</c:v>
                </c:pt>
                <c:pt idx="8">
                  <c:v>Sep 2023</c:v>
                </c:pt>
                <c:pt idx="9">
                  <c:v>Oct 2023</c:v>
                </c:pt>
                <c:pt idx="10">
                  <c:v>Nov 2023</c:v>
                </c:pt>
                <c:pt idx="11">
                  <c:v>Dec 2023</c:v>
                </c:pt>
              </c:strCache>
            </c:strRef>
          </c:cat>
          <c:val>
            <c:numRef>
              <c:f>Pivot!$K$5:$K$17</c:f>
              <c:numCache>
                <c:formatCode>0%</c:formatCode>
                <c:ptCount val="12"/>
                <c:pt idx="0">
                  <c:v>2.6523394495752767E-2</c:v>
                </c:pt>
                <c:pt idx="1">
                  <c:v>3.199413781341981E-2</c:v>
                </c:pt>
                <c:pt idx="2">
                  <c:v>2.9910925162909031E-2</c:v>
                </c:pt>
                <c:pt idx="3">
                  <c:v>3.0667661628073873E-2</c:v>
                </c:pt>
                <c:pt idx="4">
                  <c:v>3.2649307524214605E-2</c:v>
                </c:pt>
                <c:pt idx="5">
                  <c:v>3.0195070631153179E-2</c:v>
                </c:pt>
                <c:pt idx="6">
                  <c:v>3.1143131658779622E-2</c:v>
                </c:pt>
                <c:pt idx="7">
                  <c:v>2.8545661785462733E-2</c:v>
                </c:pt>
                <c:pt idx="8">
                  <c:v>2.9083910411413824E-2</c:v>
                </c:pt>
                <c:pt idx="9">
                  <c:v>2.9101406214176711E-2</c:v>
                </c:pt>
                <c:pt idx="10">
                  <c:v>3.1021667685340433E-2</c:v>
                </c:pt>
                <c:pt idx="11">
                  <c:v>2.8121194269191289E-2</c:v>
                </c:pt>
              </c:numCache>
            </c:numRef>
          </c:val>
          <c:smooth val="0"/>
          <c:extLst>
            <c:ext xmlns:c16="http://schemas.microsoft.com/office/drawing/2014/chart" uri="{C3380CC4-5D6E-409C-BE32-E72D297353CC}">
              <c16:uniqueId val="{00000000-7A3E-453D-80E8-6182875BBEB1}"/>
            </c:ext>
          </c:extLst>
        </c:ser>
        <c:dLbls>
          <c:showLegendKey val="0"/>
          <c:showVal val="0"/>
          <c:showCatName val="0"/>
          <c:showSerName val="0"/>
          <c:showPercent val="0"/>
          <c:showBubbleSize val="0"/>
        </c:dLbls>
        <c:marker val="1"/>
        <c:smooth val="0"/>
        <c:axId val="1605405760"/>
        <c:axId val="1605424960"/>
      </c:lineChart>
      <c:catAx>
        <c:axId val="16054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5424960"/>
        <c:crosses val="autoZero"/>
        <c:auto val="1"/>
        <c:lblAlgn val="ctr"/>
        <c:lblOffset val="100"/>
        <c:noMultiLvlLbl val="0"/>
      </c:catAx>
      <c:valAx>
        <c:axId val="16054249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0540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Report.xlsx]Pivot!Pivot_ROAS</c:name>
    <c:fmtId val="18"/>
  </c:pivotSource>
  <c:chart>
    <c:autoTitleDeleted val="0"/>
    <c:pivotFmts>
      <c:pivotFmt>
        <c:idx val="0"/>
        <c:spPr>
          <a:solidFill>
            <a:srgbClr val="FF8C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696D0"/>
          </a:solidFill>
          <a:ln w="38100">
            <a:solidFill>
              <a:srgbClr val="7696D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696D0"/>
          </a:solidFill>
          <a:ln w="38100">
            <a:solidFill>
              <a:srgbClr val="7696D0"/>
            </a:solidFill>
          </a:ln>
          <a:effectLst/>
        </c:spPr>
      </c:pivotFmt>
      <c:pivotFmt>
        <c:idx val="3"/>
        <c:spPr>
          <a:solidFill>
            <a:srgbClr val="7696D0"/>
          </a:solidFill>
          <a:ln w="38100">
            <a:solidFill>
              <a:srgbClr val="7696D0"/>
            </a:solidFill>
          </a:ln>
          <a:effectLst/>
        </c:spPr>
      </c:pivotFmt>
      <c:pivotFmt>
        <c:idx val="4"/>
        <c:spPr>
          <a:solidFill>
            <a:srgbClr val="FF8C01"/>
          </a:solidFill>
          <a:ln>
            <a:noFill/>
          </a:ln>
          <a:effectLst/>
        </c:spPr>
      </c:pivotFmt>
      <c:pivotFmt>
        <c:idx val="5"/>
        <c:spPr>
          <a:solidFill>
            <a:srgbClr val="FF8C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696D0"/>
          </a:solidFill>
          <a:ln w="38100">
            <a:solidFill>
              <a:srgbClr val="7696D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C0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696D0"/>
          </a:solidFill>
          <a:ln w="38100">
            <a:solidFill>
              <a:srgbClr val="7696D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Pivot!$AD$4</c:f>
              <c:strCache>
                <c:ptCount val="1"/>
                <c:pt idx="0">
                  <c:v>Sum of Ad Cost</c:v>
                </c:pt>
              </c:strCache>
            </c:strRef>
          </c:tx>
          <c:spPr>
            <a:solidFill>
              <a:srgbClr val="FF8C0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Pivot!$AC$5:$AC$12</c:f>
              <c:strCache>
                <c:ptCount val="7"/>
                <c:pt idx="0">
                  <c:v>Beauty</c:v>
                </c:pt>
                <c:pt idx="1">
                  <c:v>Clothing</c:v>
                </c:pt>
                <c:pt idx="2">
                  <c:v>Electronics</c:v>
                </c:pt>
                <c:pt idx="3">
                  <c:v>Health</c:v>
                </c:pt>
                <c:pt idx="4">
                  <c:v>Home</c:v>
                </c:pt>
                <c:pt idx="5">
                  <c:v>Kids</c:v>
                </c:pt>
                <c:pt idx="6">
                  <c:v>Sports</c:v>
                </c:pt>
              </c:strCache>
            </c:strRef>
          </c:cat>
          <c:val>
            <c:numRef>
              <c:f>Pivot!$AD$5:$AD$12</c:f>
              <c:numCache>
                <c:formatCode>[$$-409]#,##0</c:formatCode>
                <c:ptCount val="7"/>
                <c:pt idx="0">
                  <c:v>3583069.3000000003</c:v>
                </c:pt>
                <c:pt idx="1">
                  <c:v>3506717.580000001</c:v>
                </c:pt>
                <c:pt idx="2">
                  <c:v>3384347.8099999996</c:v>
                </c:pt>
                <c:pt idx="3">
                  <c:v>3930278.399999999</c:v>
                </c:pt>
                <c:pt idx="4">
                  <c:v>3373081.94</c:v>
                </c:pt>
                <c:pt idx="5">
                  <c:v>3175537.5999999992</c:v>
                </c:pt>
                <c:pt idx="6">
                  <c:v>3622460.5800000005</c:v>
                </c:pt>
              </c:numCache>
            </c:numRef>
          </c:val>
          <c:extLst>
            <c:ext xmlns:c16="http://schemas.microsoft.com/office/drawing/2014/chart" uri="{C3380CC4-5D6E-409C-BE32-E72D297353CC}">
              <c16:uniqueId val="{00000000-CFD9-472E-AB2D-34D627BFE3D3}"/>
            </c:ext>
          </c:extLst>
        </c:ser>
        <c:ser>
          <c:idx val="1"/>
          <c:order val="1"/>
          <c:tx>
            <c:strRef>
              <c:f>Pivot!$AE$4</c:f>
              <c:strCache>
                <c:ptCount val="1"/>
                <c:pt idx="0">
                  <c:v>Sum of Revenue from Ads</c:v>
                </c:pt>
              </c:strCache>
            </c:strRef>
          </c:tx>
          <c:spPr>
            <a:solidFill>
              <a:srgbClr val="7696D0"/>
            </a:solidFill>
            <a:ln w="38100">
              <a:solidFill>
                <a:srgbClr val="7696D0"/>
              </a:solidFill>
            </a:ln>
            <a:effectLst/>
          </c:spPr>
          <c:invertIfNegative val="0"/>
          <c:dPt>
            <c:idx val="2"/>
            <c:invertIfNegative val="0"/>
            <c:bubble3D val="0"/>
            <c:extLst>
              <c:ext xmlns:c16="http://schemas.microsoft.com/office/drawing/2014/chart" uri="{C3380CC4-5D6E-409C-BE32-E72D297353CC}">
                <c16:uniqueId val="{00000001-CFD9-472E-AB2D-34D627BFE3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Pivot!$AC$5:$AC$12</c:f>
              <c:strCache>
                <c:ptCount val="7"/>
                <c:pt idx="0">
                  <c:v>Beauty</c:v>
                </c:pt>
                <c:pt idx="1">
                  <c:v>Clothing</c:v>
                </c:pt>
                <c:pt idx="2">
                  <c:v>Electronics</c:v>
                </c:pt>
                <c:pt idx="3">
                  <c:v>Health</c:v>
                </c:pt>
                <c:pt idx="4">
                  <c:v>Home</c:v>
                </c:pt>
                <c:pt idx="5">
                  <c:v>Kids</c:v>
                </c:pt>
                <c:pt idx="6">
                  <c:v>Sports</c:v>
                </c:pt>
              </c:strCache>
            </c:strRef>
          </c:cat>
          <c:val>
            <c:numRef>
              <c:f>Pivot!$AE$5:$AE$12</c:f>
              <c:numCache>
                <c:formatCode>[$$-409]#,##0</c:formatCode>
                <c:ptCount val="7"/>
                <c:pt idx="0">
                  <c:v>10944368.550000004</c:v>
                </c:pt>
                <c:pt idx="1">
                  <c:v>8288996.4800000004</c:v>
                </c:pt>
                <c:pt idx="2">
                  <c:v>12456532.980000004</c:v>
                </c:pt>
                <c:pt idx="3">
                  <c:v>6217992.4899999984</c:v>
                </c:pt>
                <c:pt idx="4">
                  <c:v>5837502.8199999994</c:v>
                </c:pt>
                <c:pt idx="5">
                  <c:v>5106548.4300000025</c:v>
                </c:pt>
                <c:pt idx="6">
                  <c:v>6017739.0799999991</c:v>
                </c:pt>
              </c:numCache>
            </c:numRef>
          </c:val>
          <c:extLst>
            <c:ext xmlns:c16="http://schemas.microsoft.com/office/drawing/2014/chart" uri="{C3380CC4-5D6E-409C-BE32-E72D297353CC}">
              <c16:uniqueId val="{00000002-CFD9-472E-AB2D-34D627BFE3D3}"/>
            </c:ext>
          </c:extLst>
        </c:ser>
        <c:dLbls>
          <c:showLegendKey val="0"/>
          <c:showVal val="0"/>
          <c:showCatName val="0"/>
          <c:showSerName val="0"/>
          <c:showPercent val="0"/>
          <c:showBubbleSize val="0"/>
        </c:dLbls>
        <c:gapWidth val="60"/>
        <c:axId val="1605401440"/>
        <c:axId val="1605383680"/>
      </c:barChart>
      <c:catAx>
        <c:axId val="160540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05383680"/>
        <c:crosses val="autoZero"/>
        <c:auto val="1"/>
        <c:lblAlgn val="ctr"/>
        <c:lblOffset val="100"/>
        <c:noMultiLvlLbl val="0"/>
      </c:catAx>
      <c:valAx>
        <c:axId val="1605383680"/>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60540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 and Report.xlsx]Pivot!Pivot_CTR</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Pivot!$P$4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Pivot!$O$5:$O$17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Pivot!$P$5:$P$17</c:f>
              <c:numCache>
                <c:formatCode>General</c:formatCode>
                <c:ptCount val="12"/>
                <c:pt idx="0">
                  <c:v>3.5040471646405585E-2</c:v>
                </c:pt>
                <c:pt idx="1">
                  <c:v>3.3401123919419066E-2</c:v>
                </c:pt>
                <c:pt idx="2">
                  <c:v>3.271653862648486E-2</c:v>
                </c:pt>
                <c:pt idx="3">
                  <c:v>3.4685611976312258E-2</c:v>
                </c:pt>
                <c:pt idx="4">
                  <c:v>3.6317866447026718E-2</c:v>
                </c:pt>
                <c:pt idx="5">
                  <c:v>3.4834752521549092E-2</c:v>
                </c:pt>
                <c:pt idx="6">
                  <c:v>3.354258295512863E-2</c:v>
                </c:pt>
                <c:pt idx="7">
                  <c:v>3.3507541627723875E-2</c:v>
                </c:pt>
                <c:pt idx="8">
                  <c:v>4.0004620791614258E-2</c:v>
                </c:pt>
                <c:pt idx="9">
                  <c:v>3.9637241082094515E-2</c:v>
                </c:pt>
                <c:pt idx="10">
                  <c:v>3.5780730893266388E-2</c:v>
                </c:pt>
                <c:pt idx="11">
                  <c:v>3.7801619798657926E-2</c:v>
                </c:pt>
              </c:numCache>
            </c:numRef>
          </c:val>
          <c:smooth val="0"/>
          <c:extLst>
            <c:ext xmlns:c16="http://schemas.microsoft.com/office/drawing/2014/chart" uri="{C3380CC4-5D6E-409C-BE32-E72D297353CC}">
              <c16:uniqueId val="{00000000-100B-407B-80E7-1B304EB8EAEF}"/>
            </c:ext>
          </c:extLst>
        </c:ser>
        <c:dLbls>
          <c:showLegendKey val="0"/>
          <c:showVal val="0"/>
          <c:showCatName val="0"/>
          <c:showSerName val="0"/>
          <c:showPercent val="0"/>
          <c:showBubbleSize val="0"/>
        </c:dLbls>
        <c:marker val="1"/>
        <c:smooth val="0"/>
        <c:axId val="1341945488"/>
        <c:axId val="1341946448"/>
      </c:lineChart>
      <c:catAx>
        <c:axId val="1341945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1946448"/>
        <c:crosses val="autoZero"/>
        <c:auto val="1"/>
        <c:lblAlgn val="ctr"/>
        <c:lblOffset val="100"/>
        <c:noMultiLvlLbl val="0"/>
      </c:catAx>
      <c:valAx>
        <c:axId val="1341946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1341945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38100</xdr:colOff>
      <xdr:row>2</xdr:row>
      <xdr:rowOff>88900</xdr:rowOff>
    </xdr:from>
    <xdr:to>
      <xdr:col>19</xdr:col>
      <xdr:colOff>152400</xdr:colOff>
      <xdr:row>15</xdr:row>
      <xdr:rowOff>88900</xdr:rowOff>
    </xdr:to>
    <xdr:sp macro="" textlink="">
      <xdr:nvSpPr>
        <xdr:cNvPr id="2" name="Rounded Rectangle 1">
          <a:extLst>
            <a:ext uri="{FF2B5EF4-FFF2-40B4-BE49-F238E27FC236}">
              <a16:creationId xmlns:a16="http://schemas.microsoft.com/office/drawing/2014/main" id="{089BEF40-E18D-0488-8B4B-E4936C1115A0}"/>
            </a:ext>
          </a:extLst>
        </xdr:cNvPr>
        <xdr:cNvSpPr/>
      </xdr:nvSpPr>
      <xdr:spPr>
        <a:xfrm>
          <a:off x="10248900" y="495300"/>
          <a:ext cx="5892800" cy="2641600"/>
        </a:xfrm>
        <a:prstGeom prst="roundRect">
          <a:avLst>
            <a:gd name="adj" fmla="val 7868"/>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533400</xdr:colOff>
      <xdr:row>2</xdr:row>
      <xdr:rowOff>76200</xdr:rowOff>
    </xdr:from>
    <xdr:to>
      <xdr:col>26</xdr:col>
      <xdr:colOff>647700</xdr:colOff>
      <xdr:row>15</xdr:row>
      <xdr:rowOff>76200</xdr:rowOff>
    </xdr:to>
    <xdr:sp macro="" textlink="">
      <xdr:nvSpPr>
        <xdr:cNvPr id="3" name="Rounded Rectangle 2">
          <a:extLst>
            <a:ext uri="{FF2B5EF4-FFF2-40B4-BE49-F238E27FC236}">
              <a16:creationId xmlns:a16="http://schemas.microsoft.com/office/drawing/2014/main" id="{679E4582-3A3C-DB45-97A7-77C3C94028C1}"/>
            </a:ext>
          </a:extLst>
        </xdr:cNvPr>
        <xdr:cNvSpPr/>
      </xdr:nvSpPr>
      <xdr:spPr>
        <a:xfrm>
          <a:off x="16522700" y="482600"/>
          <a:ext cx="5892800" cy="2641600"/>
        </a:xfrm>
        <a:prstGeom prst="roundRect">
          <a:avLst>
            <a:gd name="adj" fmla="val 4983"/>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2</xdr:row>
      <xdr:rowOff>101600</xdr:rowOff>
    </xdr:from>
    <xdr:to>
      <xdr:col>11</xdr:col>
      <xdr:colOff>495300</xdr:colOff>
      <xdr:row>15</xdr:row>
      <xdr:rowOff>101600</xdr:rowOff>
    </xdr:to>
    <xdr:sp macro="" textlink="">
      <xdr:nvSpPr>
        <xdr:cNvPr id="4" name="Rounded Rectangle 3">
          <a:extLst>
            <a:ext uri="{FF2B5EF4-FFF2-40B4-BE49-F238E27FC236}">
              <a16:creationId xmlns:a16="http://schemas.microsoft.com/office/drawing/2014/main" id="{9F77606A-87CC-A143-B482-805241947429}"/>
            </a:ext>
          </a:extLst>
        </xdr:cNvPr>
        <xdr:cNvSpPr/>
      </xdr:nvSpPr>
      <xdr:spPr>
        <a:xfrm>
          <a:off x="4025900" y="508000"/>
          <a:ext cx="5981700" cy="2641600"/>
        </a:xfrm>
        <a:prstGeom prst="roundRect">
          <a:avLst>
            <a:gd name="adj" fmla="val 6425"/>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381000</xdr:colOff>
      <xdr:row>16</xdr:row>
      <xdr:rowOff>190500</xdr:rowOff>
    </xdr:from>
    <xdr:to>
      <xdr:col>26</xdr:col>
      <xdr:colOff>673100</xdr:colOff>
      <xdr:row>46</xdr:row>
      <xdr:rowOff>50800</xdr:rowOff>
    </xdr:to>
    <xdr:sp macro="" textlink="">
      <xdr:nvSpPr>
        <xdr:cNvPr id="5" name="Rounded Rectangle 4">
          <a:extLst>
            <a:ext uri="{FF2B5EF4-FFF2-40B4-BE49-F238E27FC236}">
              <a16:creationId xmlns:a16="http://schemas.microsoft.com/office/drawing/2014/main" id="{4D83A201-F333-9645-A2AB-CDB1D0F46090}"/>
            </a:ext>
          </a:extLst>
        </xdr:cNvPr>
        <xdr:cNvSpPr/>
      </xdr:nvSpPr>
      <xdr:spPr>
        <a:xfrm>
          <a:off x="4039152" y="3282674"/>
          <a:ext cx="18817535" cy="5658126"/>
        </a:xfrm>
        <a:prstGeom prst="roundRect">
          <a:avLst>
            <a:gd name="adj" fmla="val 3060"/>
          </a:avLst>
        </a:prstGeom>
        <a:solidFill>
          <a:srgbClr val="FFFFFF"/>
        </a:solidFill>
        <a:ln>
          <a:noFill/>
        </a:ln>
        <a:effectLst>
          <a:outerShdw blurRad="50800" dist="38100" dir="2700000" algn="tl" rotWithShape="0">
            <a:prstClr val="black">
              <a:alpha val="24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510381</xdr:colOff>
      <xdr:row>6</xdr:row>
      <xdr:rowOff>84104</xdr:rowOff>
    </xdr:from>
    <xdr:to>
      <xdr:col>6</xdr:col>
      <xdr:colOff>446881</xdr:colOff>
      <xdr:row>9</xdr:row>
      <xdr:rowOff>96804</xdr:rowOff>
    </xdr:to>
    <xdr:sp macro="" textlink="Pivot!A2">
      <xdr:nvSpPr>
        <xdr:cNvPr id="11" name="TextBox 10">
          <a:extLst>
            <a:ext uri="{FF2B5EF4-FFF2-40B4-BE49-F238E27FC236}">
              <a16:creationId xmlns:a16="http://schemas.microsoft.com/office/drawing/2014/main" id="{C6249DC6-37F0-8237-88EF-C13C3A18535B}"/>
            </a:ext>
          </a:extLst>
        </xdr:cNvPr>
        <xdr:cNvSpPr txBox="1"/>
      </xdr:nvSpPr>
      <xdr:spPr>
        <a:xfrm>
          <a:off x="4155281" y="1303304"/>
          <a:ext cx="1612900" cy="622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B96C5DE-7FA9-4E98-BA9A-1F5FC0D26026}" type="TxLink">
            <a:rPr lang="en-US" sz="3600" b="1" i="0" u="none" strike="noStrike">
              <a:solidFill>
                <a:srgbClr val="002C3E"/>
              </a:solidFill>
              <a:latin typeface="Calibri"/>
              <a:ea typeface="+mn-ea"/>
              <a:cs typeface="Calibri"/>
            </a:rPr>
            <a:pPr marL="0" indent="0"/>
            <a:t>355M</a:t>
          </a:fld>
          <a:endParaRPr lang="en-US" sz="3600" b="1" i="0" u="none" strike="noStrike">
            <a:solidFill>
              <a:srgbClr val="002C3E"/>
            </a:solidFill>
            <a:latin typeface="Calibri"/>
            <a:ea typeface="+mn-ea"/>
            <a:cs typeface="Calibri"/>
          </a:endParaRPr>
        </a:p>
      </xdr:txBody>
    </xdr:sp>
    <xdr:clientData/>
  </xdr:twoCellAnchor>
  <xdr:twoCellAnchor>
    <xdr:from>
      <xdr:col>4</xdr:col>
      <xdr:colOff>542925</xdr:colOff>
      <xdr:row>3</xdr:row>
      <xdr:rowOff>5159</xdr:rowOff>
    </xdr:from>
    <xdr:to>
      <xdr:col>7</xdr:col>
      <xdr:colOff>138906</xdr:colOff>
      <xdr:row>7</xdr:row>
      <xdr:rowOff>89296</xdr:rowOff>
    </xdr:to>
    <xdr:sp macro="" textlink="">
      <xdr:nvSpPr>
        <xdr:cNvPr id="12" name="TextBox 11">
          <a:extLst>
            <a:ext uri="{FF2B5EF4-FFF2-40B4-BE49-F238E27FC236}">
              <a16:creationId xmlns:a16="http://schemas.microsoft.com/office/drawing/2014/main" id="{987F369D-9295-D4AD-B3D3-B7A875FD9F3A}"/>
            </a:ext>
          </a:extLst>
        </xdr:cNvPr>
        <xdr:cNvSpPr txBox="1"/>
      </xdr:nvSpPr>
      <xdr:spPr>
        <a:xfrm>
          <a:off x="4174331" y="600472"/>
          <a:ext cx="2096294" cy="877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2D3C49"/>
              </a:solidFill>
            </a:rPr>
            <a:t>Total </a:t>
          </a:r>
        </a:p>
        <a:p>
          <a:r>
            <a:rPr lang="en-US" sz="2000" b="1">
              <a:solidFill>
                <a:srgbClr val="2D3C49"/>
              </a:solidFill>
            </a:rPr>
            <a:t>Impressions</a:t>
          </a:r>
        </a:p>
      </xdr:txBody>
    </xdr:sp>
    <xdr:clientData/>
  </xdr:twoCellAnchor>
  <xdr:twoCellAnchor>
    <xdr:from>
      <xdr:col>19</xdr:col>
      <xdr:colOff>737119</xdr:colOff>
      <xdr:row>8</xdr:row>
      <xdr:rowOff>36286</xdr:rowOff>
    </xdr:from>
    <xdr:to>
      <xdr:col>21</xdr:col>
      <xdr:colOff>673619</xdr:colOff>
      <xdr:row>11</xdr:row>
      <xdr:rowOff>48986</xdr:rowOff>
    </xdr:to>
    <xdr:sp macro="" textlink="Pivot!J2">
      <xdr:nvSpPr>
        <xdr:cNvPr id="15" name="TextBox 14">
          <a:extLst>
            <a:ext uri="{FF2B5EF4-FFF2-40B4-BE49-F238E27FC236}">
              <a16:creationId xmlns:a16="http://schemas.microsoft.com/office/drawing/2014/main" id="{718E2563-6D51-3044-81D5-25B437FA9C92}"/>
            </a:ext>
          </a:extLst>
        </xdr:cNvPr>
        <xdr:cNvSpPr txBox="1"/>
      </xdr:nvSpPr>
      <xdr:spPr>
        <a:xfrm>
          <a:off x="17026813" y="1591388"/>
          <a:ext cx="1621194" cy="595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2716F5A-14CD-4F2C-AF36-6AE270F56428}" type="TxLink">
            <a:rPr lang="en-US" sz="3600" b="1" i="0" u="none" strike="noStrike">
              <a:solidFill>
                <a:srgbClr val="002C3E"/>
              </a:solidFill>
              <a:latin typeface="Calibri"/>
              <a:ea typeface="+mn-ea"/>
              <a:cs typeface="Calibri"/>
            </a:rPr>
            <a:pPr marL="0" indent="0"/>
            <a:t>3%</a:t>
          </a:fld>
          <a:endParaRPr lang="en-US" sz="3600" b="1" i="0" u="none" strike="noStrike">
            <a:solidFill>
              <a:srgbClr val="002C3E"/>
            </a:solidFill>
            <a:latin typeface="Calibri"/>
            <a:ea typeface="+mn-ea"/>
            <a:cs typeface="Calibri"/>
          </a:endParaRPr>
        </a:p>
      </xdr:txBody>
    </xdr:sp>
    <xdr:clientData/>
  </xdr:twoCellAnchor>
  <xdr:twoCellAnchor>
    <xdr:from>
      <xdr:col>19</xdr:col>
      <xdr:colOff>723900</xdr:colOff>
      <xdr:row>3</xdr:row>
      <xdr:rowOff>76199</xdr:rowOff>
    </xdr:from>
    <xdr:to>
      <xdr:col>22</xdr:col>
      <xdr:colOff>127000</xdr:colOff>
      <xdr:row>8</xdr:row>
      <xdr:rowOff>155510</xdr:rowOff>
    </xdr:to>
    <xdr:sp macro="" textlink="">
      <xdr:nvSpPr>
        <xdr:cNvPr id="16" name="TextBox 15">
          <a:extLst>
            <a:ext uri="{FF2B5EF4-FFF2-40B4-BE49-F238E27FC236}">
              <a16:creationId xmlns:a16="http://schemas.microsoft.com/office/drawing/2014/main" id="{624F068C-5829-4B4E-A602-3C4CC69123B4}"/>
            </a:ext>
          </a:extLst>
        </xdr:cNvPr>
        <xdr:cNvSpPr txBox="1"/>
      </xdr:nvSpPr>
      <xdr:spPr>
        <a:xfrm>
          <a:off x="17013594" y="659362"/>
          <a:ext cx="1930141" cy="1051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a:solidFill>
                <a:srgbClr val="2D3C49"/>
              </a:solidFill>
              <a:latin typeface="+mn-lt"/>
              <a:ea typeface="+mn-ea"/>
              <a:cs typeface="+mn-cs"/>
            </a:rPr>
            <a:t>Average </a:t>
          </a:r>
        </a:p>
        <a:p>
          <a:pPr marL="0" indent="0"/>
          <a:r>
            <a:rPr lang="en-US" sz="2000" b="1">
              <a:solidFill>
                <a:srgbClr val="2D3C49"/>
              </a:solidFill>
              <a:latin typeface="+mn-lt"/>
              <a:ea typeface="+mn-ea"/>
              <a:cs typeface="+mn-cs"/>
            </a:rPr>
            <a:t>Conversion </a:t>
          </a:r>
        </a:p>
        <a:p>
          <a:pPr marL="0" indent="0"/>
          <a:r>
            <a:rPr lang="en-US" sz="2000" b="1">
              <a:solidFill>
                <a:srgbClr val="2D3C49"/>
              </a:solidFill>
              <a:latin typeface="+mn-lt"/>
              <a:ea typeface="+mn-ea"/>
              <a:cs typeface="+mn-cs"/>
            </a:rPr>
            <a:t>Rate</a:t>
          </a:r>
        </a:p>
      </xdr:txBody>
    </xdr:sp>
    <xdr:clientData/>
  </xdr:twoCellAnchor>
  <xdr:twoCellAnchor>
    <xdr:from>
      <xdr:col>15</xdr:col>
      <xdr:colOff>612587</xdr:colOff>
      <xdr:row>30</xdr:row>
      <xdr:rowOff>152401</xdr:rowOff>
    </xdr:from>
    <xdr:to>
      <xdr:col>26</xdr:col>
      <xdr:colOff>537883</xdr:colOff>
      <xdr:row>44</xdr:row>
      <xdr:rowOff>114301</xdr:rowOff>
    </xdr:to>
    <xdr:graphicFrame macro="">
      <xdr:nvGraphicFramePr>
        <xdr:cNvPr id="18" name="Chart 17">
          <a:extLst>
            <a:ext uri="{FF2B5EF4-FFF2-40B4-BE49-F238E27FC236}">
              <a16:creationId xmlns:a16="http://schemas.microsoft.com/office/drawing/2014/main" id="{65569452-F6E3-6A4E-8C77-4EB8EAE95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701001</xdr:colOff>
      <xdr:row>30</xdr:row>
      <xdr:rowOff>3872</xdr:rowOff>
    </xdr:from>
    <xdr:to>
      <xdr:col>7</xdr:col>
      <xdr:colOff>763755</xdr:colOff>
      <xdr:row>32</xdr:row>
      <xdr:rowOff>186308</xdr:rowOff>
    </xdr:to>
    <xdr:sp macro="" textlink="Pivot!U2">
      <xdr:nvSpPr>
        <xdr:cNvPr id="22" name="TextBox 21">
          <a:extLst>
            <a:ext uri="{FF2B5EF4-FFF2-40B4-BE49-F238E27FC236}">
              <a16:creationId xmlns:a16="http://schemas.microsoft.com/office/drawing/2014/main" id="{FA95402F-3A81-F44B-9F59-18563D834B18}"/>
            </a:ext>
          </a:extLst>
        </xdr:cNvPr>
        <xdr:cNvSpPr txBox="1"/>
      </xdr:nvSpPr>
      <xdr:spPr>
        <a:xfrm>
          <a:off x="4345901" y="6099872"/>
          <a:ext cx="2577354" cy="5888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1341B00-8E75-4413-A439-B137C0A69283}" type="TxLink">
            <a:rPr lang="en-US" sz="3600" b="1" i="0" u="none" strike="noStrike">
              <a:solidFill>
                <a:srgbClr val="002C3E"/>
              </a:solidFill>
              <a:latin typeface="Calibri"/>
              <a:ea typeface="+mn-ea"/>
              <a:cs typeface="Calibri"/>
            </a:rPr>
            <a:pPr marL="0" indent="0"/>
            <a:t>$24,575,493</a:t>
          </a:fld>
          <a:endParaRPr lang="en-US" sz="3600" b="1" i="0" u="none" strike="noStrike">
            <a:solidFill>
              <a:srgbClr val="002C3E"/>
            </a:solidFill>
            <a:latin typeface="Calibri"/>
            <a:ea typeface="+mn-ea"/>
            <a:cs typeface="Calibri"/>
          </a:endParaRPr>
        </a:p>
      </xdr:txBody>
    </xdr:sp>
    <xdr:clientData/>
  </xdr:twoCellAnchor>
  <xdr:twoCellAnchor>
    <xdr:from>
      <xdr:col>4</xdr:col>
      <xdr:colOff>770518</xdr:colOff>
      <xdr:row>27</xdr:row>
      <xdr:rowOff>196557</xdr:rowOff>
    </xdr:from>
    <xdr:to>
      <xdr:col>7</xdr:col>
      <xdr:colOff>199139</xdr:colOff>
      <xdr:row>30</xdr:row>
      <xdr:rowOff>73004</xdr:rowOff>
    </xdr:to>
    <xdr:sp macro="" textlink="">
      <xdr:nvSpPr>
        <xdr:cNvPr id="23" name="TextBox 22">
          <a:extLst>
            <a:ext uri="{FF2B5EF4-FFF2-40B4-BE49-F238E27FC236}">
              <a16:creationId xmlns:a16="http://schemas.microsoft.com/office/drawing/2014/main" id="{0A1A948D-70B9-4A40-AFFB-9F6844EB1CF5}"/>
            </a:ext>
          </a:extLst>
        </xdr:cNvPr>
        <xdr:cNvSpPr txBox="1"/>
      </xdr:nvSpPr>
      <xdr:spPr>
        <a:xfrm>
          <a:off x="4411185" y="5625807"/>
          <a:ext cx="1936871" cy="479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Total ad costs</a:t>
          </a:r>
        </a:p>
      </xdr:txBody>
    </xdr:sp>
    <xdr:clientData/>
  </xdr:twoCellAnchor>
  <xdr:twoCellAnchor>
    <xdr:from>
      <xdr:col>4</xdr:col>
      <xdr:colOff>662737</xdr:colOff>
      <xdr:row>20</xdr:row>
      <xdr:rowOff>131815</xdr:rowOff>
    </xdr:from>
    <xdr:to>
      <xdr:col>7</xdr:col>
      <xdr:colOff>725491</xdr:colOff>
      <xdr:row>23</xdr:row>
      <xdr:rowOff>119865</xdr:rowOff>
    </xdr:to>
    <xdr:sp macro="" textlink="Pivot!U1">
      <xdr:nvSpPr>
        <xdr:cNvPr id="24" name="TextBox 23">
          <a:extLst>
            <a:ext uri="{FF2B5EF4-FFF2-40B4-BE49-F238E27FC236}">
              <a16:creationId xmlns:a16="http://schemas.microsoft.com/office/drawing/2014/main" id="{49478913-3F34-D749-910A-9CBCAFE548F8}"/>
            </a:ext>
          </a:extLst>
        </xdr:cNvPr>
        <xdr:cNvSpPr txBox="1"/>
      </xdr:nvSpPr>
      <xdr:spPr>
        <a:xfrm>
          <a:off x="4303404" y="4153482"/>
          <a:ext cx="2571004" cy="59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4533B4F-11BA-4FB3-9F0D-7F920E6A1947}" type="TxLink">
            <a:rPr lang="en-US" sz="3600" b="1" i="0" u="none" strike="noStrike">
              <a:solidFill>
                <a:srgbClr val="002C3E"/>
              </a:solidFill>
              <a:latin typeface="Calibri"/>
              <a:ea typeface="+mn-ea"/>
              <a:cs typeface="Calibri"/>
            </a:rPr>
            <a:pPr marL="0" indent="0"/>
            <a:t>$54,869,681</a:t>
          </a:fld>
          <a:endParaRPr lang="en-US" sz="3600" b="1" i="0" u="none" strike="noStrike">
            <a:solidFill>
              <a:srgbClr val="002C3E"/>
            </a:solidFill>
            <a:latin typeface="Calibri"/>
            <a:ea typeface="+mn-ea"/>
            <a:cs typeface="Calibri"/>
          </a:endParaRPr>
        </a:p>
      </xdr:txBody>
    </xdr:sp>
    <xdr:clientData/>
  </xdr:twoCellAnchor>
  <xdr:twoCellAnchor>
    <xdr:from>
      <xdr:col>4</xdr:col>
      <xdr:colOff>698501</xdr:colOff>
      <xdr:row>18</xdr:row>
      <xdr:rowOff>140697</xdr:rowOff>
    </xdr:from>
    <xdr:to>
      <xdr:col>8</xdr:col>
      <xdr:colOff>555950</xdr:colOff>
      <xdr:row>21</xdr:row>
      <xdr:rowOff>98922</xdr:rowOff>
    </xdr:to>
    <xdr:sp macro="" textlink="">
      <xdr:nvSpPr>
        <xdr:cNvPr id="25" name="TextBox 24">
          <a:extLst>
            <a:ext uri="{FF2B5EF4-FFF2-40B4-BE49-F238E27FC236}">
              <a16:creationId xmlns:a16="http://schemas.microsoft.com/office/drawing/2014/main" id="{2FB9633B-6C13-7142-9302-E81DE7D79516}"/>
            </a:ext>
          </a:extLst>
        </xdr:cNvPr>
        <xdr:cNvSpPr txBox="1"/>
      </xdr:nvSpPr>
      <xdr:spPr>
        <a:xfrm>
          <a:off x="4339168" y="3760197"/>
          <a:ext cx="3201782" cy="56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Total revenue from ads</a:t>
          </a:r>
        </a:p>
      </xdr:txBody>
    </xdr:sp>
    <xdr:clientData/>
  </xdr:twoCellAnchor>
  <xdr:twoCellAnchor>
    <xdr:from>
      <xdr:col>8</xdr:col>
      <xdr:colOff>691775</xdr:colOff>
      <xdr:row>17</xdr:row>
      <xdr:rowOff>28865</xdr:rowOff>
    </xdr:from>
    <xdr:to>
      <xdr:col>15</xdr:col>
      <xdr:colOff>163560</xdr:colOff>
      <xdr:row>20</xdr:row>
      <xdr:rowOff>76970</xdr:rowOff>
    </xdr:to>
    <xdr:sp macro="" textlink="">
      <xdr:nvSpPr>
        <xdr:cNvPr id="27" name="TextBox 26">
          <a:extLst>
            <a:ext uri="{FF2B5EF4-FFF2-40B4-BE49-F238E27FC236}">
              <a16:creationId xmlns:a16="http://schemas.microsoft.com/office/drawing/2014/main" id="{E4C204E9-444A-8F48-AC2D-F3387964DCAE}"/>
            </a:ext>
          </a:extLst>
        </xdr:cNvPr>
        <xdr:cNvSpPr txBox="1"/>
      </xdr:nvSpPr>
      <xdr:spPr>
        <a:xfrm>
          <a:off x="7676775" y="3300077"/>
          <a:ext cx="5331103" cy="6253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Revenue and cost by campaign category</a:t>
          </a:r>
        </a:p>
      </xdr:txBody>
    </xdr:sp>
    <xdr:clientData/>
  </xdr:twoCellAnchor>
  <xdr:twoCellAnchor>
    <xdr:from>
      <xdr:col>15</xdr:col>
      <xdr:colOff>579462</xdr:colOff>
      <xdr:row>17</xdr:row>
      <xdr:rowOff>52836</xdr:rowOff>
    </xdr:from>
    <xdr:to>
      <xdr:col>21</xdr:col>
      <xdr:colOff>489067</xdr:colOff>
      <xdr:row>19</xdr:row>
      <xdr:rowOff>120432</xdr:rowOff>
    </xdr:to>
    <xdr:sp macro="" textlink="">
      <xdr:nvSpPr>
        <xdr:cNvPr id="28" name="TextBox 27">
          <a:extLst>
            <a:ext uri="{FF2B5EF4-FFF2-40B4-BE49-F238E27FC236}">
              <a16:creationId xmlns:a16="http://schemas.microsoft.com/office/drawing/2014/main" id="{49101BC6-4A48-1D40-A474-5DC28351A457}"/>
            </a:ext>
          </a:extLst>
        </xdr:cNvPr>
        <xdr:cNvSpPr txBox="1"/>
      </xdr:nvSpPr>
      <xdr:spPr>
        <a:xfrm>
          <a:off x="13509376" y="3403008"/>
          <a:ext cx="4967708" cy="461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Clickthrough Rate (CTR)</a:t>
          </a:r>
        </a:p>
      </xdr:txBody>
    </xdr:sp>
    <xdr:clientData/>
  </xdr:twoCellAnchor>
  <xdr:twoCellAnchor>
    <xdr:from>
      <xdr:col>15</xdr:col>
      <xdr:colOff>586445</xdr:colOff>
      <xdr:row>28</xdr:row>
      <xdr:rowOff>61360</xdr:rowOff>
    </xdr:from>
    <xdr:to>
      <xdr:col>21</xdr:col>
      <xdr:colOff>361293</xdr:colOff>
      <xdr:row>30</xdr:row>
      <xdr:rowOff>175173</xdr:rowOff>
    </xdr:to>
    <xdr:sp macro="" textlink="">
      <xdr:nvSpPr>
        <xdr:cNvPr id="29" name="TextBox 28">
          <a:extLst>
            <a:ext uri="{FF2B5EF4-FFF2-40B4-BE49-F238E27FC236}">
              <a16:creationId xmlns:a16="http://schemas.microsoft.com/office/drawing/2014/main" id="{CD06CDB5-C932-6E42-A478-60562EEE34E1}"/>
            </a:ext>
          </a:extLst>
        </xdr:cNvPr>
        <xdr:cNvSpPr txBox="1"/>
      </xdr:nvSpPr>
      <xdr:spPr>
        <a:xfrm>
          <a:off x="13516359" y="5579291"/>
          <a:ext cx="4832951" cy="507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Ad revenue and cost by month</a:t>
          </a:r>
        </a:p>
      </xdr:txBody>
    </xdr:sp>
    <xdr:clientData/>
  </xdr:twoCellAnchor>
  <xdr:twoCellAnchor>
    <xdr:from>
      <xdr:col>8</xdr:col>
      <xdr:colOff>684303</xdr:colOff>
      <xdr:row>19</xdr:row>
      <xdr:rowOff>57727</xdr:rowOff>
    </xdr:from>
    <xdr:to>
      <xdr:col>14</xdr:col>
      <xdr:colOff>808181</xdr:colOff>
      <xdr:row>23</xdr:row>
      <xdr:rowOff>139701</xdr:rowOff>
    </xdr:to>
    <xdr:sp macro="" textlink="">
      <xdr:nvSpPr>
        <xdr:cNvPr id="35" name="TextBox 34">
          <a:extLst>
            <a:ext uri="{FF2B5EF4-FFF2-40B4-BE49-F238E27FC236}">
              <a16:creationId xmlns:a16="http://schemas.microsoft.com/office/drawing/2014/main" id="{C5FA5520-F756-7B42-B269-934DD89BD4F6}"/>
            </a:ext>
          </a:extLst>
        </xdr:cNvPr>
        <xdr:cNvSpPr txBox="1"/>
      </xdr:nvSpPr>
      <xdr:spPr>
        <a:xfrm>
          <a:off x="7669303" y="3713788"/>
          <a:ext cx="5146151" cy="8516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300" b="0">
              <a:solidFill>
                <a:srgbClr val="2D3C49"/>
              </a:solidFill>
            </a:rPr>
            <a:t>This chart illustrates</a:t>
          </a:r>
          <a:r>
            <a:rPr lang="en-US" sz="1300" b="0" baseline="0">
              <a:solidFill>
                <a:srgbClr val="2D3C49"/>
              </a:solidFill>
            </a:rPr>
            <a:t> which ad campaigns are leading to more revenue than their costs. If you see no green bar for the revenue, it means that the ads are bringing in less revenue than their total ad cost. </a:t>
          </a:r>
        </a:p>
      </xdr:txBody>
    </xdr:sp>
    <xdr:clientData/>
  </xdr:twoCellAnchor>
  <xdr:twoCellAnchor>
    <xdr:from>
      <xdr:col>4</xdr:col>
      <xdr:colOff>620805</xdr:colOff>
      <xdr:row>11</xdr:row>
      <xdr:rowOff>148828</xdr:rowOff>
    </xdr:from>
    <xdr:to>
      <xdr:col>6</xdr:col>
      <xdr:colOff>673100</xdr:colOff>
      <xdr:row>13</xdr:row>
      <xdr:rowOff>152399</xdr:rowOff>
    </xdr:to>
    <xdr:sp macro="" textlink="">
      <xdr:nvSpPr>
        <xdr:cNvPr id="37" name="TextBox 36">
          <a:extLst>
            <a:ext uri="{FF2B5EF4-FFF2-40B4-BE49-F238E27FC236}">
              <a16:creationId xmlns:a16="http://schemas.microsoft.com/office/drawing/2014/main" id="{14837257-267E-3F42-9685-EA9F6A392527}"/>
            </a:ext>
          </a:extLst>
        </xdr:cNvPr>
        <xdr:cNvSpPr txBox="1"/>
      </xdr:nvSpPr>
      <xdr:spPr>
        <a:xfrm>
          <a:off x="4265705" y="2384028"/>
          <a:ext cx="1728695" cy="409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0" baseline="0">
            <a:solidFill>
              <a:srgbClr val="4E6980"/>
            </a:solidFill>
          </a:endParaRPr>
        </a:p>
      </xdr:txBody>
    </xdr:sp>
    <xdr:clientData/>
  </xdr:twoCellAnchor>
  <xdr:twoCellAnchor>
    <xdr:from>
      <xdr:col>0</xdr:col>
      <xdr:colOff>184808</xdr:colOff>
      <xdr:row>12</xdr:row>
      <xdr:rowOff>59704</xdr:rowOff>
    </xdr:from>
    <xdr:to>
      <xdr:col>3</xdr:col>
      <xdr:colOff>870608</xdr:colOff>
      <xdr:row>12</xdr:row>
      <xdr:rowOff>59704</xdr:rowOff>
    </xdr:to>
    <xdr:cxnSp macro="">
      <xdr:nvCxnSpPr>
        <xdr:cNvPr id="46" name="Straight Connector 45">
          <a:extLst>
            <a:ext uri="{FF2B5EF4-FFF2-40B4-BE49-F238E27FC236}">
              <a16:creationId xmlns:a16="http://schemas.microsoft.com/office/drawing/2014/main" id="{673B3F64-E533-C485-6647-F41F56D222E0}"/>
            </a:ext>
          </a:extLst>
        </xdr:cNvPr>
        <xdr:cNvCxnSpPr/>
      </xdr:nvCxnSpPr>
      <xdr:spPr>
        <a:xfrm>
          <a:off x="184808" y="2498104"/>
          <a:ext cx="3200400" cy="0"/>
        </a:xfrm>
        <a:prstGeom prst="line">
          <a:avLst/>
        </a:prstGeom>
        <a:ln>
          <a:solidFill>
            <a:srgbClr val="D6D4E7"/>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541987</xdr:colOff>
      <xdr:row>21</xdr:row>
      <xdr:rowOff>194575</xdr:rowOff>
    </xdr:from>
    <xdr:to>
      <xdr:col>26</xdr:col>
      <xdr:colOff>604741</xdr:colOff>
      <xdr:row>24</xdr:row>
      <xdr:rowOff>182622</xdr:rowOff>
    </xdr:to>
    <xdr:sp macro="" textlink="Pivot!V2">
      <xdr:nvSpPr>
        <xdr:cNvPr id="49" name="TextBox 48">
          <a:extLst>
            <a:ext uri="{FF2B5EF4-FFF2-40B4-BE49-F238E27FC236}">
              <a16:creationId xmlns:a16="http://schemas.microsoft.com/office/drawing/2014/main" id="{04ACF957-A976-4E4A-970F-74B4E81D7A10}"/>
            </a:ext>
          </a:extLst>
        </xdr:cNvPr>
        <xdr:cNvSpPr txBox="1"/>
      </xdr:nvSpPr>
      <xdr:spPr>
        <a:xfrm>
          <a:off x="20214775" y="4297652"/>
          <a:ext cx="2590543" cy="574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A22D8C9-9661-46D6-AEC6-6EACE258713A}" type="TxLink">
            <a:rPr lang="en-US" sz="3600" b="1" i="0" u="none" strike="noStrike">
              <a:solidFill>
                <a:srgbClr val="002C3E"/>
              </a:solidFill>
              <a:latin typeface="Calibri"/>
              <a:ea typeface="+mn-ea"/>
              <a:cs typeface="Calibri"/>
            </a:rPr>
            <a:pPr marL="0" indent="0"/>
            <a:t>$30,294,188</a:t>
          </a:fld>
          <a:endParaRPr lang="en-US" sz="3600" b="1" i="0" u="none" strike="noStrike">
            <a:solidFill>
              <a:srgbClr val="002C3E"/>
            </a:solidFill>
            <a:latin typeface="Calibri"/>
            <a:ea typeface="+mn-ea"/>
            <a:cs typeface="Calibri"/>
          </a:endParaRPr>
        </a:p>
      </xdr:txBody>
    </xdr:sp>
    <xdr:clientData/>
  </xdr:twoCellAnchor>
  <xdr:twoCellAnchor>
    <xdr:from>
      <xdr:col>23</xdr:col>
      <xdr:colOff>611576</xdr:colOff>
      <xdr:row>18</xdr:row>
      <xdr:rowOff>434</xdr:rowOff>
    </xdr:from>
    <xdr:to>
      <xdr:col>26</xdr:col>
      <xdr:colOff>254658</xdr:colOff>
      <xdr:row>22</xdr:row>
      <xdr:rowOff>97692</xdr:rowOff>
    </xdr:to>
    <xdr:sp macro="" textlink="">
      <xdr:nvSpPr>
        <xdr:cNvPr id="50" name="TextBox 49">
          <a:extLst>
            <a:ext uri="{FF2B5EF4-FFF2-40B4-BE49-F238E27FC236}">
              <a16:creationId xmlns:a16="http://schemas.microsoft.com/office/drawing/2014/main" id="{EB2C1884-1039-A148-B6D0-9EB193CC00CC}"/>
            </a:ext>
          </a:extLst>
        </xdr:cNvPr>
        <xdr:cNvSpPr txBox="1"/>
      </xdr:nvSpPr>
      <xdr:spPr>
        <a:xfrm>
          <a:off x="20284364" y="3517357"/>
          <a:ext cx="2170871" cy="87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400" b="1">
              <a:solidFill>
                <a:srgbClr val="2D3C49"/>
              </a:solidFill>
              <a:latin typeface="+mn-lt"/>
              <a:ea typeface="+mn-ea"/>
              <a:cs typeface="+mn-cs"/>
            </a:rPr>
            <a:t>Estimated profit from ads</a:t>
          </a:r>
        </a:p>
      </xdr:txBody>
    </xdr:sp>
    <xdr:clientData/>
  </xdr:twoCellAnchor>
  <xdr:twoCellAnchor>
    <xdr:from>
      <xdr:col>23</xdr:col>
      <xdr:colOff>599169</xdr:colOff>
      <xdr:row>25</xdr:row>
      <xdr:rowOff>48104</xdr:rowOff>
    </xdr:from>
    <xdr:to>
      <xdr:col>26</xdr:col>
      <xdr:colOff>415191</xdr:colOff>
      <xdr:row>29</xdr:row>
      <xdr:rowOff>48846</xdr:rowOff>
    </xdr:to>
    <xdr:sp macro="" textlink="">
      <xdr:nvSpPr>
        <xdr:cNvPr id="51" name="TextBox 50">
          <a:extLst>
            <a:ext uri="{FF2B5EF4-FFF2-40B4-BE49-F238E27FC236}">
              <a16:creationId xmlns:a16="http://schemas.microsoft.com/office/drawing/2014/main" id="{8874A197-0FF3-DE43-975D-DD4CA71E8E8D}"/>
            </a:ext>
          </a:extLst>
        </xdr:cNvPr>
        <xdr:cNvSpPr txBox="1"/>
      </xdr:nvSpPr>
      <xdr:spPr>
        <a:xfrm>
          <a:off x="20271957" y="4932719"/>
          <a:ext cx="2343811" cy="782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rgbClr val="2D3C49"/>
              </a:solidFill>
            </a:rPr>
            <a:t>All revenue</a:t>
          </a:r>
          <a:r>
            <a:rPr lang="en-US" sz="1100" b="0" baseline="0">
              <a:solidFill>
                <a:srgbClr val="2D3C49"/>
              </a:solidFill>
            </a:rPr>
            <a:t> minus all costs from ads spending.</a:t>
          </a:r>
        </a:p>
      </xdr:txBody>
    </xdr:sp>
    <xdr:clientData/>
  </xdr:twoCellAnchor>
  <xdr:twoCellAnchor editAs="oneCell">
    <xdr:from>
      <xdr:col>0</xdr:col>
      <xdr:colOff>117328</xdr:colOff>
      <xdr:row>4</xdr:row>
      <xdr:rowOff>37369</xdr:rowOff>
    </xdr:from>
    <xdr:to>
      <xdr:col>3</xdr:col>
      <xdr:colOff>932975</xdr:colOff>
      <xdr:row>11</xdr:row>
      <xdr:rowOff>29486</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0814619C-2B94-4122-88B4-B1389971BA6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7328" y="850169"/>
              <a:ext cx="3330247" cy="1414517"/>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fLocksWithSheet="0"/>
  </xdr:twoCellAnchor>
  <xdr:twoCellAnchor editAs="oneCell">
    <xdr:from>
      <xdr:col>0</xdr:col>
      <xdr:colOff>104665</xdr:colOff>
      <xdr:row>13</xdr:row>
      <xdr:rowOff>61893</xdr:rowOff>
    </xdr:from>
    <xdr:to>
      <xdr:col>3</xdr:col>
      <xdr:colOff>996439</xdr:colOff>
      <xdr:row>27</xdr:row>
      <xdr:rowOff>12700</xdr:rowOff>
    </xdr:to>
    <mc:AlternateContent xmlns:mc="http://schemas.openxmlformats.org/markup-compatibility/2006" xmlns:a14="http://schemas.microsoft.com/office/drawing/2010/main">
      <mc:Choice Requires="a14">
        <xdr:graphicFrame macro="">
          <xdr:nvGraphicFramePr>
            <xdr:cNvPr id="21" name="Campaign 1">
              <a:extLst>
                <a:ext uri="{FF2B5EF4-FFF2-40B4-BE49-F238E27FC236}">
                  <a16:creationId xmlns:a16="http://schemas.microsoft.com/office/drawing/2014/main" id="{E476396D-7388-4299-B613-96EF47C0C75A}"/>
                </a:ext>
              </a:extLst>
            </xdr:cNvPr>
            <xdr:cNvGraphicFramePr/>
          </xdr:nvGraphicFramePr>
          <xdr:xfrm>
            <a:off x="0" y="0"/>
            <a:ext cx="0" cy="0"/>
          </xdr:xfrm>
          <a:graphic>
            <a:graphicData uri="http://schemas.microsoft.com/office/drawing/2010/slicer">
              <sle:slicer xmlns:sle="http://schemas.microsoft.com/office/drawing/2010/slicer" name="Campaign 1"/>
            </a:graphicData>
          </a:graphic>
        </xdr:graphicFrame>
      </mc:Choice>
      <mc:Fallback xmlns="">
        <xdr:sp macro="" textlink="">
          <xdr:nvSpPr>
            <xdr:cNvPr id="0" name=""/>
            <xdr:cNvSpPr>
              <a:spLocks noTextEdit="1"/>
            </xdr:cNvSpPr>
          </xdr:nvSpPr>
          <xdr:spPr>
            <a:xfrm>
              <a:off x="104665" y="2703493"/>
              <a:ext cx="3406374" cy="279560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6</xdr:col>
      <xdr:colOff>357187</xdr:colOff>
      <xdr:row>2</xdr:row>
      <xdr:rowOff>116632</xdr:rowOff>
    </xdr:from>
    <xdr:to>
      <xdr:col>11</xdr:col>
      <xdr:colOff>401734</xdr:colOff>
      <xdr:row>15</xdr:row>
      <xdr:rowOff>99218</xdr:rowOff>
    </xdr:to>
    <xdr:graphicFrame macro="">
      <xdr:nvGraphicFramePr>
        <xdr:cNvPr id="26" name="Chart 25">
          <a:extLst>
            <a:ext uri="{FF2B5EF4-FFF2-40B4-BE49-F238E27FC236}">
              <a16:creationId xmlns:a16="http://schemas.microsoft.com/office/drawing/2014/main" id="{F307AFF3-E053-46A2-8130-B34515684F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156985</xdr:colOff>
      <xdr:row>2</xdr:row>
      <xdr:rowOff>185778</xdr:rowOff>
    </xdr:from>
    <xdr:to>
      <xdr:col>14</xdr:col>
      <xdr:colOff>595313</xdr:colOff>
      <xdr:row>7</xdr:row>
      <xdr:rowOff>75528</xdr:rowOff>
    </xdr:to>
    <xdr:sp macro="" textlink="">
      <xdr:nvSpPr>
        <xdr:cNvPr id="40" name="TextBox 39">
          <a:extLst>
            <a:ext uri="{FF2B5EF4-FFF2-40B4-BE49-F238E27FC236}">
              <a16:creationId xmlns:a16="http://schemas.microsoft.com/office/drawing/2014/main" id="{0E7BAFBF-63F3-4BB8-9D2F-364B9DAC6BEA}"/>
            </a:ext>
          </a:extLst>
        </xdr:cNvPr>
        <xdr:cNvSpPr txBox="1"/>
      </xdr:nvSpPr>
      <xdr:spPr>
        <a:xfrm>
          <a:off x="10550250" y="574554"/>
          <a:ext cx="2123022" cy="8616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rgbClr val="2D3C49"/>
              </a:solidFill>
            </a:rPr>
            <a:t>Total</a:t>
          </a:r>
          <a:r>
            <a:rPr lang="en-US" sz="2000" b="1" baseline="0">
              <a:solidFill>
                <a:srgbClr val="2D3C49"/>
              </a:solidFill>
            </a:rPr>
            <a:t> </a:t>
          </a:r>
        </a:p>
        <a:p>
          <a:r>
            <a:rPr lang="en-US" sz="2000" b="1" baseline="0">
              <a:solidFill>
                <a:srgbClr val="2D3C49"/>
              </a:solidFill>
            </a:rPr>
            <a:t>Conversions</a:t>
          </a:r>
        </a:p>
        <a:p>
          <a:endParaRPr lang="en-US" sz="2000" b="1">
            <a:solidFill>
              <a:srgbClr val="2D3C49"/>
            </a:solidFill>
          </a:endParaRPr>
        </a:p>
      </xdr:txBody>
    </xdr:sp>
    <xdr:clientData/>
  </xdr:twoCellAnchor>
  <xdr:twoCellAnchor>
    <xdr:from>
      <xdr:col>12</xdr:col>
      <xdr:colOff>137400</xdr:colOff>
      <xdr:row>6</xdr:row>
      <xdr:rowOff>43607</xdr:rowOff>
    </xdr:from>
    <xdr:to>
      <xdr:col>14</xdr:col>
      <xdr:colOff>73900</xdr:colOff>
      <xdr:row>9</xdr:row>
      <xdr:rowOff>56307</xdr:rowOff>
    </xdr:to>
    <xdr:sp macro="" textlink="Pivot!E2">
      <xdr:nvSpPr>
        <xdr:cNvPr id="43" name="TextBox 42">
          <a:extLst>
            <a:ext uri="{FF2B5EF4-FFF2-40B4-BE49-F238E27FC236}">
              <a16:creationId xmlns:a16="http://schemas.microsoft.com/office/drawing/2014/main" id="{1D2325EA-3F91-45BA-B42B-E4689E34D95F}"/>
            </a:ext>
          </a:extLst>
        </xdr:cNvPr>
        <xdr:cNvSpPr txBox="1"/>
      </xdr:nvSpPr>
      <xdr:spPr>
        <a:xfrm>
          <a:off x="10530665" y="1209934"/>
          <a:ext cx="1621194" cy="595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68DFE44-7C32-4FC7-9487-C91CEA0E4B86}" type="TxLink">
            <a:rPr lang="en-US" sz="3600" b="1" i="0" u="none" strike="noStrike">
              <a:solidFill>
                <a:srgbClr val="002C3E"/>
              </a:solidFill>
              <a:latin typeface="Calibri"/>
              <a:ea typeface="+mn-ea"/>
              <a:cs typeface="Calibri"/>
            </a:rPr>
            <a:pPr marL="0" indent="0"/>
            <a:t>304K</a:t>
          </a:fld>
          <a:endParaRPr lang="en-US" sz="3600" b="1" i="0" u="none" strike="noStrike">
            <a:solidFill>
              <a:srgbClr val="002C3E"/>
            </a:solidFill>
            <a:latin typeface="Calibri"/>
            <a:ea typeface="+mn-ea"/>
            <a:cs typeface="Calibri"/>
          </a:endParaRPr>
        </a:p>
      </xdr:txBody>
    </xdr:sp>
    <xdr:clientData/>
  </xdr:twoCellAnchor>
  <xdr:twoCellAnchor>
    <xdr:from>
      <xdr:col>13</xdr:col>
      <xdr:colOff>790509</xdr:colOff>
      <xdr:row>2</xdr:row>
      <xdr:rowOff>103673</xdr:rowOff>
    </xdr:from>
    <xdr:to>
      <xdr:col>19</xdr:col>
      <xdr:colOff>142550</xdr:colOff>
      <xdr:row>15</xdr:row>
      <xdr:rowOff>38878</xdr:rowOff>
    </xdr:to>
    <xdr:graphicFrame macro="">
      <xdr:nvGraphicFramePr>
        <xdr:cNvPr id="44" name="Chart 43">
          <a:extLst>
            <a:ext uri="{FF2B5EF4-FFF2-40B4-BE49-F238E27FC236}">
              <a16:creationId xmlns:a16="http://schemas.microsoft.com/office/drawing/2014/main" id="{1E70312E-1922-4F02-8565-8503AEA29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401475</xdr:colOff>
      <xdr:row>2</xdr:row>
      <xdr:rowOff>106783</xdr:rowOff>
    </xdr:from>
    <xdr:to>
      <xdr:col>26</xdr:col>
      <xdr:colOff>609082</xdr:colOff>
      <xdr:row>15</xdr:row>
      <xdr:rowOff>38878</xdr:rowOff>
    </xdr:to>
    <xdr:graphicFrame macro="">
      <xdr:nvGraphicFramePr>
        <xdr:cNvPr id="45" name="Chart 44">
          <a:extLst>
            <a:ext uri="{FF2B5EF4-FFF2-40B4-BE49-F238E27FC236}">
              <a16:creationId xmlns:a16="http://schemas.microsoft.com/office/drawing/2014/main" id="{711D050A-0B3A-48F9-A989-9EC7E8243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768185</xdr:colOff>
      <xdr:row>35</xdr:row>
      <xdr:rowOff>140313</xdr:rowOff>
    </xdr:from>
    <xdr:to>
      <xdr:col>7</xdr:col>
      <xdr:colOff>83285</xdr:colOff>
      <xdr:row>42</xdr:row>
      <xdr:rowOff>110585</xdr:rowOff>
    </xdr:to>
    <xdr:sp macro="" textlink="">
      <xdr:nvSpPr>
        <xdr:cNvPr id="48" name="TextBox 47">
          <a:extLst>
            <a:ext uri="{FF2B5EF4-FFF2-40B4-BE49-F238E27FC236}">
              <a16:creationId xmlns:a16="http://schemas.microsoft.com/office/drawing/2014/main" id="{4D859D16-B75A-4473-AFB4-2D5185D9D06E}"/>
            </a:ext>
          </a:extLst>
        </xdr:cNvPr>
        <xdr:cNvSpPr txBox="1"/>
      </xdr:nvSpPr>
      <xdr:spPr>
        <a:xfrm>
          <a:off x="4413085" y="7252313"/>
          <a:ext cx="1829700" cy="13926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D" sz="2400" b="1">
              <a:solidFill>
                <a:srgbClr val="2D3C49"/>
              </a:solidFill>
              <a:latin typeface="+mn-lt"/>
              <a:ea typeface="+mn-ea"/>
              <a:cs typeface="+mn-cs"/>
            </a:rPr>
            <a:t>Average Clickthrough Rate (CTR)</a:t>
          </a:r>
          <a:endParaRPr lang="en-US" sz="2400" b="1">
            <a:solidFill>
              <a:srgbClr val="2D3C49"/>
            </a:solidFill>
            <a:latin typeface="+mn-lt"/>
            <a:ea typeface="+mn-ea"/>
            <a:cs typeface="+mn-cs"/>
          </a:endParaRPr>
        </a:p>
      </xdr:txBody>
    </xdr:sp>
    <xdr:clientData/>
  </xdr:twoCellAnchor>
  <xdr:twoCellAnchor>
    <xdr:from>
      <xdr:col>4</xdr:col>
      <xdr:colOff>766402</xdr:colOff>
      <xdr:row>41</xdr:row>
      <xdr:rowOff>40934</xdr:rowOff>
    </xdr:from>
    <xdr:to>
      <xdr:col>6</xdr:col>
      <xdr:colOff>622301</xdr:colOff>
      <xdr:row>44</xdr:row>
      <xdr:rowOff>28983</xdr:rowOff>
    </xdr:to>
    <xdr:sp macro="" textlink="Pivot!O2">
      <xdr:nvSpPr>
        <xdr:cNvPr id="53" name="TextBox 52">
          <a:extLst>
            <a:ext uri="{FF2B5EF4-FFF2-40B4-BE49-F238E27FC236}">
              <a16:creationId xmlns:a16="http://schemas.microsoft.com/office/drawing/2014/main" id="{6D0131B3-010A-4D00-BBEC-E028DDCB752B}"/>
            </a:ext>
          </a:extLst>
        </xdr:cNvPr>
        <xdr:cNvSpPr txBox="1"/>
      </xdr:nvSpPr>
      <xdr:spPr>
        <a:xfrm>
          <a:off x="4411302" y="8372134"/>
          <a:ext cx="1532299" cy="59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661D06-B29A-4183-8263-92E281BB99F7}" type="TxLink">
            <a:rPr lang="en-US" sz="3600" b="1" i="0" u="none" strike="noStrike">
              <a:solidFill>
                <a:srgbClr val="002C3E"/>
              </a:solidFill>
              <a:latin typeface="Calibri"/>
              <a:ea typeface="+mn-ea"/>
              <a:cs typeface="Calibri"/>
            </a:rPr>
            <a:pPr marL="0" indent="0"/>
            <a:t>4%</a:t>
          </a:fld>
          <a:endParaRPr lang="en-US" sz="3600" b="1" i="0" u="none" strike="noStrike">
            <a:solidFill>
              <a:srgbClr val="002C3E"/>
            </a:solidFill>
            <a:latin typeface="Calibri"/>
            <a:ea typeface="+mn-ea"/>
            <a:cs typeface="Calibri"/>
          </a:endParaRPr>
        </a:p>
      </xdr:txBody>
    </xdr:sp>
    <xdr:clientData/>
  </xdr:twoCellAnchor>
  <xdr:twoCellAnchor>
    <xdr:from>
      <xdr:col>8</xdr:col>
      <xdr:colOff>10948</xdr:colOff>
      <xdr:row>22</xdr:row>
      <xdr:rowOff>124238</xdr:rowOff>
    </xdr:from>
    <xdr:to>
      <xdr:col>15</xdr:col>
      <xdr:colOff>372717</xdr:colOff>
      <xdr:row>44</xdr:row>
      <xdr:rowOff>124238</xdr:rowOff>
    </xdr:to>
    <xdr:graphicFrame macro="">
      <xdr:nvGraphicFramePr>
        <xdr:cNvPr id="56" name="Chart 55">
          <a:extLst>
            <a:ext uri="{FF2B5EF4-FFF2-40B4-BE49-F238E27FC236}">
              <a16:creationId xmlns:a16="http://schemas.microsoft.com/office/drawing/2014/main" id="{0E4A5F33-3089-45A3-991A-6DEF0CB2E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656133</xdr:colOff>
      <xdr:row>19</xdr:row>
      <xdr:rowOff>85777</xdr:rowOff>
    </xdr:from>
    <xdr:to>
      <xdr:col>22</xdr:col>
      <xdr:colOff>810172</xdr:colOff>
      <xdr:row>27</xdr:row>
      <xdr:rowOff>186121</xdr:rowOff>
    </xdr:to>
    <xdr:graphicFrame macro="">
      <xdr:nvGraphicFramePr>
        <xdr:cNvPr id="57" name="Chart 56">
          <a:extLst>
            <a:ext uri="{FF2B5EF4-FFF2-40B4-BE49-F238E27FC236}">
              <a16:creationId xmlns:a16="http://schemas.microsoft.com/office/drawing/2014/main" id="{4A7A6CF0-8C99-4F5D-92E6-4AB612A06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0</xdr:row>
      <xdr:rowOff>127000</xdr:rowOff>
    </xdr:from>
    <xdr:to>
      <xdr:col>4</xdr:col>
      <xdr:colOff>50800</xdr:colOff>
      <xdr:row>3</xdr:row>
      <xdr:rowOff>127000</xdr:rowOff>
    </xdr:to>
    <xdr:sp macro="" textlink="">
      <xdr:nvSpPr>
        <xdr:cNvPr id="58" name="TextBox 57">
          <a:extLst>
            <a:ext uri="{FF2B5EF4-FFF2-40B4-BE49-F238E27FC236}">
              <a16:creationId xmlns:a16="http://schemas.microsoft.com/office/drawing/2014/main" id="{C9D866A0-A4FE-45D5-A5A0-8AA8EE113694}"/>
            </a:ext>
          </a:extLst>
        </xdr:cNvPr>
        <xdr:cNvSpPr txBox="1"/>
      </xdr:nvSpPr>
      <xdr:spPr>
        <a:xfrm>
          <a:off x="0" y="127000"/>
          <a:ext cx="3695700" cy="609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3200" b="0">
              <a:solidFill>
                <a:srgbClr val="FFFFFF"/>
              </a:solidFill>
            </a:rPr>
            <a:t>Ads</a:t>
          </a:r>
          <a:r>
            <a:rPr lang="en-US" sz="3200" b="0" baseline="0">
              <a:solidFill>
                <a:srgbClr val="FFFFFF"/>
              </a:solidFill>
            </a:rPr>
            <a:t> Spending</a:t>
          </a:r>
          <a:r>
            <a:rPr lang="en-US" sz="3200" b="0">
              <a:solidFill>
                <a:srgbClr val="FFFFFF"/>
              </a:solidFill>
            </a:rPr>
            <a:t> Report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ny" refreshedDate="45461.68629513889" createdVersion="8" refreshedVersion="8" minRefreshableVersion="3" recordCount="1000" xr:uid="{46FE7FCC-98BE-4A8E-B924-4B227FFBB01E}">
  <cacheSource type="worksheet">
    <worksheetSource name="tbl_Data"/>
  </cacheSource>
  <cacheFields count="15">
    <cacheField name="Date" numFmtId="14">
      <sharedItems containsSemiMixedTypes="0" containsNonDate="0" containsDate="1" containsString="0" minDate="2023-01-01T00:00:00" maxDate="2024-01-01T00:00:00" count="346">
        <d v="2023-05-15T00:00:00"/>
        <d v="2023-06-22T00:00:00"/>
        <d v="2023-08-30T00:00:00"/>
        <d v="2023-09-28T00:00:00"/>
        <d v="2023-08-25T00:00:00"/>
        <d v="2023-01-23T00:00:00"/>
        <d v="2023-12-25T00:00:00"/>
        <d v="2023-03-26T00:00:00"/>
        <d v="2023-04-21T00:00:00"/>
        <d v="2023-01-01T00:00:00"/>
        <d v="2023-04-16T00:00:00"/>
        <d v="2023-09-20T00:00:00"/>
        <d v="2023-02-14T00:00:00"/>
        <d v="2023-01-31T00:00:00"/>
        <d v="2023-08-18T00:00:00"/>
        <d v="2023-02-05T00:00:00"/>
        <d v="2023-07-24T00:00:00"/>
        <d v="2023-10-12T00:00:00"/>
        <d v="2023-08-22T00:00:00"/>
        <d v="2023-02-28T00:00:00"/>
        <d v="2023-09-04T00:00:00"/>
        <d v="2023-06-02T00:00:00"/>
        <d v="2023-08-09T00:00:00"/>
        <d v="2023-07-11T00:00:00"/>
        <d v="2023-11-18T00:00:00"/>
        <d v="2023-02-08T00:00:00"/>
        <d v="2023-04-05T00:00:00"/>
        <d v="2023-04-26T00:00:00"/>
        <d v="2023-05-24T00:00:00"/>
        <d v="2023-08-26T00:00:00"/>
        <d v="2023-03-20T00:00:00"/>
        <d v="2023-06-20T00:00:00"/>
        <d v="2023-06-08T00:00:00"/>
        <d v="2023-08-20T00:00:00"/>
        <d v="2023-06-01T00:00:00"/>
        <d v="2023-06-16T00:00:00"/>
        <d v="2023-11-28T00:00:00"/>
        <d v="2023-05-21T00:00:00"/>
        <d v="2023-05-06T00:00:00"/>
        <d v="2023-11-17T00:00:00"/>
        <d v="2023-02-12T00:00:00"/>
        <d v="2023-04-13T00:00:00"/>
        <d v="2023-02-21T00:00:00"/>
        <d v="2023-08-15T00:00:00"/>
        <d v="2023-07-16T00:00:00"/>
        <d v="2023-06-17T00:00:00"/>
        <d v="2023-02-06T00:00:00"/>
        <d v="2023-05-30T00:00:00"/>
        <d v="2023-01-26T00:00:00"/>
        <d v="2023-04-30T00:00:00"/>
        <d v="2023-11-13T00:00:00"/>
        <d v="2023-10-09T00:00:00"/>
        <d v="2023-09-27T00:00:00"/>
        <d v="2023-06-05T00:00:00"/>
        <d v="2023-09-23T00:00:00"/>
        <d v="2023-02-19T00:00:00"/>
        <d v="2023-11-19T00:00:00"/>
        <d v="2023-04-15T00:00:00"/>
        <d v="2023-06-29T00:00:00"/>
        <d v="2023-10-13T00:00:00"/>
        <d v="2023-03-29T00:00:00"/>
        <d v="2023-11-02T00:00:00"/>
        <d v="2023-12-10T00:00:00"/>
        <d v="2023-12-02T00:00:00"/>
        <d v="2023-03-15T00:00:00"/>
        <d v="2023-03-10T00:00:00"/>
        <d v="2023-09-11T00:00:00"/>
        <d v="2023-09-14T00:00:00"/>
        <d v="2023-12-01T00:00:00"/>
        <d v="2023-01-03T00:00:00"/>
        <d v="2023-11-05T00:00:00"/>
        <d v="2023-08-14T00:00:00"/>
        <d v="2023-11-25T00:00:00"/>
        <d v="2023-01-17T00:00:00"/>
        <d v="2023-10-27T00:00:00"/>
        <d v="2023-06-03T00:00:00"/>
        <d v="2023-03-23T00:00:00"/>
        <d v="2023-07-26T00:00:00"/>
        <d v="2023-02-26T00:00:00"/>
        <d v="2023-10-01T00:00:00"/>
        <d v="2023-01-24T00:00:00"/>
        <d v="2023-12-05T00:00:00"/>
        <d v="2023-02-24T00:00:00"/>
        <d v="2023-08-04T00:00:00"/>
        <d v="2023-02-18T00:00:00"/>
        <d v="2023-10-29T00:00:00"/>
        <d v="2023-02-16T00:00:00"/>
        <d v="2023-09-21T00:00:00"/>
        <d v="2023-04-07T00:00:00"/>
        <d v="2023-11-07T00:00:00"/>
        <d v="2023-05-23T00:00:00"/>
        <d v="2023-05-26T00:00:00"/>
        <d v="2023-11-16T00:00:00"/>
        <d v="2023-01-11T00:00:00"/>
        <d v="2023-07-27T00:00:00"/>
        <d v="2023-08-06T00:00:00"/>
        <d v="2023-04-12T00:00:00"/>
        <d v="2023-08-16T00:00:00"/>
        <d v="2023-05-08T00:00:00"/>
        <d v="2023-04-24T00:00:00"/>
        <d v="2023-04-20T00:00:00"/>
        <d v="2023-01-09T00:00:00"/>
        <d v="2023-12-27T00:00:00"/>
        <d v="2023-01-12T00:00:00"/>
        <d v="2023-02-03T00:00:00"/>
        <d v="2023-03-09T00:00:00"/>
        <d v="2023-08-12T00:00:00"/>
        <d v="2023-04-02T00:00:00"/>
        <d v="2023-04-28T00:00:00"/>
        <d v="2023-09-19T00:00:00"/>
        <d v="2023-07-19T00:00:00"/>
        <d v="2023-06-25T00:00:00"/>
        <d v="2023-07-30T00:00:00"/>
        <d v="2023-12-16T00:00:00"/>
        <d v="2023-03-31T00:00:00"/>
        <d v="2023-12-26T00:00:00"/>
        <d v="2023-10-23T00:00:00"/>
        <d v="2023-09-18T00:00:00"/>
        <d v="2023-11-23T00:00:00"/>
        <d v="2023-07-07T00:00:00"/>
        <d v="2023-11-20T00:00:00"/>
        <d v="2023-09-05T00:00:00"/>
        <d v="2023-10-05T00:00:00"/>
        <d v="2023-03-06T00:00:00"/>
        <d v="2023-08-23T00:00:00"/>
        <d v="2023-03-24T00:00:00"/>
        <d v="2023-05-28T00:00:00"/>
        <d v="2023-05-04T00:00:00"/>
        <d v="2023-01-08T00:00:00"/>
        <d v="2023-03-11T00:00:00"/>
        <d v="2023-08-31T00:00:00"/>
        <d v="2023-11-11T00:00:00"/>
        <d v="2023-05-12T00:00:00"/>
        <d v="2023-12-14T00:00:00"/>
        <d v="2023-09-22T00:00:00"/>
        <d v="2023-07-31T00:00:00"/>
        <d v="2023-01-25T00:00:00"/>
        <d v="2023-11-09T00:00:00"/>
        <d v="2023-07-13T00:00:00"/>
        <d v="2023-05-11T00:00:00"/>
        <d v="2023-12-31T00:00:00"/>
        <d v="2023-08-21T00:00:00"/>
        <d v="2023-10-04T00:00:00"/>
        <d v="2023-03-28T00:00:00"/>
        <d v="2023-02-04T00:00:00"/>
        <d v="2023-02-02T00:00:00"/>
        <d v="2023-01-16T00:00:00"/>
        <d v="2023-10-26T00:00:00"/>
        <d v="2023-11-12T00:00:00"/>
        <d v="2023-09-30T00:00:00"/>
        <d v="2023-12-12T00:00:00"/>
        <d v="2023-01-28T00:00:00"/>
        <d v="2023-08-10T00:00:00"/>
        <d v="2023-03-17T00:00:00"/>
        <d v="2023-02-07T00:00:00"/>
        <d v="2023-11-22T00:00:00"/>
        <d v="2023-04-01T00:00:00"/>
        <d v="2023-10-28T00:00:00"/>
        <d v="2023-11-21T00:00:00"/>
        <d v="2023-07-06T00:00:00"/>
        <d v="2023-10-02T00:00:00"/>
        <d v="2023-09-09T00:00:00"/>
        <d v="2023-03-22T00:00:00"/>
        <d v="2023-09-26T00:00:00"/>
        <d v="2023-02-20T00:00:00"/>
        <d v="2023-11-26T00:00:00"/>
        <d v="2023-03-02T00:00:00"/>
        <d v="2023-11-15T00:00:00"/>
        <d v="2023-04-08T00:00:00"/>
        <d v="2023-08-01T00:00:00"/>
        <d v="2023-10-24T00:00:00"/>
        <d v="2023-01-06T00:00:00"/>
        <d v="2023-04-06T00:00:00"/>
        <d v="2023-05-09T00:00:00"/>
        <d v="2023-05-03T00:00:00"/>
        <d v="2023-12-20T00:00:00"/>
        <d v="2023-07-20T00:00:00"/>
        <d v="2023-03-30T00:00:00"/>
        <d v="2023-09-25T00:00:00"/>
        <d v="2023-04-23T00:00:00"/>
        <d v="2023-04-17T00:00:00"/>
        <d v="2023-10-10T00:00:00"/>
        <d v="2023-05-22T00:00:00"/>
        <d v="2023-12-23T00:00:00"/>
        <d v="2023-05-27T00:00:00"/>
        <d v="2023-01-15T00:00:00"/>
        <d v="2023-02-25T00:00:00"/>
        <d v="2023-01-04T00:00:00"/>
        <d v="2023-03-13T00:00:00"/>
        <d v="2023-05-13T00:00:00"/>
        <d v="2023-11-06T00:00:00"/>
        <d v="2023-10-16T00:00:00"/>
        <d v="2023-12-11T00:00:00"/>
        <d v="2023-07-12T00:00:00"/>
        <d v="2023-02-27T00:00:00"/>
        <d v="2023-11-24T00:00:00"/>
        <d v="2023-11-30T00:00:00"/>
        <d v="2023-05-20T00:00:00"/>
        <d v="2023-11-27T00:00:00"/>
        <d v="2023-12-03T00:00:00"/>
        <d v="2023-05-01T00:00:00"/>
        <d v="2023-08-03T00:00:00"/>
        <d v="2023-12-30T00:00:00"/>
        <d v="2023-07-29T00:00:00"/>
        <d v="2023-05-02T00:00:00"/>
        <d v="2023-07-23T00:00:00"/>
        <d v="2023-12-07T00:00:00"/>
        <d v="2023-09-16T00:00:00"/>
        <d v="2023-05-18T00:00:00"/>
        <d v="2023-07-08T00:00:00"/>
        <d v="2023-10-30T00:00:00"/>
        <d v="2023-12-29T00:00:00"/>
        <d v="2023-12-24T00:00:00"/>
        <d v="2023-04-25T00:00:00"/>
        <d v="2023-08-19T00:00:00"/>
        <d v="2023-05-14T00:00:00"/>
        <d v="2023-01-27T00:00:00"/>
        <d v="2023-11-29T00:00:00"/>
        <d v="2023-11-08T00:00:00"/>
        <d v="2023-05-25T00:00:00"/>
        <d v="2023-09-15T00:00:00"/>
        <d v="2023-08-05T00:00:00"/>
        <d v="2023-07-22T00:00:00"/>
        <d v="2023-06-23T00:00:00"/>
        <d v="2023-06-10T00:00:00"/>
        <d v="2023-01-19T00:00:00"/>
        <d v="2023-12-13T00:00:00"/>
        <d v="2023-09-29T00:00:00"/>
        <d v="2023-10-14T00:00:00"/>
        <d v="2023-07-02T00:00:00"/>
        <d v="2023-10-20T00:00:00"/>
        <d v="2023-02-11T00:00:00"/>
        <d v="2023-01-21T00:00:00"/>
        <d v="2023-01-02T00:00:00"/>
        <d v="2023-04-10T00:00:00"/>
        <d v="2023-05-07T00:00:00"/>
        <d v="2023-12-08T00:00:00"/>
        <d v="2023-07-21T00:00:00"/>
        <d v="2023-08-17T00:00:00"/>
        <d v="2023-04-22T00:00:00"/>
        <d v="2023-01-13T00:00:00"/>
        <d v="2023-04-09T00:00:00"/>
        <d v="2023-02-17T00:00:00"/>
        <d v="2023-02-13T00:00:00"/>
        <d v="2023-06-09T00:00:00"/>
        <d v="2023-09-03T00:00:00"/>
        <d v="2023-01-20T00:00:00"/>
        <d v="2023-04-11T00:00:00"/>
        <d v="2023-01-22T00:00:00"/>
        <d v="2023-04-27T00:00:00"/>
        <d v="2023-05-17T00:00:00"/>
        <d v="2023-05-10T00:00:00"/>
        <d v="2023-12-15T00:00:00"/>
        <d v="2023-03-08T00:00:00"/>
        <d v="2023-06-28T00:00:00"/>
        <d v="2023-10-06T00:00:00"/>
        <d v="2023-06-24T00:00:00"/>
        <d v="2023-05-19T00:00:00"/>
        <d v="2023-08-28T00:00:00"/>
        <d v="2023-03-25T00:00:00"/>
        <d v="2023-01-10T00:00:00"/>
        <d v="2023-08-11T00:00:00"/>
        <d v="2023-02-10T00:00:00"/>
        <d v="2023-08-29T00:00:00"/>
        <d v="2023-06-04T00:00:00"/>
        <d v="2023-05-31T00:00:00"/>
        <d v="2023-05-16T00:00:00"/>
        <d v="2023-10-03T00:00:00"/>
        <d v="2023-09-24T00:00:00"/>
        <d v="2023-05-05T00:00:00"/>
        <d v="2023-12-28T00:00:00"/>
        <d v="2023-06-26T00:00:00"/>
        <d v="2023-09-12T00:00:00"/>
        <d v="2023-03-04T00:00:00"/>
        <d v="2023-03-07T00:00:00"/>
        <d v="2023-03-16T00:00:00"/>
        <d v="2023-08-13T00:00:00"/>
        <d v="2023-03-05T00:00:00"/>
        <d v="2023-06-13T00:00:00"/>
        <d v="2023-02-23T00:00:00"/>
        <d v="2023-07-10T00:00:00"/>
        <d v="2023-06-27T00:00:00"/>
        <d v="2023-11-03T00:00:00"/>
        <d v="2023-07-17T00:00:00"/>
        <d v="2023-10-07T00:00:00"/>
        <d v="2023-11-01T00:00:00"/>
        <d v="2023-12-17T00:00:00"/>
        <d v="2023-06-21T00:00:00"/>
        <d v="2023-08-02T00:00:00"/>
        <d v="2023-03-21T00:00:00"/>
        <d v="2023-12-06T00:00:00"/>
        <d v="2023-07-15T00:00:00"/>
        <d v="2023-10-11T00:00:00"/>
        <d v="2023-06-06T00:00:00"/>
        <d v="2023-04-18T00:00:00"/>
        <d v="2023-10-25T00:00:00"/>
        <d v="2023-07-09T00:00:00"/>
        <d v="2023-02-01T00:00:00"/>
        <d v="2023-04-19T00:00:00"/>
        <d v="2023-09-10T00:00:00"/>
        <d v="2023-10-15T00:00:00"/>
        <d v="2023-09-07T00:00:00"/>
        <d v="2023-06-19T00:00:00"/>
        <d v="2023-09-17T00:00:00"/>
        <d v="2023-06-12T00:00:00"/>
        <d v="2023-01-18T00:00:00"/>
        <d v="2023-07-01T00:00:00"/>
        <d v="2023-03-18T00:00:00"/>
        <d v="2023-02-15T00:00:00"/>
        <d v="2023-01-05T00:00:00"/>
        <d v="2023-04-03T00:00:00"/>
        <d v="2023-09-01T00:00:00"/>
        <d v="2023-07-05T00:00:00"/>
        <d v="2023-12-22T00:00:00"/>
        <d v="2023-07-18T00:00:00"/>
        <d v="2023-02-22T00:00:00"/>
        <d v="2023-07-25T00:00:00"/>
        <d v="2023-01-29T00:00:00"/>
        <d v="2023-06-30T00:00:00"/>
        <d v="2023-09-06T00:00:00"/>
        <d v="2023-07-04T00:00:00"/>
        <d v="2023-10-08T00:00:00"/>
        <d v="2023-11-04T00:00:00"/>
        <d v="2023-09-13T00:00:00"/>
        <d v="2023-03-03T00:00:00"/>
        <d v="2023-04-29T00:00:00"/>
        <d v="2023-01-30T00:00:00"/>
        <d v="2023-09-02T00:00:00"/>
        <d v="2023-04-04T00:00:00"/>
        <d v="2023-10-17T00:00:00"/>
        <d v="2023-11-10T00:00:00"/>
        <d v="2023-06-14T00:00:00"/>
        <d v="2023-10-31T00:00:00"/>
        <d v="2023-06-11T00:00:00"/>
        <d v="2023-06-15T00:00:00"/>
        <d v="2023-08-27T00:00:00"/>
        <d v="2023-12-09T00:00:00"/>
        <d v="2023-08-24T00:00:00"/>
        <d v="2023-03-27T00:00:00"/>
        <d v="2023-10-18T00:00:00"/>
        <d v="2023-12-19T00:00:00"/>
        <d v="2023-12-04T00:00:00"/>
        <d v="2023-08-07T00:00:00"/>
        <d v="2023-02-09T00:00:00"/>
        <d v="2023-04-14T00:00:00"/>
        <d v="2023-07-14T00:00:00"/>
      </sharedItems>
      <fieldGroup par="14"/>
    </cacheField>
    <cacheField name="Campaign" numFmtId="0">
      <sharedItems count="7">
        <s v="Electronics"/>
        <s v="Sports"/>
        <s v="Health"/>
        <s v="Beauty"/>
        <s v="Kids"/>
        <s v="Clothing"/>
        <s v="Home"/>
      </sharedItems>
    </cacheField>
    <cacheField name="Ad Cost" numFmtId="164">
      <sharedItems containsSemiMixedTypes="0" containsString="0" containsNumber="1" minValue="523.34" maxValue="49871"/>
    </cacheField>
    <cacheField name="Impressions" numFmtId="0">
      <sharedItems containsSemiMixedTypes="0" containsString="0" containsNumber="1" containsInteger="1" minValue="200231" maxValue="986320"/>
    </cacheField>
    <cacheField name="Clicks" numFmtId="0">
      <sharedItems containsSemiMixedTypes="0" containsString="0" containsNumber="1" containsInteger="1" minValue="1800" maxValue="46659"/>
    </cacheField>
    <cacheField name="Gender" numFmtId="0">
      <sharedItems/>
    </cacheField>
    <cacheField name="Conversions" numFmtId="0">
      <sharedItems containsSemiMixedTypes="0" containsString="0" containsNumber="1" containsInteger="1" minValue="31" maxValue="996"/>
    </cacheField>
    <cacheField name="Revenue from Ads" numFmtId="164">
      <sharedItems containsSemiMixedTypes="0" containsString="0" containsNumber="1" minValue="1090.73" maxValue="3257372"/>
    </cacheField>
    <cacheField name="Cost per Click" numFmtId="164">
      <sharedItems containsSemiMixedTypes="0" containsString="0" containsNumber="1" minValue="1.2426834972942297E-3" maxValue="0.23333773323402129"/>
    </cacheField>
    <cacheField name="Conversion Rate %" numFmtId="9">
      <sharedItems containsSemiMixedTypes="0" containsString="0" containsNumber="1" minValue="1.8397272874844436E-3" maxValue="9.4653465346534654E-2"/>
    </cacheField>
    <cacheField name="Cost per Conversion" numFmtId="164">
      <sharedItems containsSemiMixedTypes="0" containsString="0" containsNumber="1" minValue="1.1603991130820399" maxValue="1200"/>
    </cacheField>
    <cacheField name="Click through Rate" numFmtId="9">
      <sharedItems containsSemiMixedTypes="0" containsString="0" containsNumber="1" minValue="4.2311525659589674E-3" maxValue="9.395113087553196E-2"/>
    </cacheField>
    <cacheField name="ROAS" numFmtId="164">
      <sharedItems containsSemiMixedTypes="0" containsString="0" containsNumber="1" minValue="9.5444313037804332E-2" maxValue="106.84598922306721"/>
    </cacheField>
    <cacheField name="Days (Date)" numFmtId="0" databaseField="0">
      <fieldGroup base="0">
        <rangePr groupBy="days" startDate="2023-01-01T00:00:00" endDate="2024-01-0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4"/>
        </groupItems>
      </fieldGroup>
    </cacheField>
    <cacheField name="Months (Date)" numFmtId="0" databaseField="0">
      <fieldGroup base="0">
        <rangePr groupBy="months" startDate="2023-01-01T00:00:00" endDate="2024-01-01T00:00:00"/>
        <groupItems count="14">
          <s v="&lt;01/01/2023"/>
          <s v="Jan"/>
          <s v="Feb"/>
          <s v="Mar"/>
          <s v="Apr"/>
          <s v="May"/>
          <s v="Jun"/>
          <s v="Jul"/>
          <s v="Aug"/>
          <s v="Sep"/>
          <s v="Oct"/>
          <s v="Nov"/>
          <s v="Dec"/>
          <s v="&gt;01/01/2024"/>
        </groupItems>
      </fieldGroup>
    </cacheField>
  </cacheFields>
  <extLst>
    <ext xmlns:x14="http://schemas.microsoft.com/office/spreadsheetml/2009/9/main" uri="{725AE2AE-9491-48be-B2B4-4EB974FC3084}">
      <x14:pivotCacheDefinition pivotCacheId="14431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5773.2"/>
    <n v="745436"/>
    <n v="46659"/>
    <s v="Female"/>
    <n v="311"/>
    <n v="36805.54"/>
    <n v="7.7447292591181537E-3"/>
    <n v="6.6653807411217554E-3"/>
    <n v="18.563344051446943"/>
    <n v="6.259289865260062E-2"/>
    <n v="6.3752407676851659"/>
  </r>
  <r>
    <x v="1"/>
    <x v="1"/>
    <n v="9857.9"/>
    <n v="296444"/>
    <n v="15942"/>
    <s v="Male"/>
    <n v="191"/>
    <n v="62409.07"/>
    <n v="3.3253835463021686E-2"/>
    <n v="1.1980930874419772E-2"/>
    <n v="51.612041884816755"/>
    <n v="5.3777441945190324E-2"/>
    <n v="6.3308686434230417"/>
  </r>
  <r>
    <x v="2"/>
    <x v="1"/>
    <n v="15577"/>
    <n v="273444"/>
    <n v="6206"/>
    <s v="Male"/>
    <n v="446"/>
    <n v="52313.54"/>
    <n v="5.6965960123462209E-2"/>
    <n v="7.1865936190783117E-2"/>
    <n v="34.926008968609864"/>
    <n v="2.2695689062477143E-2"/>
    <n v="3.3583835141554856"/>
  </r>
  <r>
    <x v="3"/>
    <x v="2"/>
    <n v="27781"/>
    <n v="493411"/>
    <n v="14859"/>
    <s v="Female"/>
    <n v="356"/>
    <n v="55399.37"/>
    <n v="5.6303973766292197E-2"/>
    <n v="2.3958543643583012E-2"/>
    <n v="78.036516853932582"/>
    <n v="3.0114853539949454E-2"/>
    <n v="1.9941459990641086"/>
  </r>
  <r>
    <x v="4"/>
    <x v="1"/>
    <n v="6214"/>
    <n v="340888"/>
    <n v="20236"/>
    <s v="Female"/>
    <n v="291"/>
    <n v="26416.720000000001"/>
    <n v="1.8228861092206238E-2"/>
    <n v="1.4380312314686698E-2"/>
    <n v="21.353951890034363"/>
    <n v="5.9362605899885006E-2"/>
    <n v="4.2511618925008046"/>
  </r>
  <r>
    <x v="0"/>
    <x v="3"/>
    <n v="46030"/>
    <n v="314742"/>
    <n v="7375"/>
    <s v="Male"/>
    <n v="88"/>
    <n v="61565.23"/>
    <n v="0.14624676719344734"/>
    <n v="1.1932203389830509E-2"/>
    <n v="523.06818181818187"/>
    <n v="2.3431890246614687E-2"/>
    <n v="1.3375022811210082"/>
  </r>
  <r>
    <x v="5"/>
    <x v="2"/>
    <n v="17858"/>
    <n v="986320"/>
    <n v="22942"/>
    <s v="Female"/>
    <n v="385"/>
    <n v="40119.58"/>
    <n v="1.8105685781490796E-2"/>
    <n v="1.6781448871066168E-2"/>
    <n v="46.384415584415585"/>
    <n v="2.3260199529564443E-2"/>
    <n v="2.2465886437451004"/>
  </r>
  <r>
    <x v="6"/>
    <x v="2"/>
    <n v="24816"/>
    <n v="384242"/>
    <n v="9178"/>
    <s v="Female"/>
    <n v="220"/>
    <n v="57235.57"/>
    <n v="6.4584298436922566E-2"/>
    <n v="2.3970363913706692E-2"/>
    <n v="112.8"/>
    <n v="2.3885988517652938E-2"/>
    <n v="2.3063978884590588"/>
  </r>
  <r>
    <x v="7"/>
    <x v="0"/>
    <n v="20779"/>
    <n v="352439"/>
    <n v="19409"/>
    <s v="Female"/>
    <n v="236"/>
    <n v="66600.75"/>
    <n v="5.8957720343094835E-2"/>
    <n v="1.2159307537740223E-2"/>
    <n v="88.04661016949153"/>
    <n v="5.5070522842250717E-2"/>
    <n v="3.2051951489484574"/>
  </r>
  <r>
    <x v="8"/>
    <x v="2"/>
    <n v="13935"/>
    <n v="485217"/>
    <n v="13122"/>
    <s v="Female"/>
    <n v="944"/>
    <n v="54831.040000000001"/>
    <n v="2.8719109182077297E-2"/>
    <n v="7.1940253010211855E-2"/>
    <n v="14.761652542372881"/>
    <n v="2.7043570196427578E-2"/>
    <n v="3.9347714388231072"/>
  </r>
  <r>
    <x v="9"/>
    <x v="1"/>
    <n v="16428"/>
    <n v="264895"/>
    <n v="18521"/>
    <s v="Female"/>
    <n v="222"/>
    <n v="64925.62"/>
    <n v="6.20170256139225E-2"/>
    <n v="1.1986393823227687E-2"/>
    <n v="74"/>
    <n v="6.9918269503010624E-2"/>
    <n v="3.9521317263209155"/>
  </r>
  <r>
    <x v="10"/>
    <x v="4"/>
    <n v="3028.5"/>
    <n v="346181"/>
    <n v="18814"/>
    <s v="Male"/>
    <n v="135"/>
    <n v="11022.79"/>
    <n v="8.7483137433885735E-3"/>
    <n v="7.1755076007228658E-3"/>
    <n v="22.433333333333334"/>
    <n v="5.4347292312403046E-2"/>
    <n v="3.6396863133564472"/>
  </r>
  <r>
    <x v="11"/>
    <x v="2"/>
    <n v="43834"/>
    <n v="318622"/>
    <n v="18669"/>
    <s v="Female"/>
    <n v="268"/>
    <n v="60119.32"/>
    <n v="0.13757367664505277"/>
    <n v="1.4355348438588034E-2"/>
    <n v="163.5597014925373"/>
    <n v="5.8592940851541951E-2"/>
    <n v="1.3715225623944882"/>
  </r>
  <r>
    <x v="12"/>
    <x v="1"/>
    <n v="39024"/>
    <n v="478732"/>
    <n v="7270"/>
    <s v="Male"/>
    <n v="348"/>
    <n v="19780.78"/>
    <n v="8.1515336346849598E-2"/>
    <n v="4.7867950481430534E-2"/>
    <n v="112.13793103448276"/>
    <n v="1.5185949550061412E-2"/>
    <n v="0.50688755637556371"/>
  </r>
  <r>
    <x v="13"/>
    <x v="3"/>
    <n v="36184"/>
    <n v="303149"/>
    <n v="7795"/>
    <s v="Male"/>
    <n v="687"/>
    <n v="110754.55"/>
    <n v="0.11936044651310082"/>
    <n v="8.8133418858242468E-2"/>
    <n v="52.669577874818053"/>
    <n v="2.5713428050232724E-2"/>
    <n v="3.0608708268848108"/>
  </r>
  <r>
    <x v="14"/>
    <x v="5"/>
    <n v="802.35"/>
    <n v="327857"/>
    <n v="17495"/>
    <s v="Male"/>
    <n v="209"/>
    <n v="68750.17"/>
    <n v="2.4472559683032542E-3"/>
    <n v="1.1946270362960846E-2"/>
    <n v="3.8389952153110047"/>
    <n v="5.336167902469674E-2"/>
    <n v="85.686009846077141"/>
  </r>
  <r>
    <x v="15"/>
    <x v="4"/>
    <n v="3662.3"/>
    <n v="234937"/>
    <n v="17541"/>
    <s v="Male"/>
    <n v="126"/>
    <n v="9675.66"/>
    <n v="1.558843434622899E-2"/>
    <n v="7.1831708568496667E-3"/>
    <n v="29.065873015873017"/>
    <n v="7.4662569114273186E-2"/>
    <n v="2.6419627010348687"/>
  </r>
  <r>
    <x v="16"/>
    <x v="0"/>
    <n v="46953"/>
    <n v="442579"/>
    <n v="10067"/>
    <s v="Female"/>
    <n v="144"/>
    <n v="50592.26"/>
    <n v="0.10608953429783158"/>
    <n v="1.4304162113837291E-2"/>
    <n v="326.0625"/>
    <n v="2.2746221578520444E-2"/>
    <n v="1.0775085724021896"/>
  </r>
  <r>
    <x v="17"/>
    <x v="1"/>
    <n v="33847"/>
    <n v="285489"/>
    <n v="18970"/>
    <s v="Male"/>
    <n v="409"/>
    <n v="25616"/>
    <n v="0.11855798296957151"/>
    <n v="2.1560358460727465E-2"/>
    <n v="82.755501222493891"/>
    <n v="6.6447393769987637E-2"/>
    <n v="0.75681744320028366"/>
  </r>
  <r>
    <x v="18"/>
    <x v="2"/>
    <n v="928.43"/>
    <n v="417417"/>
    <n v="13206"/>
    <s v="Male"/>
    <n v="190"/>
    <n v="51891.63"/>
    <n v="2.2242266127158214E-3"/>
    <n v="1.4387399666818113E-2"/>
    <n v="4.8864736842105261"/>
    <n v="3.1637427320880561E-2"/>
    <n v="55.891806598235732"/>
  </r>
  <r>
    <x v="19"/>
    <x v="1"/>
    <n v="5061.5"/>
    <n v="411210"/>
    <n v="5083"/>
    <s v="Male"/>
    <n v="347"/>
    <n v="23260.25"/>
    <n v="1.2308795992315363E-2"/>
    <n v="6.8266771591579775E-2"/>
    <n v="14.586455331412104"/>
    <n v="1.236108071301768E-2"/>
    <n v="4.5955250419836018"/>
  </r>
  <r>
    <x v="20"/>
    <x v="3"/>
    <n v="21118"/>
    <n v="414530"/>
    <n v="9951"/>
    <s v="Male"/>
    <n v="119"/>
    <n v="32103.71"/>
    <n v="5.0944443104238533E-2"/>
    <n v="1.1958597125916993E-2"/>
    <n v="177.46218487394958"/>
    <n v="2.4005500205051503E-2"/>
    <n v="1.5202059854152854"/>
  </r>
  <r>
    <x v="21"/>
    <x v="3"/>
    <n v="48484"/>
    <n v="438705"/>
    <n v="6528"/>
    <s v="Agender"/>
    <n v="470"/>
    <n v="53325.58"/>
    <n v="0.11051617829748921"/>
    <n v="7.1997549019607837E-2"/>
    <n v="103.15744680851064"/>
    <n v="1.4880158648750299E-2"/>
    <n v="1.0998593350383632"/>
  </r>
  <r>
    <x v="22"/>
    <x v="4"/>
    <n v="8375.7999999999993"/>
    <n v="297007"/>
    <n v="19613"/>
    <s v="Male"/>
    <n v="282"/>
    <n v="21081.53"/>
    <n v="2.8200682138804806E-2"/>
    <n v="1.4378218528526998E-2"/>
    <n v="29.70141843971631"/>
    <n v="6.6035480645237316E-2"/>
    <n v="2.5169571861792308"/>
  </r>
  <r>
    <x v="23"/>
    <x v="2"/>
    <n v="24363"/>
    <n v="314816"/>
    <n v="16739"/>
    <s v="Female"/>
    <n v="401"/>
    <n v="21335.34"/>
    <n v="7.7388061597885749E-2"/>
    <n v="2.3956030826214229E-2"/>
    <n v="60.755610972568576"/>
    <n v="5.3170741004269162E-2"/>
    <n v="0.87572712720108359"/>
  </r>
  <r>
    <x v="24"/>
    <x v="0"/>
    <n v="23628"/>
    <n v="337461"/>
    <n v="17852"/>
    <s v="Female"/>
    <n v="428"/>
    <n v="7808.43"/>
    <n v="7.0016979739881052E-2"/>
    <n v="2.3974904772574503E-2"/>
    <n v="55.205607476635514"/>
    <n v="5.290092781091741E-2"/>
    <n v="0.33047359065515491"/>
  </r>
  <r>
    <x v="24"/>
    <x v="4"/>
    <n v="19622"/>
    <n v="453713"/>
    <n v="7613"/>
    <s v="Male"/>
    <n v="548"/>
    <n v="40619.42"/>
    <n v="4.3247603661345391E-2"/>
    <n v="7.1982135820307366E-2"/>
    <n v="35.806569343065696"/>
    <n v="1.6779329664347285E-2"/>
    <n v="2.0700958108245846"/>
  </r>
  <r>
    <x v="25"/>
    <x v="3"/>
    <n v="23042"/>
    <n v="297149"/>
    <n v="19125"/>
    <s v="Female"/>
    <n v="131"/>
    <n v="34836.1"/>
    <n v="7.7543589243106989E-2"/>
    <n v="6.849673202614379E-3"/>
    <n v="175.89312977099237"/>
    <n v="6.4361650215884955E-2"/>
    <n v="1.5118522697682493"/>
  </r>
  <r>
    <x v="26"/>
    <x v="6"/>
    <n v="9613.6"/>
    <n v="455904"/>
    <n v="17129"/>
    <s v="Male"/>
    <n v="123"/>
    <n v="55348.44"/>
    <n v="2.1086895486769144E-2"/>
    <n v="7.1808044836242629E-3"/>
    <n v="78.159349593495932"/>
    <n v="3.7571506282024283E-2"/>
    <n v="5.7573063160522597"/>
  </r>
  <r>
    <x v="27"/>
    <x v="2"/>
    <n v="2474.8000000000002"/>
    <n v="310339"/>
    <n v="8833"/>
    <s v="Male"/>
    <n v="148"/>
    <n v="20010.77"/>
    <n v="7.9745052990439491E-3"/>
    <n v="1.6755349258462584E-2"/>
    <n v="16.721621621621622"/>
    <n v="2.846242334994957E-2"/>
    <n v="8.0858129949894941"/>
  </r>
  <r>
    <x v="28"/>
    <x v="4"/>
    <n v="5415.9"/>
    <n v="204924"/>
    <n v="18416"/>
    <s v="Male"/>
    <n v="309"/>
    <n v="40756.089999999997"/>
    <n v="2.6428822392691922E-2"/>
    <n v="1.6778887923544743E-2"/>
    <n v="17.527184466019417"/>
    <n v="8.9867463059475711E-2"/>
    <n v="7.525266345390424"/>
  </r>
  <r>
    <x v="29"/>
    <x v="0"/>
    <n v="2368"/>
    <n v="275492"/>
    <n v="16293"/>
    <s v="Female"/>
    <n v="234"/>
    <n v="8492.85"/>
    <n v="8.5955309047086662E-3"/>
    <n v="1.4361995949180629E-2"/>
    <n v="10.119658119658119"/>
    <n v="5.9141463272980706E-2"/>
    <n v="3.5865076013513515"/>
  </r>
  <r>
    <x v="30"/>
    <x v="6"/>
    <n v="46317"/>
    <n v="351212"/>
    <n v="13264"/>
    <s v="Female"/>
    <n v="254"/>
    <n v="43230.94"/>
    <n v="0.13187761238226484"/>
    <n v="1.9149577804583835E-2"/>
    <n v="182.35039370078741"/>
    <n v="3.776636333610469E-2"/>
    <n v="0.93337090053328153"/>
  </r>
  <r>
    <x v="31"/>
    <x v="5"/>
    <n v="41695"/>
    <n v="432798"/>
    <n v="21035"/>
    <s v="Female"/>
    <n v="454"/>
    <n v="22020.25"/>
    <n v="9.6338245555663379E-2"/>
    <n v="2.1583075826004279E-2"/>
    <n v="91.83920704845815"/>
    <n v="4.8602350288125179E-2"/>
    <n v="0.52812687372586642"/>
  </r>
  <r>
    <x v="32"/>
    <x v="2"/>
    <n v="12921"/>
    <n v="435892"/>
    <n v="15638"/>
    <s v="Male"/>
    <n v="300"/>
    <n v="67206.81"/>
    <n v="2.9642663779101245E-2"/>
    <n v="1.9184038879652129E-2"/>
    <n v="43.07"/>
    <n v="3.5875859157773027E-2"/>
    <n v="5.2013628976085444"/>
  </r>
  <r>
    <x v="33"/>
    <x v="0"/>
    <n v="41923"/>
    <n v="315033"/>
    <n v="23935"/>
    <s v="Female"/>
    <n v="229"/>
    <n v="42341.03"/>
    <n v="0.13307494770389133"/>
    <n v="9.5675788594109037E-3"/>
    <n v="183.06986899563319"/>
    <n v="7.5976167576095197E-2"/>
    <n v="1.0099713760942681"/>
  </r>
  <r>
    <x v="34"/>
    <x v="2"/>
    <n v="12650"/>
    <n v="376790"/>
    <n v="9683"/>
    <s v="Female"/>
    <n v="162"/>
    <n v="44658.82"/>
    <n v="3.3573077841768627E-2"/>
    <n v="1.6730352163585666E-2"/>
    <n v="78.086419753086417"/>
    <n v="2.5698665038881074E-2"/>
    <n v="3.5303415019762845"/>
  </r>
  <r>
    <x v="35"/>
    <x v="5"/>
    <n v="29651"/>
    <n v="408869"/>
    <n v="14123"/>
    <s v="Male"/>
    <n v="169"/>
    <n v="31786.79"/>
    <n v="7.2519560054687446E-2"/>
    <n v="1.1966296112723925E-2"/>
    <n v="175.44970414201183"/>
    <n v="3.4541625801907214E-2"/>
    <n v="1.0720309601699773"/>
  </r>
  <r>
    <x v="1"/>
    <x v="5"/>
    <n v="11135"/>
    <n v="383120"/>
    <n v="15468"/>
    <s v="Female"/>
    <n v="185"/>
    <n v="5885.94"/>
    <n v="2.9064000835247444E-2"/>
    <n v="1.1960175846909749E-2"/>
    <n v="60.189189189189186"/>
    <n v="4.037377323031948E-2"/>
    <n v="0.52859811405478219"/>
  </r>
  <r>
    <x v="36"/>
    <x v="5"/>
    <n v="14083"/>
    <n v="389957"/>
    <n v="13776"/>
    <s v="Male"/>
    <n v="661"/>
    <n v="57291.76"/>
    <n v="3.6114238236523516E-2"/>
    <n v="4.798199767711963E-2"/>
    <n v="21.305597579425115"/>
    <n v="3.5326971948189158E-2"/>
    <n v="4.0681502520769728"/>
  </r>
  <r>
    <x v="37"/>
    <x v="6"/>
    <n v="34313"/>
    <n v="242550"/>
    <n v="19529"/>
    <s v="Male"/>
    <n v="468"/>
    <n v="39665.65"/>
    <n v="0.14146773861059575"/>
    <n v="2.396436069435199E-2"/>
    <n v="73.318376068376068"/>
    <n v="8.0515357658214798E-2"/>
    <n v="1.1559948124617492"/>
  </r>
  <r>
    <x v="38"/>
    <x v="0"/>
    <n v="15601"/>
    <n v="343428"/>
    <n v="10099"/>
    <s v="Female"/>
    <n v="96"/>
    <n v="44352.28"/>
    <n v="4.5427280245058647E-2"/>
    <n v="9.5058916724428157E-3"/>
    <n v="162.51041666666666"/>
    <n v="2.9406454919226156E-2"/>
    <n v="2.8429126338055251"/>
  </r>
  <r>
    <x v="39"/>
    <x v="2"/>
    <n v="38622"/>
    <n v="244726"/>
    <n v="16372"/>
    <s v="Female"/>
    <n v="785"/>
    <n v="47067.38"/>
    <n v="0.15781731405735394"/>
    <n v="4.7947715612020519E-2"/>
    <n v="49.2"/>
    <n v="6.6899307797291668E-2"/>
    <n v="1.2186675987778985"/>
  </r>
  <r>
    <x v="40"/>
    <x v="5"/>
    <n v="34195"/>
    <n v="274200"/>
    <n v="5715"/>
    <s v="Female"/>
    <n v="137"/>
    <n v="14244.84"/>
    <n v="0.12470824215900803"/>
    <n v="2.3972003499562553E-2"/>
    <n v="249.5985401459854"/>
    <n v="2.0842450765864332E-2"/>
    <n v="0.41657669249890333"/>
  </r>
  <r>
    <x v="41"/>
    <x v="5"/>
    <n v="22697"/>
    <n v="446182"/>
    <n v="16907"/>
    <s v="Male"/>
    <n v="284"/>
    <n v="7072.61"/>
    <n v="5.0869376173848339E-2"/>
    <n v="1.6797776069083812E-2"/>
    <n v="79.91901408450704"/>
    <n v="3.7892608845717664E-2"/>
    <n v="0.31160990439265102"/>
  </r>
  <r>
    <x v="2"/>
    <x v="3"/>
    <n v="19389"/>
    <n v="417170"/>
    <n v="17912"/>
    <s v="Female"/>
    <n v="128"/>
    <n v="55555.46"/>
    <n v="4.6477455234077238E-2"/>
    <n v="7.1460473425636441E-3"/>
    <n v="151.4765625"/>
    <n v="4.2936932185919409E-2"/>
    <n v="2.8653081644231264"/>
  </r>
  <r>
    <x v="42"/>
    <x v="3"/>
    <n v="47945"/>
    <n v="431810"/>
    <n v="11007"/>
    <s v="Female"/>
    <n v="792"/>
    <n v="58899.21"/>
    <n v="0.11103263009193859"/>
    <n v="7.1954210956663947E-2"/>
    <n v="60.536616161616159"/>
    <n v="2.5490377712419816E-2"/>
    <n v="1.2284745020335801"/>
  </r>
  <r>
    <x v="43"/>
    <x v="1"/>
    <n v="34080"/>
    <n v="420874"/>
    <n v="5633"/>
    <s v="Male"/>
    <n v="94"/>
    <n v="6422.29"/>
    <n v="8.0974353369416982E-2"/>
    <n v="1.6687377951358068E-2"/>
    <n v="362.55319148936172"/>
    <n v="1.3384053184563552E-2"/>
    <n v="0.18844747652582158"/>
  </r>
  <r>
    <x v="44"/>
    <x v="2"/>
    <n v="35395"/>
    <n v="297452"/>
    <n v="21347"/>
    <s v="Genderqueer"/>
    <n v="256"/>
    <n v="67625.95"/>
    <n v="0.11899398894611568"/>
    <n v="1.1992317421651754E-2"/>
    <n v="138.26171875"/>
    <n v="7.1766200933259819E-2"/>
    <n v="1.9106074304280265"/>
  </r>
  <r>
    <x v="45"/>
    <x v="3"/>
    <n v="16084"/>
    <n v="271529"/>
    <n v="15476"/>
    <s v="Male"/>
    <n v="742"/>
    <n v="78266.41"/>
    <n v="5.9234925182945465E-2"/>
    <n v="4.7945205479452052E-2"/>
    <n v="21.676549865229109"/>
    <n v="5.6995753676402888E-2"/>
    <n v="4.8661035811987068"/>
  </r>
  <r>
    <x v="46"/>
    <x v="6"/>
    <n v="40334"/>
    <n v="383853"/>
    <n v="8097"/>
    <s v="Male"/>
    <n v="194"/>
    <n v="41566.57"/>
    <n v="0.10507668300104467"/>
    <n v="2.3959491169568976E-2"/>
    <n v="207.90721649484536"/>
    <n v="2.109401255167994E-2"/>
    <n v="1.0305590816680716"/>
  </r>
  <r>
    <x v="47"/>
    <x v="3"/>
    <n v="26402"/>
    <n v="352158"/>
    <n v="21680"/>
    <s v="Female"/>
    <n v="520"/>
    <n v="32282.66"/>
    <n v="7.4972029600349849E-2"/>
    <n v="2.3985239852398525E-2"/>
    <n v="50.773076923076921"/>
    <n v="6.1563275575167963E-2"/>
    <n v="1.2227353988334217"/>
  </r>
  <r>
    <x v="48"/>
    <x v="5"/>
    <n v="6662.3"/>
    <n v="291889"/>
    <n v="3034"/>
    <s v="Female"/>
    <n v="145"/>
    <n v="3092.91"/>
    <n v="2.2824772430615748E-2"/>
    <n v="4.779169413315755E-2"/>
    <n v="45.946896551724137"/>
    <n v="1.0394362240440715E-2"/>
    <n v="0.46424057757831377"/>
  </r>
  <r>
    <x v="49"/>
    <x v="0"/>
    <n v="16321"/>
    <n v="487103"/>
    <n v="12571"/>
    <s v="Female"/>
    <n v="150"/>
    <n v="55973.68"/>
    <n v="3.3506260482895817E-2"/>
    <n v="1.193222496221462E-2"/>
    <n v="108.80666666666667"/>
    <n v="2.5807683385238853E-2"/>
    <n v="3.4295496599473072"/>
  </r>
  <r>
    <x v="50"/>
    <x v="1"/>
    <n v="39490"/>
    <n v="424327"/>
    <n v="5280"/>
    <s v="Female"/>
    <n v="126"/>
    <n v="37281.14"/>
    <n v="9.3065018252432671E-2"/>
    <n v="2.3863636363636365E-2"/>
    <n v="313.41269841269843"/>
    <n v="1.2443233638208269E-2"/>
    <n v="0.94406533299569506"/>
  </r>
  <r>
    <x v="51"/>
    <x v="1"/>
    <n v="49400"/>
    <n v="406400"/>
    <n v="11627"/>
    <s v="Female"/>
    <n v="139"/>
    <n v="69424.72"/>
    <n v="0.12155511811023623"/>
    <n v="1.195493248473381E-2"/>
    <n v="355.39568345323738"/>
    <n v="2.8609744094488188E-2"/>
    <n v="1.4053587044534412"/>
  </r>
  <r>
    <x v="52"/>
    <x v="4"/>
    <n v="21709"/>
    <n v="207922"/>
    <n v="16370"/>
    <s v="Female"/>
    <n v="353"/>
    <n v="46630.67"/>
    <n v="0.10440934581237195"/>
    <n v="2.1563836285888822E-2"/>
    <n v="61.498583569405099"/>
    <n v="7.8731447369686708E-2"/>
    <n v="2.1479879312727439"/>
  </r>
  <r>
    <x v="53"/>
    <x v="3"/>
    <n v="14061"/>
    <n v="366148"/>
    <n v="4326"/>
    <s v="Male"/>
    <n v="83"/>
    <n v="21990.42"/>
    <n v="3.8402503905524542E-2"/>
    <n v="1.9186315302820157E-2"/>
    <n v="169.40963855421685"/>
    <n v="1.1814894523526007E-2"/>
    <n v="1.563930019202048"/>
  </r>
  <r>
    <x v="25"/>
    <x v="0"/>
    <n v="26876"/>
    <n v="277532"/>
    <n v="16411"/>
    <s v="Male"/>
    <n v="393"/>
    <n v="59181.65"/>
    <n v="9.6839283397950504E-2"/>
    <n v="2.3947352385595026E-2"/>
    <n v="68.386768447837156"/>
    <n v="5.9131919922747647E-2"/>
    <n v="2.2020259711266559"/>
  </r>
  <r>
    <x v="54"/>
    <x v="5"/>
    <n v="5509.1"/>
    <n v="228300"/>
    <n v="10456"/>
    <s v="Male"/>
    <n v="250"/>
    <n v="61305.61"/>
    <n v="2.4130968024529131E-2"/>
    <n v="2.3909716908951797E-2"/>
    <n v="22.0364"/>
    <n v="4.5799386771791503E-2"/>
    <n v="11.128062659962607"/>
  </r>
  <r>
    <x v="55"/>
    <x v="1"/>
    <n v="5758.1"/>
    <n v="333047"/>
    <n v="16477"/>
    <s v="Female"/>
    <n v="316"/>
    <n v="22808.83"/>
    <n v="1.7289151381036313E-2"/>
    <n v="1.9178248467560843E-2"/>
    <n v="18.221835443037975"/>
    <n v="4.9473497734553985E-2"/>
    <n v="3.9611729563571316"/>
  </r>
  <r>
    <x v="56"/>
    <x v="2"/>
    <n v="16554"/>
    <n v="274978"/>
    <n v="2341"/>
    <s v="Female"/>
    <n v="33"/>
    <n v="25386.86"/>
    <n v="6.0201179730742092E-2"/>
    <n v="1.4096539940196497E-2"/>
    <n v="501.63636363636363"/>
    <n v="8.5134083453949037E-3"/>
    <n v="1.5335785912770328"/>
  </r>
  <r>
    <x v="40"/>
    <x v="0"/>
    <n v="48791"/>
    <n v="305957"/>
    <n v="20123"/>
    <s v="Male"/>
    <n v="289"/>
    <n v="52611.19"/>
    <n v="0.15947012161839735"/>
    <n v="1.4361675694478954E-2"/>
    <n v="168.82698961937717"/>
    <n v="6.5770680193621978E-2"/>
    <n v="1.0782970219917609"/>
  </r>
  <r>
    <x v="57"/>
    <x v="6"/>
    <n v="34513"/>
    <n v="476807"/>
    <n v="13376"/>
    <s v="Non-binary"/>
    <n v="321"/>
    <n v="416222"/>
    <n v="7.2383584972536053E-2"/>
    <n v="2.3998205741626793E-2"/>
    <n v="107.51713395638629"/>
    <n v="2.8053279419136046E-2"/>
    <n v="12.059861501463217"/>
  </r>
  <r>
    <x v="58"/>
    <x v="0"/>
    <n v="9640.6"/>
    <n v="462107"/>
    <n v="17940"/>
    <s v="Male"/>
    <n v="215"/>
    <n v="1220.9000000000001"/>
    <n v="2.0862267829745061E-2"/>
    <n v="1.1984392419175028E-2"/>
    <n v="44.84"/>
    <n v="3.8822177547624251E-2"/>
    <n v="0.12664149534261354"/>
  </r>
  <r>
    <x v="59"/>
    <x v="2"/>
    <n v="16083"/>
    <n v="305226"/>
    <n v="11437"/>
    <s v="Female"/>
    <n v="823"/>
    <n v="14044.85"/>
    <n v="5.2692103556053548E-2"/>
    <n v="7.1959429920433679E-2"/>
    <n v="19.541919805589309"/>
    <n v="3.7470595558700769E-2"/>
    <n v="0.87327302120251205"/>
  </r>
  <r>
    <x v="60"/>
    <x v="1"/>
    <n v="40842"/>
    <n v="380463"/>
    <n v="12128"/>
    <s v="Female"/>
    <n v="873"/>
    <n v="13678.26"/>
    <n v="0.10734815211991705"/>
    <n v="7.1982189973614774E-2"/>
    <n v="46.783505154639172"/>
    <n v="3.1876949926799715E-2"/>
    <n v="0.33490671367709712"/>
  </r>
  <r>
    <x v="61"/>
    <x v="1"/>
    <n v="48653"/>
    <n v="485236"/>
    <n v="16448"/>
    <s v="Male"/>
    <n v="315"/>
    <n v="28752.51"/>
    <n v="0.10026667436051735"/>
    <n v="1.915126459143969E-2"/>
    <n v="154.45396825396824"/>
    <n v="3.3896907896363834E-2"/>
    <n v="0.59097095759768148"/>
  </r>
  <r>
    <x v="62"/>
    <x v="5"/>
    <n v="3256.3"/>
    <n v="468203"/>
    <n v="19265"/>
    <s v="Female"/>
    <n v="138"/>
    <n v="59659.92"/>
    <n v="6.9548892254000941E-3"/>
    <n v="7.1632494160394494E-3"/>
    <n v="23.596376811594205"/>
    <n v="4.1146682101567057E-2"/>
    <n v="18.321383164941803"/>
  </r>
  <r>
    <x v="63"/>
    <x v="1"/>
    <n v="40029"/>
    <n v="297792"/>
    <n v="10197"/>
    <s v="Male"/>
    <n v="146"/>
    <n v="8289.57"/>
    <n v="0.13441932624113476"/>
    <n v="1.4317936648033736E-2"/>
    <n v="274.17123287671234"/>
    <n v="3.4242021276595744E-2"/>
    <n v="0.20708911039496364"/>
  </r>
  <r>
    <x v="64"/>
    <x v="0"/>
    <n v="26476"/>
    <n v="425416"/>
    <n v="1800"/>
    <s v="Male"/>
    <n v="43"/>
    <n v="23384.02"/>
    <n v="6.2235552964627565E-2"/>
    <n v="2.388888888888889E-2"/>
    <n v="615.72093023255809"/>
    <n v="4.2311525659589674E-3"/>
    <n v="0.88321574255929902"/>
  </r>
  <r>
    <x v="65"/>
    <x v="2"/>
    <n v="6283.9"/>
    <n v="285792"/>
    <n v="2790"/>
    <s v="Female"/>
    <n v="33"/>
    <n v="39977.31"/>
    <n v="2.1987669353935729E-2"/>
    <n v="1.1827956989247311E-2"/>
    <n v="190.42121212121211"/>
    <n v="9.7623446422573056E-3"/>
    <n v="6.3618628558697621"/>
  </r>
  <r>
    <x v="66"/>
    <x v="4"/>
    <n v="6095.1"/>
    <n v="247143"/>
    <n v="18626"/>
    <s v="Male"/>
    <n v="402"/>
    <n v="53305.1"/>
    <n v="2.4662240079630013E-2"/>
    <n v="2.1582733812949641E-2"/>
    <n v="15.161940298507464"/>
    <n v="7.5365274355332745E-2"/>
    <n v="8.7455661104821907"/>
  </r>
  <r>
    <x v="67"/>
    <x v="6"/>
    <n v="44515"/>
    <n v="320504"/>
    <n v="19151"/>
    <s v="Male"/>
    <n v="459"/>
    <n v="258677"/>
    <n v="0.13889062226992488"/>
    <n v="2.3967416845073364E-2"/>
    <n v="96.982570806100213"/>
    <n v="5.9752764396076179E-2"/>
    <n v="5.8110075255531841"/>
  </r>
  <r>
    <x v="68"/>
    <x v="1"/>
    <n v="27559"/>
    <n v="455842"/>
    <n v="5995"/>
    <s v="Genderfluid"/>
    <n v="71"/>
    <n v="59611.37"/>
    <n v="6.0457351450721959E-2"/>
    <n v="1.1843202668890742E-2"/>
    <n v="388.15492957746477"/>
    <n v="1.3151486699338806E-2"/>
    <n v="2.1630454660909324"/>
  </r>
  <r>
    <x v="69"/>
    <x v="6"/>
    <n v="44204"/>
    <n v="361450"/>
    <n v="8389"/>
    <s v="Female"/>
    <n v="100"/>
    <n v="43687.26"/>
    <n v="0.12229630654309033"/>
    <n v="1.1920371915603767E-2"/>
    <n v="442.04"/>
    <n v="2.3209295891547931E-2"/>
    <n v="0.98831010768256267"/>
  </r>
  <r>
    <x v="70"/>
    <x v="5"/>
    <n v="28382"/>
    <n v="498636"/>
    <n v="20811"/>
    <s v="Male"/>
    <n v="249"/>
    <n v="19559.2"/>
    <n v="5.6919275784339682E-2"/>
    <n v="1.1964826293786939E-2"/>
    <n v="113.98393574297189"/>
    <n v="4.1735855413568217E-2"/>
    <n v="0.68914100486223662"/>
  </r>
  <r>
    <x v="8"/>
    <x v="0"/>
    <n v="15249"/>
    <n v="457412"/>
    <n v="16671"/>
    <s v="Male"/>
    <n v="400"/>
    <n v="13410.22"/>
    <n v="3.3337560011543206E-2"/>
    <n v="2.3993761621978287E-2"/>
    <n v="38.122500000000002"/>
    <n v="3.6446354708665273E-2"/>
    <n v="0.87941635517083083"/>
  </r>
  <r>
    <x v="71"/>
    <x v="3"/>
    <n v="19346"/>
    <n v="282769"/>
    <n v="11073"/>
    <s v="Female"/>
    <n v="222"/>
    <n v="46554.080000000002"/>
    <n v="6.8416269110121691E-2"/>
    <n v="2.0048767271742075E-2"/>
    <n v="87.14414414414415"/>
    <n v="3.9159172327942596E-2"/>
    <n v="2.406393052827458"/>
  </r>
  <r>
    <x v="30"/>
    <x v="6"/>
    <n v="18264"/>
    <n v="334699"/>
    <n v="6373"/>
    <s v="Female"/>
    <n v="333"/>
    <n v="52149.94"/>
    <n v="5.4568433129468567E-2"/>
    <n v="5.2251686803703123E-2"/>
    <n v="54.846846846846844"/>
    <n v="1.9040989067789268E-2"/>
    <n v="2.8553405606657907"/>
  </r>
  <r>
    <x v="72"/>
    <x v="4"/>
    <n v="27121"/>
    <n v="423675"/>
    <n v="16485"/>
    <s v="Male"/>
    <n v="435"/>
    <n v="18898.22"/>
    <n v="6.4013689738596807E-2"/>
    <n v="2.6387625113739762E-2"/>
    <n v="62.347126436781608"/>
    <n v="3.8909541511771992E-2"/>
    <n v="0.69681132701596549"/>
  </r>
  <r>
    <x v="73"/>
    <x v="3"/>
    <n v="39202"/>
    <n v="337611"/>
    <n v="22432"/>
    <s v="Female"/>
    <n v="323"/>
    <n v="49531.26"/>
    <n v="0.1161158848497235"/>
    <n v="1.43990727532097E-2"/>
    <n v="121.36842105263158"/>
    <n v="6.6443332711315681E-2"/>
    <n v="1.2634880873424825"/>
  </r>
  <r>
    <x v="74"/>
    <x v="5"/>
    <n v="11483"/>
    <n v="289504"/>
    <n v="23502"/>
    <s v="Female"/>
    <n v="377"/>
    <n v="37646.480000000003"/>
    <n v="3.9664391510998119E-2"/>
    <n v="1.6041187984001361E-2"/>
    <n v="30.458885941644564"/>
    <n v="8.1180225489112412E-2"/>
    <n v="3.2784533658451629"/>
  </r>
  <r>
    <x v="75"/>
    <x v="6"/>
    <n v="8603.5"/>
    <n v="461451"/>
    <n v="15266"/>
    <s v="Male"/>
    <n v="777"/>
    <n v="52096.93"/>
    <n v="1.8644449789901853E-2"/>
    <n v="5.0897419101270797E-2"/>
    <n v="11.072715572715573"/>
    <n v="3.3082602486504527E-2"/>
    <n v="6.0553181844598125"/>
  </r>
  <r>
    <x v="76"/>
    <x v="2"/>
    <n v="12855"/>
    <n v="203570"/>
    <n v="6735"/>
    <s v="Male"/>
    <n v="80"/>
    <n v="44866.239999999998"/>
    <n v="6.3147811563589923E-2"/>
    <n v="1.1878247958426132E-2"/>
    <n v="160.6875"/>
    <n v="3.3084442697843497E-2"/>
    <n v="3.4901781408012447"/>
  </r>
  <r>
    <x v="77"/>
    <x v="4"/>
    <n v="46944"/>
    <n v="487594"/>
    <n v="14238"/>
    <s v="Polygender"/>
    <n v="309"/>
    <n v="4645.3500000000004"/>
    <n v="9.6276820469488961E-2"/>
    <n v="2.1702486304256217E-2"/>
    <n v="151.92233009708738"/>
    <n v="2.9200523386259881E-2"/>
    <n v="9.8955138036809817E-2"/>
  </r>
  <r>
    <x v="78"/>
    <x v="1"/>
    <n v="44357"/>
    <n v="310684"/>
    <n v="12888"/>
    <s v="Male"/>
    <n v="927"/>
    <n v="48801.33"/>
    <n v="0.14277207709441103"/>
    <n v="7.1927374301675978E-2"/>
    <n v="47.850053937432577"/>
    <n v="4.1482664057370187E-2"/>
    <n v="1.1001945577924568"/>
  </r>
  <r>
    <x v="79"/>
    <x v="6"/>
    <n v="21271"/>
    <n v="421997"/>
    <n v="21841"/>
    <s v="Female"/>
    <n v="499"/>
    <n v="64034.48"/>
    <n v="5.0405571603589598E-2"/>
    <n v="2.2846939242708666E-2"/>
    <n v="42.627254509018037"/>
    <n v="5.1756292106341986E-2"/>
    <n v="3.0104122984344883"/>
  </r>
  <r>
    <x v="80"/>
    <x v="4"/>
    <n v="20654"/>
    <n v="418553"/>
    <n v="17129"/>
    <s v="Male"/>
    <n v="822"/>
    <n v="49752.94"/>
    <n v="4.9346199883885673E-2"/>
    <n v="4.7988790939342635E-2"/>
    <n v="25.126520681265205"/>
    <n v="4.0924327385062347E-2"/>
    <n v="2.4088767308995838"/>
  </r>
  <r>
    <x v="81"/>
    <x v="4"/>
    <n v="4929.6000000000004"/>
    <n v="262913"/>
    <n v="14635"/>
    <s v="Female"/>
    <n v="107"/>
    <n v="56249.56"/>
    <n v="1.874992868363299E-2"/>
    <n v="7.311240177656303E-3"/>
    <n v="46.071028037383179"/>
    <n v="5.5664801664428915E-2"/>
    <n v="11.410572865952611"/>
  </r>
  <r>
    <x v="67"/>
    <x v="6"/>
    <n v="13183"/>
    <n v="230862"/>
    <n v="18902"/>
    <s v="Male"/>
    <n v="272"/>
    <n v="1826.12"/>
    <n v="5.7103377775467597E-2"/>
    <n v="1.4390011638980002E-2"/>
    <n v="48.466911764705884"/>
    <n v="8.1875752614115796E-2"/>
    <n v="0.13852082227110671"/>
  </r>
  <r>
    <x v="82"/>
    <x v="2"/>
    <n v="18956"/>
    <n v="219812"/>
    <n v="9909"/>
    <s v="Female"/>
    <n v="95"/>
    <n v="4686.78"/>
    <n v="8.6237330082070129E-2"/>
    <n v="9.5872439196689873E-3"/>
    <n v="199.53684210526316"/>
    <n v="4.5079431514203044E-2"/>
    <n v="0.24724519940915804"/>
  </r>
  <r>
    <x v="1"/>
    <x v="3"/>
    <n v="8457.2999999999993"/>
    <n v="275196"/>
    <n v="14140"/>
    <s v="Bigender"/>
    <n v="339"/>
    <n v="97315.35"/>
    <n v="3.0731914708062615E-2"/>
    <n v="2.3974540311173975E-2"/>
    <n v="24.947787610619468"/>
    <n v="5.1381560778499688E-2"/>
    <n v="11.506668795005499"/>
  </r>
  <r>
    <x v="83"/>
    <x v="5"/>
    <n v="48881"/>
    <n v="373580"/>
    <n v="10806"/>
    <s v="Female"/>
    <n v="518"/>
    <n v="12584.77"/>
    <n v="0.13084479897210771"/>
    <n v="4.7936331667592078E-2"/>
    <n v="94.36486486486487"/>
    <n v="2.8925531345361102E-2"/>
    <n v="0.25745729424520775"/>
  </r>
  <r>
    <x v="42"/>
    <x v="1"/>
    <n v="19908"/>
    <n v="356624"/>
    <n v="3094"/>
    <s v="Male"/>
    <n v="219"/>
    <n v="35682.839999999997"/>
    <n v="5.582350038135403E-2"/>
    <n v="7.0782159017453133E-2"/>
    <n v="90.904109589041099"/>
    <n v="8.6758042083538971E-3"/>
    <n v="1.7923869801084988"/>
  </r>
  <r>
    <x v="84"/>
    <x v="3"/>
    <n v="5865.1"/>
    <n v="451022"/>
    <n v="8498"/>
    <s v="Female"/>
    <n v="177"/>
    <n v="122309.58"/>
    <n v="1.3004021976755015E-2"/>
    <n v="2.0828430218875028E-2"/>
    <n v="33.136158192090399"/>
    <n v="1.8841652957061961E-2"/>
    <n v="20.853792774206749"/>
  </r>
  <r>
    <x v="85"/>
    <x v="2"/>
    <n v="36804"/>
    <n v="475125"/>
    <n v="18832"/>
    <s v="Female"/>
    <n v="435"/>
    <n v="34362.239999999998"/>
    <n v="7.7461720599842146E-2"/>
    <n v="2.3098980458793543E-2"/>
    <n v="84.606896551724134"/>
    <n v="3.9635885293343859E-2"/>
    <n v="0.93365503749592427"/>
  </r>
  <r>
    <x v="86"/>
    <x v="6"/>
    <n v="26978"/>
    <n v="304193"/>
    <n v="13513"/>
    <s v="Male"/>
    <n v="129"/>
    <n v="61270.69"/>
    <n v="8.8687116403073044E-2"/>
    <n v="9.5463627617849486E-3"/>
    <n v="209.13178294573643"/>
    <n v="4.4422455480566614E-2"/>
    <n v="2.2711353695603824"/>
  </r>
  <r>
    <x v="87"/>
    <x v="4"/>
    <n v="32614"/>
    <n v="329183"/>
    <n v="10661"/>
    <s v="Female"/>
    <n v="179"/>
    <n v="163966"/>
    <n v="9.9075590173247102E-2"/>
    <n v="1.6790169777694399E-2"/>
    <n v="182.20111731843576"/>
    <n v="3.2386241087783998E-2"/>
    <n v="5.0274728644140554"/>
  </r>
  <r>
    <x v="88"/>
    <x v="3"/>
    <n v="33755"/>
    <n v="363387"/>
    <n v="23095"/>
    <s v="Female"/>
    <n v="554"/>
    <n v="18885.37"/>
    <n v="9.2889949282720624E-2"/>
    <n v="2.398787616367179E-2"/>
    <n v="60.929602888086642"/>
    <n v="6.3554832726542221E-2"/>
    <n v="0.55948363205451046"/>
  </r>
  <r>
    <x v="89"/>
    <x v="6"/>
    <n v="26446"/>
    <n v="484062"/>
    <n v="8385"/>
    <s v="Male"/>
    <n v="140"/>
    <n v="4784.8900000000003"/>
    <n v="5.4633497361908187E-2"/>
    <n v="1.6696481812760882E-2"/>
    <n v="188.9"/>
    <n v="1.7322161210753993E-2"/>
    <n v="0.18093057551236483"/>
  </r>
  <r>
    <x v="48"/>
    <x v="2"/>
    <n v="43186"/>
    <n v="305864"/>
    <n v="11591"/>
    <s v="Male"/>
    <n v="278"/>
    <n v="67361.399999999994"/>
    <n v="0.14119347160829651"/>
    <n v="2.3984125614701063E-2"/>
    <n v="155.34532374100721"/>
    <n v="3.7895927601809952E-2"/>
    <n v="1.5597971564858981"/>
  </r>
  <r>
    <x v="90"/>
    <x v="5"/>
    <n v="25902"/>
    <n v="479418"/>
    <n v="18255"/>
    <s v="Female"/>
    <n v="306"/>
    <n v="47453.77"/>
    <n v="5.402800896086505E-2"/>
    <n v="1.676253081347576E-2"/>
    <n v="84.647058823529406"/>
    <n v="3.8077418870380339E-2"/>
    <n v="1.8320504208169253"/>
  </r>
  <r>
    <x v="91"/>
    <x v="6"/>
    <n v="16153"/>
    <n v="230685"/>
    <n v="21640"/>
    <s v="Female"/>
    <n v="259"/>
    <n v="59602.07"/>
    <n v="7.0021891323666471E-2"/>
    <n v="1.1968576709796673E-2"/>
    <n v="62.366795366795365"/>
    <n v="9.3807573097513933E-2"/>
    <n v="3.6898452299882374"/>
  </r>
  <r>
    <x v="92"/>
    <x v="3"/>
    <n v="6664.8"/>
    <n v="483177"/>
    <n v="17088"/>
    <s v="Genderfluid"/>
    <n v="123"/>
    <n v="69563.570000000007"/>
    <n v="1.37937029287404E-2"/>
    <n v="7.1980337078651688E-3"/>
    <n v="54.185365853658539"/>
    <n v="3.5365921805052804E-2"/>
    <n v="10.437457988236707"/>
  </r>
  <r>
    <x v="93"/>
    <x v="2"/>
    <n v="29095"/>
    <n v="274248"/>
    <n v="10493"/>
    <s v="Female"/>
    <n v="176"/>
    <n v="36174.65"/>
    <n v="0.10609010822321402"/>
    <n v="1.6773086819784618E-2"/>
    <n v="165.3125"/>
    <n v="3.8260990052798927E-2"/>
    <n v="1.2433287506444406"/>
  </r>
  <r>
    <x v="49"/>
    <x v="4"/>
    <n v="36035"/>
    <n v="382392"/>
    <n v="13222"/>
    <s v="Genderfluid"/>
    <n v="190"/>
    <n v="45980.06"/>
    <n v="9.4235758070252515E-2"/>
    <n v="1.4369989411586749E-2"/>
    <n v="189.65789473684211"/>
    <n v="3.4577083202577456E-2"/>
    <n v="1.2759833495212987"/>
  </r>
  <r>
    <x v="31"/>
    <x v="5"/>
    <n v="23330"/>
    <n v="248087"/>
    <n v="15373"/>
    <s v="Polygender"/>
    <n v="737"/>
    <n v="54289.8"/>
    <n v="9.4039590949949015E-2"/>
    <n v="4.7941195602680023E-2"/>
    <n v="31.655359565807327"/>
    <n v="6.1966165095309306E-2"/>
    <n v="2.3270381483069009"/>
  </r>
  <r>
    <x v="94"/>
    <x v="5"/>
    <n v="6335"/>
    <n v="441361"/>
    <n v="21750"/>
    <s v="Male"/>
    <n v="313"/>
    <n v="2091.64"/>
    <n v="1.43533298139165E-2"/>
    <n v="1.4390804597701149E-2"/>
    <n v="20.23961661341853"/>
    <n v="4.9279388074614655E-2"/>
    <n v="0.33017205998421467"/>
  </r>
  <r>
    <x v="72"/>
    <x v="3"/>
    <n v="16734"/>
    <n v="314143"/>
    <n v="3877"/>
    <s v="Female"/>
    <n v="186"/>
    <n v="22825.29"/>
    <n v="5.3268734302531012E-2"/>
    <n v="4.7975238586535983E-2"/>
    <n v="89.967741935483872"/>
    <n v="1.2341513259884829E-2"/>
    <n v="1.3640068124775906"/>
  </r>
  <r>
    <x v="95"/>
    <x v="1"/>
    <n v="49728"/>
    <n v="385762"/>
    <n v="6775"/>
    <s v="Female"/>
    <n v="88"/>
    <n v="49518.12"/>
    <n v="0.12890849798580473"/>
    <n v="1.2988929889298893E-2"/>
    <n v="565.09090909090912"/>
    <n v="1.7562642250921554E-2"/>
    <n v="0.9957794401544402"/>
  </r>
  <r>
    <x v="51"/>
    <x v="2"/>
    <n v="46880"/>
    <n v="328516"/>
    <n v="19294"/>
    <s v="Male"/>
    <n v="416"/>
    <n v="50029.99"/>
    <n v="0.14270233413288849"/>
    <n v="2.1561107079921218E-2"/>
    <n v="112.69230769230769"/>
    <n v="5.8730777191978473E-2"/>
    <n v="1.067192619453925"/>
  </r>
  <r>
    <x v="50"/>
    <x v="3"/>
    <n v="1804.9"/>
    <n v="391693"/>
    <n v="9722"/>
    <s v="Female"/>
    <n v="163"/>
    <n v="57136.21"/>
    <n v="4.6079455083445457E-3"/>
    <n v="1.6766097510800246E-2"/>
    <n v="11.073006134969326"/>
    <n v="2.4820458879785956E-2"/>
    <n v="31.656163776386503"/>
  </r>
  <r>
    <x v="96"/>
    <x v="1"/>
    <n v="12025"/>
    <n v="468476"/>
    <n v="4272"/>
    <s v="Female"/>
    <n v="307"/>
    <n v="97332"/>
    <n v="2.5668337332115199E-2"/>
    <n v="7.1863295880149808E-2"/>
    <n v="39.169381107491859"/>
    <n v="9.1189303187356446E-3"/>
    <n v="8.0941372141372145"/>
  </r>
  <r>
    <x v="97"/>
    <x v="5"/>
    <n v="36891"/>
    <n v="250519"/>
    <n v="13276"/>
    <s v="Male"/>
    <n v="159"/>
    <n v="67939.94"/>
    <n v="0.14725829178625174"/>
    <n v="1.1976498945465501E-2"/>
    <n v="232.01886792452831"/>
    <n v="5.2993984488202493E-2"/>
    <n v="1.8416399663874659"/>
  </r>
  <r>
    <x v="98"/>
    <x v="6"/>
    <n v="49766"/>
    <n v="482053"/>
    <n v="20648"/>
    <s v="Male"/>
    <n v="148"/>
    <n v="10865.62"/>
    <n v="0.10323761080213172"/>
    <n v="7.1677644323905462E-3"/>
    <n v="336.25675675675677"/>
    <n v="4.2833464370100383E-2"/>
    <n v="0.21833420407507134"/>
  </r>
  <r>
    <x v="26"/>
    <x v="5"/>
    <n v="42475"/>
    <n v="310644"/>
    <n v="19649"/>
    <s v="Male"/>
    <n v="424"/>
    <n v="15590.44"/>
    <n v="0.13673207916457425"/>
    <n v="2.1578706295485774E-2"/>
    <n v="100.17688679245283"/>
    <n v="6.3252469064266487E-2"/>
    <n v="0.36704979399646853"/>
  </r>
  <r>
    <x v="99"/>
    <x v="2"/>
    <n v="34109"/>
    <n v="209119"/>
    <n v="13288"/>
    <s v="Male"/>
    <n v="637"/>
    <n v="52172.9"/>
    <n v="0.1631080867831235"/>
    <n v="4.7937989163154726E-2"/>
    <n v="53.546310832025121"/>
    <n v="6.3542767515146883E-2"/>
    <n v="1.5295933624556568"/>
  </r>
  <r>
    <x v="100"/>
    <x v="2"/>
    <n v="44613"/>
    <n v="442429"/>
    <n v="5453"/>
    <s v="Female"/>
    <n v="392"/>
    <n v="16429.82"/>
    <n v="0.10083651840182266"/>
    <n v="7.1887034659820284E-2"/>
    <n v="113.80867346938776"/>
    <n v="1.2325141435122923E-2"/>
    <n v="0.36827426983166339"/>
  </r>
  <r>
    <x v="54"/>
    <x v="5"/>
    <n v="23697"/>
    <n v="398787"/>
    <n v="10590"/>
    <s v="Male"/>
    <n v="127"/>
    <n v="40416.21"/>
    <n v="5.9422699335735615E-2"/>
    <n v="1.1992445703493861E-2"/>
    <n v="186.59055118110237"/>
    <n v="2.6555529643644351E-2"/>
    <n v="1.705541207747816"/>
  </r>
  <r>
    <x v="101"/>
    <x v="0"/>
    <n v="8265.7999999999993"/>
    <n v="320051"/>
    <n v="7654"/>
    <s v="Agender"/>
    <n v="91"/>
    <n v="40406.99"/>
    <n v="2.5826508900144037E-2"/>
    <n v="1.188920825712046E-2"/>
    <n v="90.832967032967019"/>
    <n v="2.3914938556667532E-2"/>
    <n v="4.8884548380072106"/>
  </r>
  <r>
    <x v="102"/>
    <x v="4"/>
    <n v="29109"/>
    <n v="270045"/>
    <n v="2726"/>
    <s v="Male"/>
    <n v="45"/>
    <n v="33352.86"/>
    <n v="0.10779314558684663"/>
    <n v="1.6507703595011004E-2"/>
    <n v="646.86666666666667"/>
    <n v="1.0094613860652853E-2"/>
    <n v="1.1457920230856435"/>
  </r>
  <r>
    <x v="103"/>
    <x v="2"/>
    <n v="20163"/>
    <n v="495196"/>
    <n v="11506"/>
    <s v="Female"/>
    <n v="552"/>
    <n v="47431.74"/>
    <n v="4.0717210962931849E-2"/>
    <n v="4.7974969581088128E-2"/>
    <n v="36.527173913043477"/>
    <n v="2.3235244226528486E-2"/>
    <n v="2.3524148192233296"/>
  </r>
  <r>
    <x v="104"/>
    <x v="3"/>
    <n v="41126"/>
    <n v="392603"/>
    <n v="5516"/>
    <s v="Male"/>
    <n v="264"/>
    <n v="35077"/>
    <n v="0.1047521287407381"/>
    <n v="4.7860768672951415E-2"/>
    <n v="155.78030303030303"/>
    <n v="1.4049816226569842E-2"/>
    <n v="0.85291543062782671"/>
  </r>
  <r>
    <x v="105"/>
    <x v="6"/>
    <n v="28999"/>
    <n v="363790"/>
    <n v="10293"/>
    <s v="Male"/>
    <n v="247"/>
    <n v="21075.360000000001"/>
    <n v="7.9713571016245641E-2"/>
    <n v="2.399689109103274E-2"/>
    <n v="117.40485829959515"/>
    <n v="2.82937958712444E-2"/>
    <n v="0.72676161246939552"/>
  </r>
  <r>
    <x v="106"/>
    <x v="2"/>
    <n v="22965"/>
    <n v="271568"/>
    <n v="20167"/>
    <s v="Female"/>
    <n v="484"/>
    <n v="6316.02"/>
    <n v="8.4564455311376893E-2"/>
    <n v="2.3999603312341945E-2"/>
    <n v="47.448347107438018"/>
    <n v="7.4261326813173864E-2"/>
    <n v="0.27502808621815811"/>
  </r>
  <r>
    <x v="65"/>
    <x v="5"/>
    <n v="28527"/>
    <n v="336042"/>
    <n v="12043"/>
    <s v="Male"/>
    <n v="144"/>
    <n v="47334"/>
    <n v="8.4891174317496029E-2"/>
    <n v="1.1957153533172797E-2"/>
    <n v="198.10416666666666"/>
    <n v="3.5837782181989158E-2"/>
    <n v="1.659270165106741"/>
  </r>
  <r>
    <x v="44"/>
    <x v="0"/>
    <n v="47720"/>
    <n v="319339"/>
    <n v="18695"/>
    <s v="Male"/>
    <n v="314"/>
    <n v="44944.93"/>
    <n v="0.14943367393271728"/>
    <n v="1.6795934741909602E-2"/>
    <n v="151.97452229299364"/>
    <n v="5.8542802476365244E-2"/>
    <n v="0.94184681475272425"/>
  </r>
  <r>
    <x v="107"/>
    <x v="5"/>
    <n v="30873"/>
    <n v="479418"/>
    <n v="18255"/>
    <s v="Male"/>
    <n v="262"/>
    <n v="12389.06"/>
    <n v="6.4396831157778806E-2"/>
    <n v="1.4352232265132841E-2"/>
    <n v="117.83587786259542"/>
    <n v="3.8077418870380339E-2"/>
    <n v="0.40129109577948369"/>
  </r>
  <r>
    <x v="100"/>
    <x v="3"/>
    <n v="30870"/>
    <n v="230685"/>
    <n v="21640"/>
    <s v="Agender"/>
    <n v="415"/>
    <n v="817443.61"/>
    <n v="0.13381884387801549"/>
    <n v="1.9177449168207024E-2"/>
    <n v="74.385542168674704"/>
    <n v="9.3807573097513933E-2"/>
    <n v="26.480194687398768"/>
  </r>
  <r>
    <x v="108"/>
    <x v="2"/>
    <n v="16376"/>
    <n v="483177"/>
    <n v="17088"/>
    <s v="Female"/>
    <n v="246"/>
    <n v="62158.98"/>
    <n v="3.3892341729842276E-2"/>
    <n v="1.4396067415730338E-2"/>
    <n v="66.569105691056905"/>
    <n v="3.5365921805052804E-2"/>
    <n v="3.7957364435759651"/>
  </r>
  <r>
    <x v="65"/>
    <x v="6"/>
    <n v="21035"/>
    <n v="274248"/>
    <n v="10493"/>
    <s v="Female"/>
    <n v="755"/>
    <n v="6343.21"/>
    <n v="7.6700650506111259E-2"/>
    <n v="7.1952730391689701E-2"/>
    <n v="27.860927152317881"/>
    <n v="3.8260990052798927E-2"/>
    <n v="0.30155502733539341"/>
  </r>
  <r>
    <x v="109"/>
    <x v="5"/>
    <n v="46487"/>
    <n v="382392"/>
    <n v="13222"/>
    <s v="Female"/>
    <n v="190"/>
    <n v="40830.5"/>
    <n v="0.12156896587794724"/>
    <n v="1.4369989411586749E-2"/>
    <n v="244.66842105263157"/>
    <n v="3.4577083202577456E-2"/>
    <n v="0.87832082087465313"/>
  </r>
  <r>
    <x v="110"/>
    <x v="2"/>
    <n v="29086"/>
    <n v="296379"/>
    <n v="14908"/>
    <s v="Female"/>
    <n v="457"/>
    <n v="20072.53"/>
    <n v="9.8137857270589351E-2"/>
    <n v="3.0654682049906092E-2"/>
    <n v="63.645514223194745"/>
    <n v="5.030045988413484E-2"/>
    <n v="0.69010967475761531"/>
  </r>
  <r>
    <x v="111"/>
    <x v="5"/>
    <n v="47105"/>
    <n v="498820"/>
    <n v="18125"/>
    <s v="Male"/>
    <n v="149"/>
    <n v="47943.67"/>
    <n v="9.4432861553265704E-2"/>
    <n v="8.2206896551724144E-3"/>
    <n v="316.14093959731542"/>
    <n v="3.6335752375606434E-2"/>
    <n v="1.0178042670629444"/>
  </r>
  <r>
    <x v="112"/>
    <x v="2"/>
    <n v="16947"/>
    <n v="498941"/>
    <n v="17490"/>
    <s v="Female"/>
    <n v="302"/>
    <n v="51905.66"/>
    <n v="3.3965939860624801E-2"/>
    <n v="1.726700971983991E-2"/>
    <n v="56.115894039735096"/>
    <n v="3.505424489067846E-2"/>
    <n v="3.0628229185106512"/>
  </r>
  <r>
    <x v="113"/>
    <x v="4"/>
    <n v="42363"/>
    <n v="367043"/>
    <n v="12481"/>
    <s v="Male"/>
    <n v="484"/>
    <n v="28152.35"/>
    <n v="0.11541699473903602"/>
    <n v="3.8778943994872209E-2"/>
    <n v="87.526859504132233"/>
    <n v="3.4004190244739718E-2"/>
    <n v="0.66455043316101314"/>
  </r>
  <r>
    <x v="114"/>
    <x v="1"/>
    <n v="617.58000000000004"/>
    <n v="340848"/>
    <n v="10713"/>
    <s v="Male"/>
    <n v="521"/>
    <n v="51363.9"/>
    <n v="1.8118926911702578E-3"/>
    <n v="4.8632502566974704E-2"/>
    <n v="1.1853742802303264"/>
    <n v="3.1430432333474159E-2"/>
    <n v="83.169629845526089"/>
  </r>
  <r>
    <x v="115"/>
    <x v="3"/>
    <n v="42000"/>
    <n v="267360"/>
    <n v="3288"/>
    <s v="Female"/>
    <n v="35"/>
    <n v="63182.36"/>
    <n v="0.15709156193895871"/>
    <n v="1.0644768856447688E-2"/>
    <n v="1200"/>
    <n v="1.229802513464991E-2"/>
    <n v="1.5043419047619049"/>
  </r>
  <r>
    <x v="116"/>
    <x v="1"/>
    <n v="3586.4"/>
    <n v="398902"/>
    <n v="18951"/>
    <s v="Male"/>
    <n v="118"/>
    <n v="8890.4"/>
    <n v="8.9906794149941585E-3"/>
    <n v="6.2265843491108646E-3"/>
    <n v="30.393220338983053"/>
    <n v="4.75079092107836E-2"/>
    <n v="2.4789203658264554"/>
  </r>
  <r>
    <x v="117"/>
    <x v="1"/>
    <n v="36913"/>
    <n v="211852"/>
    <n v="18127"/>
    <s v="Female"/>
    <n v="315"/>
    <n v="17529.78"/>
    <n v="0.17423956346883673"/>
    <n v="1.7377392839410824E-2"/>
    <n v="117.18412698412699"/>
    <n v="8.5564450654230309E-2"/>
    <n v="0.47489448161894182"/>
  </r>
  <r>
    <x v="65"/>
    <x v="4"/>
    <n v="20002"/>
    <n v="426629"/>
    <n v="10836"/>
    <s v="Female"/>
    <n v="150"/>
    <n v="20152.23"/>
    <n v="4.6883826462804923E-2"/>
    <n v="1.3842746400885935E-2"/>
    <n v="133.34666666666666"/>
    <n v="2.5399117265821124E-2"/>
    <n v="1.0075107489251074"/>
  </r>
  <r>
    <x v="118"/>
    <x v="4"/>
    <n v="20096"/>
    <n v="497478"/>
    <n v="15750"/>
    <s v="Male"/>
    <n v="683"/>
    <n v="59964.11"/>
    <n v="4.0395756194243765E-2"/>
    <n v="4.3365079365079363E-2"/>
    <n v="29.423133235724745"/>
    <n v="3.165969148384451E-2"/>
    <n v="2.9838828622611464"/>
  </r>
  <r>
    <x v="119"/>
    <x v="1"/>
    <n v="22289"/>
    <n v="276086"/>
    <n v="3029"/>
    <s v="Female"/>
    <n v="42"/>
    <n v="43358.73"/>
    <n v="8.07320907253537E-2"/>
    <n v="1.3865962363816441E-2"/>
    <n v="530.69047619047615"/>
    <n v="1.0971219112885115E-2"/>
    <n v="1.9452972318183859"/>
  </r>
  <r>
    <x v="69"/>
    <x v="5"/>
    <n v="36287"/>
    <n v="456786"/>
    <n v="13293"/>
    <s v="Female"/>
    <n v="508"/>
    <n v="61378.59"/>
    <n v="7.943982521355733E-2"/>
    <n v="3.8215602196644848E-2"/>
    <n v="71.431102362204726"/>
    <n v="2.9101154588800884E-2"/>
    <n v="1.6914760106925344"/>
  </r>
  <r>
    <x v="59"/>
    <x v="0"/>
    <n v="27156"/>
    <n v="234063"/>
    <n v="7634"/>
    <s v="Male"/>
    <n v="111"/>
    <n v="48244.02"/>
    <n v="0.11602004588508222"/>
    <n v="1.4540214828399267E-2"/>
    <n v="244.64864864864865"/>
    <n v="3.261515062184113E-2"/>
    <n v="1.7765510384445424"/>
  </r>
  <r>
    <x v="43"/>
    <x v="2"/>
    <n v="1393.5"/>
    <n v="224899"/>
    <n v="18919"/>
    <s v="Male"/>
    <n v="346"/>
    <n v="22679.360000000001"/>
    <n v="6.1961147003766134E-3"/>
    <n v="1.8288493049315502E-2"/>
    <n v="4.0274566473988438"/>
    <n v="8.4122205968012315E-2"/>
    <n v="16.275105848582704"/>
  </r>
  <r>
    <x v="120"/>
    <x v="6"/>
    <n v="25582"/>
    <n v="410913"/>
    <n v="19469"/>
    <s v="Female"/>
    <n v="426"/>
    <n v="64082.12"/>
    <n v="6.2256487382974013E-2"/>
    <n v="2.1880938928553084E-2"/>
    <n v="60.051643192488264"/>
    <n v="4.7379858996916623E-2"/>
    <n v="2.5049691189117351"/>
  </r>
  <r>
    <x v="62"/>
    <x v="1"/>
    <n v="37515"/>
    <n v="233435"/>
    <n v="18769"/>
    <s v="Male"/>
    <n v="430"/>
    <n v="3952.61"/>
    <n v="0.16070854841818921"/>
    <n v="2.2910117747349353E-2"/>
    <n v="87.244186046511629"/>
    <n v="8.040353845824319E-2"/>
    <n v="0.10536078901772625"/>
  </r>
  <r>
    <x v="85"/>
    <x v="5"/>
    <n v="13899"/>
    <n v="237021"/>
    <n v="11684"/>
    <s v="Male"/>
    <n v="523"/>
    <n v="57626.92"/>
    <n v="5.8640373637778929E-2"/>
    <n v="4.4762067785005133E-2"/>
    <n v="26.575525812619503"/>
    <n v="4.9295210129060296E-2"/>
    <n v="4.1461198647384698"/>
  </r>
  <r>
    <x v="109"/>
    <x v="6"/>
    <n v="21228"/>
    <n v="317385"/>
    <n v="15793"/>
    <s v="Female"/>
    <n v="240"/>
    <n v="18594.259999999998"/>
    <n v="6.6884068245191178E-2"/>
    <n v="1.5196606091306275E-2"/>
    <n v="88.45"/>
    <n v="4.9759755501992846E-2"/>
    <n v="0.87593084605238358"/>
  </r>
  <r>
    <x v="121"/>
    <x v="0"/>
    <n v="41058"/>
    <n v="220802"/>
    <n v="16371"/>
    <s v="Male"/>
    <n v="277"/>
    <n v="44258.89"/>
    <n v="0.18594940263222254"/>
    <n v="1.6920163704110928E-2"/>
    <n v="148.22382671480145"/>
    <n v="7.4143350150813858E-2"/>
    <n v="1.0779602026401676"/>
  </r>
  <r>
    <x v="102"/>
    <x v="1"/>
    <n v="3039.7"/>
    <n v="260646"/>
    <n v="13374"/>
    <s v="Male"/>
    <n v="919"/>
    <n v="36232.800000000003"/>
    <n v="1.1662177819724838E-2"/>
    <n v="6.8715417975175719E-2"/>
    <n v="3.3076169749727962"/>
    <n v="5.1310973504293179E-2"/>
    <n v="11.919860512550581"/>
  </r>
  <r>
    <x v="50"/>
    <x v="1"/>
    <n v="25488"/>
    <n v="298089"/>
    <n v="17130"/>
    <s v="Male"/>
    <n v="172"/>
    <n v="26715.69"/>
    <n v="8.5504664714229642E-2"/>
    <n v="1.0040863981319323E-2"/>
    <n v="148.18604651162789"/>
    <n v="5.7466058794521102E-2"/>
    <n v="1.0481673728813559"/>
  </r>
  <r>
    <x v="122"/>
    <x v="4"/>
    <n v="16107"/>
    <n v="259652"/>
    <n v="3442"/>
    <s v="Male"/>
    <n v="46"/>
    <n v="11386"/>
    <n v="6.2033028823194121E-2"/>
    <n v="1.3364323067983731E-2"/>
    <n v="350.1521739130435"/>
    <n v="1.3256204458274922E-2"/>
    <n v="0.70689762215185947"/>
  </r>
  <r>
    <x v="123"/>
    <x v="3"/>
    <n v="20994"/>
    <n v="270505"/>
    <n v="8778"/>
    <s v="Male"/>
    <n v="363"/>
    <n v="112537.98"/>
    <n v="7.7610395371619748E-2"/>
    <n v="4.1353383458646614E-2"/>
    <n v="57.834710743801651"/>
    <n v="3.2450416812997908E-2"/>
    <n v="5.360482995141469"/>
  </r>
  <r>
    <x v="124"/>
    <x v="6"/>
    <n v="14962"/>
    <n v="445914"/>
    <n v="19705"/>
    <s v="Female"/>
    <n v="348"/>
    <n v="52243.42"/>
    <n v="3.3553555169830954E-2"/>
    <n v="1.76604922608475E-2"/>
    <n v="42.994252873563219"/>
    <n v="4.4190135317572446E-2"/>
    <n v="3.491740409036225"/>
  </r>
  <r>
    <x v="125"/>
    <x v="1"/>
    <n v="16927"/>
    <n v="299032"/>
    <n v="17629"/>
    <s v="Female"/>
    <n v="409"/>
    <n v="41901.32"/>
    <n v="5.6605981968484979E-2"/>
    <n v="2.32004084179477E-2"/>
    <n v="41.386308068459655"/>
    <n v="5.8953556809973516E-2"/>
    <n v="2.4754132451113606"/>
  </r>
  <r>
    <x v="15"/>
    <x v="4"/>
    <n v="15151"/>
    <n v="422678"/>
    <n v="18957"/>
    <s v="Male"/>
    <n v="155"/>
    <n v="20197.810000000001"/>
    <n v="3.5845253360714299E-2"/>
    <n v="8.1763992192857519E-3"/>
    <n v="97.748387096774195"/>
    <n v="4.4849743776586432E-2"/>
    <n v="1.3331007854267045"/>
  </r>
  <r>
    <x v="83"/>
    <x v="6"/>
    <n v="686.64"/>
    <n v="448109"/>
    <n v="10218"/>
    <s v="Male"/>
    <n v="179"/>
    <n v="24824.23"/>
    <n v="1.5323057559656244E-3"/>
    <n v="1.7518105304364845E-2"/>
    <n v="3.8359776536312848"/>
    <n v="2.2802487787569541E-2"/>
    <n v="36.153195269719212"/>
  </r>
  <r>
    <x v="126"/>
    <x v="1"/>
    <n v="9537.4"/>
    <n v="364561"/>
    <n v="17619"/>
    <s v="Female"/>
    <n v="200"/>
    <n v="63463.03"/>
    <n v="2.6161328282509649E-2"/>
    <n v="1.1351382030762245E-2"/>
    <n v="47.686999999999998"/>
    <n v="4.8329360518541475E-2"/>
    <n v="6.6541227168830082"/>
  </r>
  <r>
    <x v="127"/>
    <x v="6"/>
    <n v="10701"/>
    <n v="381282"/>
    <n v="13990"/>
    <s v="Male"/>
    <n v="489"/>
    <n v="11021.19"/>
    <n v="2.8065841031047884E-2"/>
    <n v="3.4953538241601141E-2"/>
    <n v="21.883435582822084"/>
    <n v="3.6692002245057462E-2"/>
    <n v="1.0299215026633026"/>
  </r>
  <r>
    <x v="88"/>
    <x v="0"/>
    <n v="4960.6000000000004"/>
    <n v="381315"/>
    <n v="5576"/>
    <s v="Female"/>
    <n v="201"/>
    <n v="64372.24"/>
    <n v="1.3009191875483526E-2"/>
    <n v="3.6047345767575324E-2"/>
    <n v="24.679601990049754"/>
    <n v="1.4623080655101425E-2"/>
    <n v="12.976704430915614"/>
  </r>
  <r>
    <x v="128"/>
    <x v="6"/>
    <n v="27369"/>
    <n v="391775"/>
    <n v="19210"/>
    <s v="Female"/>
    <n v="475"/>
    <n v="45895.76"/>
    <n v="6.9858975177078675E-2"/>
    <n v="2.4726704841228526E-2"/>
    <n v="57.618947368421054"/>
    <n v="4.9033246123412672E-2"/>
    <n v="1.6769249881252513"/>
  </r>
  <r>
    <x v="24"/>
    <x v="5"/>
    <n v="37826"/>
    <n v="258383"/>
    <n v="19769"/>
    <s v="Male"/>
    <n v="436"/>
    <n v="61104.83"/>
    <n v="0.14639508017168312"/>
    <n v="2.2054732156406496E-2"/>
    <n v="86.756880733944953"/>
    <n v="7.651045153899444E-2"/>
    <n v="1.6154187595833553"/>
  </r>
  <r>
    <x v="129"/>
    <x v="2"/>
    <n v="5134.3999999999996"/>
    <n v="202492"/>
    <n v="15150"/>
    <s v="Female"/>
    <n v="139"/>
    <n v="20476.98"/>
    <n v="2.5356063449420221E-2"/>
    <n v="9.1749174917491755E-3"/>
    <n v="36.938129496402873"/>
    <n v="7.4817770578590764E-2"/>
    <n v="3.9881933624181989"/>
  </r>
  <r>
    <x v="77"/>
    <x v="5"/>
    <n v="9715.7000000000007"/>
    <n v="233219"/>
    <n v="8743"/>
    <s v="Female"/>
    <n v="424"/>
    <n v="19267.900000000001"/>
    <n v="4.1659127258070743E-2"/>
    <n v="4.8495939608829919E-2"/>
    <n v="22.914386792452831"/>
    <n v="3.7488369300957468E-2"/>
    <n v="1.9831715676688246"/>
  </r>
  <r>
    <x v="66"/>
    <x v="3"/>
    <n v="34386"/>
    <n v="437969"/>
    <n v="10539"/>
    <s v="Female"/>
    <n v="263"/>
    <n v="218090.21"/>
    <n v="7.8512406129200921E-2"/>
    <n v="2.4954929310181232E-2"/>
    <n v="130.74524714828897"/>
    <n v="2.4063346949213301E-2"/>
    <n v="6.342412900599081"/>
  </r>
  <r>
    <x v="130"/>
    <x v="5"/>
    <n v="10286"/>
    <n v="447871"/>
    <n v="7414"/>
    <s v="Non-binary"/>
    <n v="365"/>
    <n v="63557.95"/>
    <n v="2.2966434531371756E-2"/>
    <n v="4.9231184246021041E-2"/>
    <n v="28.18082191780822"/>
    <n v="1.6553873771688724E-2"/>
    <n v="6.1790734979583899"/>
  </r>
  <r>
    <x v="111"/>
    <x v="4"/>
    <n v="19725"/>
    <n v="395977"/>
    <n v="7394"/>
    <s v="Male"/>
    <n v="149"/>
    <n v="19425.7"/>
    <n v="4.981349926889693E-2"/>
    <n v="2.0151474168244522E-2"/>
    <n v="132.38255033557047"/>
    <n v="1.8672801703129221E-2"/>
    <n v="0.98482636248415723"/>
  </r>
  <r>
    <x v="131"/>
    <x v="5"/>
    <n v="22459"/>
    <n v="313308"/>
    <n v="17781"/>
    <s v="Male"/>
    <n v="196"/>
    <n v="33417.39"/>
    <n v="7.16834552580847E-2"/>
    <n v="1.1023002080872842E-2"/>
    <n v="114.58673469387755"/>
    <n v="5.6752460837259183E-2"/>
    <n v="1.4879286700209271"/>
  </r>
  <r>
    <x v="132"/>
    <x v="5"/>
    <n v="3508.5"/>
    <n v="478030"/>
    <n v="15268"/>
    <s v="Male"/>
    <n v="460"/>
    <n v="33045.120000000003"/>
    <n v="7.3394975210760828E-3"/>
    <n v="3.0128373067854337E-2"/>
    <n v="7.6271739130434781"/>
    <n v="3.1939418028157231E-2"/>
    <n v="9.4185891406584012"/>
  </r>
  <r>
    <x v="133"/>
    <x v="1"/>
    <n v="37794"/>
    <n v="240481"/>
    <n v="6200"/>
    <s v="Female"/>
    <n v="556"/>
    <n v="3836.32"/>
    <n v="0.15716002511632934"/>
    <n v="8.9677419354838708E-2"/>
    <n v="67.974820143884898"/>
    <n v="2.5781662584570091E-2"/>
    <n v="0.10150605916283008"/>
  </r>
  <r>
    <x v="134"/>
    <x v="1"/>
    <n v="12242"/>
    <n v="493326"/>
    <n v="11484"/>
    <s v="Female"/>
    <n v="405"/>
    <n v="3319.44"/>
    <n v="2.4815233739960998E-2"/>
    <n v="3.526645768025078E-2"/>
    <n v="30.22716049382716"/>
    <n v="2.3278724413471012E-2"/>
    <n v="0.27115177258617873"/>
  </r>
  <r>
    <x v="60"/>
    <x v="0"/>
    <n v="34472"/>
    <n v="211954"/>
    <n v="14992"/>
    <s v="Female"/>
    <n v="200"/>
    <n v="22989.31"/>
    <n v="0.16263906319295696"/>
    <n v="1.3340448239060833E-2"/>
    <n v="172.36"/>
    <n v="7.0732328712833914E-2"/>
    <n v="0.66689806219540504"/>
  </r>
  <r>
    <x v="135"/>
    <x v="5"/>
    <n v="1123.7"/>
    <n v="431769"/>
    <n v="6428"/>
    <s v="Male"/>
    <n v="345"/>
    <n v="49834.51"/>
    <n v="2.6025490482179127E-3"/>
    <n v="5.3671437461107654E-2"/>
    <n v="3.2571014492753623"/>
    <n v="1.4887590355027805E-2"/>
    <n v="44.348589481178252"/>
  </r>
  <r>
    <x v="136"/>
    <x v="1"/>
    <n v="22272"/>
    <n v="481989"/>
    <n v="4405"/>
    <s v="Male"/>
    <n v="200"/>
    <n v="51013.61"/>
    <n v="4.6208523431032655E-2"/>
    <n v="4.5402951191827468E-2"/>
    <n v="111.36"/>
    <n v="9.1392127206222553E-3"/>
    <n v="2.2904817708333334"/>
  </r>
  <r>
    <x v="137"/>
    <x v="6"/>
    <n v="45140"/>
    <n v="268671"/>
    <n v="15362"/>
    <s v="Male"/>
    <n v="232"/>
    <n v="47611.81"/>
    <n v="0.16801217846362279"/>
    <n v="1.5102200234344486E-2"/>
    <n v="194.56896551724137"/>
    <n v="5.717773782804992E-2"/>
    <n v="1.0547587505538325"/>
  </r>
  <r>
    <x v="97"/>
    <x v="5"/>
    <n v="45008"/>
    <n v="464082"/>
    <n v="19207"/>
    <s v="Genderqueer"/>
    <n v="122"/>
    <n v="48613.57"/>
    <n v="9.6982860787533237E-2"/>
    <n v="6.3518508876971936E-3"/>
    <n v="368.91803278688525"/>
    <n v="4.1387082455255755E-2"/>
    <n v="1.0801095360824742"/>
  </r>
  <r>
    <x v="138"/>
    <x v="2"/>
    <n v="26555"/>
    <n v="433649"/>
    <n v="10757"/>
    <s v="Male"/>
    <n v="438"/>
    <n v="39461.480000000003"/>
    <n v="6.1236161042686595E-2"/>
    <n v="4.0717672213442413E-2"/>
    <n v="60.62785388127854"/>
    <n v="2.4805776100025597E-2"/>
    <n v="1.4860282432686878"/>
  </r>
  <r>
    <x v="139"/>
    <x v="3"/>
    <n v="35376"/>
    <n v="480673"/>
    <n v="12252"/>
    <s v="Male"/>
    <n v="500"/>
    <n v="69502.81"/>
    <n v="7.3596811137717322E-2"/>
    <n v="4.080966372837088E-2"/>
    <n v="70.751999999999995"/>
    <n v="2.5489261930668042E-2"/>
    <n v="1.9646882066938036"/>
  </r>
  <r>
    <x v="140"/>
    <x v="3"/>
    <n v="27903"/>
    <n v="400343"/>
    <n v="5334"/>
    <s v="Male"/>
    <n v="212"/>
    <n v="231440.53"/>
    <n v="6.9697734192929559E-2"/>
    <n v="3.974503187101612E-2"/>
    <n v="131.6179245283019"/>
    <n v="1.3323575034407995E-2"/>
    <n v="8.2944676199691791"/>
  </r>
  <r>
    <x v="75"/>
    <x v="2"/>
    <n v="33506"/>
    <n v="324075"/>
    <n v="8752"/>
    <s v="Male"/>
    <n v="431"/>
    <n v="52506.83"/>
    <n v="0.10338964745815012"/>
    <n v="4.9245886654478974E-2"/>
    <n v="77.740139211136892"/>
    <n v="2.700609426830209E-2"/>
    <n v="1.567087387333612"/>
  </r>
  <r>
    <x v="84"/>
    <x v="4"/>
    <n v="42809"/>
    <n v="444252"/>
    <n v="6176"/>
    <s v="Female"/>
    <n v="340"/>
    <n v="62062.99"/>
    <n v="9.636197473506028E-2"/>
    <n v="5.5051813471502592E-2"/>
    <n v="125.90882352941176"/>
    <n v="1.3902019574475748E-2"/>
    <n v="1.4497650026863509"/>
  </r>
  <r>
    <x v="141"/>
    <x v="0"/>
    <n v="19537"/>
    <n v="261635"/>
    <n v="3742"/>
    <s v="Female"/>
    <n v="86"/>
    <n v="8312.49"/>
    <n v="7.4672731094845873E-2"/>
    <n v="2.2982362373062535E-2"/>
    <n v="227.17441860465115"/>
    <n v="1.4302367802472911E-2"/>
    <n v="0.42547422838716281"/>
  </r>
  <r>
    <x v="56"/>
    <x v="4"/>
    <n v="47310"/>
    <n v="451569"/>
    <n v="3053"/>
    <s v="Genderfluid"/>
    <n v="139"/>
    <n v="59955.360000000001"/>
    <n v="0.10476804209323493"/>
    <n v="4.552898788077301E-2"/>
    <n v="340.35971223021585"/>
    <n v="6.760871539011757E-3"/>
    <n v="1.2672872542802791"/>
  </r>
  <r>
    <x v="36"/>
    <x v="4"/>
    <n v="24866"/>
    <n v="256784"/>
    <n v="15838"/>
    <s v="Bigender"/>
    <n v="269"/>
    <n v="23473.94"/>
    <n v="9.6836251479842983E-2"/>
    <n v="1.698446773582523E-2"/>
    <n v="92.438661710037181"/>
    <n v="6.1678297713253165E-2"/>
    <n v="0.94401753398214427"/>
  </r>
  <r>
    <x v="142"/>
    <x v="0"/>
    <n v="718.61"/>
    <n v="393320"/>
    <n v="13416"/>
    <s v="Female"/>
    <n v="95"/>
    <n v="26344.9"/>
    <n v="1.8270365097121937E-3"/>
    <n v="7.081097197376267E-3"/>
    <n v="7.5643157894736843"/>
    <n v="3.4109630834943561E-2"/>
    <n v="36.660914821669614"/>
  </r>
  <r>
    <x v="15"/>
    <x v="0"/>
    <n v="16379"/>
    <n v="435924"/>
    <n v="3170"/>
    <s v="Male"/>
    <n v="294"/>
    <n v="66481.59"/>
    <n v="3.7573063194501793E-2"/>
    <n v="9.2744479495268137E-2"/>
    <n v="55.710884353741498"/>
    <n v="7.2719097824391404E-3"/>
    <n v="4.0589529275291527"/>
  </r>
  <r>
    <x v="143"/>
    <x v="4"/>
    <n v="41121"/>
    <n v="386586"/>
    <n v="7549"/>
    <s v="Female"/>
    <n v="437"/>
    <n v="60934.58"/>
    <n v="0.10636960469339293"/>
    <n v="5.7888462047953372E-2"/>
    <n v="94.098398169336377"/>
    <n v="1.9527349671224513E-2"/>
    <n v="1.4818360448432675"/>
  </r>
  <r>
    <x v="138"/>
    <x v="0"/>
    <n v="8708.6"/>
    <n v="242786"/>
    <n v="4546"/>
    <s v="Female"/>
    <n v="46"/>
    <n v="31487.25"/>
    <n v="3.5869448815005811E-2"/>
    <n v="1.0118785745710514E-2"/>
    <n v="189.31739130434784"/>
    <n v="1.8724308650416417E-2"/>
    <n v="3.6156500470798978"/>
  </r>
  <r>
    <x v="144"/>
    <x v="5"/>
    <n v="19621"/>
    <n v="426892"/>
    <n v="16960"/>
    <s v="Male"/>
    <n v="190"/>
    <n v="8387.34"/>
    <n v="4.5962444833822134E-2"/>
    <n v="1.1202830188679245E-2"/>
    <n v="103.26842105263158"/>
    <n v="3.9729018112309437E-2"/>
    <n v="0.42746750930125887"/>
  </r>
  <r>
    <x v="145"/>
    <x v="3"/>
    <n v="42362"/>
    <n v="325002"/>
    <n v="10148"/>
    <s v="Male"/>
    <n v="103"/>
    <n v="301674"/>
    <n v="0.13034381326884142"/>
    <n v="1.0149783208513993E-2"/>
    <n v="411.28155339805824"/>
    <n v="3.1224423234318559E-2"/>
    <n v="7.1213351588687974"/>
  </r>
  <r>
    <x v="146"/>
    <x v="5"/>
    <n v="44097"/>
    <n v="384820"/>
    <n v="9469"/>
    <s v="Genderfluid"/>
    <n v="497"/>
    <n v="4419.74"/>
    <n v="0.11459123746167039"/>
    <n v="5.2487063047840322E-2"/>
    <n v="88.726358148893354"/>
    <n v="2.4606309443376124E-2"/>
    <n v="0.10022767988752068"/>
  </r>
  <r>
    <x v="96"/>
    <x v="6"/>
    <n v="45476"/>
    <n v="251664"/>
    <n v="3532"/>
    <s v="Female"/>
    <n v="303"/>
    <n v="42020.47"/>
    <n v="0.18070125246360227"/>
    <n v="8.5787089467723676E-2"/>
    <n v="150.0858085808581"/>
    <n v="1.4034585796935596E-2"/>
    <n v="0.9240142052951007"/>
  </r>
  <r>
    <x v="147"/>
    <x v="0"/>
    <n v="45828"/>
    <n v="361422"/>
    <n v="3748"/>
    <s v="Male"/>
    <n v="321"/>
    <n v="27570.9"/>
    <n v="0.12679914338363465"/>
    <n v="8.564567769477055E-2"/>
    <n v="142.7663551401869"/>
    <n v="1.0370149022472346E-2"/>
    <n v="0.60161691542288565"/>
  </r>
  <r>
    <x v="148"/>
    <x v="2"/>
    <n v="18142"/>
    <n v="302254"/>
    <n v="14275"/>
    <s v="Male"/>
    <n v="287"/>
    <n v="20685.900000000001"/>
    <n v="6.0022365295413792E-2"/>
    <n v="2.0105078809106829E-2"/>
    <n v="63.21254355400697"/>
    <n v="4.722848994554249E-2"/>
    <n v="1.1402215852717452"/>
  </r>
  <r>
    <x v="149"/>
    <x v="6"/>
    <n v="9945.7999999999993"/>
    <n v="365165"/>
    <n v="4401"/>
    <s v="Female"/>
    <n v="260"/>
    <n v="32333.27"/>
    <n v="2.7236454753330683E-2"/>
    <n v="5.9077482390365824E-2"/>
    <n v="38.253076923076918"/>
    <n v="1.2052086043295496E-2"/>
    <n v="3.2509471334633719"/>
  </r>
  <r>
    <x v="6"/>
    <x v="2"/>
    <n v="3598.5"/>
    <n v="331611"/>
    <n v="15551"/>
    <s v="Female"/>
    <n v="256"/>
    <n v="29870.58"/>
    <n v="1.0851570062513005E-2"/>
    <n v="1.6461963860844961E-2"/>
    <n v="14.056640625"/>
    <n v="4.6895308056729118E-2"/>
    <n v="8.3008420175072946"/>
  </r>
  <r>
    <x v="150"/>
    <x v="3"/>
    <n v="20048"/>
    <n v="301714"/>
    <n v="9381"/>
    <s v="Male"/>
    <n v="669"/>
    <n v="60368.39"/>
    <n v="6.644703262029604E-2"/>
    <n v="7.131435881036137E-2"/>
    <n v="29.96711509715994"/>
    <n v="3.1092358988976315E-2"/>
    <n v="3.011192637669593"/>
  </r>
  <r>
    <x v="151"/>
    <x v="5"/>
    <n v="11680"/>
    <n v="284520"/>
    <n v="11758"/>
    <s v="Female"/>
    <n v="137"/>
    <n v="16342.12"/>
    <n v="4.105159566990018E-2"/>
    <n v="1.1651641435618303E-2"/>
    <n v="85.255474452554751"/>
    <n v="4.1325741599887528E-2"/>
    <n v="1.3991541095890412"/>
  </r>
  <r>
    <x v="52"/>
    <x v="4"/>
    <n v="41817"/>
    <n v="341285"/>
    <n v="12398"/>
    <s v="Female"/>
    <n v="460"/>
    <n v="44211.38"/>
    <n v="0.12252809235682788"/>
    <n v="3.7102758509437006E-2"/>
    <n v="90.90652173913044"/>
    <n v="3.6327409642967025E-2"/>
    <n v="1.0572585312193605"/>
  </r>
  <r>
    <x v="106"/>
    <x v="6"/>
    <n v="32730"/>
    <n v="411360"/>
    <n v="4314"/>
    <s v="Male"/>
    <n v="83"/>
    <n v="23839.439999999999"/>
    <n v="7.956534422403734E-2"/>
    <n v="1.923968474733426E-2"/>
    <n v="394.33734939759034"/>
    <n v="1.0487164527421237E-2"/>
    <n v="0.72836663611365715"/>
  </r>
  <r>
    <x v="143"/>
    <x v="6"/>
    <n v="49314"/>
    <n v="467485"/>
    <n v="3689"/>
    <s v="Genderqueer"/>
    <n v="194"/>
    <n v="68017.47"/>
    <n v="0.10548787661636203"/>
    <n v="5.2588777446462454E-2"/>
    <n v="254.1958762886598"/>
    <n v="7.8911622832818166E-3"/>
    <n v="1.3792730259155614"/>
  </r>
  <r>
    <x v="39"/>
    <x v="5"/>
    <n v="13669"/>
    <n v="248230"/>
    <n v="9363"/>
    <s v="Female"/>
    <n v="373"/>
    <n v="26696.19"/>
    <n v="5.5065866333642188E-2"/>
    <n v="3.983765887002029E-2"/>
    <n v="36.646112600536192"/>
    <n v="3.7719050880232044E-2"/>
    <n v="1.9530463091667276"/>
  </r>
  <r>
    <x v="135"/>
    <x v="5"/>
    <n v="37404"/>
    <n v="387713"/>
    <n v="11768"/>
    <s v="Male"/>
    <n v="277"/>
    <n v="7221.57"/>
    <n v="9.6473422351068955E-2"/>
    <n v="2.3538409245411285E-2"/>
    <n v="135.03249097472923"/>
    <n v="3.0352348257602916E-2"/>
    <n v="0.19306945781199872"/>
  </r>
  <r>
    <x v="152"/>
    <x v="0"/>
    <n v="1610.1"/>
    <n v="474751"/>
    <n v="13933"/>
    <s v="Female"/>
    <n v="273"/>
    <n v="31472.44"/>
    <n v="3.3914620506328578E-3"/>
    <n v="1.9593770185889616E-2"/>
    <n v="5.8978021978021973"/>
    <n v="2.934801611792287E-2"/>
    <n v="19.546885286628161"/>
  </r>
  <r>
    <x v="2"/>
    <x v="4"/>
    <n v="19120"/>
    <n v="323982"/>
    <n v="6625"/>
    <s v="Male"/>
    <n v="69"/>
    <n v="40943.46"/>
    <n v="5.9015624324808169E-2"/>
    <n v="1.0415094339622642E-2"/>
    <n v="277.10144927536231"/>
    <n v="2.0448666901247602E-2"/>
    <n v="2.1413943514644349"/>
  </r>
  <r>
    <x v="37"/>
    <x v="5"/>
    <n v="19971"/>
    <n v="347839"/>
    <n v="12632"/>
    <s v="Female"/>
    <n v="477"/>
    <n v="8373.1299999999992"/>
    <n v="5.7414493486929299E-2"/>
    <n v="3.7761241291956932E-2"/>
    <n v="41.867924528301884"/>
    <n v="3.6315651781427614E-2"/>
    <n v="0.41926443342847125"/>
  </r>
  <r>
    <x v="153"/>
    <x v="5"/>
    <n v="26871"/>
    <n v="200231"/>
    <n v="7631"/>
    <s v="Genderfluid"/>
    <n v="408"/>
    <n v="12428.58"/>
    <n v="0.13419999900115367"/>
    <n v="5.3466125016380553E-2"/>
    <n v="65.860294117647058"/>
    <n v="3.8110981816002518E-2"/>
    <n v="0.46252763201964942"/>
  </r>
  <r>
    <x v="117"/>
    <x v="2"/>
    <n v="40285"/>
    <n v="415587"/>
    <n v="17437"/>
    <s v="Female"/>
    <n v="295"/>
    <n v="48254.29"/>
    <n v="9.6935178434359115E-2"/>
    <n v="1.6918047829328438E-2"/>
    <n v="136.5593220338983"/>
    <n v="4.1957520326670467E-2"/>
    <n v="1.1978227628149436"/>
  </r>
  <r>
    <x v="86"/>
    <x v="0"/>
    <n v="767"/>
    <n v="410152"/>
    <n v="18890"/>
    <s v="Male"/>
    <n v="308"/>
    <n v="48491.16"/>
    <n v="1.8700384247791063E-3"/>
    <n v="1.6304923239809421E-2"/>
    <n v="2.4902597402597402"/>
    <n v="4.6056096276502367E-2"/>
    <n v="63.221851368970015"/>
  </r>
  <r>
    <x v="154"/>
    <x v="3"/>
    <n v="17572"/>
    <n v="284434"/>
    <n v="9886"/>
    <s v="Female"/>
    <n v="492"/>
    <n v="113103.75"/>
    <n v="6.1778830941448634E-2"/>
    <n v="4.9767347764515475E-2"/>
    <n v="35.715447154471548"/>
    <n v="3.4756744974229523E-2"/>
    <n v="6.4365894605053491"/>
  </r>
  <r>
    <x v="155"/>
    <x v="2"/>
    <n v="40534"/>
    <n v="314805"/>
    <n v="12072"/>
    <s v="Male"/>
    <n v="402"/>
    <n v="27165.08"/>
    <n v="0.12875907307698417"/>
    <n v="3.330019880715706E-2"/>
    <n v="100.83084577114428"/>
    <n v="3.8347548482393863E-2"/>
    <n v="0.6701800957221099"/>
  </r>
  <r>
    <x v="120"/>
    <x v="5"/>
    <n v="1775.7"/>
    <n v="226367"/>
    <n v="19365"/>
    <s v="Female"/>
    <n v="493"/>
    <n v="18000.939999999999"/>
    <n v="7.8443412688245194E-3"/>
    <n v="2.5458301058610897E-2"/>
    <n v="3.6018255578093306"/>
    <n v="8.5546921591928157E-2"/>
    <n v="10.137376809145689"/>
  </r>
  <r>
    <x v="156"/>
    <x v="3"/>
    <n v="2734.2"/>
    <n v="357954"/>
    <n v="8197"/>
    <s v="Female"/>
    <n v="237"/>
    <n v="58288.800000000003"/>
    <n v="7.6384116394844024E-3"/>
    <n v="2.8913016957423449E-2"/>
    <n v="11.536708860759493"/>
    <n v="2.2899590450169576E-2"/>
    <n v="21.31841123546193"/>
  </r>
  <r>
    <x v="157"/>
    <x v="6"/>
    <n v="44097"/>
    <n v="305719"/>
    <n v="14546"/>
    <s v="Agender"/>
    <n v="323"/>
    <n v="17790.18"/>
    <n v="0.14424029909819147"/>
    <n v="2.2205417296851368E-2"/>
    <n v="136.52321981424149"/>
    <n v="4.757964012704477E-2"/>
    <n v="0.40343288659092458"/>
  </r>
  <r>
    <x v="2"/>
    <x v="3"/>
    <n v="33487"/>
    <n v="228782"/>
    <n v="5428"/>
    <s v="Female"/>
    <n v="449"/>
    <n v="54785.62"/>
    <n v="0.14637078091807923"/>
    <n v="8.2719233603537209E-2"/>
    <n v="74.581291759465472"/>
    <n v="2.3725642751615074E-2"/>
    <n v="1.6360265177531581"/>
  </r>
  <r>
    <x v="158"/>
    <x v="0"/>
    <n v="37747"/>
    <n v="381531"/>
    <n v="19215"/>
    <s v="Male"/>
    <n v="978"/>
    <n v="66324.73"/>
    <n v="9.8935604184194725E-2"/>
    <n v="5.0897736143637781E-2"/>
    <n v="38.596114519427402"/>
    <n v="5.0362880080517702E-2"/>
    <n v="1.7570861260497521"/>
  </r>
  <r>
    <x v="115"/>
    <x v="0"/>
    <n v="29786"/>
    <n v="422766"/>
    <n v="18015"/>
    <s v="Female"/>
    <n v="218"/>
    <n v="55851.040000000001"/>
    <n v="7.0455050784594783E-2"/>
    <n v="1.2101026922009437E-2"/>
    <n v="136.63302752293578"/>
    <n v="4.2612225202594341E-2"/>
    <n v="1.87507688175653"/>
  </r>
  <r>
    <x v="159"/>
    <x v="6"/>
    <n v="45779"/>
    <n v="310350"/>
    <n v="18601"/>
    <s v="Female"/>
    <n v="377"/>
    <n v="45119.839999999997"/>
    <n v="0.14750765265023361"/>
    <n v="2.0267727541530025E-2"/>
    <n v="121.42970822281167"/>
    <n v="5.9935556629611732E-2"/>
    <n v="0.98560125821883393"/>
  </r>
  <r>
    <x v="160"/>
    <x v="5"/>
    <n v="27383"/>
    <n v="437337"/>
    <n v="16596"/>
    <s v="Female"/>
    <n v="204"/>
    <n v="60841.68"/>
    <n v="6.2613042116262743E-2"/>
    <n v="1.2292118582791034E-2"/>
    <n v="134.23039215686273"/>
    <n v="3.7947852571358014E-2"/>
    <n v="2.2218778073987511"/>
  </r>
  <r>
    <x v="161"/>
    <x v="3"/>
    <n v="47410"/>
    <n v="207087"/>
    <n v="19099"/>
    <s v="Female"/>
    <n v="470"/>
    <n v="812236.39"/>
    <n v="0.2289375962759613"/>
    <n v="2.4608618252264517E-2"/>
    <n v="100.87234042553192"/>
    <n v="9.2226938436502537E-2"/>
    <n v="17.132174435773045"/>
  </r>
  <r>
    <x v="139"/>
    <x v="2"/>
    <n v="29599"/>
    <n v="436349"/>
    <n v="4107"/>
    <s v="Female"/>
    <n v="153"/>
    <n v="15809"/>
    <n v="6.7833316909171326E-2"/>
    <n v="3.7253469685902117E-2"/>
    <n v="193.45751633986927"/>
    <n v="9.4121907005630806E-3"/>
    <n v="0.53410588195547148"/>
  </r>
  <r>
    <x v="162"/>
    <x v="5"/>
    <n v="42240"/>
    <n v="449239"/>
    <n v="11707"/>
    <s v="Female"/>
    <n v="536"/>
    <n v="30364.45"/>
    <n v="9.4025674529593373E-2"/>
    <n v="4.5784573332194413E-2"/>
    <n v="78.805970149253724"/>
    <n v="2.6059625277413581E-2"/>
    <n v="0.71885535037878789"/>
  </r>
  <r>
    <x v="163"/>
    <x v="2"/>
    <n v="33282"/>
    <n v="408479"/>
    <n v="5662"/>
    <s v="Female"/>
    <n v="343"/>
    <n v="64664.19"/>
    <n v="8.1477872791502134E-2"/>
    <n v="6.0579300600494525E-2"/>
    <n v="97.032069970845484"/>
    <n v="1.3861177686000994E-2"/>
    <n v="1.9429177934018389"/>
  </r>
  <r>
    <x v="164"/>
    <x v="3"/>
    <n v="4145.7"/>
    <n v="265019"/>
    <n v="6240"/>
    <s v="Female"/>
    <n v="248"/>
    <n v="13284.89"/>
    <n v="1.5643029367705712E-2"/>
    <n v="3.9743589743589741E-2"/>
    <n v="16.716532258064515"/>
    <n v="2.3545481644712266E-2"/>
    <n v="3.2044986371420991"/>
  </r>
  <r>
    <x v="71"/>
    <x v="6"/>
    <n v="9888"/>
    <n v="470209"/>
    <n v="18393"/>
    <s v="Female"/>
    <n v="268"/>
    <n v="23797.73"/>
    <n v="2.1028946702423817E-2"/>
    <n v="1.457076061545153E-2"/>
    <n v="36.895522388059703"/>
    <n v="3.9116648128810806E-2"/>
    <n v="2.4067283576051781"/>
  </r>
  <r>
    <x v="165"/>
    <x v="4"/>
    <n v="14972"/>
    <n v="342106"/>
    <n v="17521"/>
    <s v="Female"/>
    <n v="680"/>
    <n v="65071.7"/>
    <n v="4.3764213430924917E-2"/>
    <n v="3.8810570172935335E-2"/>
    <n v="22.017647058823531"/>
    <n v="5.1215120459740547E-2"/>
    <n v="4.346226289072936"/>
  </r>
  <r>
    <x v="162"/>
    <x v="2"/>
    <n v="10023"/>
    <n v="292327"/>
    <n v="12430"/>
    <s v="Female"/>
    <n v="212"/>
    <n v="58882.27"/>
    <n v="3.4286945783318E-2"/>
    <n v="1.7055510860820595E-2"/>
    <n v="47.278301886792455"/>
    <n v="4.252087559479624E-2"/>
    <n v="5.8747151551431704"/>
  </r>
  <r>
    <x v="0"/>
    <x v="6"/>
    <n v="36545"/>
    <n v="280578"/>
    <n v="6571"/>
    <s v="Male"/>
    <n v="69"/>
    <n v="25931.49"/>
    <n v="0.13024898602171231"/>
    <n v="1.0500684827271343E-2"/>
    <n v="529.63768115942025"/>
    <n v="2.3419512577607653E-2"/>
    <n v="0.70957695991243674"/>
  </r>
  <r>
    <x v="166"/>
    <x v="4"/>
    <n v="4948"/>
    <n v="481071"/>
    <n v="17992"/>
    <s v="Male"/>
    <n v="457"/>
    <n v="3570.01"/>
    <n v="1.0285384070126862E-2"/>
    <n v="2.5400177856825256E-2"/>
    <n v="10.827133479212254"/>
    <n v="3.7399884840283448E-2"/>
    <n v="0.72150565885206153"/>
  </r>
  <r>
    <x v="38"/>
    <x v="6"/>
    <n v="42540"/>
    <n v="227128"/>
    <n v="16923"/>
    <s v="Male"/>
    <n v="321"/>
    <n v="60793.06"/>
    <n v="0.18729526962769891"/>
    <n v="1.896826803758199E-2"/>
    <n v="132.52336448598132"/>
    <n v="7.4508647106477408E-2"/>
    <n v="1.4290799247766808"/>
  </r>
  <r>
    <x v="167"/>
    <x v="3"/>
    <n v="20613"/>
    <n v="351156"/>
    <n v="12774"/>
    <s v="Male"/>
    <n v="980"/>
    <n v="34839.14"/>
    <n v="5.8700406656870451E-2"/>
    <n v="7.6718334116173473E-2"/>
    <n v="21.033673469387754"/>
    <n v="3.6376994839900215E-2"/>
    <n v="1.690153786445447"/>
  </r>
  <r>
    <x v="168"/>
    <x v="5"/>
    <n v="42654"/>
    <n v="443783"/>
    <n v="15264"/>
    <s v="Male"/>
    <n v="415"/>
    <n v="25114.86"/>
    <n v="9.6114542467827746E-2"/>
    <n v="2.7188155136268342E-2"/>
    <n v="102.78072289156627"/>
    <n v="3.4395188639492723E-2"/>
    <n v="0.58880433253622166"/>
  </r>
  <r>
    <x v="125"/>
    <x v="4"/>
    <n v="20706"/>
    <n v="355863"/>
    <n v="3210"/>
    <s v="Polygender"/>
    <n v="42"/>
    <n v="54256.35"/>
    <n v="5.8185312887262794E-2"/>
    <n v="1.3084112149532711E-2"/>
    <n v="493"/>
    <n v="9.0203252375211807E-3"/>
    <n v="2.6203201970443351"/>
  </r>
  <r>
    <x v="116"/>
    <x v="0"/>
    <n v="23973"/>
    <n v="473808"/>
    <n v="13068"/>
    <s v="Male"/>
    <n v="378"/>
    <n v="58625.23"/>
    <n v="5.0596444129267552E-2"/>
    <n v="2.8925619834710745E-2"/>
    <n v="63.420634920634917"/>
    <n v="2.758079221963327E-2"/>
    <n v="2.4454690693697079"/>
  </r>
  <r>
    <x v="74"/>
    <x v="0"/>
    <n v="44006"/>
    <n v="290155"/>
    <n v="18568"/>
    <s v="Male"/>
    <n v="122"/>
    <n v="44537.04"/>
    <n v="0.15166376591821612"/>
    <n v="6.5704437742352432E-3"/>
    <n v="360.70491803278691"/>
    <n v="6.3993382847098962E-2"/>
    <n v="1.0120674453483616"/>
  </r>
  <r>
    <x v="169"/>
    <x v="3"/>
    <n v="49059"/>
    <n v="414362"/>
    <n v="6773"/>
    <s v="Genderqueer"/>
    <n v="285"/>
    <n v="26323.88"/>
    <n v="0.11839647458019799"/>
    <n v="4.2078842462719625E-2"/>
    <n v="172.13684210526316"/>
    <n v="1.6345610842693103E-2"/>
    <n v="0.53657595955889847"/>
  </r>
  <r>
    <x v="170"/>
    <x v="2"/>
    <n v="17842"/>
    <n v="413985"/>
    <n v="8825"/>
    <s v="Female"/>
    <n v="255"/>
    <n v="69824.649999999994"/>
    <n v="4.3098179885744652E-2"/>
    <n v="2.8895184135977338E-2"/>
    <n v="69.968627450980392"/>
    <n v="2.131719748300059E-2"/>
    <n v="3.9134990471920186"/>
  </r>
  <r>
    <x v="164"/>
    <x v="3"/>
    <n v="13334"/>
    <n v="413160"/>
    <n v="14834"/>
    <s v="Female"/>
    <n v="643"/>
    <n v="39214.32"/>
    <n v="3.2273211346693774E-2"/>
    <n v="4.3346366455440204E-2"/>
    <n v="20.737169517884915"/>
    <n v="3.5903766095459387E-2"/>
    <n v="2.9409269536523173"/>
  </r>
  <r>
    <x v="116"/>
    <x v="2"/>
    <n v="14692"/>
    <n v="342608"/>
    <n v="9311"/>
    <s v="Non-binary"/>
    <n v="309"/>
    <n v="4662.03"/>
    <n v="4.2882828188483629E-2"/>
    <n v="3.3186553538825048E-2"/>
    <n v="47.546925566343042"/>
    <n v="2.7176831831130621E-2"/>
    <n v="0.31731758780288588"/>
  </r>
  <r>
    <x v="117"/>
    <x v="6"/>
    <n v="12007"/>
    <n v="446171"/>
    <n v="13486"/>
    <s v="Male"/>
    <n v="120"/>
    <n v="35711.72"/>
    <n v="2.6911206689811753E-2"/>
    <n v="8.898116565327005E-3"/>
    <n v="100.05833333333334"/>
    <n v="3.0226079238677546E-2"/>
    <n v="2.9742416923461317"/>
  </r>
  <r>
    <x v="67"/>
    <x v="3"/>
    <n v="33398"/>
    <n v="245464"/>
    <n v="18851"/>
    <s v="Female"/>
    <n v="121"/>
    <n v="15157.55"/>
    <n v="0.13606068506990843"/>
    <n v="6.4187576255901541E-3"/>
    <n v="276.01652892561981"/>
    <n v="7.6797412247824534E-2"/>
    <n v="0.45384603868495116"/>
  </r>
  <r>
    <x v="169"/>
    <x v="0"/>
    <n v="1013.3"/>
    <n v="250382"/>
    <n v="3830"/>
    <s v="Male"/>
    <n v="47"/>
    <n v="53839.9"/>
    <n v="4.0470161593085764E-3"/>
    <n v="1.2271540469973891E-2"/>
    <n v="21.559574468085106"/>
    <n v="1.5296626754319399E-2"/>
    <n v="53.133228066712725"/>
  </r>
  <r>
    <x v="1"/>
    <x v="2"/>
    <n v="16116"/>
    <n v="287248"/>
    <n v="19964"/>
    <s v="Male"/>
    <n v="240"/>
    <n v="50881.51"/>
    <n v="5.610482927644405E-2"/>
    <n v="1.2021638950110198E-2"/>
    <n v="67.150000000000006"/>
    <n v="6.9500919066451283E-2"/>
    <n v="3.1572046413502113"/>
  </r>
  <r>
    <x v="35"/>
    <x v="6"/>
    <n v="31213"/>
    <n v="448413"/>
    <n v="7519"/>
    <s v="Male"/>
    <n v="366"/>
    <n v="51944.35"/>
    <n v="6.9607705396587519E-2"/>
    <n v="4.8676685729485303E-2"/>
    <n v="85.28142076502732"/>
    <n v="1.6768024120620947E-2"/>
    <n v="1.6641896004869765"/>
  </r>
  <r>
    <x v="140"/>
    <x v="3"/>
    <n v="23290"/>
    <n v="375504"/>
    <n v="14817"/>
    <s v="Female"/>
    <n v="161"/>
    <n v="14085.49"/>
    <n v="6.2023307341599554E-2"/>
    <n v="1.0865897280151178E-2"/>
    <n v="144.65838509316771"/>
    <n v="3.9458967148152883E-2"/>
    <n v="0.60478703306139969"/>
  </r>
  <r>
    <x v="171"/>
    <x v="0"/>
    <n v="24147"/>
    <n v="322298"/>
    <n v="14406"/>
    <s v="Female"/>
    <n v="162"/>
    <n v="13254.29"/>
    <n v="7.4921346083438312E-2"/>
    <n v="1.1245314452311536E-2"/>
    <n v="149.05555555555554"/>
    <n v="4.4697764180975368E-2"/>
    <n v="0.54890007040212041"/>
  </r>
  <r>
    <x v="133"/>
    <x v="3"/>
    <n v="3499.9"/>
    <n v="327544"/>
    <n v="14777"/>
    <s v="Male"/>
    <n v="443"/>
    <n v="55508.89"/>
    <n v="1.0685281977383191E-2"/>
    <n v="2.9979021452256886E-2"/>
    <n v="7.9004514672686232"/>
    <n v="4.5114549495640283E-2"/>
    <n v="15.860136003885824"/>
  </r>
  <r>
    <x v="172"/>
    <x v="5"/>
    <n v="45719"/>
    <n v="377930"/>
    <n v="10818"/>
    <s v="Female"/>
    <n v="400"/>
    <n v="45322.04"/>
    <n v="0.1209721376974572"/>
    <n v="3.6975411351451284E-2"/>
    <n v="114.2975"/>
    <n v="2.8624348424311382E-2"/>
    <n v="0.99131739539360009"/>
  </r>
  <r>
    <x v="131"/>
    <x v="0"/>
    <n v="1064.9000000000001"/>
    <n v="426758"/>
    <n v="17872"/>
    <s v="Female"/>
    <n v="308"/>
    <n v="5071.63"/>
    <n v="2.4953252194452129E-3"/>
    <n v="1.7233661593554161E-2"/>
    <n v="3.4574675324675326"/>
    <n v="4.187853537602107E-2"/>
    <n v="4.7625410836698281"/>
  </r>
  <r>
    <x v="173"/>
    <x v="2"/>
    <n v="21866"/>
    <n v="258055"/>
    <n v="3871"/>
    <s v="Female"/>
    <n v="357"/>
    <n v="38516.26"/>
    <n v="8.4733874561624456E-2"/>
    <n v="9.2224231464737794E-2"/>
    <n v="61.249299719887958"/>
    <n v="1.5000678150006781E-2"/>
    <n v="1.7614680325619685"/>
  </r>
  <r>
    <x v="63"/>
    <x v="1"/>
    <n v="45048"/>
    <n v="488381"/>
    <n v="7660"/>
    <s v="Male"/>
    <n v="381"/>
    <n v="53980.28"/>
    <n v="9.2239460585075997E-2"/>
    <n v="4.9738903394255872E-2"/>
    <n v="118.23622047244095"/>
    <n v="1.5684475849797597E-2"/>
    <n v="1.1982836085952762"/>
  </r>
  <r>
    <x v="174"/>
    <x v="1"/>
    <n v="28803"/>
    <n v="223582"/>
    <n v="10623"/>
    <s v="Male"/>
    <n v="211"/>
    <n v="6390.75"/>
    <n v="0.12882521848807149"/>
    <n v="1.9862562364680411E-2"/>
    <n v="136.50710900473933"/>
    <n v="4.7512769364260091E-2"/>
    <n v="0.22187792938235601"/>
  </r>
  <r>
    <x v="33"/>
    <x v="3"/>
    <n v="6679.3"/>
    <n v="317819"/>
    <n v="14217"/>
    <s v="Female"/>
    <n v="145"/>
    <n v="423576"/>
    <n v="2.1016050015889548E-2"/>
    <n v="1.0199057466413449E-2"/>
    <n v="46.064137931034487"/>
    <n v="4.4733008410447458E-2"/>
    <n v="63.416226251253875"/>
  </r>
  <r>
    <x v="175"/>
    <x v="1"/>
    <n v="15105"/>
    <n v="390493"/>
    <n v="9890"/>
    <s v="Female"/>
    <n v="425"/>
    <n v="4598.5200000000004"/>
    <n v="3.8681871377976046E-2"/>
    <n v="4.29726996966633E-2"/>
    <n v="35.541176470588233"/>
    <n v="2.5326958485811527E-2"/>
    <n v="0.30443694141012911"/>
  </r>
  <r>
    <x v="63"/>
    <x v="6"/>
    <n v="43827"/>
    <n v="253736"/>
    <n v="3826"/>
    <s v="Male"/>
    <n v="174"/>
    <n v="20596.21"/>
    <n v="0.17272677113220039"/>
    <n v="4.5478306325143755E-2"/>
    <n v="251.87931034482759"/>
    <n v="1.5078664438629126E-2"/>
    <n v="0.46994341387729022"/>
  </r>
  <r>
    <x v="176"/>
    <x v="1"/>
    <n v="5484.6"/>
    <n v="373691"/>
    <n v="4788"/>
    <s v="Male"/>
    <n v="47"/>
    <n v="3835.71"/>
    <n v="1.4676831927983282E-2"/>
    <n v="9.8162071846282367E-3"/>
    <n v="116.69361702127661"/>
    <n v="1.281272495189876E-2"/>
    <n v="0.69936002625533311"/>
  </r>
  <r>
    <x v="76"/>
    <x v="6"/>
    <n v="9778.1"/>
    <n v="263366"/>
    <n v="19487"/>
    <s v="Male"/>
    <n v="174"/>
    <n v="68986.240000000005"/>
    <n v="3.7127419636551418E-2"/>
    <n v="8.9290296094832449E-3"/>
    <n v="56.195977011494257"/>
    <n v="7.3992087057554889E-2"/>
    <n v="7.0551784088933438"/>
  </r>
  <r>
    <x v="177"/>
    <x v="5"/>
    <n v="11760"/>
    <n v="463814"/>
    <n v="6757"/>
    <s v="Male"/>
    <n v="269"/>
    <n v="20632.900000000001"/>
    <n v="2.5354991440534352E-2"/>
    <n v="3.9810566819594495E-2"/>
    <n v="43.717472118959108"/>
    <n v="1.456833989487165E-2"/>
    <n v="1.754498299319728"/>
  </r>
  <r>
    <x v="93"/>
    <x v="3"/>
    <n v="36338"/>
    <n v="391216"/>
    <n v="9023"/>
    <s v="Male"/>
    <n v="224"/>
    <n v="414832.33"/>
    <n v="9.2884749090016774E-2"/>
    <n v="2.482544608223429E-2"/>
    <n v="162.22321428571428"/>
    <n v="2.3063985113083309E-2"/>
    <n v="11.415937310804118"/>
  </r>
  <r>
    <x v="178"/>
    <x v="4"/>
    <n v="15129"/>
    <n v="230359"/>
    <n v="12638"/>
    <s v="Female"/>
    <n v="186"/>
    <n v="40793.410000000003"/>
    <n v="6.5675749590856008E-2"/>
    <n v="1.4717518594714353E-2"/>
    <n v="81.338709677419359"/>
    <n v="5.4862193359061291E-2"/>
    <n v="2.6963718685967351"/>
  </r>
  <r>
    <x v="106"/>
    <x v="6"/>
    <n v="2339.6"/>
    <n v="238999"/>
    <n v="3306"/>
    <s v="Male"/>
    <n v="45"/>
    <n v="23347.05"/>
    <n v="9.7891622977502001E-3"/>
    <n v="1.3611615245009074E-2"/>
    <n v="51.99111111111111"/>
    <n v="1.3832693860643768E-2"/>
    <n v="9.9790776201060005"/>
  </r>
  <r>
    <x v="179"/>
    <x v="0"/>
    <n v="35857"/>
    <n v="261365"/>
    <n v="13740"/>
    <s v="Agender"/>
    <n v="115"/>
    <n v="20999"/>
    <n v="0.13719128421938667"/>
    <n v="8.3697234352256185E-3"/>
    <n v="311.8"/>
    <n v="5.2570160503510419E-2"/>
    <n v="0.58563181526619623"/>
  </r>
  <r>
    <x v="5"/>
    <x v="1"/>
    <n v="43182"/>
    <n v="440000"/>
    <n v="18182"/>
    <s v="Male"/>
    <n v="196"/>
    <n v="54380.54"/>
    <n v="9.8140909090909084E-2"/>
    <n v="1.0779892201077989E-2"/>
    <n v="220.31632653061226"/>
    <n v="4.1322727272727275E-2"/>
    <n v="1.2593335185957113"/>
  </r>
  <r>
    <x v="180"/>
    <x v="1"/>
    <n v="11771"/>
    <n v="477587"/>
    <n v="14349"/>
    <s v="Male"/>
    <n v="153"/>
    <n v="51028.09"/>
    <n v="2.4646818276041853E-2"/>
    <n v="1.0662763955676354E-2"/>
    <n v="76.93464052287581"/>
    <n v="3.0044787651255164E-2"/>
    <n v="4.335068388412199"/>
  </r>
  <r>
    <x v="102"/>
    <x v="0"/>
    <n v="5850.5"/>
    <n v="390341"/>
    <n v="11748"/>
    <s v="Non-binary"/>
    <n v="302"/>
    <n v="58011.26"/>
    <n v="1.498817700420914E-2"/>
    <n v="2.5706503234593121E-2"/>
    <n v="19.372516556291391"/>
    <n v="3.0096761549516959E-2"/>
    <n v="9.9156072130587134"/>
  </r>
  <r>
    <x v="72"/>
    <x v="1"/>
    <n v="30230"/>
    <n v="437485"/>
    <n v="6960"/>
    <s v="Male"/>
    <n v="463"/>
    <n v="63795.83"/>
    <n v="6.9099511983267997E-2"/>
    <n v="6.652298850574713E-2"/>
    <n v="65.291576673866089"/>
    <n v="1.5909116884007451E-2"/>
    <n v="2.1103483294740326"/>
  </r>
  <r>
    <x v="181"/>
    <x v="1"/>
    <n v="32548"/>
    <n v="290630"/>
    <n v="18004"/>
    <s v="Female"/>
    <n v="249"/>
    <n v="58507.3"/>
    <n v="0.1119911915493927"/>
    <n v="1.3830259942235058E-2"/>
    <n v="130.71485943775102"/>
    <n v="6.1948181536661734E-2"/>
    <n v="1.7975697431485806"/>
  </r>
  <r>
    <x v="182"/>
    <x v="3"/>
    <n v="24213"/>
    <n v="314885"/>
    <n v="10204"/>
    <s v="Female"/>
    <n v="400"/>
    <n v="50396.82"/>
    <n v="7.6894739349286242E-2"/>
    <n v="3.9200313602508821E-2"/>
    <n v="60.532499999999999"/>
    <n v="3.240548136621306E-2"/>
    <n v="2.0813951183248669"/>
  </r>
  <r>
    <x v="183"/>
    <x v="2"/>
    <n v="25435"/>
    <n v="261495"/>
    <n v="14903"/>
    <s v="Male"/>
    <n v="194"/>
    <n v="51908.28"/>
    <n v="9.7267634180385865E-2"/>
    <n v="1.3017513252365295E-2"/>
    <n v="131.10824742268042"/>
    <n v="5.6991529474750953E-2"/>
    <n v="2.0408209160605466"/>
  </r>
  <r>
    <x v="184"/>
    <x v="1"/>
    <n v="12097"/>
    <n v="324145"/>
    <n v="8849"/>
    <s v="Female"/>
    <n v="432"/>
    <n v="42912.37"/>
    <n v="3.7319718027426001E-2"/>
    <n v="4.8819075601762914E-2"/>
    <n v="28.002314814814813"/>
    <n v="2.7299511021302195E-2"/>
    <n v="3.5473563693477725"/>
  </r>
  <r>
    <x v="81"/>
    <x v="2"/>
    <n v="28057"/>
    <n v="493749"/>
    <n v="10461"/>
    <s v="Male"/>
    <n v="450"/>
    <n v="61827.82"/>
    <n v="5.682441888489901E-2"/>
    <n v="4.3016919988528822E-2"/>
    <n v="62.348888888888887"/>
    <n v="2.1186878353171349E-2"/>
    <n v="2.2036504259186658"/>
  </r>
  <r>
    <x v="163"/>
    <x v="2"/>
    <n v="8147.5"/>
    <n v="336526"/>
    <n v="3661"/>
    <s v="Male"/>
    <n v="92"/>
    <n v="12912.83"/>
    <n v="2.4210610770044515E-2"/>
    <n v="2.5129745971046162E-2"/>
    <n v="88.559782608695656"/>
    <n v="1.087880282652752E-2"/>
    <n v="1.5848824792881251"/>
  </r>
  <r>
    <x v="116"/>
    <x v="6"/>
    <n v="18880"/>
    <n v="202919"/>
    <n v="11791"/>
    <s v="Female"/>
    <n v="248"/>
    <n v="3953.07"/>
    <n v="9.3042051261833542E-2"/>
    <n v="2.1032991264523789E-2"/>
    <n v="76.129032258064512"/>
    <n v="5.8106929365904621E-2"/>
    <n v="0.20937870762711866"/>
  </r>
  <r>
    <x v="62"/>
    <x v="2"/>
    <n v="49142"/>
    <n v="418726"/>
    <n v="15758"/>
    <s v="Male"/>
    <n v="313"/>
    <n v="45698.74"/>
    <n v="0.11736075619856422"/>
    <n v="1.9862926767356265E-2"/>
    <n v="157.00319488817891"/>
    <n v="3.7633201664095374E-2"/>
    <n v="0.9299324406821049"/>
  </r>
  <r>
    <x v="185"/>
    <x v="1"/>
    <n v="7927.1"/>
    <n v="319000"/>
    <n v="15264"/>
    <s v="Male"/>
    <n v="356"/>
    <n v="67433.64"/>
    <n v="2.484984326018809E-2"/>
    <n v="2.3322851153039833E-2"/>
    <n v="22.267134831460677"/>
    <n v="4.7849529780564261E-2"/>
    <n v="8.5067225088620049"/>
  </r>
  <r>
    <x v="90"/>
    <x v="5"/>
    <n v="35764"/>
    <n v="433765"/>
    <n v="4958"/>
    <s v="Agender"/>
    <n v="136"/>
    <n v="34843.46"/>
    <n v="8.245017463373025E-2"/>
    <n v="2.7430415490116981E-2"/>
    <n v="262.97058823529414"/>
    <n v="1.1430152271391191E-2"/>
    <n v="0.9742607090929426"/>
  </r>
  <r>
    <x v="186"/>
    <x v="0"/>
    <n v="31398"/>
    <n v="208396"/>
    <n v="6022"/>
    <s v="Female"/>
    <n v="164"/>
    <n v="35891.949999999997"/>
    <n v="0.15066507994395287"/>
    <n v="2.723347725008303E-2"/>
    <n v="191.45121951219511"/>
    <n v="2.8896907810130712E-2"/>
    <n v="1.1431285432193132"/>
  </r>
  <r>
    <x v="179"/>
    <x v="3"/>
    <n v="8475"/>
    <n v="409978"/>
    <n v="11075"/>
    <s v="Male"/>
    <n v="152"/>
    <n v="58545.279999999999"/>
    <n v="2.0671840928049797E-2"/>
    <n v="1.3724604966139954E-2"/>
    <n v="55.756578947368418"/>
    <n v="2.7013644634590148E-2"/>
    <n v="6.9079976401179941"/>
  </r>
  <r>
    <x v="60"/>
    <x v="3"/>
    <n v="3611.3"/>
    <n v="329833"/>
    <n v="19768"/>
    <s v="Male"/>
    <n v="618"/>
    <n v="45260.78"/>
    <n v="1.094887412720983E-2"/>
    <n v="3.1262646701740185E-2"/>
    <n v="5.8435275080906148"/>
    <n v="5.9933360215624273E-2"/>
    <n v="12.533098884058372"/>
  </r>
  <r>
    <x v="187"/>
    <x v="0"/>
    <n v="44474"/>
    <n v="362549"/>
    <n v="11783"/>
    <s v="Male"/>
    <n v="120"/>
    <n v="361299"/>
    <n v="0.12267031490915711"/>
    <n v="1.0184163625562251E-2"/>
    <n v="370.61666666666667"/>
    <n v="3.2500434424036474E-2"/>
    <n v="8.1238251562710797"/>
  </r>
  <r>
    <x v="74"/>
    <x v="6"/>
    <n v="10195"/>
    <n v="356784"/>
    <n v="19246"/>
    <s v="Genderqueer"/>
    <n v="120"/>
    <n v="15063.93"/>
    <n v="2.8574711870487466E-2"/>
    <n v="6.235061831029824E-3"/>
    <n v="84.958333333333329"/>
    <n v="5.3943001928337592E-2"/>
    <n v="1.4775801863658657"/>
  </r>
  <r>
    <x v="53"/>
    <x v="4"/>
    <n v="42538"/>
    <n v="440474"/>
    <n v="4609"/>
    <s v="Male"/>
    <n v="237"/>
    <n v="30005.279999999999"/>
    <n v="9.6573237012854335E-2"/>
    <n v="5.1421132566717292E-2"/>
    <n v="179.48523206751054"/>
    <n v="1.0463727711510782E-2"/>
    <n v="0.70537589919601296"/>
  </r>
  <r>
    <x v="188"/>
    <x v="4"/>
    <n v="7866.6"/>
    <n v="258945"/>
    <n v="3504"/>
    <s v="Male"/>
    <n v="46"/>
    <n v="57981.13"/>
    <n v="3.0379424202050628E-2"/>
    <n v="1.3127853881278538E-2"/>
    <n v="171.01304347826087"/>
    <n v="1.3531831083820889E-2"/>
    <n v="7.3705450893651632"/>
  </r>
  <r>
    <x v="29"/>
    <x v="5"/>
    <n v="7822.5"/>
    <n v="303120"/>
    <n v="11599"/>
    <s v="Male"/>
    <n v="326"/>
    <n v="21451.24"/>
    <n v="2.5806611243072052E-2"/>
    <n v="2.8105871195792741E-2"/>
    <n v="23.995398773006134"/>
    <n v="3.8265373449458961E-2"/>
    <n v="2.7422486417385747"/>
  </r>
  <r>
    <x v="189"/>
    <x v="4"/>
    <n v="8648.1"/>
    <n v="275847"/>
    <n v="18290"/>
    <s v="Female"/>
    <n v="348"/>
    <n v="47497.79"/>
    <n v="3.1351075052474746E-2"/>
    <n v="1.9026790595954073E-2"/>
    <n v="24.850862068965519"/>
    <n v="6.630487190362773E-2"/>
    <n v="5.4922803852869411"/>
  </r>
  <r>
    <x v="9"/>
    <x v="1"/>
    <n v="6795.8"/>
    <n v="366020"/>
    <n v="19350"/>
    <s v="Female"/>
    <n v="196"/>
    <n v="12694.41"/>
    <n v="1.8566744986612753E-2"/>
    <n v="1.0129198966408268E-2"/>
    <n v="34.672448979591834"/>
    <n v="5.2865963608545979E-2"/>
    <n v="1.8679787515818593"/>
  </r>
  <r>
    <x v="190"/>
    <x v="0"/>
    <n v="8366.4"/>
    <n v="236064"/>
    <n v="12100"/>
    <s v="Female"/>
    <n v="329"/>
    <n v="19204.68"/>
    <n v="3.54412362749085E-2"/>
    <n v="2.7190082644628098E-2"/>
    <n v="25.429787234042553"/>
    <n v="5.1257286159685507E-2"/>
    <n v="2.295453241537579"/>
  </r>
  <r>
    <x v="1"/>
    <x v="6"/>
    <n v="22964"/>
    <n v="389495"/>
    <n v="14725"/>
    <s v="Male"/>
    <n v="434"/>
    <n v="60443.45"/>
    <n v="5.8958394844606479E-2"/>
    <n v="2.9473684210526315E-2"/>
    <n v="52.912442396313367"/>
    <n v="3.7805363355113676E-2"/>
    <n v="2.632095889217906"/>
  </r>
  <r>
    <x v="191"/>
    <x v="3"/>
    <n v="40240"/>
    <n v="451035"/>
    <n v="8056"/>
    <s v="Male"/>
    <n v="267"/>
    <n v="777915.6"/>
    <n v="8.9217023069163154E-2"/>
    <n v="3.3142999006951342E-2"/>
    <n v="150.71161048689137"/>
    <n v="1.7861141596550157E-2"/>
    <n v="19.331898608349899"/>
  </r>
  <r>
    <x v="192"/>
    <x v="0"/>
    <n v="44410"/>
    <n v="308752"/>
    <n v="5832"/>
    <s v="Female"/>
    <n v="326"/>
    <n v="45709.62"/>
    <n v="0.14383712494170078"/>
    <n v="5.5898491083676269E-2"/>
    <n v="136.22699386503066"/>
    <n v="1.8888946468362956E-2"/>
    <n v="1.0292641297005181"/>
  </r>
  <r>
    <x v="193"/>
    <x v="1"/>
    <n v="46989"/>
    <n v="241216"/>
    <n v="5877"/>
    <s v="Male"/>
    <n v="433"/>
    <n v="43656.58"/>
    <n v="0.19480051074555585"/>
    <n v="7.367704611196188E-2"/>
    <n v="108.51963048498845"/>
    <n v="2.4364055452374637E-2"/>
    <n v="0.92908084870927243"/>
  </r>
  <r>
    <x v="194"/>
    <x v="6"/>
    <n v="29887"/>
    <n v="443490"/>
    <n v="11106"/>
    <s v="Male"/>
    <n v="365"/>
    <n v="23609.71"/>
    <n v="6.7390471036550992E-2"/>
    <n v="3.2865117954258956E-2"/>
    <n v="81.882191780821913"/>
    <n v="2.5042278292633429E-2"/>
    <n v="0.789965871449125"/>
  </r>
  <r>
    <x v="15"/>
    <x v="2"/>
    <n v="19642"/>
    <n v="466808"/>
    <n v="12691"/>
    <s v="Female"/>
    <n v="428"/>
    <n v="57591.360000000001"/>
    <n v="4.2077256602286166E-2"/>
    <n v="3.3724686785911277E-2"/>
    <n v="45.892523364485982"/>
    <n v="2.7186766293636783E-2"/>
    <n v="2.9320517258934937"/>
  </r>
  <r>
    <x v="194"/>
    <x v="5"/>
    <n v="42552"/>
    <n v="312244"/>
    <n v="19313"/>
    <s v="Male"/>
    <n v="108"/>
    <n v="53790.42"/>
    <n v="0.13627803896952384"/>
    <n v="5.5920882307254182E-3"/>
    <n v="394"/>
    <n v="6.1852269379075342E-2"/>
    <n v="1.2641102650874223"/>
  </r>
  <r>
    <x v="195"/>
    <x v="2"/>
    <n v="48477"/>
    <n v="306307"/>
    <n v="9798"/>
    <s v="Male"/>
    <n v="232"/>
    <n v="30997.78"/>
    <n v="0.15826278864015514"/>
    <n v="2.367830169422331E-2"/>
    <n v="208.95258620689654"/>
    <n v="3.1987515792978941E-2"/>
    <n v="0.63943272067165868"/>
  </r>
  <r>
    <x v="196"/>
    <x v="3"/>
    <n v="4130.3"/>
    <n v="449464"/>
    <n v="14236"/>
    <s v="Female"/>
    <n v="996"/>
    <n v="71685.66"/>
    <n v="9.1893900290123346E-3"/>
    <n v="6.9963472885642031E-2"/>
    <n v="4.1468875502008036"/>
    <n v="3.1673281953615864E-2"/>
    <n v="17.356041933999951"/>
  </r>
  <r>
    <x v="197"/>
    <x v="4"/>
    <n v="18912"/>
    <n v="438159"/>
    <n v="19135"/>
    <s v="Non-binary"/>
    <n v="843"/>
    <n v="35156.58"/>
    <n v="4.3162413644361977E-2"/>
    <n v="4.4055395871439772E-2"/>
    <n v="22.434163701067614"/>
    <n v="4.3671361309478976E-2"/>
    <n v="1.8589562182741117"/>
  </r>
  <r>
    <x v="198"/>
    <x v="1"/>
    <n v="21317"/>
    <n v="260564"/>
    <n v="14174"/>
    <s v="Polygender"/>
    <n v="224"/>
    <n v="23805.37"/>
    <n v="8.181099461168849E-2"/>
    <n v="1.5803584027091859E-2"/>
    <n v="95.165178571428569"/>
    <n v="5.4397384135951243E-2"/>
    <n v="1.1167317164704227"/>
  </r>
  <r>
    <x v="199"/>
    <x v="4"/>
    <n v="8436.6"/>
    <n v="329448"/>
    <n v="18287"/>
    <s v="Female"/>
    <n v="793"/>
    <n v="6181.7"/>
    <n v="2.5608290230931741E-2"/>
    <n v="4.3364138459014601E-2"/>
    <n v="10.638839848675914"/>
    <n v="5.5508001262718244E-2"/>
    <n v="0.73272408316146309"/>
  </r>
  <r>
    <x v="123"/>
    <x v="0"/>
    <n v="1089.0999999999999"/>
    <n v="410226"/>
    <n v="16601"/>
    <s v="Male"/>
    <n v="119"/>
    <n v="13998.15"/>
    <n v="2.6548780428349251E-3"/>
    <n v="7.1682428769351244E-3"/>
    <n v="9.1521008403361339"/>
    <n v="4.0467937185843898E-2"/>
    <n v="12.852951978698009"/>
  </r>
  <r>
    <x v="59"/>
    <x v="2"/>
    <n v="46079"/>
    <n v="258945"/>
    <n v="10090"/>
    <s v="Female"/>
    <n v="495"/>
    <n v="12678.51"/>
    <n v="0.17794898530575992"/>
    <n v="4.9058473736372649E-2"/>
    <n v="93.088888888888889"/>
    <n v="3.8965803549016201E-2"/>
    <n v="0.27514724711907812"/>
  </r>
  <r>
    <x v="200"/>
    <x v="3"/>
    <n v="43503"/>
    <n v="302935"/>
    <n v="19094"/>
    <s v="Non-binary"/>
    <n v="190"/>
    <n v="66505.429999999993"/>
    <n v="0.14360506379256277"/>
    <n v="9.9507698753535136E-3"/>
    <n v="228.96315789473684"/>
    <n v="6.3030022942215325E-2"/>
    <n v="1.5287550283888467"/>
  </r>
  <r>
    <x v="201"/>
    <x v="6"/>
    <n v="39266"/>
    <n v="482317"/>
    <n v="16892"/>
    <s v="Male"/>
    <n v="233"/>
    <n v="11967.71"/>
    <n v="8.1411188077550656E-2"/>
    <n v="1.3793511721524982E-2"/>
    <n v="168.52360515021459"/>
    <n v="3.5022609611521052E-2"/>
    <n v="0.30478556511995109"/>
  </r>
  <r>
    <x v="202"/>
    <x v="5"/>
    <n v="10659"/>
    <n v="324006"/>
    <n v="18641"/>
    <s v="Male"/>
    <n v="118"/>
    <n v="12876.46"/>
    <n v="3.2897538934464177E-2"/>
    <n v="6.3301325036210507E-3"/>
    <n v="90.330508474576277"/>
    <n v="5.7532885193484068E-2"/>
    <n v="1.208036401163336"/>
  </r>
  <r>
    <x v="150"/>
    <x v="3"/>
    <n v="17596"/>
    <n v="205308"/>
    <n v="4913"/>
    <s v="Male"/>
    <n v="241"/>
    <n v="61345.69"/>
    <n v="8.5705379235100437E-2"/>
    <n v="4.9053531447180949E-2"/>
    <n v="73.012448132780079"/>
    <n v="2.3929900442262356E-2"/>
    <n v="3.4863429188451924"/>
  </r>
  <r>
    <x v="162"/>
    <x v="1"/>
    <n v="12205"/>
    <n v="365304"/>
    <n v="3497"/>
    <s v="Female"/>
    <n v="99"/>
    <n v="67305.73"/>
    <n v="3.3410529312572546E-2"/>
    <n v="2.8309979982842435E-2"/>
    <n v="123.28282828282828"/>
    <n v="9.5728489148763762E-3"/>
    <n v="5.514603031544449"/>
  </r>
  <r>
    <x v="203"/>
    <x v="4"/>
    <n v="19507"/>
    <n v="320608"/>
    <n v="8224"/>
    <s v="Agender"/>
    <n v="248"/>
    <n v="66353.320000000007"/>
    <n v="6.0843771833516316E-2"/>
    <n v="3.0155642023346304E-2"/>
    <n v="78.657258064516128"/>
    <n v="2.5651262601057989E-2"/>
    <n v="3.4015133029169018"/>
  </r>
  <r>
    <x v="122"/>
    <x v="3"/>
    <n v="26163"/>
    <n v="291220"/>
    <n v="17020"/>
    <s v="Male"/>
    <n v="664"/>
    <n v="35303.24"/>
    <n v="8.9839296751596728E-2"/>
    <n v="3.9012925969447707E-2"/>
    <n v="39.402108433734938"/>
    <n v="5.8443788201359793E-2"/>
    <n v="1.3493574895845277"/>
  </r>
  <r>
    <x v="88"/>
    <x v="1"/>
    <n v="41216"/>
    <n v="495686"/>
    <n v="17909"/>
    <s v="Male"/>
    <n v="498"/>
    <n v="59279.82"/>
    <n v="8.3149413136542089E-2"/>
    <n v="2.7807247752526663E-2"/>
    <n v="82.763052208835347"/>
    <n v="3.6129727287032516E-2"/>
    <n v="1.4382720302795031"/>
  </r>
  <r>
    <x v="204"/>
    <x v="1"/>
    <n v="23154"/>
    <n v="466318"/>
    <n v="8332"/>
    <s v="Male"/>
    <n v="132"/>
    <n v="6025.04"/>
    <n v="4.9652812029559228E-2"/>
    <n v="1.5842534805568891E-2"/>
    <n v="175.40909090909091"/>
    <n v="1.7867635390441717E-2"/>
    <n v="0.26021594540900062"/>
  </r>
  <r>
    <x v="179"/>
    <x v="0"/>
    <n v="7767.6"/>
    <n v="318788"/>
    <n v="15422"/>
    <s v="Male"/>
    <n v="862"/>
    <n v="8060.23"/>
    <n v="2.4366036362723817E-2"/>
    <n v="5.5894177149526651E-2"/>
    <n v="9.0111368909512759"/>
    <n v="4.837697780343049E-2"/>
    <n v="1.0376731551573199"/>
  </r>
  <r>
    <x v="205"/>
    <x v="0"/>
    <n v="31614"/>
    <n v="497492"/>
    <n v="10852"/>
    <s v="Female"/>
    <n v="460"/>
    <n v="61632.21"/>
    <n v="6.3546750500510563E-2"/>
    <n v="4.2388499815702176E-2"/>
    <n v="68.72608695652174"/>
    <n v="2.1813416095133188E-2"/>
    <n v="1.9495226798253937"/>
  </r>
  <r>
    <x v="113"/>
    <x v="5"/>
    <n v="25087"/>
    <n v="293656"/>
    <n v="17820"/>
    <s v="Female"/>
    <n v="264"/>
    <n v="18789.599999999999"/>
    <n v="8.5429890756531457E-2"/>
    <n v="1.4814814814814815E-2"/>
    <n v="95.026515151515156"/>
    <n v="6.0683248426730597E-2"/>
    <n v="0.74897755809781952"/>
  </r>
  <r>
    <x v="206"/>
    <x v="4"/>
    <n v="19874"/>
    <n v="433964"/>
    <n v="5955"/>
    <s v="Female"/>
    <n v="212"/>
    <n v="12157.12"/>
    <n v="4.5796425509950132E-2"/>
    <n v="3.5600335852225024E-2"/>
    <n v="93.745283018867923"/>
    <n v="1.3722336415002166E-2"/>
    <n v="0.61170977156083328"/>
  </r>
  <r>
    <x v="100"/>
    <x v="1"/>
    <n v="49274"/>
    <n v="240463"/>
    <n v="13707"/>
    <s v="Female"/>
    <n v="313"/>
    <n v="31110.73"/>
    <n v="0.2049130219617987"/>
    <n v="2.2835047785802875E-2"/>
    <n v="157.42492012779553"/>
    <n v="5.7002532614165172E-2"/>
    <n v="0.63138227056865692"/>
  </r>
  <r>
    <x v="207"/>
    <x v="5"/>
    <n v="18381"/>
    <n v="355814"/>
    <n v="16017"/>
    <s v="Male"/>
    <n v="466"/>
    <n v="64643.95"/>
    <n v="5.1659012855031002E-2"/>
    <n v="2.9094087531997253E-2"/>
    <n v="39.444206008583691"/>
    <n v="4.5015092154889913E-2"/>
    <n v="3.5168897230836187"/>
  </r>
  <r>
    <x v="136"/>
    <x v="1"/>
    <n v="33523"/>
    <n v="478943"/>
    <n v="19522"/>
    <s v="Female"/>
    <n v="168"/>
    <n v="14013.17"/>
    <n v="6.9993715327293649E-2"/>
    <n v="8.6056756479868865E-3"/>
    <n v="199.54166666666666"/>
    <n v="4.0760591552648225E-2"/>
    <n v="0.41801658562777794"/>
  </r>
  <r>
    <x v="208"/>
    <x v="2"/>
    <n v="40707"/>
    <n v="272946"/>
    <n v="10284"/>
    <s v="Male"/>
    <n v="148"/>
    <n v="8479.42"/>
    <n v="0.14913939020905234"/>
    <n v="1.4391287436795021E-2"/>
    <n v="275.04729729729729"/>
    <n v="3.7677782418500359E-2"/>
    <n v="0.20830373154494314"/>
  </r>
  <r>
    <x v="177"/>
    <x v="4"/>
    <n v="15384"/>
    <n v="401418"/>
    <n v="11972"/>
    <s v="Polygender"/>
    <n v="405"/>
    <n v="6495.96"/>
    <n v="3.8324140920437053E-2"/>
    <n v="3.3828934179752759E-2"/>
    <n v="37.985185185185188"/>
    <n v="2.9824272952383799E-2"/>
    <n v="0.42225429017160687"/>
  </r>
  <r>
    <x v="111"/>
    <x v="1"/>
    <n v="16162"/>
    <n v="282279"/>
    <n v="7673"/>
    <s v="Female"/>
    <n v="170"/>
    <n v="61186.85"/>
    <n v="5.7255410427272307E-2"/>
    <n v="2.215561058256223E-2"/>
    <n v="95.070588235294125"/>
    <n v="2.7182326705139242E-2"/>
    <n v="3.78584642989729"/>
  </r>
  <r>
    <x v="203"/>
    <x v="1"/>
    <n v="21213"/>
    <n v="200946"/>
    <n v="16815"/>
    <s v="Female"/>
    <n v="393"/>
    <n v="67349.820000000007"/>
    <n v="0.10556567436027589"/>
    <n v="2.3371989295272077E-2"/>
    <n v="53.977099236641223"/>
    <n v="8.3679197396315422E-2"/>
    <n v="3.1749314099844437"/>
  </r>
  <r>
    <x v="209"/>
    <x v="5"/>
    <n v="6114.1"/>
    <n v="216923"/>
    <n v="4138"/>
    <s v="Female"/>
    <n v="77"/>
    <n v="22674.01"/>
    <n v="2.8185577370772118E-2"/>
    <n v="1.8608023199613341E-2"/>
    <n v="79.403896103896102"/>
    <n v="1.907589328932386E-2"/>
    <n v="3.7084787622053934"/>
  </r>
  <r>
    <x v="210"/>
    <x v="6"/>
    <n v="19092"/>
    <n v="341968"/>
    <n v="7727"/>
    <s v="Male"/>
    <n v="210"/>
    <n v="60111"/>
    <n v="5.582978524306368E-2"/>
    <n v="2.7177429791639705E-2"/>
    <n v="90.914285714285711"/>
    <n v="2.259568146727179E-2"/>
    <n v="3.1484915147705848"/>
  </r>
  <r>
    <x v="211"/>
    <x v="6"/>
    <n v="29840"/>
    <n v="360580"/>
    <n v="11447"/>
    <s v="Female"/>
    <n v="31"/>
    <n v="63053.23"/>
    <n v="8.2755560485883853E-2"/>
    <n v="2.7081331353192976E-3"/>
    <n v="962.58064516129036"/>
    <n v="3.174607576682012E-2"/>
    <n v="2.1130439008042896"/>
  </r>
  <r>
    <x v="212"/>
    <x v="3"/>
    <n v="43294"/>
    <n v="328178"/>
    <n v="4435"/>
    <s v="Female"/>
    <n v="337"/>
    <n v="63180.18"/>
    <n v="0.13192231045347341"/>
    <n v="7.5986471251409241E-2"/>
    <n v="128.46884272997033"/>
    <n v="1.3514007642194174E-2"/>
    <n v="1.4593287753499331"/>
  </r>
  <r>
    <x v="163"/>
    <x v="3"/>
    <n v="31987"/>
    <n v="319887"/>
    <n v="18439"/>
    <s v="Male"/>
    <n v="376"/>
    <n v="52333"/>
    <n v="9.9994685623360752E-2"/>
    <n v="2.0391561364499159E-2"/>
    <n v="85.071808510638292"/>
    <n v="5.764222991243783E-2"/>
    <n v="1.6360709038046706"/>
  </r>
  <r>
    <x v="213"/>
    <x v="1"/>
    <n v="22537"/>
    <n v="452533"/>
    <n v="13880"/>
    <s v="Female"/>
    <n v="108"/>
    <n v="47836.83"/>
    <n v="4.9801892900628239E-2"/>
    <n v="7.7809798270893375E-3"/>
    <n v="208.67592592592592"/>
    <n v="3.0671796310987265E-2"/>
    <n v="2.1225908506012336"/>
  </r>
  <r>
    <x v="214"/>
    <x v="5"/>
    <n v="13953"/>
    <n v="235193"/>
    <n v="14136"/>
    <s v="Female"/>
    <n v="297"/>
    <n v="49157.47"/>
    <n v="5.9325745239016466E-2"/>
    <n v="2.101018675721562E-2"/>
    <n v="46.979797979797979"/>
    <n v="6.0103829620779529E-2"/>
    <n v="3.5230753243030173"/>
  </r>
  <r>
    <x v="215"/>
    <x v="3"/>
    <n v="41426"/>
    <n v="474331"/>
    <n v="15958"/>
    <s v="Female"/>
    <n v="422"/>
    <n v="59680.28"/>
    <n v="8.7335636928642657E-2"/>
    <n v="2.644441659355809E-2"/>
    <n v="98.165876777251185"/>
    <n v="3.3643173227134636E-2"/>
    <n v="1.4406479022835901"/>
  </r>
  <r>
    <x v="146"/>
    <x v="3"/>
    <n v="38203"/>
    <n v="290695"/>
    <n v="18456"/>
    <s v="Female"/>
    <n v="146"/>
    <n v="57009.65"/>
    <n v="0.13141952905966736"/>
    <n v="7.9107065452969222E-3"/>
    <n v="261.66438356164383"/>
    <n v="6.3489224100861733E-2"/>
    <n v="1.49228201973667"/>
  </r>
  <r>
    <x v="216"/>
    <x v="2"/>
    <n v="2029.4"/>
    <n v="471792"/>
    <n v="15842"/>
    <s v="Female"/>
    <n v="393"/>
    <n v="67747.37"/>
    <n v="4.3014718350459528E-3"/>
    <n v="2.4807473803812648E-2"/>
    <n v="5.1638676844783715"/>
    <n v="3.357835656390952E-2"/>
    <n v="33.38295555336552"/>
  </r>
  <r>
    <x v="217"/>
    <x v="5"/>
    <n v="20229"/>
    <n v="279198"/>
    <n v="8908"/>
    <s v="Bigender"/>
    <n v="279"/>
    <n v="5749.63"/>
    <n v="7.2453957406571678E-2"/>
    <n v="3.1320161652447241E-2"/>
    <n v="72.505376344086017"/>
    <n v="3.190567267673837E-2"/>
    <n v="0.28422709970833954"/>
  </r>
  <r>
    <x v="218"/>
    <x v="2"/>
    <n v="42303"/>
    <n v="206523"/>
    <n v="1996"/>
    <s v="Male"/>
    <n v="123"/>
    <n v="46615.57"/>
    <n v="0.20483432837988988"/>
    <n v="6.1623246492985971E-2"/>
    <n v="343.92682926829269"/>
    <n v="9.664783099218973E-3"/>
    <n v="1.1019447793300712"/>
  </r>
  <r>
    <x v="42"/>
    <x v="3"/>
    <n v="44226"/>
    <n v="373082"/>
    <n v="8143"/>
    <s v="Female"/>
    <n v="231"/>
    <n v="28579.279999999999"/>
    <n v="0.11854230437276524"/>
    <n v="2.8367923369765444E-2"/>
    <n v="191.45454545454547"/>
    <n v="2.1826300920441084E-2"/>
    <n v="0.64620992176547731"/>
  </r>
  <r>
    <x v="65"/>
    <x v="0"/>
    <n v="24948"/>
    <n v="274740"/>
    <n v="5746"/>
    <s v="Female"/>
    <n v="290"/>
    <n v="69109.14"/>
    <n v="9.0805852806289583E-2"/>
    <n v="5.0469892098851374E-2"/>
    <n v="86.027586206896558"/>
    <n v="2.0914318992502002E-2"/>
    <n v="2.770127465127465"/>
  </r>
  <r>
    <x v="132"/>
    <x v="0"/>
    <n v="18670"/>
    <n v="441568"/>
    <n v="3631"/>
    <s v="Female"/>
    <n v="88"/>
    <n v="48750.3"/>
    <n v="4.2281143561127617E-2"/>
    <n v="2.423574772789865E-2"/>
    <n v="212.15909090909091"/>
    <n v="8.2229690557286753E-3"/>
    <n v="2.611156936261382"/>
  </r>
  <r>
    <x v="219"/>
    <x v="3"/>
    <n v="6604.6"/>
    <n v="389214"/>
    <n v="5760"/>
    <s v="Male"/>
    <n v="434"/>
    <n v="4264.51"/>
    <n v="1.6969070999501561E-2"/>
    <n v="7.5347222222222218E-2"/>
    <n v="15.217972350230415"/>
    <n v="1.479905656014429E-2"/>
    <n v="0.64568785391999517"/>
  </r>
  <r>
    <x v="220"/>
    <x v="2"/>
    <n v="24902"/>
    <n v="214565"/>
    <n v="18141"/>
    <s v="Male"/>
    <n v="402"/>
    <n v="30143.200000000001"/>
    <n v="0.11605807098082166"/>
    <n v="2.2159748635687117E-2"/>
    <n v="61.945273631840799"/>
    <n v="8.4547806026145922E-2"/>
    <n v="1.2104730543731428"/>
  </r>
  <r>
    <x v="221"/>
    <x v="4"/>
    <n v="31823"/>
    <n v="310776"/>
    <n v="14209"/>
    <s v="Male"/>
    <n v="593"/>
    <n v="18015.759999999998"/>
    <n v="0.10239851211161737"/>
    <n v="4.173411218241959E-2"/>
    <n v="53.664418212478921"/>
    <n v="4.5721033799263781E-2"/>
    <n v="0.56612387267070985"/>
  </r>
  <r>
    <x v="93"/>
    <x v="5"/>
    <n v="10029"/>
    <n v="249588"/>
    <n v="13729"/>
    <s v="Genderqueer"/>
    <n v="107"/>
    <n v="4266.63"/>
    <n v="4.0182220299052836E-2"/>
    <n v="7.7937213198339284E-3"/>
    <n v="93.728971962616825"/>
    <n v="5.5006650960783374E-2"/>
    <n v="0.42542925516003588"/>
  </r>
  <r>
    <x v="222"/>
    <x v="0"/>
    <n v="16187"/>
    <n v="239376"/>
    <n v="18706"/>
    <s v="Female"/>
    <n v="268"/>
    <n v="5040.08"/>
    <n v="6.762164962235144E-2"/>
    <n v="1.4326953918528814E-2"/>
    <n v="60.399253731343286"/>
    <n v="7.8144843259140437E-2"/>
    <n v="0.31136591091616728"/>
  </r>
  <r>
    <x v="208"/>
    <x v="5"/>
    <n v="16726"/>
    <n v="461454"/>
    <n v="4106"/>
    <s v="Non-binary"/>
    <n v="191"/>
    <n v="98822"/>
    <n v="3.6246299739518997E-2"/>
    <n v="4.6517291768144182E-2"/>
    <n v="87.570680628272257"/>
    <n v="8.8979616603171718E-3"/>
    <n v="5.9082865000597868"/>
  </r>
  <r>
    <x v="223"/>
    <x v="6"/>
    <n v="12975"/>
    <n v="294290"/>
    <n v="10950"/>
    <s v="Female"/>
    <n v="216"/>
    <n v="54487.25"/>
    <n v="4.4089163750042473E-2"/>
    <n v="1.9726027397260273E-2"/>
    <n v="60.069444444444443"/>
    <n v="3.7208195997145671E-2"/>
    <n v="4.1994026974951835"/>
  </r>
  <r>
    <x v="144"/>
    <x v="4"/>
    <n v="37961"/>
    <n v="269796"/>
    <n v="8096"/>
    <s v="Male"/>
    <n v="650"/>
    <n v="50050.01"/>
    <n v="0.14070260493113315"/>
    <n v="8.0286561264822129E-2"/>
    <n v="58.401538461538465"/>
    <n v="3.0007857788847871E-2"/>
    <n v="1.318458681278154"/>
  </r>
  <r>
    <x v="224"/>
    <x v="1"/>
    <n v="5943.4"/>
    <n v="421731"/>
    <n v="7752"/>
    <s v="Male"/>
    <n v="431"/>
    <n v="7022.78"/>
    <n v="1.4092869625424737E-2"/>
    <n v="5.5598555211558306E-2"/>
    <n v="13.789791183294662"/>
    <n v="1.8381385290623643E-2"/>
    <n v="1.1816098529461252"/>
  </r>
  <r>
    <x v="196"/>
    <x v="1"/>
    <n v="38878"/>
    <n v="274371"/>
    <n v="17697"/>
    <s v="Female"/>
    <n v="138"/>
    <n v="36612.99"/>
    <n v="0.14169864890968797"/>
    <n v="7.7979318528564167E-3"/>
    <n v="281.72463768115944"/>
    <n v="6.4500256951354182E-2"/>
    <n v="0.94174057307474657"/>
  </r>
  <r>
    <x v="102"/>
    <x v="4"/>
    <n v="25312"/>
    <n v="204558"/>
    <n v="6717"/>
    <s v="Male"/>
    <n v="84"/>
    <n v="37590.449999999997"/>
    <n v="0.12373996617096374"/>
    <n v="1.2505582849486378E-2"/>
    <n v="301.33333333333331"/>
    <n v="3.2836652685301969E-2"/>
    <n v="1.4850841498103664"/>
  </r>
  <r>
    <x v="225"/>
    <x v="5"/>
    <n v="17400"/>
    <n v="313846"/>
    <n v="8480"/>
    <s v="Male"/>
    <n v="404"/>
    <n v="38455.599999999999"/>
    <n v="5.5441203647648846E-2"/>
    <n v="4.7641509433962267E-2"/>
    <n v="43.069306930693067"/>
    <n v="2.7019621088049554E-2"/>
    <n v="2.2100919540229884"/>
  </r>
  <r>
    <x v="220"/>
    <x v="1"/>
    <n v="29639"/>
    <n v="421304"/>
    <n v="13201"/>
    <s v="Female"/>
    <n v="416"/>
    <n v="61010.31"/>
    <n v="7.0350625676471143E-2"/>
    <n v="3.1512764184531472E-2"/>
    <n v="71.24759615384616"/>
    <n v="3.1333668799726565E-2"/>
    <n v="2.058446978643004"/>
  </r>
  <r>
    <x v="164"/>
    <x v="6"/>
    <n v="21354"/>
    <n v="278783"/>
    <n v="17609"/>
    <s v="Male"/>
    <n v="261"/>
    <n v="60437.66"/>
    <n v="7.6597210016392678E-2"/>
    <n v="1.4821966040093134E-2"/>
    <n v="81.816091954022994"/>
    <n v="6.316382275820262E-2"/>
    <n v="2.8302734850613471"/>
  </r>
  <r>
    <x v="19"/>
    <x v="5"/>
    <n v="39823"/>
    <n v="270686"/>
    <n v="5524"/>
    <s v="Male"/>
    <n v="156"/>
    <n v="24675.96"/>
    <n v="0.14711880185898052"/>
    <n v="2.8240405503258507E-2"/>
    <n v="255.27564102564102"/>
    <n v="2.0407409322979395E-2"/>
    <n v="0.61964091103131358"/>
  </r>
  <r>
    <x v="158"/>
    <x v="6"/>
    <n v="43792"/>
    <n v="246440"/>
    <n v="11514"/>
    <s v="Female"/>
    <n v="368"/>
    <n v="17925.3"/>
    <n v="0.17769842558026294"/>
    <n v="3.1961090845926701E-2"/>
    <n v="119"/>
    <n v="4.6721311475409838E-2"/>
    <n v="0.40932818779685787"/>
  </r>
  <r>
    <x v="98"/>
    <x v="5"/>
    <n v="30372"/>
    <n v="357448"/>
    <n v="13379"/>
    <s v="Female"/>
    <n v="407"/>
    <n v="18855.419999999998"/>
    <n v="8.4969002484277439E-2"/>
    <n v="3.0420808730099409E-2"/>
    <n v="74.624078624078621"/>
    <n v="3.742922047402699E-2"/>
    <n v="0.62081588305017776"/>
  </r>
  <r>
    <x v="226"/>
    <x v="6"/>
    <n v="5669"/>
    <n v="368597"/>
    <n v="5458"/>
    <s v="Female"/>
    <n v="65"/>
    <n v="31278.92"/>
    <n v="1.5379940694037119E-2"/>
    <n v="1.1909124221326494E-2"/>
    <n v="87.215384615384622"/>
    <n v="1.4807499789743269E-2"/>
    <n v="5.517537484565179"/>
  </r>
  <r>
    <x v="227"/>
    <x v="0"/>
    <n v="19583"/>
    <n v="438048"/>
    <n v="14611"/>
    <s v="Female"/>
    <n v="238"/>
    <n v="49195.19"/>
    <n v="4.4705146467966979E-2"/>
    <n v="1.6289097255492439E-2"/>
    <n v="82.28151260504201"/>
    <n v="3.3354792168894733E-2"/>
    <n v="2.512137568299035"/>
  </r>
  <r>
    <x v="212"/>
    <x v="1"/>
    <n v="42761"/>
    <n v="443165"/>
    <n v="14727"/>
    <s v="Female"/>
    <n v="291"/>
    <n v="30163.34"/>
    <n v="9.6490020646937374E-2"/>
    <n v="1.975962517824404E-2"/>
    <n v="146.94501718213058"/>
    <n v="3.323141493574628E-2"/>
    <n v="0.70539369986670097"/>
  </r>
  <r>
    <x v="228"/>
    <x v="1"/>
    <n v="48457"/>
    <n v="232510"/>
    <n v="7594"/>
    <s v="Male"/>
    <n v="366"/>
    <n v="23519.69"/>
    <n v="0.20840824050578469"/>
    <n v="4.8195944166447194E-2"/>
    <n v="132.39617486338798"/>
    <n v="3.2660960818889508E-2"/>
    <n v="0.48537239201766513"/>
  </r>
  <r>
    <x v="229"/>
    <x v="0"/>
    <n v="20424"/>
    <n v="331052"/>
    <n v="4532"/>
    <s v="Female"/>
    <n v="227"/>
    <n v="53518.55"/>
    <n v="6.1694235346712901E-2"/>
    <n v="5.0088261253309799E-2"/>
    <n v="89.973568281938327"/>
    <n v="1.3689692253784904E-2"/>
    <n v="2.6203755385820604"/>
  </r>
  <r>
    <x v="230"/>
    <x v="6"/>
    <n v="10882"/>
    <n v="491980"/>
    <n v="15003"/>
    <s v="Male"/>
    <n v="156"/>
    <n v="49611"/>
    <n v="2.2118785316476281E-2"/>
    <n v="1.0397920415916816E-2"/>
    <n v="69.756410256410263"/>
    <n v="3.04951420789463E-2"/>
    <n v="4.5589965079948538"/>
  </r>
  <r>
    <x v="106"/>
    <x v="2"/>
    <n v="27215"/>
    <n v="456672"/>
    <n v="19630"/>
    <s v="Female"/>
    <n v="191"/>
    <n v="39493.75"/>
    <n v="5.959419452035597E-2"/>
    <n v="9.7300050942435053E-3"/>
    <n v="142.4869109947644"/>
    <n v="4.2984899446429824E-2"/>
    <n v="1.4511758221568987"/>
  </r>
  <r>
    <x v="231"/>
    <x v="1"/>
    <n v="9837.5"/>
    <n v="290616"/>
    <n v="18258"/>
    <s v="Male"/>
    <n v="436"/>
    <n v="51082.69"/>
    <n v="3.3850510639469263E-2"/>
    <n v="2.3879943038667983E-2"/>
    <n v="22.563073394495412"/>
    <n v="6.2825171360145343E-2"/>
    <n v="5.1926495552731895"/>
  </r>
  <r>
    <x v="59"/>
    <x v="2"/>
    <n v="10522"/>
    <n v="243851"/>
    <n v="10491"/>
    <s v="Male"/>
    <n v="460"/>
    <n v="30990.19"/>
    <n v="4.3149300187409527E-2"/>
    <n v="4.3847107044133068E-2"/>
    <n v="22.873913043478261"/>
    <n v="4.3022173376365075E-2"/>
    <n v="2.9452756130013302"/>
  </r>
  <r>
    <x v="232"/>
    <x v="4"/>
    <n v="39263"/>
    <n v="246327"/>
    <n v="13924"/>
    <s v="Female"/>
    <n v="119"/>
    <n v="60077.83"/>
    <n v="0.15939381391402485"/>
    <n v="8.5463947141625977E-3"/>
    <n v="329.94117647058823"/>
    <n v="5.6526487149195989E-2"/>
    <n v="1.5301385528360034"/>
  </r>
  <r>
    <x v="69"/>
    <x v="3"/>
    <n v="11972"/>
    <n v="296571"/>
    <n v="17495"/>
    <s v="Male"/>
    <n v="399"/>
    <n v="36780.47"/>
    <n v="4.036807374962488E-2"/>
    <n v="2.2806516147470705E-2"/>
    <n v="30.005012531328322"/>
    <n v="5.8990933031213437E-2"/>
    <n v="3.0722076511861012"/>
  </r>
  <r>
    <x v="8"/>
    <x v="3"/>
    <n v="42244"/>
    <n v="204586"/>
    <n v="8657"/>
    <s v="Male"/>
    <n v="162"/>
    <n v="45983.3"/>
    <n v="0.20648529224873646"/>
    <n v="1.8713180085479959E-2"/>
    <n v="260.76543209876542"/>
    <n v="4.2314723392607508E-2"/>
    <n v="1.0885167124325348"/>
  </r>
  <r>
    <x v="26"/>
    <x v="5"/>
    <n v="20351"/>
    <n v="398968"/>
    <n v="13114"/>
    <s v="Agender"/>
    <n v="86"/>
    <n v="46141.120000000003"/>
    <n v="5.100910348699645E-2"/>
    <n v="6.5578770779319813E-3"/>
    <n v="236.63953488372093"/>
    <n v="3.2869804094563977E-2"/>
    <n v="2.2672654906392808"/>
  </r>
  <r>
    <x v="34"/>
    <x v="5"/>
    <n v="23140"/>
    <n v="340040"/>
    <n v="12306"/>
    <s v="Female"/>
    <n v="386"/>
    <n v="24311.53"/>
    <n v="6.8050817550876372E-2"/>
    <n v="3.1366812936778808E-2"/>
    <n v="59.948186528497409"/>
    <n v="3.618986001646865E-2"/>
    <n v="1.0506279170267934"/>
  </r>
  <r>
    <x v="145"/>
    <x v="1"/>
    <n v="10381"/>
    <n v="217683"/>
    <n v="3860"/>
    <s v="Female"/>
    <n v="79"/>
    <n v="46484.98"/>
    <n v="4.7688611421195043E-2"/>
    <n v="2.0466321243523315E-2"/>
    <n v="131.40506329113924"/>
    <n v="1.7732206924748372E-2"/>
    <n v="4.4778903766496487"/>
  </r>
  <r>
    <x v="233"/>
    <x v="2"/>
    <n v="40969"/>
    <n v="438911"/>
    <n v="14965"/>
    <s v="Male"/>
    <n v="82"/>
    <n v="42044.46"/>
    <n v="9.3342386041817133E-2"/>
    <n v="5.4794520547945206E-3"/>
    <n v="499.6219512195122"/>
    <n v="3.409575061914602E-2"/>
    <n v="1.0262505797066075"/>
  </r>
  <r>
    <x v="178"/>
    <x v="6"/>
    <n v="18445"/>
    <n v="384830"/>
    <n v="7036"/>
    <s v="Genderqueer"/>
    <n v="214"/>
    <n v="131111"/>
    <n v="4.7930254917755891E-2"/>
    <n v="3.0415008527572486E-2"/>
    <n v="86.191588785046733"/>
    <n v="1.8283397863991892E-2"/>
    <n v="7.1082136080238545"/>
  </r>
  <r>
    <x v="212"/>
    <x v="5"/>
    <n v="38516"/>
    <n v="431325"/>
    <n v="7418"/>
    <s v="Female"/>
    <n v="72"/>
    <n v="40046.480000000003"/>
    <n v="8.9296933866573933E-2"/>
    <n v="9.7061202480452947E-3"/>
    <n v="534.94444444444446"/>
    <n v="1.7198168434475164E-2"/>
    <n v="1.0397362135216535"/>
  </r>
  <r>
    <x v="220"/>
    <x v="5"/>
    <n v="49686"/>
    <n v="325905"/>
    <n v="13506"/>
    <s v="Female"/>
    <n v="237"/>
    <n v="36417.839999999997"/>
    <n v="0.15245547015234501"/>
    <n v="1.7547756552643269E-2"/>
    <n v="209.64556962025316"/>
    <n v="4.1441524370598795E-2"/>
    <n v="0.7329597874652819"/>
  </r>
  <r>
    <x v="7"/>
    <x v="4"/>
    <n v="35206"/>
    <n v="452678"/>
    <n v="13354"/>
    <s v="Female"/>
    <n v="449"/>
    <n v="64169.83"/>
    <n v="7.777272144880025E-2"/>
    <n v="3.3622884528980081E-2"/>
    <n v="78.409799554565708"/>
    <n v="2.9499997790924232E-2"/>
    <n v="1.822695847298756"/>
  </r>
  <r>
    <x v="29"/>
    <x v="6"/>
    <n v="37830"/>
    <n v="463042"/>
    <n v="15761"/>
    <s v="Polygender"/>
    <n v="757"/>
    <n v="22858.84"/>
    <n v="8.1698852371923064E-2"/>
    <n v="4.8029947338366852E-2"/>
    <n v="49.973579920739759"/>
    <n v="3.4037949041339666E-2"/>
    <n v="0.60425165212794074"/>
  </r>
  <r>
    <x v="234"/>
    <x v="2"/>
    <n v="1866.4"/>
    <n v="499940"/>
    <n v="14197"/>
    <s v="Male"/>
    <n v="532"/>
    <n v="9411.66"/>
    <n v="3.7332479897587713E-3"/>
    <n v="3.7472705501162218E-2"/>
    <n v="3.5082706766917293"/>
    <n v="2.8397407688922672E-2"/>
    <n v="5.0426810972996137"/>
  </r>
  <r>
    <x v="235"/>
    <x v="5"/>
    <n v="33973"/>
    <n v="388249"/>
    <n v="9317"/>
    <s v="Female"/>
    <n v="245"/>
    <n v="22090.06"/>
    <n v="8.7503122995809396E-2"/>
    <n v="2.6296018031555221E-2"/>
    <n v="138.66530612244898"/>
    <n v="2.3997486149352605E-2"/>
    <n v="0.65022400141288672"/>
  </r>
  <r>
    <x v="236"/>
    <x v="5"/>
    <n v="13237"/>
    <n v="486883"/>
    <n v="3880"/>
    <s v="Female"/>
    <n v="299"/>
    <n v="58203.43"/>
    <n v="2.7187229786211471E-2"/>
    <n v="7.7061855670103097E-2"/>
    <n v="44.270903010033443"/>
    <n v="7.9690603286621219E-3"/>
    <n v="4.3970257611241221"/>
  </r>
  <r>
    <x v="94"/>
    <x v="4"/>
    <n v="3381.1"/>
    <n v="481970"/>
    <n v="11792"/>
    <s v="Male"/>
    <n v="451"/>
    <n v="42086.5"/>
    <n v="7.0151669191028483E-3"/>
    <n v="3.8246268656716417E-2"/>
    <n v="7.4968957871396897"/>
    <n v="2.4466253086291679E-2"/>
    <n v="12.447576232587028"/>
  </r>
  <r>
    <x v="213"/>
    <x v="2"/>
    <n v="27520"/>
    <n v="344760"/>
    <n v="14723"/>
    <s v="Male"/>
    <n v="235"/>
    <n v="51061.74"/>
    <n v="7.9823645434505167E-2"/>
    <n v="1.5961420906065341E-2"/>
    <n v="117.1063829787234"/>
    <n v="4.270507019375798E-2"/>
    <n v="1.8554411337209302"/>
  </r>
  <r>
    <x v="76"/>
    <x v="2"/>
    <n v="46824"/>
    <n v="386018"/>
    <n v="8321"/>
    <s v="Male"/>
    <n v="488"/>
    <n v="40807.879999999997"/>
    <n v="0.12130004300317601"/>
    <n v="5.8646797259944719E-2"/>
    <n v="95.950819672131146"/>
    <n v="2.1555989617064491E-2"/>
    <n v="0.87151631641893046"/>
  </r>
  <r>
    <x v="138"/>
    <x v="1"/>
    <n v="27395"/>
    <n v="224844"/>
    <n v="10330"/>
    <s v="Male"/>
    <n v="367"/>
    <n v="12731"/>
    <n v="0.12184003131059756"/>
    <n v="3.5527589545014518E-2"/>
    <n v="74.64577656675749"/>
    <n v="4.5942964900108518E-2"/>
    <n v="0.46471983938674943"/>
  </r>
  <r>
    <x v="202"/>
    <x v="4"/>
    <n v="46455"/>
    <n v="282792"/>
    <n v="18610"/>
    <s v="Male"/>
    <n v="489"/>
    <n v="10448.030000000001"/>
    <n v="0.16427268098107442"/>
    <n v="2.6276195593766791E-2"/>
    <n v="95"/>
    <n v="6.5808085094344965E-2"/>
    <n v="0.22490646862555164"/>
  </r>
  <r>
    <x v="193"/>
    <x v="3"/>
    <n v="33419"/>
    <n v="336075"/>
    <n v="16467"/>
    <s v="Female"/>
    <n v="284"/>
    <n v="823215.37"/>
    <n v="9.9439113293163725E-2"/>
    <n v="1.7246614441003217E-2"/>
    <n v="117.6725352112676"/>
    <n v="4.8997991519750053E-2"/>
    <n v="24.633153894491159"/>
  </r>
  <r>
    <x v="232"/>
    <x v="3"/>
    <n v="40294"/>
    <n v="402335"/>
    <n v="5151"/>
    <s v="Male"/>
    <n v="202"/>
    <n v="14077.4"/>
    <n v="0.10015037220226926"/>
    <n v="3.9215686274509803E-2"/>
    <n v="199.47524752475246"/>
    <n v="1.2802763865932619E-2"/>
    <n v="0.34936715143693847"/>
  </r>
  <r>
    <x v="13"/>
    <x v="2"/>
    <n v="10396"/>
    <n v="314130"/>
    <n v="4539"/>
    <s v="Polygender"/>
    <n v="273"/>
    <n v="64388.4"/>
    <n v="3.3094578677617545E-2"/>
    <n v="6.014540647719762E-2"/>
    <n v="38.08058608058608"/>
    <n v="1.4449431763919397E-2"/>
    <n v="6.1935744517121973"/>
  </r>
  <r>
    <x v="129"/>
    <x v="0"/>
    <n v="9200.9"/>
    <n v="229415"/>
    <n v="3132"/>
    <s v="Non-binary"/>
    <n v="39"/>
    <n v="69873.42"/>
    <n v="4.0105921583157157E-2"/>
    <n v="1.2452107279693486E-2"/>
    <n v="235.92051282051281"/>
    <n v="1.3652115162478478E-2"/>
    <n v="7.594194046234608"/>
  </r>
  <r>
    <x v="237"/>
    <x v="2"/>
    <n v="40559"/>
    <n v="348265"/>
    <n v="3635"/>
    <s v="Male"/>
    <n v="77"/>
    <n v="59901.95"/>
    <n v="0.11646016682698519"/>
    <n v="2.1182943603851444E-2"/>
    <n v="526.74025974025972"/>
    <n v="1.0437454237434137E-2"/>
    <n v="1.4769089474592567"/>
  </r>
  <r>
    <x v="97"/>
    <x v="6"/>
    <n v="2571.6999999999998"/>
    <n v="300047"/>
    <n v="11038"/>
    <s v="Female"/>
    <n v="450"/>
    <n v="26179.87"/>
    <n v="8.5709905448146453E-3"/>
    <n v="4.0768255118680922E-2"/>
    <n v="5.7148888888888889"/>
    <n v="3.6787569947374914E-2"/>
    <n v="10.179986001477623"/>
  </r>
  <r>
    <x v="181"/>
    <x v="6"/>
    <n v="29255"/>
    <n v="437872"/>
    <n v="7802"/>
    <s v="Female"/>
    <n v="266"/>
    <n v="18738"/>
    <n v="6.6811762341506195E-2"/>
    <n v="3.4093822096898228E-2"/>
    <n v="109.9812030075188"/>
    <n v="1.7817992472686082E-2"/>
    <n v="0.64050589642796107"/>
  </r>
  <r>
    <x v="238"/>
    <x v="0"/>
    <n v="6896.2"/>
    <n v="469154"/>
    <n v="18981"/>
    <s v="Male"/>
    <n v="198"/>
    <n v="67264.86"/>
    <n v="1.4699224561657792E-2"/>
    <n v="1.0431484115694643E-2"/>
    <n v="34.829292929292926"/>
    <n v="4.0457930658163416E-2"/>
    <n v="9.7539021490095994"/>
  </r>
  <r>
    <x v="16"/>
    <x v="3"/>
    <n v="47805"/>
    <n v="418543"/>
    <n v="11792"/>
    <s v="Female"/>
    <n v="375"/>
    <n v="50359.83"/>
    <n v="0.11421765505575293"/>
    <n v="3.180122116689281E-2"/>
    <n v="127.48"/>
    <n v="2.8173927171162818E-2"/>
    <n v="1.0534427361154692"/>
  </r>
  <r>
    <x v="199"/>
    <x v="1"/>
    <n v="18742"/>
    <n v="457887"/>
    <n v="18788"/>
    <s v="Male"/>
    <n v="264"/>
    <n v="9824.09"/>
    <n v="4.0931496198843821E-2"/>
    <n v="1.405152224824356E-2"/>
    <n v="70.992424242424249"/>
    <n v="4.1031957666411142E-2"/>
    <n v="0.52417511471561196"/>
  </r>
  <r>
    <x v="41"/>
    <x v="2"/>
    <n v="44644"/>
    <n v="465451"/>
    <n v="18895"/>
    <s v="Female"/>
    <n v="705"/>
    <n v="49394.85"/>
    <n v="9.5915574356914043E-2"/>
    <n v="3.7311458057687222E-2"/>
    <n v="63.324822695035458"/>
    <n v="4.0595035782499123E-2"/>
    <n v="1.106416315742317"/>
  </r>
  <r>
    <x v="239"/>
    <x v="4"/>
    <n v="32956"/>
    <n v="497346"/>
    <n v="6645"/>
    <s v="Female"/>
    <n v="136"/>
    <n v="67665.31"/>
    <n v="6.62637278675208E-2"/>
    <n v="2.0466516177577127E-2"/>
    <n v="242.3235294117647"/>
    <n v="1.3360919762097212E-2"/>
    <n v="2.0532015414492051"/>
  </r>
  <r>
    <x v="38"/>
    <x v="0"/>
    <n v="17890"/>
    <n v="450906"/>
    <n v="4600"/>
    <s v="Male"/>
    <n v="47"/>
    <n v="14817.68"/>
    <n v="3.9675675196160616E-2"/>
    <n v="1.0217391304347826E-2"/>
    <n v="380.63829787234044"/>
    <n v="1.0201682834116202E-2"/>
    <n v="0.82826607043040812"/>
  </r>
  <r>
    <x v="240"/>
    <x v="2"/>
    <n v="41623"/>
    <n v="249087"/>
    <n v="7338"/>
    <s v="Female"/>
    <n v="425"/>
    <n v="10308.68"/>
    <n v="0.16710225744418616"/>
    <n v="5.7917688743526846E-2"/>
    <n v="97.936470588235295"/>
    <n v="2.945958640956774E-2"/>
    <n v="0.24766787593397882"/>
  </r>
  <r>
    <x v="241"/>
    <x v="0"/>
    <n v="40885"/>
    <n v="370075"/>
    <n v="19600"/>
    <s v="Genderfluid"/>
    <n v="265"/>
    <n v="13837.31"/>
    <n v="0.11047760589069783"/>
    <n v="1.3520408163265307E-2"/>
    <n v="154.28301886792454"/>
    <n v="5.2962237384313993E-2"/>
    <n v="0.33844466185642658"/>
  </r>
  <r>
    <x v="148"/>
    <x v="4"/>
    <n v="9582.9"/>
    <n v="380365"/>
    <n v="6104"/>
    <s v="Male"/>
    <n v="370"/>
    <n v="63382.81"/>
    <n v="2.5193958434661441E-2"/>
    <n v="6.0615989515072084E-2"/>
    <n v="25.899729729729728"/>
    <n v="1.6047743614685892E-2"/>
    <n v="6.6141575097308749"/>
  </r>
  <r>
    <x v="190"/>
    <x v="3"/>
    <n v="12856"/>
    <n v="404346"/>
    <n v="8737"/>
    <s v="Male"/>
    <n v="314"/>
    <n v="10545.61"/>
    <n v="3.1794552190450749E-2"/>
    <n v="3.5939109534165042E-2"/>
    <n v="40.942675159235669"/>
    <n v="2.1607731991907922E-2"/>
    <n v="0.82028702551337906"/>
  </r>
  <r>
    <x v="242"/>
    <x v="0"/>
    <n v="14528"/>
    <n v="391594"/>
    <n v="6119"/>
    <s v="Male"/>
    <n v="423"/>
    <n v="39932.959999999999"/>
    <n v="3.7099649126391111E-2"/>
    <n v="6.9128942637685903E-2"/>
    <n v="34.3451536643026"/>
    <n v="1.5625877822438548E-2"/>
    <n v="2.7486894273127751"/>
  </r>
  <r>
    <x v="26"/>
    <x v="0"/>
    <n v="47260"/>
    <n v="491676"/>
    <n v="17777"/>
    <s v="Male"/>
    <n v="117"/>
    <n v="14050.77"/>
    <n v="9.6120209243485549E-2"/>
    <n v="6.581537942284975E-3"/>
    <n v="403.9316239316239"/>
    <n v="3.6155923819751218E-2"/>
    <n v="0.29730787134997883"/>
  </r>
  <r>
    <x v="181"/>
    <x v="5"/>
    <n v="30263"/>
    <n v="444831"/>
    <n v="10365"/>
    <s v="Male"/>
    <n v="539"/>
    <n v="46095.17"/>
    <n v="6.803257866470637E-2"/>
    <n v="5.2001929570670527E-2"/>
    <n v="56.146567717996291"/>
    <n v="2.3300983969192796E-2"/>
    <n v="1.5231526947097114"/>
  </r>
  <r>
    <x v="48"/>
    <x v="2"/>
    <n v="25222"/>
    <n v="429351"/>
    <n v="9931"/>
    <s v="Male"/>
    <n v="464"/>
    <n v="41385.83"/>
    <n v="5.874447712943489E-2"/>
    <n v="4.6722384452723795E-2"/>
    <n v="54.357758620689658"/>
    <n v="2.3130259391500194E-2"/>
    <n v="1.6408623423994926"/>
  </r>
  <r>
    <x v="157"/>
    <x v="1"/>
    <n v="17980"/>
    <n v="427188"/>
    <n v="10931"/>
    <s v="Female"/>
    <n v="365"/>
    <n v="31626.17"/>
    <n v="4.2089197262095375E-2"/>
    <n v="3.3391272527673592E-2"/>
    <n v="49.260273972602739"/>
    <n v="2.5588265587984681E-2"/>
    <n v="1.7589638487208008"/>
  </r>
  <r>
    <x v="243"/>
    <x v="0"/>
    <n v="10847"/>
    <n v="423841"/>
    <n v="7766"/>
    <s v="Female"/>
    <n v="465"/>
    <n v="67570.28"/>
    <n v="2.5592144223895281E-2"/>
    <n v="5.9876384238990471E-2"/>
    <n v="23.326881720430109"/>
    <n v="1.8322908826659053E-2"/>
    <n v="6.2293979902277128"/>
  </r>
  <r>
    <x v="193"/>
    <x v="5"/>
    <n v="24983"/>
    <n v="322875"/>
    <n v="14428"/>
    <s v="Male"/>
    <n v="409"/>
    <n v="66531.539999999994"/>
    <n v="7.7376693766937663E-2"/>
    <n v="2.8347657332963683E-2"/>
    <n v="61.083129584352079"/>
    <n v="4.4686024003097173E-2"/>
    <n v="2.6630724892927189"/>
  </r>
  <r>
    <x v="83"/>
    <x v="1"/>
    <n v="40005"/>
    <n v="406483"/>
    <n v="7735"/>
    <s v="Female"/>
    <n v="671"/>
    <n v="25829.4"/>
    <n v="9.8417399989667462E-2"/>
    <n v="8.6748545572074981E-2"/>
    <n v="59.619970193740684"/>
    <n v="1.9029086087241041E-2"/>
    <n v="0.64565429321334833"/>
  </r>
  <r>
    <x v="244"/>
    <x v="1"/>
    <n v="1080.5"/>
    <n v="298731"/>
    <n v="5597"/>
    <s v="Male"/>
    <n v="387"/>
    <n v="58601.97"/>
    <n v="3.6169664346853859E-3"/>
    <n v="6.9144184384491686E-2"/>
    <n v="2.7919896640826871"/>
    <n v="1.8735919606602595E-2"/>
    <n v="54.235974086071266"/>
  </r>
  <r>
    <x v="148"/>
    <x v="1"/>
    <n v="4692.5"/>
    <n v="276430"/>
    <n v="6391"/>
    <s v="Male"/>
    <n v="337"/>
    <n v="61343.67"/>
    <n v="1.6975364468400679E-2"/>
    <n v="5.2730402127992487E-2"/>
    <n v="13.924332344213649"/>
    <n v="2.3119777158774373E-2"/>
    <n v="13.07270538092701"/>
  </r>
  <r>
    <x v="184"/>
    <x v="1"/>
    <n v="31831"/>
    <n v="463205"/>
    <n v="18969"/>
    <s v="Female"/>
    <n v="104"/>
    <n v="68645.7"/>
    <n v="6.8719033689187289E-2"/>
    <n v="5.4826295534819974E-3"/>
    <n v="306.06730769230768"/>
    <n v="4.0951630487581089E-2"/>
    <n v="2.1565674970940276"/>
  </r>
  <r>
    <x v="76"/>
    <x v="4"/>
    <n v="40874"/>
    <n v="285572"/>
    <n v="14708"/>
    <s v="Female"/>
    <n v="238"/>
    <n v="42768.71"/>
    <n v="0.14313027887888169"/>
    <n v="1.6181669839543104E-2"/>
    <n v="171.73949579831933"/>
    <n v="5.150364881711092E-2"/>
    <n v="1.0463548955326123"/>
  </r>
  <r>
    <x v="152"/>
    <x v="3"/>
    <n v="20009"/>
    <n v="491833"/>
    <n v="8120"/>
    <s v="Male"/>
    <n v="379"/>
    <n v="58115.360000000001"/>
    <n v="4.0682508087094602E-2"/>
    <n v="4.6674876847290638E-2"/>
    <n v="52.794195250659634"/>
    <n v="1.6509668932340855E-2"/>
    <n v="2.9044609925533509"/>
  </r>
  <r>
    <x v="245"/>
    <x v="2"/>
    <n v="27573"/>
    <n v="401151"/>
    <n v="19266"/>
    <s v="Male"/>
    <n v="502"/>
    <n v="60273.41"/>
    <n v="6.8734715855126874E-2"/>
    <n v="2.6056264922661682E-2"/>
    <n v="54.926294820717132"/>
    <n v="4.8026802874727971E-2"/>
    <n v="2.1859576397200162"/>
  </r>
  <r>
    <x v="246"/>
    <x v="2"/>
    <n v="44578"/>
    <n v="301084"/>
    <n v="19660"/>
    <s v="Female"/>
    <n v="384"/>
    <n v="21847.200000000001"/>
    <n v="0.14805834916501706"/>
    <n v="1.953204476093591E-2"/>
    <n v="116.08854166666667"/>
    <n v="6.5297392089915113E-2"/>
    <n v="0.49008928170846605"/>
  </r>
  <r>
    <x v="247"/>
    <x v="6"/>
    <n v="34851"/>
    <n v="413891"/>
    <n v="14587"/>
    <s v="Male"/>
    <n v="418"/>
    <n v="23024.39"/>
    <n v="8.4203328895772075E-2"/>
    <n v="2.8655652293137726E-2"/>
    <n v="83.375598086124398"/>
    <n v="3.5243578623357356E-2"/>
    <n v="0.66065220510171874"/>
  </r>
  <r>
    <x v="220"/>
    <x v="1"/>
    <n v="26692"/>
    <n v="265546"/>
    <n v="9876"/>
    <s v="Male"/>
    <n v="141"/>
    <n v="67600.87"/>
    <n v="0.10051742447636192"/>
    <n v="1.4277035236938032E-2"/>
    <n v="189.3049645390071"/>
    <n v="3.7191296423218577E-2"/>
    <n v="2.5326266297017832"/>
  </r>
  <r>
    <x v="187"/>
    <x v="4"/>
    <n v="37038"/>
    <n v="440259"/>
    <n v="16630"/>
    <s v="Non-binary"/>
    <n v="272"/>
    <n v="56342.12"/>
    <n v="8.4127752073211451E-2"/>
    <n v="1.6355983162958509E-2"/>
    <n v="136.16911764705881"/>
    <n v="3.7773219854676451E-2"/>
    <n v="1.5211976888600898"/>
  </r>
  <r>
    <x v="212"/>
    <x v="3"/>
    <n v="28239"/>
    <n v="239798"/>
    <n v="10439"/>
    <s v="Male"/>
    <n v="275"/>
    <n v="45592.19"/>
    <n v="0.11776161602682257"/>
    <n v="2.6343519494204427E-2"/>
    <n v="102.68727272727273"/>
    <n v="4.35324731649138E-2"/>
    <n v="1.6145114912001135"/>
  </r>
  <r>
    <x v="66"/>
    <x v="3"/>
    <n v="37861"/>
    <n v="484848"/>
    <n v="18259"/>
    <s v="Female"/>
    <n v="180"/>
    <n v="54969.9"/>
    <n v="7.8088390588390594E-2"/>
    <n v="9.8581521441480913E-3"/>
    <n v="210.3388888888889"/>
    <n v="3.7659225159225158E-2"/>
    <n v="1.4518871662132538"/>
  </r>
  <r>
    <x v="221"/>
    <x v="4"/>
    <n v="38855"/>
    <n v="273802"/>
    <n v="7690"/>
    <s v="Male"/>
    <n v="300"/>
    <n v="31411.86"/>
    <n v="0.14190911680703575"/>
    <n v="3.9011703511053319E-2"/>
    <n v="129.51666666666668"/>
    <n v="2.8085989145440866E-2"/>
    <n v="0.80843803886243726"/>
  </r>
  <r>
    <x v="120"/>
    <x v="5"/>
    <n v="16499"/>
    <n v="385715"/>
    <n v="15790"/>
    <s v="Female"/>
    <n v="109"/>
    <n v="20962.169999999998"/>
    <n v="4.2775105972025974E-2"/>
    <n v="6.9031032298923368E-3"/>
    <n v="151.36697247706422"/>
    <n v="4.093696122784958E-2"/>
    <n v="1.2705115461543122"/>
  </r>
  <r>
    <x v="71"/>
    <x v="1"/>
    <n v="18388"/>
    <n v="478409"/>
    <n v="7870"/>
    <s v="Female"/>
    <n v="258"/>
    <n v="16981.79"/>
    <n v="3.8435731769260191E-2"/>
    <n v="3.2782719186785263E-2"/>
    <n v="71.271317829457359"/>
    <n v="1.6450359420495851E-2"/>
    <n v="0.92352566891450949"/>
  </r>
  <r>
    <x v="189"/>
    <x v="2"/>
    <n v="25789"/>
    <n v="261761"/>
    <n v="3535"/>
    <s v="Female"/>
    <n v="211"/>
    <n v="18434.75"/>
    <n v="9.8521170074992073E-2"/>
    <n v="5.968882602545969E-2"/>
    <n v="122.22274881516587"/>
    <n v="1.3504685571953041E-2"/>
    <n v="0.71482996626468653"/>
  </r>
  <r>
    <x v="91"/>
    <x v="3"/>
    <n v="26274"/>
    <n v="434630"/>
    <n v="11514"/>
    <s v="Male"/>
    <n v="211"/>
    <n v="152231.79"/>
    <n v="6.0451418447875202E-2"/>
    <n v="1.8325516762202537E-2"/>
    <n v="124.52132701421802"/>
    <n v="2.6491498515979109E-2"/>
    <n v="5.7940089061429552"/>
  </r>
  <r>
    <x v="167"/>
    <x v="2"/>
    <n v="6160.5"/>
    <n v="425074"/>
    <n v="16473"/>
    <s v="Male"/>
    <n v="270"/>
    <n v="47948.56"/>
    <n v="1.4492770670518546E-2"/>
    <n v="1.6390457111637224E-2"/>
    <n v="22.816666666666666"/>
    <n v="3.8753252374880608E-2"/>
    <n v="7.7832253875497113"/>
  </r>
  <r>
    <x v="82"/>
    <x v="0"/>
    <n v="49354"/>
    <n v="242752"/>
    <n v="15636"/>
    <s v="Male"/>
    <n v="205"/>
    <n v="3257372"/>
    <n v="0.20331037437384655"/>
    <n v="1.3110770017907393E-2"/>
    <n v="240.75121951219512"/>
    <n v="6.4411415765884522E-2"/>
    <n v="66.000162094257817"/>
  </r>
  <r>
    <x v="196"/>
    <x v="2"/>
    <n v="12798"/>
    <n v="202019"/>
    <n v="13447"/>
    <s v="Male"/>
    <n v="371"/>
    <n v="18556.009999999998"/>
    <n v="6.3350476935337768E-2"/>
    <n v="2.7589796980739198E-2"/>
    <n v="34.495956873315365"/>
    <n v="6.6563046050124003E-2"/>
    <n v="1.4499148304422564"/>
  </r>
  <r>
    <x v="96"/>
    <x v="3"/>
    <n v="5013.8"/>
    <n v="311452"/>
    <n v="19987"/>
    <s v="Female"/>
    <n v="252"/>
    <n v="25620.880000000001"/>
    <n v="1.6098146744923776E-2"/>
    <n v="1.2608195326962526E-2"/>
    <n v="19.896031746031746"/>
    <n v="6.4173612627306933E-2"/>
    <n v="5.1100722007259964"/>
  </r>
  <r>
    <x v="167"/>
    <x v="6"/>
    <n v="42994"/>
    <n v="481938"/>
    <n v="9816"/>
    <s v="Male"/>
    <n v="170"/>
    <n v="45916.94"/>
    <n v="8.9210645352721718E-2"/>
    <n v="1.7318663406682967E-2"/>
    <n v="252.90588235294118"/>
    <n v="2.0367765148214086E-2"/>
    <n v="1.0679848350932688"/>
  </r>
  <r>
    <x v="248"/>
    <x v="6"/>
    <n v="14713"/>
    <n v="494557"/>
    <n v="13241"/>
    <s v="Male"/>
    <n v="127"/>
    <n v="24593.38"/>
    <n v="2.9749856942677993E-2"/>
    <n v="9.5914205875689152E-3"/>
    <n v="115.85039370078741"/>
    <n v="2.6773455840277259E-2"/>
    <n v="1.6715408142459049"/>
  </r>
  <r>
    <x v="237"/>
    <x v="3"/>
    <n v="39439"/>
    <n v="286251"/>
    <n v="10183"/>
    <s v="Female"/>
    <n v="473"/>
    <n v="8374.65"/>
    <n v="0.13777768461944237"/>
    <n v="4.6449965628989495E-2"/>
    <n v="83.380549682875269"/>
    <n v="3.5573674851790908E-2"/>
    <n v="0.21234437992849717"/>
  </r>
  <r>
    <x v="194"/>
    <x v="6"/>
    <n v="11714"/>
    <n v="358804"/>
    <n v="10416"/>
    <s v="Male"/>
    <n v="107"/>
    <n v="47854.94"/>
    <n v="3.2647350642690719E-2"/>
    <n v="1.0272657450076805E-2"/>
    <n v="109.4766355140187"/>
    <n v="2.9029776702600863E-2"/>
    <n v="4.0852774457913608"/>
  </r>
  <r>
    <x v="249"/>
    <x v="6"/>
    <n v="8695.6"/>
    <n v="333524"/>
    <n v="7121"/>
    <s v="Male"/>
    <n v="358"/>
    <n v="14803.46"/>
    <n v="2.6071886880704238E-2"/>
    <n v="5.0273837944108973E-2"/>
    <n v="24.289385474860335"/>
    <n v="2.1350787349636007E-2"/>
    <n v="1.7024081144486864"/>
  </r>
  <r>
    <x v="250"/>
    <x v="0"/>
    <n v="12268"/>
    <n v="214567"/>
    <n v="16454"/>
    <s v="Male"/>
    <n v="186"/>
    <n v="41548.22"/>
    <n v="5.7175614143833861E-2"/>
    <n v="1.1304242129573356E-2"/>
    <n v="65.956989247311824"/>
    <n v="7.6684671920658809E-2"/>
    <n v="3.3867150309748943"/>
  </r>
  <r>
    <x v="251"/>
    <x v="1"/>
    <n v="16473"/>
    <n v="441158"/>
    <n v="9647"/>
    <s v="Male"/>
    <n v="630"/>
    <n v="42259.79"/>
    <n v="3.7340363316544188E-2"/>
    <n v="6.530527625168446E-2"/>
    <n v="26.147619047619049"/>
    <n v="2.1867448850525207E-2"/>
    <n v="2.5653973168214654"/>
  </r>
  <r>
    <x v="36"/>
    <x v="4"/>
    <n v="26335"/>
    <n v="416877"/>
    <n v="3598"/>
    <s v="Female"/>
    <n v="39"/>
    <n v="14104.46"/>
    <n v="6.3172110718509297E-2"/>
    <n v="1.0839355197331851E-2"/>
    <n v="675.25641025641028"/>
    <n v="8.6308431503776886E-3"/>
    <n v="0.53557850768938675"/>
  </r>
  <r>
    <x v="252"/>
    <x v="1"/>
    <n v="37476"/>
    <n v="362943"/>
    <n v="14069"/>
    <s v="Male"/>
    <n v="388"/>
    <n v="26353.200000000001"/>
    <n v="0.10325588315520619"/>
    <n v="2.7578363778520149E-2"/>
    <n v="96.587628865979383"/>
    <n v="3.8763662613688653E-2"/>
    <n v="0.70320204931155939"/>
  </r>
  <r>
    <x v="253"/>
    <x v="1"/>
    <n v="44071"/>
    <n v="261352"/>
    <n v="7629"/>
    <s v="Male"/>
    <n v="190"/>
    <n v="29938.29"/>
    <n v="0.16862698582754293"/>
    <n v="2.4904967885699306E-2"/>
    <n v="231.95263157894738"/>
    <n v="2.9190517003887476E-2"/>
    <n v="0.67931950715890266"/>
  </r>
  <r>
    <x v="7"/>
    <x v="5"/>
    <n v="35087"/>
    <n v="233143"/>
    <n v="5920"/>
    <s v="Male"/>
    <n v="132"/>
    <n v="49971.67"/>
    <n v="0.15049561856886118"/>
    <n v="2.2297297297297299E-2"/>
    <n v="265.81060606060606"/>
    <n v="2.5392141303834985E-2"/>
    <n v="1.4242217915467266"/>
  </r>
  <r>
    <x v="195"/>
    <x v="1"/>
    <n v="2228"/>
    <n v="463106"/>
    <n v="11765"/>
    <s v="Male"/>
    <n v="67"/>
    <n v="31631.35"/>
    <n v="4.8109935954187598E-3"/>
    <n v="5.6948576285592864E-3"/>
    <n v="33.253731343283583"/>
    <n v="2.5404551009919975E-2"/>
    <n v="14.197194793536804"/>
  </r>
  <r>
    <x v="168"/>
    <x v="0"/>
    <n v="42723"/>
    <n v="477915"/>
    <n v="3090"/>
    <s v="Male"/>
    <n v="88"/>
    <n v="62454.64"/>
    <n v="8.9394557609616773E-2"/>
    <n v="2.84789644012945E-2"/>
    <n v="485.48863636363637"/>
    <n v="6.4655848843413579E-3"/>
    <n v="1.4618505254780798"/>
  </r>
  <r>
    <x v="252"/>
    <x v="6"/>
    <n v="28362"/>
    <n v="269054"/>
    <n v="12640"/>
    <s v="Non-binary"/>
    <n v="134"/>
    <n v="52092.88"/>
    <n v="0.10541378310673694"/>
    <n v="1.0601265822784809E-2"/>
    <n v="211.65671641791045"/>
    <n v="4.6979416771354449E-2"/>
    <n v="1.836713912982159"/>
  </r>
  <r>
    <x v="254"/>
    <x v="4"/>
    <n v="6276.8"/>
    <n v="442724"/>
    <n v="19956"/>
    <s v="Female"/>
    <n v="392"/>
    <n v="47933.16"/>
    <n v="1.417768180627208E-2"/>
    <n v="1.9643215073160955E-2"/>
    <n v="16.012244897959185"/>
    <n v="4.5075487210993755E-2"/>
    <n v="7.6365600305888357"/>
  </r>
  <r>
    <x v="255"/>
    <x v="2"/>
    <n v="12586"/>
    <n v="260701"/>
    <n v="15342"/>
    <s v="Female"/>
    <n v="253"/>
    <n v="33564.5"/>
    <n v="4.8277528663104474E-2"/>
    <n v="1.6490679181332291E-2"/>
    <n v="49.747035573122531"/>
    <n v="5.8849026279147378E-2"/>
    <n v="2.6668123311616081"/>
  </r>
  <r>
    <x v="72"/>
    <x v="0"/>
    <n v="13053"/>
    <n v="430677"/>
    <n v="17571"/>
    <s v="Female"/>
    <n v="480"/>
    <n v="39319.879999999997"/>
    <n v="3.0308096322766251E-2"/>
    <n v="2.7317739457059929E-2"/>
    <n v="27.193750000000001"/>
    <n v="4.0798556690977227E-2"/>
    <n v="3.0123251359840646"/>
  </r>
  <r>
    <x v="13"/>
    <x v="2"/>
    <n v="38052"/>
    <n v="406166"/>
    <n v="18811"/>
    <s v="Female"/>
    <n v="326"/>
    <n v="8970.1"/>
    <n v="9.368583288606136E-2"/>
    <n v="1.7330285471266811E-2"/>
    <n v="116.7239263803681"/>
    <n v="4.6313576222529705E-2"/>
    <n v="0.23573268159360874"/>
  </r>
  <r>
    <x v="242"/>
    <x v="5"/>
    <n v="7296.8"/>
    <n v="416346"/>
    <n v="18236"/>
    <s v="Male"/>
    <n v="319"/>
    <n v="46607.46"/>
    <n v="1.7525807861730389E-2"/>
    <n v="1.7492871243693791E-2"/>
    <n v="22.873981191222573"/>
    <n v="4.3800108563550509E-2"/>
    <n v="6.3873835105799799"/>
  </r>
  <r>
    <x v="256"/>
    <x v="5"/>
    <n v="1036.2"/>
    <n v="433952"/>
    <n v="7524"/>
    <s v="Female"/>
    <n v="285"/>
    <n v="5282.63"/>
    <n v="2.3878216945652977E-3"/>
    <n v="3.787878787878788E-2"/>
    <n v="3.6357894736842109"/>
    <n v="1.7338323132512351E-2"/>
    <n v="5.0980795213279286"/>
  </r>
  <r>
    <x v="121"/>
    <x v="5"/>
    <n v="8556.1"/>
    <n v="420636"/>
    <n v="6945"/>
    <s v="Male"/>
    <n v="323"/>
    <n v="27803.91"/>
    <n v="2.0340864785705456E-2"/>
    <n v="4.6508279337652988E-2"/>
    <n v="26.489473684210527"/>
    <n v="1.6510712349870196E-2"/>
    <n v="3.2496008695550542"/>
  </r>
  <r>
    <x v="146"/>
    <x v="5"/>
    <n v="12803"/>
    <n v="418163"/>
    <n v="9684"/>
    <s v="Bigender"/>
    <n v="326"/>
    <n v="30494.97"/>
    <n v="3.0617247341347752E-2"/>
    <n v="3.3663775299463031E-2"/>
    <n v="39.273006134969329"/>
    <n v="2.3158433433852349E-2"/>
    <n v="2.3818612825119114"/>
  </r>
  <r>
    <x v="257"/>
    <x v="4"/>
    <n v="45188"/>
    <n v="318818"/>
    <n v="17841"/>
    <s v="Genderfluid"/>
    <n v="263"/>
    <n v="35620.410000000003"/>
    <n v="0.14173603748847305"/>
    <n v="1.4741326158847599E-2"/>
    <n v="171.81749049429658"/>
    <n v="5.5959826609538986E-2"/>
    <n v="0.78827144374612734"/>
  </r>
  <r>
    <x v="14"/>
    <x v="4"/>
    <n v="26957"/>
    <n v="311115"/>
    <n v="7193"/>
    <s v="Female"/>
    <n v="154"/>
    <n v="39502.22"/>
    <n v="8.6646416919788499E-2"/>
    <n v="2.1409703878771027E-2"/>
    <n v="175.04545454545453"/>
    <n v="2.3120068142005366E-2"/>
    <n v="1.4653789368253145"/>
  </r>
  <r>
    <x v="250"/>
    <x v="1"/>
    <n v="42498"/>
    <n v="486472"/>
    <n v="8663"/>
    <s v="Agender"/>
    <n v="282"/>
    <n v="242222"/>
    <n v="8.7359601374796494E-2"/>
    <n v="3.2552233637308095E-2"/>
    <n v="150.70212765957447"/>
    <n v="1.780780805472874E-2"/>
    <n v="5.6996093933832181"/>
  </r>
  <r>
    <x v="258"/>
    <x v="3"/>
    <n v="43330"/>
    <n v="489425"/>
    <n v="18632"/>
    <s v="Female"/>
    <n v="465"/>
    <n v="65555.070000000007"/>
    <n v="8.853246156203709E-2"/>
    <n v="2.4957063117217688E-2"/>
    <n v="93.182795698924735"/>
    <n v="3.8069162793073506E-2"/>
    <n v="1.5129256865912764"/>
  </r>
  <r>
    <x v="26"/>
    <x v="5"/>
    <n v="842.43"/>
    <n v="250096"/>
    <n v="8909"/>
    <s v="Male"/>
    <n v="367"/>
    <n v="26215.61"/>
    <n v="3.3684265242147015E-3"/>
    <n v="4.1194297900998988E-2"/>
    <n v="2.2954495912806538"/>
    <n v="3.5622321028724972E-2"/>
    <n v="31.119036596512473"/>
  </r>
  <r>
    <x v="90"/>
    <x v="5"/>
    <n v="37060"/>
    <n v="281851"/>
    <n v="10033"/>
    <s v="Female"/>
    <n v="393"/>
    <n v="65093.04"/>
    <n v="0.13148791382680919"/>
    <n v="3.9170736569321241E-2"/>
    <n v="94.300254452926211"/>
    <n v="3.5596822434548751E-2"/>
    <n v="1.7564230976794388"/>
  </r>
  <r>
    <x v="259"/>
    <x v="6"/>
    <n v="5768.5"/>
    <n v="245788"/>
    <n v="17360"/>
    <s v="Bigender"/>
    <n v="228"/>
    <n v="52798.879999999997"/>
    <n v="2.3469412664572722E-2"/>
    <n v="1.3133640552995391E-2"/>
    <n v="25.30043859649123"/>
    <n v="7.0629973798558107E-2"/>
    <n v="9.1529652422640204"/>
  </r>
  <r>
    <x v="12"/>
    <x v="3"/>
    <n v="10933"/>
    <n v="365045"/>
    <n v="11126"/>
    <s v="Female"/>
    <n v="234"/>
    <n v="3067.72"/>
    <n v="2.9949732224794204E-2"/>
    <n v="2.103181736473126E-2"/>
    <n v="46.722222222222221"/>
    <n v="3.0478434165650811E-2"/>
    <n v="0.28059270099698158"/>
  </r>
  <r>
    <x v="25"/>
    <x v="0"/>
    <n v="19592"/>
    <n v="473024"/>
    <n v="7757"/>
    <s v="Male"/>
    <n v="351"/>
    <n v="23922.07"/>
    <n v="4.1418617237180357E-2"/>
    <n v="4.5249452107773626E-2"/>
    <n v="55.817663817663821"/>
    <n v="1.6398745095386282E-2"/>
    <n v="1.2210121478154348"/>
  </r>
  <r>
    <x v="194"/>
    <x v="4"/>
    <n v="25173"/>
    <n v="340892"/>
    <n v="5697"/>
    <s v="Female"/>
    <n v="161"/>
    <n v="3197.34"/>
    <n v="7.3844502071037155E-2"/>
    <n v="2.8260487976127787E-2"/>
    <n v="156.35403726708074"/>
    <n v="1.6712037830163218E-2"/>
    <n v="0.1270146585627458"/>
  </r>
  <r>
    <x v="172"/>
    <x v="1"/>
    <n v="19973"/>
    <n v="245398"/>
    <n v="13922"/>
    <s v="Male"/>
    <n v="136"/>
    <n v="22008.799999999999"/>
    <n v="8.139023137922885E-2"/>
    <n v="9.7687113920413727E-3"/>
    <n v="146.86029411764707"/>
    <n v="5.6732328706835429E-2"/>
    <n v="1.1019276022630551"/>
  </r>
  <r>
    <x v="216"/>
    <x v="0"/>
    <n v="27325"/>
    <n v="384713"/>
    <n v="6551"/>
    <s v="Male"/>
    <n v="439"/>
    <n v="14437.47"/>
    <n v="7.102697335416272E-2"/>
    <n v="6.7012669821401319E-2"/>
    <n v="62.243735763097952"/>
    <n v="1.7028278222987005E-2"/>
    <n v="0.52836120768526984"/>
  </r>
  <r>
    <x v="173"/>
    <x v="3"/>
    <n v="38601"/>
    <n v="215361"/>
    <n v="10070"/>
    <s v="Female"/>
    <n v="451"/>
    <n v="11950.87"/>
    <n v="0.17923858080153787"/>
    <n v="4.4786494538232371E-2"/>
    <n v="85.589800443458984"/>
    <n v="4.6758698185836806E-2"/>
    <n v="0.30960001036242585"/>
  </r>
  <r>
    <x v="134"/>
    <x v="6"/>
    <n v="46299"/>
    <n v="391990"/>
    <n v="13607"/>
    <s v="Female"/>
    <n v="349"/>
    <n v="49081.52"/>
    <n v="0.11811270695681013"/>
    <n v="2.5648563239509075E-2"/>
    <n v="132.66189111747852"/>
    <n v="3.4712620219903567E-2"/>
    <n v="1.0600989222229422"/>
  </r>
  <r>
    <x v="143"/>
    <x v="4"/>
    <n v="8683"/>
    <n v="496135"/>
    <n v="5899"/>
    <s v="Male"/>
    <n v="110"/>
    <n v="39531.879999999997"/>
    <n v="1.7501284932528446E-2"/>
    <n v="1.8647228343787084E-2"/>
    <n v="78.936363636363637"/>
    <n v="1.188990899654328E-2"/>
    <n v="4.5527905101923292"/>
  </r>
  <r>
    <x v="30"/>
    <x v="2"/>
    <n v="40890"/>
    <n v="206438"/>
    <n v="4456"/>
    <s v="Male"/>
    <n v="390"/>
    <n v="27592.63"/>
    <n v="0.19807399800424341"/>
    <n v="8.7522441651705571E-2"/>
    <n v="104.84615384615384"/>
    <n v="2.1585173272362645E-2"/>
    <n v="0.67480141843971631"/>
  </r>
  <r>
    <x v="226"/>
    <x v="5"/>
    <n v="18932"/>
    <n v="295251"/>
    <n v="5279"/>
    <s v="Male"/>
    <n v="279"/>
    <n v="20243.939999999999"/>
    <n v="6.4121713389624427E-2"/>
    <n v="5.2850918734608829E-2"/>
    <n v="67.856630824372758"/>
    <n v="1.7879702354945452E-2"/>
    <n v="1.0692974857384323"/>
  </r>
  <r>
    <x v="260"/>
    <x v="2"/>
    <n v="30376"/>
    <n v="200639"/>
    <n v="14695"/>
    <s v="Male"/>
    <n v="346"/>
    <n v="39650.79"/>
    <n v="0.15139628885710157"/>
    <n v="2.3545423613473972E-2"/>
    <n v="87.79190751445087"/>
    <n v="7.3240995020908195E-2"/>
    <n v="1.3053328285488544"/>
  </r>
  <r>
    <x v="163"/>
    <x v="5"/>
    <n v="11913"/>
    <n v="312651"/>
    <n v="18167"/>
    <s v="Female"/>
    <n v="281"/>
    <n v="14187.87"/>
    <n v="3.8103188539297811E-2"/>
    <n v="1.5467606098970662E-2"/>
    <n v="42.395017793594306"/>
    <n v="5.8106323024714461E-2"/>
    <n v="1.1909569377990432"/>
  </r>
  <r>
    <x v="261"/>
    <x v="4"/>
    <n v="46210"/>
    <n v="210692"/>
    <n v="9204"/>
    <s v="Male"/>
    <n v="426"/>
    <n v="58744.69"/>
    <n v="0.21932489131053862"/>
    <n v="4.6284224250325946E-2"/>
    <n v="108.47417840375587"/>
    <n v="4.368462020389953E-2"/>
    <n v="1.2712549231768016"/>
  </r>
  <r>
    <x v="167"/>
    <x v="0"/>
    <n v="10339"/>
    <n v="393828"/>
    <n v="17786"/>
    <s v="Male"/>
    <n v="150"/>
    <n v="38158.17"/>
    <n v="2.6252577267233412E-2"/>
    <n v="8.4335994602496352E-3"/>
    <n v="68.926666666666662"/>
    <n v="4.5161847303899161E-2"/>
    <n v="3.6907021955701711"/>
  </r>
  <r>
    <x v="262"/>
    <x v="6"/>
    <n v="28040"/>
    <n v="453336"/>
    <n v="12428"/>
    <s v="Agender"/>
    <n v="681"/>
    <n v="80128"/>
    <n v="6.1852577337780365E-2"/>
    <n v="5.4795622787254583E-2"/>
    <n v="41.174743024963291"/>
    <n v="2.7414544620325762E-2"/>
    <n v="2.8576319543509272"/>
  </r>
  <r>
    <x v="228"/>
    <x v="0"/>
    <n v="13208"/>
    <n v="415554"/>
    <n v="10427"/>
    <s v="Female"/>
    <n v="74"/>
    <n v="42847.23"/>
    <n v="3.1784076197076676E-2"/>
    <n v="7.0969598158626647E-3"/>
    <n v="178.48648648648648"/>
    <n v="2.5091805156489892E-2"/>
    <n v="3.244036190187765"/>
  </r>
  <r>
    <x v="36"/>
    <x v="2"/>
    <n v="34520"/>
    <n v="340583"/>
    <n v="3979"/>
    <s v="Male"/>
    <n v="347"/>
    <n v="62722.03"/>
    <n v="0.10135561669255365"/>
    <n v="8.7207841166122138E-2"/>
    <n v="99.481268011527376"/>
    <n v="1.1682908424671812E-2"/>
    <n v="1.8169765353418308"/>
  </r>
  <r>
    <x v="263"/>
    <x v="0"/>
    <n v="43744"/>
    <n v="432668"/>
    <n v="7315"/>
    <s v="Female"/>
    <n v="173"/>
    <n v="39642.61"/>
    <n v="0.10110292418205183"/>
    <n v="2.3650034176349966E-2"/>
    <n v="252.85549132947978"/>
    <n v="1.6906727560161601E-2"/>
    <n v="0.90624108449158747"/>
  </r>
  <r>
    <x v="225"/>
    <x v="6"/>
    <n v="49501"/>
    <n v="223462"/>
    <n v="9203"/>
    <s v="Male"/>
    <n v="236"/>
    <n v="45870.239999999998"/>
    <n v="0.22151864746578837"/>
    <n v="2.5643811800499836E-2"/>
    <n v="209.75"/>
    <n v="4.1183735937206326E-2"/>
    <n v="0.92665279489303243"/>
  </r>
  <r>
    <x v="264"/>
    <x v="5"/>
    <n v="1211.9000000000001"/>
    <n v="288051"/>
    <n v="19920"/>
    <s v="Male"/>
    <n v="367"/>
    <n v="20745.79"/>
    <n v="4.2072410788367345E-3"/>
    <n v="1.8423694779116467E-2"/>
    <n v="3.3021798365122619"/>
    <n v="6.915442057135715E-2"/>
    <n v="17.118400858156612"/>
  </r>
  <r>
    <x v="36"/>
    <x v="4"/>
    <n v="14810"/>
    <n v="343872"/>
    <n v="13912"/>
    <s v="Male"/>
    <n v="145"/>
    <n v="69221.98"/>
    <n v="4.3068351014330916E-2"/>
    <n v="1.0422656699252445E-2"/>
    <n v="102.13793103448276"/>
    <n v="4.0456914200632792E-2"/>
    <n v="4.6740027008777849"/>
  </r>
  <r>
    <x v="265"/>
    <x v="2"/>
    <n v="40379"/>
    <n v="372869"/>
    <n v="3331"/>
    <s v="Bigender"/>
    <n v="186"/>
    <n v="248912"/>
    <n v="0.1082927247907442"/>
    <n v="5.5839087361152805E-2"/>
    <n v="217.09139784946237"/>
    <n v="8.9334323851003976E-3"/>
    <n v="6.1643923821788551"/>
  </r>
  <r>
    <x v="121"/>
    <x v="5"/>
    <n v="39417"/>
    <n v="338511"/>
    <n v="18128"/>
    <s v="Male"/>
    <n v="417"/>
    <n v="32732.27"/>
    <n v="0.11644230172727031"/>
    <n v="2.3003089143865844E-2"/>
    <n v="94.525179856115102"/>
    <n v="5.3552174080015127E-2"/>
    <n v="0.83040997539132866"/>
  </r>
  <r>
    <x v="225"/>
    <x v="0"/>
    <n v="32770"/>
    <n v="491366"/>
    <n v="19581"/>
    <s v="Female"/>
    <n v="242"/>
    <n v="49945.68"/>
    <n v="6.6691631085585901E-2"/>
    <n v="1.2358919360604667E-2"/>
    <n v="135.41322314049586"/>
    <n v="3.9850132080770748E-2"/>
    <n v="1.5241281660054928"/>
  </r>
  <r>
    <x v="266"/>
    <x v="5"/>
    <n v="22921"/>
    <n v="405057"/>
    <n v="17227"/>
    <s v="Male"/>
    <n v="445"/>
    <n v="25414.6"/>
    <n v="5.6587097618359887E-2"/>
    <n v="2.5831543507285077E-2"/>
    <n v="51.507865168539325"/>
    <n v="4.2529816791217041E-2"/>
    <n v="1.1087910649622617"/>
  </r>
  <r>
    <x v="267"/>
    <x v="4"/>
    <n v="30338"/>
    <n v="402449"/>
    <n v="19783"/>
    <s v="Male"/>
    <n v="459"/>
    <n v="56640.86"/>
    <n v="7.5383464737146813E-2"/>
    <n v="2.3201738866703736E-2"/>
    <n v="66.095860566448806"/>
    <n v="4.9156539089424994E-2"/>
    <n v="1.8669938690750874"/>
  </r>
  <r>
    <x v="268"/>
    <x v="1"/>
    <n v="42659"/>
    <n v="365858"/>
    <n v="3450"/>
    <s v="Male"/>
    <n v="322"/>
    <n v="63388.62"/>
    <n v="0.11659988301472156"/>
    <n v="9.3333333333333338E-2"/>
    <n v="132.48136645962734"/>
    <n v="9.4298880986612293E-3"/>
    <n v="1.4859377856958673"/>
  </r>
  <r>
    <x v="31"/>
    <x v="4"/>
    <n v="39458"/>
    <n v="257461"/>
    <n v="8530"/>
    <s v="Male"/>
    <n v="484"/>
    <n v="17669.71"/>
    <n v="0.1532581633723166"/>
    <n v="5.6740914419695192E-2"/>
    <n v="81.524793388429757"/>
    <n v="3.3131231526328263E-2"/>
    <n v="0.44781058340513963"/>
  </r>
  <r>
    <x v="25"/>
    <x v="4"/>
    <n v="23348"/>
    <n v="325330"/>
    <n v="18679"/>
    <s v="Polygender"/>
    <n v="109"/>
    <n v="61968.02"/>
    <n v="7.1767128761565185E-2"/>
    <n v="5.8354301622142515E-3"/>
    <n v="214.20183486238531"/>
    <n v="5.7415547290443548E-2"/>
    <n v="2.6541039917765974"/>
  </r>
  <r>
    <x v="269"/>
    <x v="3"/>
    <n v="39068"/>
    <n v="255721"/>
    <n v="16528"/>
    <s v="Female"/>
    <n v="237"/>
    <n v="45282.12"/>
    <n v="0.15277587683451888"/>
    <n v="1.4339303000968055E-2"/>
    <n v="164.84388185654009"/>
    <n v="6.4632939805491146E-2"/>
    <n v="1.1590590764820314"/>
  </r>
  <r>
    <x v="25"/>
    <x v="1"/>
    <n v="35624"/>
    <n v="263400"/>
    <n v="7589"/>
    <s v="Male"/>
    <n v="233"/>
    <n v="67220.05"/>
    <n v="0.13524677296886864"/>
    <n v="3.0702332323099223E-2"/>
    <n v="152.89270386266094"/>
    <n v="2.8811693242217159E-2"/>
    <n v="1.886931562991242"/>
  </r>
  <r>
    <x v="58"/>
    <x v="0"/>
    <n v="27318"/>
    <n v="288422"/>
    <n v="11851"/>
    <s v="Female"/>
    <n v="128"/>
    <n v="68129.460000000006"/>
    <n v="9.4715382321736902E-2"/>
    <n v="1.080077630579698E-2"/>
    <n v="213.421875"/>
    <n v="4.1089098612449811E-2"/>
    <n v="2.4939402591697784"/>
  </r>
  <r>
    <x v="155"/>
    <x v="1"/>
    <n v="7177.7"/>
    <n v="262493"/>
    <n v="10112"/>
    <s v="Female"/>
    <n v="499"/>
    <n v="66902.509999999995"/>
    <n v="2.734434823023852E-2"/>
    <n v="4.9347310126582278E-2"/>
    <n v="14.384168336673346"/>
    <n v="3.8522932040092495E-2"/>
    <n v="9.3208841272273837"/>
  </r>
  <r>
    <x v="270"/>
    <x v="6"/>
    <n v="5413.6"/>
    <n v="442792"/>
    <n v="17188"/>
    <s v="Genderfluid"/>
    <n v="140"/>
    <n v="7828.55"/>
    <n v="1.2226056477985149E-2"/>
    <n v="8.1452175936700018E-3"/>
    <n v="38.668571428571433"/>
    <n v="3.8817322806193426E-2"/>
    <n v="1.44608947835082"/>
  </r>
  <r>
    <x v="162"/>
    <x v="0"/>
    <n v="26941"/>
    <n v="208361"/>
    <n v="7755"/>
    <s v="Male"/>
    <n v="80"/>
    <n v="11126.47"/>
    <n v="0.12929962900926756"/>
    <n v="1.0315925209542231E-2"/>
    <n v="336.76249999999999"/>
    <n v="3.7219057309189341E-2"/>
    <n v="0.41299394974202885"/>
  </r>
  <r>
    <x v="10"/>
    <x v="4"/>
    <n v="21530"/>
    <n v="282349"/>
    <n v="7135"/>
    <s v="Female"/>
    <n v="326"/>
    <n v="5986.29"/>
    <n v="7.6253147700186652E-2"/>
    <n v="4.5690259285213738E-2"/>
    <n v="66.042944785276077"/>
    <n v="2.5270144395765526E-2"/>
    <n v="0.27804412447747329"/>
  </r>
  <r>
    <x v="129"/>
    <x v="6"/>
    <n v="27794"/>
    <n v="286607"/>
    <n v="10882"/>
    <s v="Female"/>
    <n v="334"/>
    <n v="16060.57"/>
    <n v="9.6975998492709534E-2"/>
    <n v="3.0692887336886601E-2"/>
    <n v="83.215568862275447"/>
    <n v="3.7968367834700478E-2"/>
    <n v="0.57784305965316252"/>
  </r>
  <r>
    <x v="147"/>
    <x v="3"/>
    <n v="5897.1"/>
    <n v="304107"/>
    <n v="6293"/>
    <s v="Female"/>
    <n v="361"/>
    <n v="53366.68"/>
    <n v="1.9391529954917185E-2"/>
    <n v="5.7365326553313202E-2"/>
    <n v="16.335457063711914"/>
    <n v="2.0693374371520551E-2"/>
    <n v="9.0496481321327433"/>
  </r>
  <r>
    <x v="249"/>
    <x v="5"/>
    <n v="32350"/>
    <n v="445355"/>
    <n v="12624"/>
    <s v="Male"/>
    <n v="396"/>
    <n v="11110.58"/>
    <n v="7.2638681501274269E-2"/>
    <n v="3.1368821292775663E-2"/>
    <n v="81.691919191919197"/>
    <n v="2.8345926283526626E-2"/>
    <n v="0.34344914992272024"/>
  </r>
  <r>
    <x v="157"/>
    <x v="1"/>
    <n v="7102.5"/>
    <n v="414733"/>
    <n v="10549"/>
    <s v="Male"/>
    <n v="242"/>
    <n v="31876.76"/>
    <n v="1.7125475908596616E-2"/>
    <n v="2.2940563086548488E-2"/>
    <n v="29.349173553719009"/>
    <n v="2.5435641726122591E-2"/>
    <n v="4.4881041886659627"/>
  </r>
  <r>
    <x v="271"/>
    <x v="5"/>
    <n v="47441"/>
    <n v="424171"/>
    <n v="19480"/>
    <s v="Male"/>
    <n v="249"/>
    <n v="18554.96"/>
    <n v="0.11184404402941267"/>
    <n v="1.2782340862422997E-2"/>
    <n v="190.52610441767069"/>
    <n v="4.5924874637822952E-2"/>
    <n v="0.39111654476086083"/>
  </r>
  <r>
    <x v="35"/>
    <x v="5"/>
    <n v="1572.7"/>
    <n v="485392"/>
    <n v="3687"/>
    <s v="Male"/>
    <n v="137"/>
    <n v="58232.49"/>
    <n v="3.2400616409005508E-3"/>
    <n v="3.7157580688906969E-2"/>
    <n v="11.479562043795621"/>
    <n v="7.5959224709101101E-3"/>
    <n v="37.027080816430342"/>
  </r>
  <r>
    <x v="132"/>
    <x v="1"/>
    <n v="24481"/>
    <n v="432930"/>
    <n v="9134"/>
    <s v="Female"/>
    <n v="433"/>
    <n v="49877.77"/>
    <n v="5.6547247822973691E-2"/>
    <n v="4.7405298883293187E-2"/>
    <n v="56.53810623556582"/>
    <n v="2.1098098999838312E-2"/>
    <n v="2.0374073771496262"/>
  </r>
  <r>
    <x v="89"/>
    <x v="5"/>
    <n v="28684"/>
    <n v="211228"/>
    <n v="4131"/>
    <s v="Female"/>
    <n v="136"/>
    <n v="49119.82"/>
    <n v="0.1357963906300301"/>
    <n v="3.292181069958848E-2"/>
    <n v="210.91176470588235"/>
    <n v="1.9557066298028669E-2"/>
    <n v="1.7124466601589736"/>
  </r>
  <r>
    <x v="272"/>
    <x v="3"/>
    <n v="1872.3"/>
    <n v="223664"/>
    <n v="8354"/>
    <s v="Male"/>
    <n v="309"/>
    <n v="5998.81"/>
    <n v="8.3710387009085056E-3"/>
    <n v="3.6988269092650225E-2"/>
    <n v="6.0592233009708734"/>
    <n v="3.7350668860433506E-2"/>
    <n v="3.203979063184319"/>
  </r>
  <r>
    <x v="273"/>
    <x v="3"/>
    <n v="25505"/>
    <n v="498539"/>
    <n v="13636"/>
    <s v="Male"/>
    <n v="392"/>
    <n v="30248"/>
    <n v="5.1159488024006147E-2"/>
    <n v="2.8747433264887063E-2"/>
    <n v="65.063775510204081"/>
    <n v="2.7351922317010304E-2"/>
    <n v="1.1859635365614585"/>
  </r>
  <r>
    <x v="160"/>
    <x v="0"/>
    <n v="37070"/>
    <n v="226823"/>
    <n v="17821"/>
    <s v="Female"/>
    <n v="353"/>
    <n v="41132.83"/>
    <n v="0.16343139805046225"/>
    <n v="1.9808091577352561E-2"/>
    <n v="105.01416430594901"/>
    <n v="7.856787010135656E-2"/>
    <n v="1.1095988670083625"/>
  </r>
  <r>
    <x v="274"/>
    <x v="5"/>
    <n v="37079"/>
    <n v="405946"/>
    <n v="19569"/>
    <s v="Male"/>
    <n v="490"/>
    <n v="7334.2"/>
    <n v="9.1339734841579909E-2"/>
    <n v="2.5039603454443251E-2"/>
    <n v="75.671428571428578"/>
    <n v="4.8205919013858983E-2"/>
    <n v="0.19779929340057714"/>
  </r>
  <r>
    <x v="7"/>
    <x v="4"/>
    <n v="28970"/>
    <n v="489170"/>
    <n v="10731"/>
    <s v="Male"/>
    <n v="229"/>
    <n v="30483.119999999999"/>
    <n v="5.9222765091890346E-2"/>
    <n v="2.1340042866461652E-2"/>
    <n v="126.50655021834061"/>
    <n v="2.1937158860927695E-2"/>
    <n v="1.0522305833620986"/>
  </r>
  <r>
    <x v="44"/>
    <x v="4"/>
    <n v="43843"/>
    <n v="256749"/>
    <n v="6449"/>
    <s v="Female"/>
    <n v="252"/>
    <n v="53640.23"/>
    <n v="0.1707621061815236"/>
    <n v="3.9075825709412315E-2"/>
    <n v="173.98015873015873"/>
    <n v="2.5117916720220915E-2"/>
    <n v="1.223461670049951"/>
  </r>
  <r>
    <x v="125"/>
    <x v="0"/>
    <n v="7582.2"/>
    <n v="299992"/>
    <n v="17548"/>
    <s v="Male"/>
    <n v="188"/>
    <n v="17799.07"/>
    <n v="2.5274673991306434E-2"/>
    <n v="1.0713471620697515E-2"/>
    <n v="40.330851063829783"/>
    <n v="5.8494893197151926E-2"/>
    <n v="2.3474809422067473"/>
  </r>
  <r>
    <x v="242"/>
    <x v="6"/>
    <n v="23511"/>
    <n v="429689"/>
    <n v="3204"/>
    <s v="Non-binary"/>
    <n v="46"/>
    <n v="6208.84"/>
    <n v="5.471631808121688E-2"/>
    <n v="1.435705368289638E-2"/>
    <n v="511.10869565217394"/>
    <n v="7.4565557880234305E-3"/>
    <n v="0.26408234443452"/>
  </r>
  <r>
    <x v="275"/>
    <x v="1"/>
    <n v="19529"/>
    <n v="493729"/>
    <n v="8116"/>
    <s v="Male"/>
    <n v="376"/>
    <n v="50364.92"/>
    <n v="3.9554087363715726E-2"/>
    <n v="4.6328240512567766E-2"/>
    <n v="51.938829787234042"/>
    <n v="1.6438167496744167E-2"/>
    <n v="2.5789810026115005"/>
  </r>
  <r>
    <x v="135"/>
    <x v="4"/>
    <n v="26661"/>
    <n v="402377"/>
    <n v="19143"/>
    <s v="Female"/>
    <n v="255"/>
    <n v="14621.5"/>
    <n v="6.6258757334539495E-2"/>
    <n v="1.332079611346184E-2"/>
    <n v="104.55294117647058"/>
    <n v="4.7574786829267079E-2"/>
    <n v="0.54842278984284165"/>
  </r>
  <r>
    <x v="58"/>
    <x v="6"/>
    <n v="7825.8"/>
    <n v="267518"/>
    <n v="7838"/>
    <s v="Male"/>
    <n v="387"/>
    <n v="20589.97"/>
    <n v="2.9253358652501889E-2"/>
    <n v="4.9374840520540954E-2"/>
    <n v="20.221705426356589"/>
    <n v="2.9298963060429579E-2"/>
    <n v="2.6310370824708018"/>
  </r>
  <r>
    <x v="143"/>
    <x v="4"/>
    <n v="18194"/>
    <n v="288157"/>
    <n v="13969"/>
    <s v="Male"/>
    <n v="731"/>
    <n v="21790.74"/>
    <n v="6.3139191482421045E-2"/>
    <n v="5.2330159639201089E-2"/>
    <n v="24.889192886456907"/>
    <n v="4.8477045499502006E-2"/>
    <n v="1.197688248873255"/>
  </r>
  <r>
    <x v="12"/>
    <x v="3"/>
    <n v="27170"/>
    <n v="378204"/>
    <n v="16297"/>
    <s v="Female"/>
    <n v="263"/>
    <n v="50537.2"/>
    <n v="7.1839536334888043E-2"/>
    <n v="1.613793949806713E-2"/>
    <n v="103.30798479087453"/>
    <n v="4.3090501422512716E-2"/>
    <n v="1.8600368052999632"/>
  </r>
  <r>
    <x v="198"/>
    <x v="3"/>
    <n v="9162"/>
    <n v="498624"/>
    <n v="19386"/>
    <s v="Female"/>
    <n v="207"/>
    <n v="57010.03"/>
    <n v="1.8374566807855219E-2"/>
    <n v="1.0677808727948004E-2"/>
    <n v="44.260869565217391"/>
    <n v="3.8878994994224106E-2"/>
    <n v="6.2224437895655971"/>
  </r>
  <r>
    <x v="237"/>
    <x v="0"/>
    <n v="13893"/>
    <n v="342847"/>
    <n v="9655"/>
    <s v="Female"/>
    <n v="324"/>
    <n v="47635.18"/>
    <n v="4.0522448789110009E-2"/>
    <n v="3.3557742102537542E-2"/>
    <n v="42.879629629629626"/>
    <n v="2.8161249770305704E-2"/>
    <n v="3.4287180594544013"/>
  </r>
  <r>
    <x v="34"/>
    <x v="5"/>
    <n v="33862"/>
    <n v="340357"/>
    <n v="6305"/>
    <s v="Female"/>
    <n v="431"/>
    <n v="32745.46"/>
    <n v="9.9489653510872411E-2"/>
    <n v="6.8358445678033314E-2"/>
    <n v="78.566125290023209"/>
    <n v="1.8524666746974502E-2"/>
    <n v="0.96702675565530682"/>
  </r>
  <r>
    <x v="47"/>
    <x v="0"/>
    <n v="23414"/>
    <n v="313895"/>
    <n v="15211"/>
    <s v="Female"/>
    <n v="391"/>
    <n v="18134.650000000001"/>
    <n v="7.4591822106118283E-2"/>
    <n v="2.5705081848662152E-2"/>
    <n v="59.882352941176471"/>
    <n v="4.8458879561636851E-2"/>
    <n v="0.77452165371145476"/>
  </r>
  <r>
    <x v="106"/>
    <x v="0"/>
    <n v="5245.3"/>
    <n v="266736"/>
    <n v="18727"/>
    <s v="Female"/>
    <n v="497"/>
    <n v="20793.52"/>
    <n v="1.9664762161837924E-2"/>
    <n v="2.6539221444972498E-2"/>
    <n v="10.553923541247485"/>
    <n v="7.0207995921060529E-2"/>
    <n v="3.9642193964120258"/>
  </r>
  <r>
    <x v="115"/>
    <x v="5"/>
    <n v="36949"/>
    <n v="346359"/>
    <n v="16430"/>
    <s v="Male"/>
    <n v="482"/>
    <n v="28292.16"/>
    <n v="0.10667833086479635"/>
    <n v="2.9336579427875837E-2"/>
    <n v="76.657676348547724"/>
    <n v="4.7436330512560666E-2"/>
    <n v="0.76570840888792657"/>
  </r>
  <r>
    <x v="276"/>
    <x v="4"/>
    <n v="16711"/>
    <n v="327121"/>
    <n v="7552"/>
    <s v="Female"/>
    <n v="461"/>
    <n v="31550.16"/>
    <n v="5.1085072496110003E-2"/>
    <n v="6.1043432203389827E-2"/>
    <n v="36.249457700650758"/>
    <n v="2.3086258601557223E-2"/>
    <n v="1.8879875531087307"/>
  </r>
  <r>
    <x v="55"/>
    <x v="4"/>
    <n v="20617"/>
    <n v="280080"/>
    <n v="3544"/>
    <s v="Male"/>
    <n v="234"/>
    <n v="56189.35"/>
    <n v="7.3611111111111113E-2"/>
    <n v="6.6027088036117385E-2"/>
    <n v="88.106837606837601"/>
    <n v="1.2653527563553271E-2"/>
    <n v="2.7253892418877625"/>
  </r>
  <r>
    <x v="209"/>
    <x v="4"/>
    <n v="5951.8"/>
    <n v="341295"/>
    <n v="17493"/>
    <s v="Female"/>
    <n v="222"/>
    <n v="61079.48"/>
    <n v="1.7438872529629793E-2"/>
    <n v="1.2690790601955068E-2"/>
    <n v="26.809909909909912"/>
    <n v="5.1254779589504681E-2"/>
    <n v="10.262354245774388"/>
  </r>
  <r>
    <x v="277"/>
    <x v="1"/>
    <n v="39165"/>
    <n v="278622"/>
    <n v="5270"/>
    <s v="Male"/>
    <n v="73"/>
    <n v="60983.92"/>
    <n v="0.14056678941361414"/>
    <n v="1.3851992409867172E-2"/>
    <n v="536.50684931506851"/>
    <n v="1.8914515005993785E-2"/>
    <n v="1.5571025150006383"/>
  </r>
  <r>
    <x v="132"/>
    <x v="5"/>
    <n v="27437"/>
    <n v="465015"/>
    <n v="15162"/>
    <s v="Female"/>
    <n v="465"/>
    <n v="24763.84"/>
    <n v="5.9002397772114877E-2"/>
    <n v="3.066877720617333E-2"/>
    <n v="59.00430107526882"/>
    <n v="3.2605399825812072E-2"/>
    <n v="0.90257098079236064"/>
  </r>
  <r>
    <x v="224"/>
    <x v="2"/>
    <n v="34213"/>
    <n v="412697"/>
    <n v="5777"/>
    <s v="Female"/>
    <n v="473"/>
    <n v="17044.59"/>
    <n v="8.2901014545780555E-2"/>
    <n v="8.1876406439328378E-2"/>
    <n v="72.331923890063422"/>
    <n v="1.3998163301405147E-2"/>
    <n v="0.49819045392102418"/>
  </r>
  <r>
    <x v="278"/>
    <x v="4"/>
    <n v="20680"/>
    <n v="232576"/>
    <n v="10142"/>
    <s v="Female"/>
    <n v="728"/>
    <n v="36666.35"/>
    <n v="8.8917171161254818E-2"/>
    <n v="7.1780713863143358E-2"/>
    <n v="28.406593406593405"/>
    <n v="4.360725096312603E-2"/>
    <n v="1.773034332688588"/>
  </r>
  <r>
    <x v="250"/>
    <x v="3"/>
    <n v="18036"/>
    <n v="341483"/>
    <n v="10326"/>
    <s v="Male"/>
    <n v="354"/>
    <n v="20772.37"/>
    <n v="5.2816684871574864E-2"/>
    <n v="3.4282393957001743E-2"/>
    <n v="50.949152542372879"/>
    <n v="3.0238694166327459E-2"/>
    <n v="1.1517171213129296"/>
  </r>
  <r>
    <x v="274"/>
    <x v="4"/>
    <n v="6954.9"/>
    <n v="283871"/>
    <n v="9972"/>
    <s v="Male"/>
    <n v="353"/>
    <n v="42932.34"/>
    <n v="2.450021312497578E-2"/>
    <n v="3.5399117529081425E-2"/>
    <n v="19.70226628895184"/>
    <n v="3.5128632371746321E-2"/>
    <n v="6.172962946987016"/>
  </r>
  <r>
    <x v="279"/>
    <x v="4"/>
    <n v="9568.7999999999993"/>
    <n v="328705"/>
    <n v="3936"/>
    <s v="Female"/>
    <n v="151"/>
    <n v="8904.9699999999993"/>
    <n v="2.9110600690588823E-2"/>
    <n v="3.8363821138211379E-2"/>
    <n v="63.369536423841055"/>
    <n v="1.1974262636710729E-2"/>
    <n v="0.93062557478471697"/>
  </r>
  <r>
    <x v="197"/>
    <x v="0"/>
    <n v="27994"/>
    <n v="216165"/>
    <n v="14908"/>
    <s v="Male"/>
    <n v="421"/>
    <n v="24309.64"/>
    <n v="0.12950292600559757"/>
    <n v="2.8239871210088544E-2"/>
    <n v="66.49406175771972"/>
    <n v="6.8965836282469412E-2"/>
    <n v="0.86838751160963057"/>
  </r>
  <r>
    <x v="184"/>
    <x v="4"/>
    <n v="4281.3"/>
    <n v="374821"/>
    <n v="15315"/>
    <s v="Male"/>
    <n v="171"/>
    <n v="21779.18"/>
    <n v="1.1422252221727172E-2"/>
    <n v="1.1165523996082272E-2"/>
    <n v="25.036842105263158"/>
    <n v="4.0859503603053189E-2"/>
    <n v="5.0870483264429023"/>
  </r>
  <r>
    <x v="182"/>
    <x v="6"/>
    <n v="35780"/>
    <n v="495279"/>
    <n v="12325"/>
    <s v="Male"/>
    <n v="113"/>
    <n v="49737.14"/>
    <n v="7.224211000264498E-2"/>
    <n v="9.168356997971602E-3"/>
    <n v="316.63716814159289"/>
    <n v="2.4884963828468398E-2"/>
    <n v="1.3900821688093907"/>
  </r>
  <r>
    <x v="59"/>
    <x v="3"/>
    <n v="22868"/>
    <n v="205274"/>
    <n v="12117"/>
    <s v="Male"/>
    <n v="294"/>
    <n v="32557.57"/>
    <n v="0.11140232080049105"/>
    <n v="2.4263431542461005E-2"/>
    <n v="77.782312925170075"/>
    <n v="5.9028420550094024E-2"/>
    <n v="1.4237174217246809"/>
  </r>
  <r>
    <x v="165"/>
    <x v="3"/>
    <n v="17639"/>
    <n v="355780"/>
    <n v="6233"/>
    <s v="Female"/>
    <n v="243"/>
    <n v="26455.200000000001"/>
    <n v="4.9578391140592502E-2"/>
    <n v="3.8986042034333389E-2"/>
    <n v="72.588477366255148"/>
    <n v="1.7519253471246277E-2"/>
    <n v="1.4998129145643178"/>
  </r>
  <r>
    <x v="111"/>
    <x v="6"/>
    <n v="9672.1"/>
    <n v="479601"/>
    <n v="5032"/>
    <s v="Male"/>
    <n v="59"/>
    <n v="25200.66"/>
    <n v="2.0166972128915495E-2"/>
    <n v="1.172496025437202E-2"/>
    <n v="163.93389830508474"/>
    <n v="1.0492054853930663E-2"/>
    <n v="2.6055003566960639"/>
  </r>
  <r>
    <x v="175"/>
    <x v="2"/>
    <n v="41699"/>
    <n v="278997"/>
    <n v="16578"/>
    <s v="Male"/>
    <n v="499"/>
    <n v="64751.46"/>
    <n v="0.14946038846295839"/>
    <n v="3.0100132705995899E-2"/>
    <n v="83.565130260521045"/>
    <n v="5.9419993763373799E-2"/>
    <n v="1.5528300438859446"/>
  </r>
  <r>
    <x v="183"/>
    <x v="5"/>
    <n v="2081.1999999999998"/>
    <n v="455589"/>
    <n v="16730"/>
    <s v="Female"/>
    <n v="204"/>
    <n v="32880.839999999997"/>
    <n v="4.5681524356382614E-3"/>
    <n v="1.2193664076509264E-2"/>
    <n v="10.201960784313725"/>
    <n v="3.6721694334147667E-2"/>
    <n v="15.798981356909476"/>
  </r>
  <r>
    <x v="155"/>
    <x v="3"/>
    <n v="41811"/>
    <n v="459336"/>
    <n v="7437"/>
    <s v="Agender"/>
    <n v="480"/>
    <n v="39520.89"/>
    <n v="9.1024870682898787E-2"/>
    <n v="6.4542154094392901E-2"/>
    <n v="87.106250000000003"/>
    <n v="1.6190762317780449E-2"/>
    <n v="0.9452270933486403"/>
  </r>
  <r>
    <x v="198"/>
    <x v="6"/>
    <n v="4472.7"/>
    <n v="347107"/>
    <n v="9661"/>
    <s v="Female"/>
    <n v="315"/>
    <n v="43151.1"/>
    <n v="1.28856519747513E-2"/>
    <n v="3.260532036021116E-2"/>
    <n v="14.199047619047619"/>
    <n v="2.7832916074870286E-2"/>
    <n v="9.6476624857468636"/>
  </r>
  <r>
    <x v="92"/>
    <x v="1"/>
    <n v="7551.6"/>
    <n v="214729"/>
    <n v="14710"/>
    <s v="Male"/>
    <n v="227"/>
    <n v="19000.2"/>
    <n v="3.5168049029241512E-2"/>
    <n v="1.5431679129843643E-2"/>
    <n v="33.266960352422906"/>
    <n v="6.8504952754402063E-2"/>
    <n v="2.5160495788971873"/>
  </r>
  <r>
    <x v="162"/>
    <x v="0"/>
    <n v="38034"/>
    <n v="242213"/>
    <n v="3049"/>
    <s v="Male"/>
    <n v="74"/>
    <n v="40417.43"/>
    <n v="0.15702707947137437"/>
    <n v="2.427025254181699E-2"/>
    <n v="513.97297297297303"/>
    <n v="1.2588093950366001E-2"/>
    <n v="1.0626657727296629"/>
  </r>
  <r>
    <x v="199"/>
    <x v="5"/>
    <n v="11253"/>
    <n v="339957"/>
    <n v="17392"/>
    <s v="Female"/>
    <n v="225"/>
    <n v="14863.77"/>
    <n v="3.3101245157475798E-2"/>
    <n v="1.2936982520699173E-2"/>
    <n v="50.013333333333335"/>
    <n v="5.1159411337316191E-2"/>
    <n v="1.320871767528659"/>
  </r>
  <r>
    <x v="280"/>
    <x v="2"/>
    <n v="4591.3999999999996"/>
    <n v="225042"/>
    <n v="18204"/>
    <s v="Female"/>
    <n v="453"/>
    <n v="38633.14"/>
    <n v="2.0402413771651511E-2"/>
    <n v="2.4884640738299275E-2"/>
    <n v="10.135540838852096"/>
    <n v="8.0891566907510593E-2"/>
    <n v="8.4142396654615155"/>
  </r>
  <r>
    <x v="72"/>
    <x v="2"/>
    <n v="35853"/>
    <n v="285654"/>
    <n v="7501"/>
    <s v="Bigender"/>
    <n v="434"/>
    <n v="123269"/>
    <n v="0.12551198302841898"/>
    <n v="5.7858952139714703E-2"/>
    <n v="82.610599078341011"/>
    <n v="2.6259040657578749E-2"/>
    <n v="3.438178116196692"/>
  </r>
  <r>
    <x v="281"/>
    <x v="0"/>
    <n v="26990"/>
    <n v="426921"/>
    <n v="9944"/>
    <s v="Male"/>
    <n v="297"/>
    <n v="29480.61"/>
    <n v="6.3220127377196247E-2"/>
    <n v="2.9867256637168143E-2"/>
    <n v="90.875420875420872"/>
    <n v="2.3292365566463115E-2"/>
    <n v="1.0922789922193405"/>
  </r>
  <r>
    <x v="282"/>
    <x v="6"/>
    <n v="48385"/>
    <n v="405668"/>
    <n v="10767"/>
    <s v="Female"/>
    <n v="137"/>
    <n v="32681.9"/>
    <n v="0.1192724099509944"/>
    <n v="1.2724064270456022E-2"/>
    <n v="353.17518248175185"/>
    <n v="2.6541408245165998E-2"/>
    <n v="0.67545520305879925"/>
  </r>
  <r>
    <x v="225"/>
    <x v="5"/>
    <n v="34355"/>
    <n v="491190"/>
    <n v="6159"/>
    <s v="Male"/>
    <n v="93"/>
    <n v="55081.15"/>
    <n v="6.9942384820537884E-2"/>
    <n v="1.509985387238188E-2"/>
    <n v="369.40860215053766"/>
    <n v="1.2538936053258414E-2"/>
    <n v="1.603293552612429"/>
  </r>
  <r>
    <x v="283"/>
    <x v="4"/>
    <n v="14095"/>
    <n v="233243"/>
    <n v="12092"/>
    <s v="Female"/>
    <n v="262"/>
    <n v="40786.050000000003"/>
    <n v="6.0430538108324793E-2"/>
    <n v="2.1667217995368838E-2"/>
    <n v="53.797709923664122"/>
    <n v="5.1842927762033586E-2"/>
    <n v="2.8936537779354383"/>
  </r>
  <r>
    <x v="165"/>
    <x v="3"/>
    <n v="35798"/>
    <n v="492649"/>
    <n v="17471"/>
    <s v="Non-binary"/>
    <n v="168"/>
    <n v="11885.25"/>
    <n v="7.2664310695850387E-2"/>
    <n v="9.6159349779634824E-3"/>
    <n v="213.08333333333334"/>
    <n v="3.5463382651745971E-2"/>
    <n v="0.33200877143974522"/>
  </r>
  <r>
    <x v="235"/>
    <x v="2"/>
    <n v="30451"/>
    <n v="252240"/>
    <n v="18756"/>
    <s v="Female"/>
    <n v="416"/>
    <n v="27370.54"/>
    <n v="0.12072232794164288"/>
    <n v="2.2179569204521219E-2"/>
    <n v="73.199519230769226"/>
    <n v="7.4357754519505229E-2"/>
    <n v="0.89883879018751445"/>
  </r>
  <r>
    <x v="145"/>
    <x v="5"/>
    <n v="13250"/>
    <n v="439044"/>
    <n v="9800"/>
    <s v="Female"/>
    <n v="97"/>
    <n v="5784.09"/>
    <n v="3.0179207550951614E-2"/>
    <n v="9.8979591836734701E-3"/>
    <n v="136.5979381443299"/>
    <n v="2.2321225207496288E-2"/>
    <n v="0.43653509433962268"/>
  </r>
  <r>
    <x v="26"/>
    <x v="4"/>
    <n v="32508"/>
    <n v="408954"/>
    <n v="13285"/>
    <s v="Female"/>
    <n v="127"/>
    <n v="31333.67"/>
    <n v="7.949060285508884E-2"/>
    <n v="9.5596537448249912E-3"/>
    <n v="255.96850393700788"/>
    <n v="3.2485316196931686E-2"/>
    <n v="0.96387566137566127"/>
  </r>
  <r>
    <x v="88"/>
    <x v="2"/>
    <n v="19832"/>
    <n v="496144"/>
    <n v="16843"/>
    <s v="Female"/>
    <n v="424"/>
    <n v="27206.12"/>
    <n v="3.9972266116288818E-2"/>
    <n v="2.5173662649171764E-2"/>
    <n v="46.773584905660378"/>
    <n v="3.3947805475829596E-2"/>
    <n v="1.3718293666801129"/>
  </r>
  <r>
    <x v="252"/>
    <x v="4"/>
    <n v="26023"/>
    <n v="298478"/>
    <n v="11515"/>
    <s v="Female"/>
    <n v="456"/>
    <n v="55315.19"/>
    <n v="8.7185655224170627E-2"/>
    <n v="3.9600521059487623E-2"/>
    <n v="57.067982456140349"/>
    <n v="3.8579057753000218E-2"/>
    <n v="2.1256269453944587"/>
  </r>
  <r>
    <x v="258"/>
    <x v="4"/>
    <n v="45549"/>
    <n v="492887"/>
    <n v="3985"/>
    <s v="Female"/>
    <n v="267"/>
    <n v="19354.09"/>
    <n v="9.2412662537254983E-2"/>
    <n v="6.7001254705144286E-2"/>
    <n v="170.59550561797752"/>
    <n v="8.0850174583626672E-3"/>
    <n v="0.42490702320577839"/>
  </r>
  <r>
    <x v="10"/>
    <x v="1"/>
    <n v="17181"/>
    <n v="408500"/>
    <n v="4583"/>
    <s v="Non-binary"/>
    <n v="98"/>
    <n v="15281.19"/>
    <n v="4.205875152998776E-2"/>
    <n v="2.1383373336242635E-2"/>
    <n v="175.31632653061226"/>
    <n v="1.1219094247246021E-2"/>
    <n v="0.88942378208486117"/>
  </r>
  <r>
    <x v="161"/>
    <x v="3"/>
    <n v="4562.6000000000004"/>
    <n v="239885"/>
    <n v="5886"/>
    <s v="Male"/>
    <n v="469"/>
    <n v="46594.51"/>
    <n v="1.9019947057965277E-2"/>
    <n v="7.968059802922188E-2"/>
    <n v="9.7283582089552247"/>
    <n v="2.4536757196156493E-2"/>
    <n v="10.212271511857274"/>
  </r>
  <r>
    <x v="10"/>
    <x v="4"/>
    <n v="11345"/>
    <n v="313497"/>
    <n v="8907"/>
    <s v="Female"/>
    <n v="297"/>
    <n v="10261.950000000001"/>
    <n v="3.6188544069002258E-2"/>
    <n v="3.3344560458066691E-2"/>
    <n v="38.198653198653197"/>
    <n v="2.8411755136412788E-2"/>
    <n v="0.90453503746143682"/>
  </r>
  <r>
    <x v="247"/>
    <x v="6"/>
    <n v="16884"/>
    <n v="298627"/>
    <n v="11028"/>
    <s v="Male"/>
    <n v="124"/>
    <n v="17358.27"/>
    <n v="5.6538759053936849E-2"/>
    <n v="1.1244105912223431E-2"/>
    <n v="136.16129032258064"/>
    <n v="3.692901177723381E-2"/>
    <n v="1.0280899076048331"/>
  </r>
  <r>
    <x v="284"/>
    <x v="5"/>
    <n v="4282.1000000000004"/>
    <n v="301290"/>
    <n v="16382"/>
    <s v="Genderfluid"/>
    <n v="182"/>
    <n v="39692.199999999997"/>
    <n v="1.4212552690099241E-2"/>
    <n v="1.1109754608716884E-2"/>
    <n v="23.528021978021979"/>
    <n v="5.437286335424342E-2"/>
    <n v="9.269330468695264"/>
  </r>
  <r>
    <x v="217"/>
    <x v="5"/>
    <n v="6976.2"/>
    <n v="221258"/>
    <n v="6237"/>
    <s v="Female"/>
    <n v="381"/>
    <n v="3944.58"/>
    <n v="3.1529707400410383E-2"/>
    <n v="6.1087061087061086E-2"/>
    <n v="18.31023622047244"/>
    <n v="2.8188811252022525E-2"/>
    <n v="0.56543390384449987"/>
  </r>
  <r>
    <x v="227"/>
    <x v="2"/>
    <n v="16986"/>
    <n v="444061"/>
    <n v="5509"/>
    <s v="Male"/>
    <n v="113"/>
    <n v="45999.81"/>
    <n v="3.8251501482904376E-2"/>
    <n v="2.0511889635142493E-2"/>
    <n v="150.31858407079645"/>
    <n v="1.2405953236154493E-2"/>
    <n v="2.7081013776050864"/>
  </r>
  <r>
    <x v="285"/>
    <x v="3"/>
    <n v="36116"/>
    <n v="345170"/>
    <n v="7480"/>
    <s v="Male"/>
    <n v="299"/>
    <n v="31748.3"/>
    <n v="0.10463249992757193"/>
    <n v="3.9973262032085559E-2"/>
    <n v="120.78929765886288"/>
    <n v="2.1670481212156329E-2"/>
    <n v="0.87906468047402808"/>
  </r>
  <r>
    <x v="60"/>
    <x v="6"/>
    <n v="32805"/>
    <n v="245225"/>
    <n v="9336"/>
    <s v="Bigender"/>
    <n v="73"/>
    <n v="19060.13"/>
    <n v="0.13377510449587113"/>
    <n v="7.8191945158526139E-3"/>
    <n v="449.38356164383561"/>
    <n v="3.8071159139565706E-2"/>
    <n v="0.58101295534217345"/>
  </r>
  <r>
    <x v="60"/>
    <x v="1"/>
    <n v="44532"/>
    <n v="472752"/>
    <n v="5915"/>
    <s v="Female"/>
    <n v="77"/>
    <n v="26729.360000000001"/>
    <n v="9.4197380444715206E-2"/>
    <n v="1.301775147928994E-2"/>
    <n v="578.33766233766232"/>
    <n v="1.2511845534233594E-2"/>
    <n v="0.60022815054342948"/>
  </r>
  <r>
    <x v="255"/>
    <x v="6"/>
    <n v="36617"/>
    <n v="204890"/>
    <n v="6315"/>
    <s v="Bigender"/>
    <n v="379"/>
    <n v="57127.96"/>
    <n v="0.17871540826785104"/>
    <n v="6.0015835312747429E-2"/>
    <n v="96.614775725593674"/>
    <n v="3.0821416369759384E-2"/>
    <n v="1.5601485648742388"/>
  </r>
  <r>
    <x v="50"/>
    <x v="4"/>
    <n v="9094.2000000000007"/>
    <n v="383427"/>
    <n v="16243"/>
    <s v="Male"/>
    <n v="416"/>
    <n v="56153.59"/>
    <n v="2.3718204508289716E-2"/>
    <n v="2.561103244474543E-2"/>
    <n v="21.861057692307693"/>
    <n v="4.2362692246503249E-2"/>
    <n v="6.1746596731983017"/>
  </r>
  <r>
    <x v="174"/>
    <x v="3"/>
    <n v="23559"/>
    <n v="391689"/>
    <n v="5800"/>
    <s v="Female"/>
    <n v="179"/>
    <n v="44473.98"/>
    <n v="6.0147208627252743E-2"/>
    <n v="3.0862068965517242E-2"/>
    <n v="131.61452513966481"/>
    <n v="1.4807666286262827E-2"/>
    <n v="1.8877702788743156"/>
  </r>
  <r>
    <x v="286"/>
    <x v="4"/>
    <n v="4852.2"/>
    <n v="279293"/>
    <n v="11338"/>
    <s v="Male"/>
    <n v="134"/>
    <n v="7844.45"/>
    <n v="1.7373152925422405E-2"/>
    <n v="1.1818662903510319E-2"/>
    <n v="36.210447761194025"/>
    <n v="4.0595360427937682E-2"/>
    <n v="1.6166790321915832"/>
  </r>
  <r>
    <x v="143"/>
    <x v="0"/>
    <n v="23170"/>
    <n v="425853"/>
    <n v="3706"/>
    <s v="Male"/>
    <n v="313"/>
    <n v="66305.740000000005"/>
    <n v="5.4408446106989972E-2"/>
    <n v="8.4457636265515376E-2"/>
    <n v="74.025559105431313"/>
    <n v="8.7025335033450515E-3"/>
    <n v="2.861706517047907"/>
  </r>
  <r>
    <x v="99"/>
    <x v="2"/>
    <n v="27429"/>
    <n v="438918"/>
    <n v="4412"/>
    <s v="Female"/>
    <n v="337"/>
    <n v="46082.48"/>
    <n v="6.249231063661094E-2"/>
    <n v="7.6382592928377152E-2"/>
    <n v="81.39169139465875"/>
    <n v="1.0051991488159519E-2"/>
    <n v="1.6800641656640782"/>
  </r>
  <r>
    <x v="287"/>
    <x v="2"/>
    <n v="4679.2"/>
    <n v="404350"/>
    <n v="10974"/>
    <s v="Genderqueer"/>
    <n v="100"/>
    <n v="37499.97"/>
    <n v="1.1572152837887968E-2"/>
    <n v="9.1124476034262804E-3"/>
    <n v="46.792000000000002"/>
    <n v="2.7139854086805984E-2"/>
    <n v="8.0141840485553093"/>
  </r>
  <r>
    <x v="57"/>
    <x v="2"/>
    <n v="45670"/>
    <n v="278721"/>
    <n v="8503"/>
    <s v="Male"/>
    <n v="448"/>
    <n v="37795.160000000003"/>
    <n v="0.16385561188428571"/>
    <n v="5.2687286839938847E-2"/>
    <n v="101.94196428571429"/>
    <n v="3.0507209718679252E-2"/>
    <n v="0.82757083424567557"/>
  </r>
  <r>
    <x v="238"/>
    <x v="5"/>
    <n v="25676"/>
    <n v="452186"/>
    <n v="3001"/>
    <s v="Male"/>
    <n v="77"/>
    <n v="46866.61"/>
    <n v="5.6781943713427659E-2"/>
    <n v="2.5658113962012664E-2"/>
    <n v="333.45454545454544"/>
    <n v="6.6366495203301294E-3"/>
    <n v="1.8253080697928026"/>
  </r>
  <r>
    <x v="51"/>
    <x v="0"/>
    <n v="49830"/>
    <n v="405890"/>
    <n v="10490"/>
    <s v="Male"/>
    <n v="465"/>
    <n v="22142.400000000001"/>
    <n v="0.12276725221119023"/>
    <n v="4.4327931363203052E-2"/>
    <n v="107.16129032258064"/>
    <n v="2.584444061198847E-2"/>
    <n v="0.44435881998795906"/>
  </r>
  <r>
    <x v="288"/>
    <x v="5"/>
    <n v="33876"/>
    <n v="242006"/>
    <n v="8243"/>
    <s v="Female"/>
    <n v="128"/>
    <n v="68048.19"/>
    <n v="0.13998000049585546"/>
    <n v="1.5528327065388814E-2"/>
    <n v="264.65625"/>
    <n v="3.4061138980025288E-2"/>
    <n v="2.0087433581296494"/>
  </r>
  <r>
    <x v="106"/>
    <x v="2"/>
    <n v="1328"/>
    <n v="426540"/>
    <n v="4242"/>
    <s v="Female"/>
    <n v="96"/>
    <n v="68345.25"/>
    <n v="3.1134242978384206E-3"/>
    <n v="2.2630834512022632E-2"/>
    <n v="13.833333333333334"/>
    <n v="9.9451399634266427E-3"/>
    <n v="51.464796686746986"/>
  </r>
  <r>
    <x v="289"/>
    <x v="6"/>
    <n v="38613"/>
    <n v="338661"/>
    <n v="8690"/>
    <s v="Female"/>
    <n v="89"/>
    <n v="27475.24"/>
    <n v="0.11401667153879544"/>
    <n v="1.0241657077100116E-2"/>
    <n v="433.85393258426967"/>
    <n v="2.5659878167252799E-2"/>
    <n v="0.71155413979747761"/>
  </r>
  <r>
    <x v="290"/>
    <x v="3"/>
    <n v="28513"/>
    <n v="489073"/>
    <n v="16802"/>
    <s v="Male"/>
    <n v="163"/>
    <n v="17289.45"/>
    <n v="5.8300090170588029E-2"/>
    <n v="9.701226044518509E-3"/>
    <n v="174.92638036809817"/>
    <n v="3.435478957129099E-2"/>
    <n v="0.60637077824150387"/>
  </r>
  <r>
    <x v="163"/>
    <x v="1"/>
    <n v="18063"/>
    <n v="341857"/>
    <n v="12527"/>
    <s v="Male"/>
    <n v="200"/>
    <n v="11239.1"/>
    <n v="5.2837882506428124E-2"/>
    <n v="1.59655144887044E-2"/>
    <n v="90.314999999999998"/>
    <n v="3.6643976867520633E-2"/>
    <n v="0.62221668604329294"/>
  </r>
  <r>
    <x v="93"/>
    <x v="0"/>
    <n v="1555.1"/>
    <n v="346809"/>
    <n v="5267"/>
    <s v="Male"/>
    <n v="426"/>
    <n v="10336.040000000001"/>
    <n v="4.4840243476957052E-3"/>
    <n v="8.0880956901461937E-2"/>
    <n v="3.6504694835680751"/>
    <n v="1.5187033785167052E-2"/>
    <n v="6.646543630634687"/>
  </r>
  <r>
    <x v="279"/>
    <x v="4"/>
    <n v="49707"/>
    <n v="213883"/>
    <n v="14016"/>
    <s v="Female"/>
    <n v="136"/>
    <n v="18589.580000000002"/>
    <n v="0.23240276225786996"/>
    <n v="9.7031963470319629E-3"/>
    <n v="365.49264705882354"/>
    <n v="6.5531154883744849E-2"/>
    <n v="0.37398314120747583"/>
  </r>
  <r>
    <x v="100"/>
    <x v="0"/>
    <n v="17783"/>
    <n v="340155"/>
    <n v="18011"/>
    <s v="Female"/>
    <n v="251"/>
    <n v="148189"/>
    <n v="5.2279108053681411E-2"/>
    <n v="1.3935928043973127E-2"/>
    <n v="70.848605577689241"/>
    <n v="5.2949390718936958E-2"/>
    <n v="8.3331833773828929"/>
  </r>
  <r>
    <x v="88"/>
    <x v="2"/>
    <n v="20286"/>
    <n v="300433"/>
    <n v="13625"/>
    <s v="Male"/>
    <n v="110"/>
    <n v="52860.03"/>
    <n v="6.7522542463710714E-2"/>
    <n v="8.0733944954128438E-3"/>
    <n v="184.41818181818181"/>
    <n v="4.5351209753921838E-2"/>
    <n v="2.6057394262052647"/>
  </r>
  <r>
    <x v="152"/>
    <x v="4"/>
    <n v="19958"/>
    <n v="337580"/>
    <n v="4203"/>
    <s v="Female"/>
    <n v="170"/>
    <n v="49965.15"/>
    <n v="5.9120800995319626E-2"/>
    <n v="4.0447299547941948E-2"/>
    <n v="117.4"/>
    <n v="1.245038213164287E-2"/>
    <n v="2.5035148812506263"/>
  </r>
  <r>
    <x v="291"/>
    <x v="2"/>
    <n v="523.34"/>
    <n v="421137"/>
    <n v="18445"/>
    <s v="Female"/>
    <n v="451"/>
    <n v="55916.78"/>
    <n v="1.2426834972942297E-3"/>
    <n v="2.4451070750880998E-2"/>
    <n v="1.1603991130820399"/>
    <n v="4.379809895592171E-2"/>
    <n v="106.84598922306721"/>
  </r>
  <r>
    <x v="292"/>
    <x v="5"/>
    <n v="18317"/>
    <n v="262662"/>
    <n v="12245"/>
    <s v="Female"/>
    <n v="271"/>
    <n v="7934.59"/>
    <n v="6.97360105382583E-2"/>
    <n v="2.213148223764802E-2"/>
    <n v="67.59040590405904"/>
    <n v="4.6618848558223118E-2"/>
    <n v="0.43318174373532786"/>
  </r>
  <r>
    <x v="237"/>
    <x v="6"/>
    <n v="35170"/>
    <n v="322660"/>
    <n v="4544"/>
    <s v="Male"/>
    <n v="369"/>
    <n v="61399"/>
    <n v="0.10900018595425526"/>
    <n v="8.1205985915492954E-2"/>
    <n v="95.311653116531161"/>
    <n v="1.4082935597842931E-2"/>
    <n v="1.7457776514074494"/>
  </r>
  <r>
    <x v="87"/>
    <x v="3"/>
    <n v="49871"/>
    <n v="229956"/>
    <n v="18215"/>
    <s v="Female"/>
    <n v="379"/>
    <n v="27938.63"/>
    <n v="0.21687192332446206"/>
    <n v="2.0807027175404887E-2"/>
    <n v="131.58575197889181"/>
    <n v="7.9210805545408686E-2"/>
    <n v="0.5602179623428446"/>
  </r>
  <r>
    <x v="262"/>
    <x v="2"/>
    <n v="6266.4"/>
    <n v="499644"/>
    <n v="14407"/>
    <s v="Non-binary"/>
    <n v="351"/>
    <n v="45399.73"/>
    <n v="1.2541729711554626E-2"/>
    <n v="2.436315679877837E-2"/>
    <n v="17.852991452991454"/>
    <n v="2.883453018549207E-2"/>
    <n v="7.2449460615345345"/>
  </r>
  <r>
    <x v="18"/>
    <x v="0"/>
    <n v="22262"/>
    <n v="336130"/>
    <n v="8835"/>
    <s v="Male"/>
    <n v="378"/>
    <n v="50993.760000000002"/>
    <n v="6.6230327551840065E-2"/>
    <n v="4.2784380305602714E-2"/>
    <n v="58.894179894179892"/>
    <n v="2.6284473269270817E-2"/>
    <n v="2.2906189920043123"/>
  </r>
  <r>
    <x v="238"/>
    <x v="5"/>
    <n v="33947"/>
    <n v="353525"/>
    <n v="5491"/>
    <s v="Female"/>
    <n v="176"/>
    <n v="61992.9"/>
    <n v="9.60243264267025E-2"/>
    <n v="3.2052449462757239E-2"/>
    <n v="192.88068181818181"/>
    <n v="1.5532140584117107E-2"/>
    <n v="1.8261672607299615"/>
  </r>
  <r>
    <x v="98"/>
    <x v="2"/>
    <n v="49470"/>
    <n v="299811"/>
    <n v="13996"/>
    <s v="Male"/>
    <n v="672"/>
    <n v="58565.25"/>
    <n v="0.16500395249006874"/>
    <n v="4.8013718205201485E-2"/>
    <n v="73.616071428571431"/>
    <n v="4.6682743461714214E-2"/>
    <n v="1.183853850818678"/>
  </r>
  <r>
    <x v="172"/>
    <x v="1"/>
    <n v="35990"/>
    <n v="467830"/>
    <n v="17226"/>
    <s v="Male"/>
    <n v="137"/>
    <n v="4582.25"/>
    <n v="7.6929653934121364E-2"/>
    <n v="7.9530941599907125E-3"/>
    <n v="262.70072992700727"/>
    <n v="3.6821067481777568E-2"/>
    <n v="0.12732008891358712"/>
  </r>
  <r>
    <x v="21"/>
    <x v="2"/>
    <n v="35573"/>
    <n v="451793"/>
    <n v="13914"/>
    <s v="Male"/>
    <n v="255"/>
    <n v="45068.14"/>
    <n v="7.8737386369421389E-2"/>
    <n v="1.8326865028029323E-2"/>
    <n v="139.50196078431372"/>
    <n v="3.0797289909316877E-2"/>
    <n v="1.2669198549461671"/>
  </r>
  <r>
    <x v="293"/>
    <x v="6"/>
    <n v="39979"/>
    <n v="391279"/>
    <n v="13617"/>
    <s v="Male"/>
    <n v="261"/>
    <n v="10268.39"/>
    <n v="0.10217517423628664"/>
    <n v="1.9167217448777262E-2"/>
    <n v="153.17624521072796"/>
    <n v="3.4801254347920536E-2"/>
    <n v="0.25684459341154103"/>
  </r>
  <r>
    <x v="15"/>
    <x v="5"/>
    <n v="45168"/>
    <n v="417068"/>
    <n v="15250"/>
    <s v="Male"/>
    <n v="121"/>
    <n v="43808.04"/>
    <n v="0.10829888651251116"/>
    <n v="7.9344262295081968E-3"/>
    <n v="373.28925619834712"/>
    <n v="3.6564780803130421E-2"/>
    <n v="0.96989107332624869"/>
  </r>
  <r>
    <x v="294"/>
    <x v="0"/>
    <n v="20678"/>
    <n v="420021"/>
    <n v="9707"/>
    <s v="Genderqueer"/>
    <n v="319"/>
    <n v="51136.59"/>
    <n v="4.9230871789743849E-2"/>
    <n v="3.2862882455959613E-2"/>
    <n v="64.821316614420056"/>
    <n v="2.311074922444354E-2"/>
    <n v="2.4729949705000482"/>
  </r>
  <r>
    <x v="166"/>
    <x v="2"/>
    <n v="12030"/>
    <n v="233324"/>
    <n v="7943"/>
    <s v="Male"/>
    <n v="324"/>
    <n v="45877.13"/>
    <n v="5.1559205225351873E-2"/>
    <n v="4.0790633261991692E-2"/>
    <n v="37.129629629629626"/>
    <n v="3.4042790283039893E-2"/>
    <n v="3.8135602660016623"/>
  </r>
  <r>
    <x v="285"/>
    <x v="5"/>
    <n v="36330"/>
    <n v="210809"/>
    <n v="9665"/>
    <s v="Female"/>
    <n v="366"/>
    <n v="22416.99"/>
    <n v="0.17233609570748876"/>
    <n v="3.7868598034143816E-2"/>
    <n v="99.26229508196721"/>
    <n v="4.584718868739001E-2"/>
    <n v="0.61703798513625108"/>
  </r>
  <r>
    <x v="283"/>
    <x v="0"/>
    <n v="32576"/>
    <n v="418016"/>
    <n v="18435"/>
    <s v="Female"/>
    <n v="461"/>
    <n v="64887.97"/>
    <n v="7.7930031386358414E-2"/>
    <n v="2.5006780580417685E-2"/>
    <n v="70.663774403470711"/>
    <n v="4.4101182729847664E-2"/>
    <n v="1.9918949533398822"/>
  </r>
  <r>
    <x v="283"/>
    <x v="0"/>
    <n v="19917"/>
    <n v="243701"/>
    <n v="3560"/>
    <s v="Male"/>
    <n v="47"/>
    <n v="13625.14"/>
    <n v="8.1727198493235564E-2"/>
    <n v="1.3202247191011237E-2"/>
    <n v="423.7659574468085"/>
    <n v="1.4608064800718914E-2"/>
    <n v="0.68409599839333235"/>
  </r>
  <r>
    <x v="120"/>
    <x v="6"/>
    <n v="41564"/>
    <n v="354921"/>
    <n v="3570"/>
    <s v="Male"/>
    <n v="46"/>
    <n v="60484.56"/>
    <n v="0.11710775073889683"/>
    <n v="1.2885154061624649E-2"/>
    <n v="903.56521739130437"/>
    <n v="1.0058576415596709E-2"/>
    <n v="1.4552150899817149"/>
  </r>
  <r>
    <x v="207"/>
    <x v="0"/>
    <n v="13831"/>
    <n v="239897"/>
    <n v="14734"/>
    <s v="Female"/>
    <n v="159"/>
    <n v="15027.76"/>
    <n v="5.76539098029571E-2"/>
    <n v="1.0791366906474821E-2"/>
    <n v="86.987421383647799"/>
    <n v="6.1418025235830377E-2"/>
    <n v="1.0865273660617454"/>
  </r>
  <r>
    <x v="78"/>
    <x v="2"/>
    <n v="29643"/>
    <n v="424104"/>
    <n v="3996"/>
    <s v="Female"/>
    <n v="243"/>
    <n v="50839.13"/>
    <n v="6.9895591647331792E-2"/>
    <n v="6.0810810810810814E-2"/>
    <n v="121.98765432098766"/>
    <n v="9.4222171920095073E-3"/>
    <n v="1.7150467226663968"/>
  </r>
  <r>
    <x v="275"/>
    <x v="4"/>
    <n v="32059"/>
    <n v="428747"/>
    <n v="12198"/>
    <s v="Female"/>
    <n v="410"/>
    <n v="34099.89"/>
    <n v="7.4773701040473747E-2"/>
    <n v="3.3612067552057714E-2"/>
    <n v="78.192682926829264"/>
    <n v="2.8450344842063036E-2"/>
    <n v="1.0636604385663933"/>
  </r>
  <r>
    <x v="295"/>
    <x v="1"/>
    <n v="36711"/>
    <n v="243140"/>
    <n v="16292"/>
    <s v="Male"/>
    <n v="372"/>
    <n v="300077"/>
    <n v="0.15098708562967839"/>
    <n v="2.2833292413454456E-2"/>
    <n v="98.685483870967744"/>
    <n v="6.700666282800033E-2"/>
    <n v="8.1740350303723677"/>
  </r>
  <r>
    <x v="286"/>
    <x v="4"/>
    <n v="34150"/>
    <n v="299276"/>
    <n v="10978"/>
    <s v="Male"/>
    <n v="139"/>
    <n v="34952.730000000003"/>
    <n v="0.11410871570055735"/>
    <n v="1.2661687010384405E-2"/>
    <n v="245.68345323741008"/>
    <n v="3.6681858886111814E-2"/>
    <n v="1.0235060029282579"/>
  </r>
  <r>
    <x v="7"/>
    <x v="2"/>
    <n v="40262"/>
    <n v="419589"/>
    <n v="13757"/>
    <s v="Male"/>
    <n v="150"/>
    <n v="22437.43"/>
    <n v="9.5955804370467288E-2"/>
    <n v="1.0903540015991859E-2"/>
    <n v="268.41333333333336"/>
    <n v="3.2786846175662375E-2"/>
    <n v="0.55728552977994139"/>
  </r>
  <r>
    <x v="241"/>
    <x v="1"/>
    <n v="20050"/>
    <n v="388071"/>
    <n v="14140"/>
    <s v="Male"/>
    <n v="404"/>
    <n v="49619.58"/>
    <n v="5.166580342256958E-2"/>
    <n v="2.8571428571428571E-2"/>
    <n v="49.628712871287128"/>
    <n v="3.6436631441153812E-2"/>
    <n v="2.474792019950125"/>
  </r>
  <r>
    <x v="254"/>
    <x v="5"/>
    <n v="22506"/>
    <n v="262880"/>
    <n v="19034"/>
    <s v="Male"/>
    <n v="378"/>
    <n v="64029.55"/>
    <n v="8.5613207547169806E-2"/>
    <n v="1.9859199327519176E-2"/>
    <n v="59.539682539682538"/>
    <n v="7.2405660377358488E-2"/>
    <n v="2.844999111348085"/>
  </r>
  <r>
    <x v="178"/>
    <x v="6"/>
    <n v="37349"/>
    <n v="450618"/>
    <n v="8528"/>
    <s v="Female"/>
    <n v="437"/>
    <n v="63983.96"/>
    <n v="8.2883950485777305E-2"/>
    <n v="5.1242964352720452E-2"/>
    <n v="85.466819221967967"/>
    <n v="1.8925120612137109E-2"/>
    <n v="1.7131371656536989"/>
  </r>
  <r>
    <x v="5"/>
    <x v="0"/>
    <n v="21491"/>
    <n v="289770"/>
    <n v="13825"/>
    <s v="Female"/>
    <n v="151"/>
    <n v="15007.59"/>
    <n v="7.4165717638126794E-2"/>
    <n v="1.0922242314647378E-2"/>
    <n v="142.32450331125827"/>
    <n v="4.771025295924354E-2"/>
    <n v="0.69831976176073707"/>
  </r>
  <r>
    <x v="229"/>
    <x v="3"/>
    <n v="35337"/>
    <n v="344224"/>
    <n v="3247"/>
    <s v="Female"/>
    <n v="108"/>
    <n v="9407.7099999999991"/>
    <n v="0.10265699079669052"/>
    <n v="3.3261472128118266E-2"/>
    <n v="327.19444444444446"/>
    <n v="9.4328111927117226E-3"/>
    <n v="0.26622831592947899"/>
  </r>
  <r>
    <x v="16"/>
    <x v="2"/>
    <n v="42105"/>
    <n v="270865"/>
    <n v="12871"/>
    <s v="Male"/>
    <n v="162"/>
    <n v="13528.66"/>
    <n v="0.15544644010854117"/>
    <n v="1.2586434620464611E-2"/>
    <n v="259.90740740740739"/>
    <n v="4.7518136340981669E-2"/>
    <n v="0.32130768317301983"/>
  </r>
  <r>
    <x v="177"/>
    <x v="1"/>
    <n v="26662"/>
    <n v="236168"/>
    <n v="8478"/>
    <s v="Female"/>
    <n v="101"/>
    <n v="11907.53"/>
    <n v="0.11289421090071475"/>
    <n v="1.1913187072422742E-2"/>
    <n v="263.980198019802"/>
    <n v="3.5898174181091425E-2"/>
    <n v="0.44661053184307259"/>
  </r>
  <r>
    <x v="256"/>
    <x v="5"/>
    <n v="13030"/>
    <n v="366181"/>
    <n v="15094"/>
    <s v="Male"/>
    <n v="244"/>
    <n v="28334.2"/>
    <n v="3.5583495593709123E-2"/>
    <n v="1.6165363720683716E-2"/>
    <n v="53.401639344262293"/>
    <n v="4.1220052378468569E-2"/>
    <n v="2.1745356868764389"/>
  </r>
  <r>
    <x v="113"/>
    <x v="6"/>
    <n v="42515"/>
    <n v="252476"/>
    <n v="5758"/>
    <s v="Female"/>
    <n v="244"/>
    <n v="66220.45"/>
    <n v="0.16839224322311824"/>
    <n v="4.2375824939215004E-2"/>
    <n v="174.24180327868854"/>
    <n v="2.2806128107226032E-2"/>
    <n v="1.5575785017052803"/>
  </r>
  <r>
    <x v="278"/>
    <x v="1"/>
    <n v="26600"/>
    <n v="489579"/>
    <n v="13402"/>
    <s v="Male"/>
    <n v="343"/>
    <n v="47982.94"/>
    <n v="5.4332395793120214E-2"/>
    <n v="2.5593195045515594E-2"/>
    <n v="77.551020408163268"/>
    <n v="2.7374540166142748E-2"/>
    <n v="1.8038699248120302"/>
  </r>
  <r>
    <x v="296"/>
    <x v="6"/>
    <n v="29615"/>
    <n v="302229"/>
    <n v="6883"/>
    <s v="Male"/>
    <n v="217"/>
    <n v="10920.58"/>
    <n v="9.7988611284820448E-2"/>
    <n v="3.1526950457649278E-2"/>
    <n v="136.47465437788017"/>
    <n v="2.2774121609772723E-2"/>
    <n v="0.36875164612527433"/>
  </r>
  <r>
    <x v="93"/>
    <x v="4"/>
    <n v="7899.7"/>
    <n v="450128"/>
    <n v="5012"/>
    <s v="Female"/>
    <n v="268"/>
    <n v="58308.58"/>
    <n v="1.7549896918209931E-2"/>
    <n v="5.3471667996807665E-2"/>
    <n v="29.476492537313433"/>
    <n v="1.1134610599651654E-2"/>
    <n v="7.3811132068306398"/>
  </r>
  <r>
    <x v="297"/>
    <x v="2"/>
    <n v="8147.9"/>
    <n v="345274"/>
    <n v="14247"/>
    <s v="Male"/>
    <n v="319"/>
    <n v="52377.45"/>
    <n v="2.3598359563708822E-2"/>
    <n v="2.2390678739383729E-2"/>
    <n v="25.542006269592477"/>
    <n v="4.1262881074161394E-2"/>
    <n v="6.4283373630015097"/>
  </r>
  <r>
    <x v="298"/>
    <x v="3"/>
    <n v="14423"/>
    <n v="271277"/>
    <n v="12862"/>
    <s v="Male"/>
    <n v="106"/>
    <n v="45972.59"/>
    <n v="5.3167058025560592E-2"/>
    <n v="8.2413310527134197E-3"/>
    <n v="136.06603773584905"/>
    <n v="4.7412792090741201E-2"/>
    <n v="3.1874499063995008"/>
  </r>
  <r>
    <x v="45"/>
    <x v="2"/>
    <n v="43637"/>
    <n v="306761"/>
    <n v="4095"/>
    <s v="Male"/>
    <n v="266"/>
    <n v="56543.81"/>
    <n v="0.14225080763200015"/>
    <n v="6.4957264957264962E-2"/>
    <n v="164.04887218045113"/>
    <n v="1.3349154553544943E-2"/>
    <n v="1.2957767490890757"/>
  </r>
  <r>
    <x v="120"/>
    <x v="2"/>
    <n v="39609"/>
    <n v="333168"/>
    <n v="15814"/>
    <s v="Male"/>
    <n v="246"/>
    <n v="41069.919999999998"/>
    <n v="0.11888596743985017"/>
    <n v="1.5555836600480587E-2"/>
    <n v="161.01219512195121"/>
    <n v="4.7465542909283003E-2"/>
    <n v="1.0368835365699713"/>
  </r>
  <r>
    <x v="187"/>
    <x v="0"/>
    <n v="27751"/>
    <n v="409771"/>
    <n v="6852"/>
    <s v="Male"/>
    <n v="68"/>
    <n v="26636.75"/>
    <n v="6.7723191733919677E-2"/>
    <n v="9.9241097489784005E-3"/>
    <n v="408.10294117647061"/>
    <n v="1.6721534710850694E-2"/>
    <n v="0.95984829375517999"/>
  </r>
  <r>
    <x v="241"/>
    <x v="0"/>
    <n v="20797"/>
    <n v="376359"/>
    <n v="17095"/>
    <s v="Male"/>
    <n v="355"/>
    <n v="52112.36"/>
    <n v="5.5258410188144827E-2"/>
    <n v="2.0766305937408597E-2"/>
    <n v="58.583098591549295"/>
    <n v="4.5422057131621667E-2"/>
    <n v="2.5057633312496996"/>
  </r>
  <r>
    <x v="46"/>
    <x v="0"/>
    <n v="38130"/>
    <n v="488574"/>
    <n v="3167"/>
    <s v="Non-binary"/>
    <n v="238"/>
    <n v="37999.519999999997"/>
    <n v="7.8043448894128634E-2"/>
    <n v="7.5149984212188187E-2"/>
    <n v="160.21008403361344"/>
    <n v="6.4821296262183416E-3"/>
    <n v="0.99657802255441896"/>
  </r>
  <r>
    <x v="56"/>
    <x v="0"/>
    <n v="34315"/>
    <n v="293402"/>
    <n v="8956"/>
    <s v="Female"/>
    <n v="340"/>
    <n v="20443.04"/>
    <n v="0.11695557630827329"/>
    <n v="3.7963376507369362E-2"/>
    <n v="100.92647058823529"/>
    <n v="3.0524672633451714E-2"/>
    <n v="0.59574646655981356"/>
  </r>
  <r>
    <x v="286"/>
    <x v="2"/>
    <n v="23592"/>
    <n v="496840"/>
    <n v="14614"/>
    <s v="Female"/>
    <n v="314"/>
    <n v="54555.360000000001"/>
    <n v="4.7484099508896226E-2"/>
    <n v="2.1486246065416725E-2"/>
    <n v="75.133757961783445"/>
    <n v="2.9413895821592463E-2"/>
    <n v="2.3124516785350968"/>
  </r>
  <r>
    <x v="241"/>
    <x v="3"/>
    <n v="39839"/>
    <n v="433072"/>
    <n v="5264"/>
    <s v="Female"/>
    <n v="406"/>
    <n v="37291.199999999997"/>
    <n v="9.1991631876454719E-2"/>
    <n v="7.7127659574468085E-2"/>
    <n v="98.125615763546804"/>
    <n v="1.2155022721395056E-2"/>
    <n v="0.93604759155601291"/>
  </r>
  <r>
    <x v="268"/>
    <x v="3"/>
    <n v="23519"/>
    <n v="316717"/>
    <n v="16424"/>
    <s v="Female"/>
    <n v="384"/>
    <n v="10465.629999999999"/>
    <n v="7.4258723087172462E-2"/>
    <n v="2.3380418899171942E-2"/>
    <n v="61.247395833333336"/>
    <n v="5.1857020620932885E-2"/>
    <n v="0.44498618138526297"/>
  </r>
  <r>
    <x v="250"/>
    <x v="2"/>
    <n v="41669"/>
    <n v="345410"/>
    <n v="11290"/>
    <s v="Male"/>
    <n v="795"/>
    <n v="220799"/>
    <n v="0.12063634521293536"/>
    <n v="7.0416297608503098E-2"/>
    <n v="52.413836477987424"/>
    <n v="3.2685793694450072E-2"/>
    <n v="5.2988792627612851"/>
  </r>
  <r>
    <x v="93"/>
    <x v="3"/>
    <n v="37195"/>
    <n v="376395"/>
    <n v="13344"/>
    <s v="Female"/>
    <n v="483"/>
    <n v="4241"/>
    <n v="9.8819059764343312E-2"/>
    <n v="3.6196043165467623E-2"/>
    <n v="77.008281573498962"/>
    <n v="3.5452118120591403E-2"/>
    <n v="0.11402070170721872"/>
  </r>
  <r>
    <x v="165"/>
    <x v="0"/>
    <n v="37764"/>
    <n v="201183"/>
    <n v="9033"/>
    <s v="Female"/>
    <n v="375"/>
    <n v="55672.54"/>
    <n v="0.18770969714140856"/>
    <n v="4.1514447027565592E-2"/>
    <n v="100.70399999999999"/>
    <n v="4.48994199311075E-2"/>
    <n v="1.4742225399851712"/>
  </r>
  <r>
    <x v="156"/>
    <x v="0"/>
    <n v="2390.3000000000002"/>
    <n v="407359"/>
    <n v="7809"/>
    <s v="Female"/>
    <n v="270"/>
    <n v="6325.32"/>
    <n v="5.8677972009947002E-3"/>
    <n v="3.4575489819439108E-2"/>
    <n v="8.8529629629629643"/>
    <n v="1.916982317808125E-2"/>
    <n v="2.6462452411831148"/>
  </r>
  <r>
    <x v="45"/>
    <x v="4"/>
    <n v="42514"/>
    <n v="288796"/>
    <n v="3044"/>
    <s v="Genderqueer"/>
    <n v="148"/>
    <n v="25834.65"/>
    <n v="0.14721118021025223"/>
    <n v="4.862023653088042E-2"/>
    <n v="287.25675675675677"/>
    <n v="1.054031219268965E-2"/>
    <n v="0.60767394270122788"/>
  </r>
  <r>
    <x v="164"/>
    <x v="1"/>
    <n v="7208.7"/>
    <n v="487206"/>
    <n v="7915"/>
    <s v="Genderfluid"/>
    <n v="231"/>
    <n v="60562.51"/>
    <n v="1.4796000049260476E-2"/>
    <n v="2.9185091598231207E-2"/>
    <n v="31.206493506493505"/>
    <n v="1.6245694839554521E-2"/>
    <n v="8.4013081415511817"/>
  </r>
  <r>
    <x v="45"/>
    <x v="5"/>
    <n v="10028"/>
    <n v="494342"/>
    <n v="7556"/>
    <s v="Male"/>
    <n v="315"/>
    <n v="41441.74"/>
    <n v="2.0285551298493756E-2"/>
    <n v="4.1688724192694544E-2"/>
    <n v="31.834920634920636"/>
    <n v="1.528496466009362E-2"/>
    <n v="4.1326027124052649"/>
  </r>
  <r>
    <x v="299"/>
    <x v="5"/>
    <n v="10044"/>
    <n v="310879"/>
    <n v="18108"/>
    <s v="Bigender"/>
    <n v="417"/>
    <n v="54573.78"/>
    <n v="3.2308390081028308E-2"/>
    <n v="2.3028495692511596E-2"/>
    <n v="24.086330935251798"/>
    <n v="5.8247742690886166E-2"/>
    <n v="5.4334707287933091"/>
  </r>
  <r>
    <x v="25"/>
    <x v="2"/>
    <n v="20849"/>
    <n v="269007"/>
    <n v="17374"/>
    <s v="Male"/>
    <n v="202"/>
    <n v="60235.08"/>
    <n v="7.7503559386930446E-2"/>
    <n v="1.1626568435593416E-2"/>
    <n v="103.21287128712871"/>
    <n v="6.4585679926544667E-2"/>
    <n v="2.8891112283562763"/>
  </r>
  <r>
    <x v="44"/>
    <x v="6"/>
    <n v="21171"/>
    <n v="406801"/>
    <n v="15262"/>
    <s v="Female"/>
    <n v="81"/>
    <n v="38571.620000000003"/>
    <n v="5.2042644929584735E-2"/>
    <n v="5.3072991744201282E-3"/>
    <n v="261.37037037037038"/>
    <n v="3.7517115247995947E-2"/>
    <n v="1.821908270747721"/>
  </r>
  <r>
    <x v="140"/>
    <x v="3"/>
    <n v="25694"/>
    <n v="202657"/>
    <n v="6983"/>
    <s v="Female"/>
    <n v="194"/>
    <n v="50762.17"/>
    <n v="0.12678565260514071"/>
    <n v="2.7781755692395819E-2"/>
    <n v="132.44329896907217"/>
    <n v="3.4457235624725524E-2"/>
    <n v="1.9756429516618665"/>
  </r>
  <r>
    <x v="300"/>
    <x v="3"/>
    <n v="26135"/>
    <n v="228062"/>
    <n v="14821"/>
    <s v="Female"/>
    <n v="338"/>
    <n v="16045.96"/>
    <n v="0.11459603090387702"/>
    <n v="2.2805478712637474E-2"/>
    <n v="77.322485207100598"/>
    <n v="6.4986714139137605E-2"/>
    <n v="0.61396441553472347"/>
  </r>
  <r>
    <x v="220"/>
    <x v="4"/>
    <n v="24149"/>
    <n v="255037"/>
    <n v="16084"/>
    <s v="Female"/>
    <n v="465"/>
    <n v="45064.14"/>
    <n v="9.4688221709006926E-2"/>
    <n v="2.8910718726684905E-2"/>
    <n v="51.93333333333333"/>
    <n v="6.3065359143967339E-2"/>
    <n v="1.8660872085800655"/>
  </r>
  <r>
    <x v="266"/>
    <x v="3"/>
    <n v="14270"/>
    <n v="471147"/>
    <n v="7919"/>
    <s v="Female"/>
    <n v="447"/>
    <n v="6915.92"/>
    <n v="3.0287787038864727E-2"/>
    <n v="5.6446521025381995E-2"/>
    <n v="31.923937360178972"/>
    <n v="1.6807917698722478E-2"/>
    <n v="0.48464751226348984"/>
  </r>
  <r>
    <x v="296"/>
    <x v="5"/>
    <n v="33803"/>
    <n v="421465"/>
    <n v="17140"/>
    <s v="Female"/>
    <n v="363"/>
    <n v="38170.449999999997"/>
    <n v="8.0203575623124107E-2"/>
    <n v="2.1178529754959159E-2"/>
    <n v="93.121212121212125"/>
    <n v="4.066767109961681E-2"/>
    <n v="1.1292030293169244"/>
  </r>
  <r>
    <x v="159"/>
    <x v="1"/>
    <n v="24914"/>
    <n v="416471"/>
    <n v="6422"/>
    <s v="Female"/>
    <n v="279"/>
    <n v="51586.36"/>
    <n v="5.9821692266688438E-2"/>
    <n v="4.3444409841170976E-2"/>
    <n v="89.297491039426518"/>
    <n v="1.5420041251371645E-2"/>
    <n v="2.0705771855181827"/>
  </r>
  <r>
    <x v="101"/>
    <x v="6"/>
    <n v="9790.6"/>
    <n v="372911"/>
    <n v="12166"/>
    <s v="Non-binary"/>
    <n v="236"/>
    <n v="21378.67"/>
    <n v="2.6254521856421506E-2"/>
    <n v="1.9398323195791552E-2"/>
    <n v="41.485593220338984"/>
    <n v="3.2624406359694401E-2"/>
    <n v="2.1835914039997548"/>
  </r>
  <r>
    <x v="36"/>
    <x v="6"/>
    <n v="12747"/>
    <n v="297797"/>
    <n v="16669"/>
    <s v="Male"/>
    <n v="275"/>
    <n v="47624.33"/>
    <n v="4.2804326437136705E-2"/>
    <n v="1.6497690323354731E-2"/>
    <n v="46.352727272727272"/>
    <n v="5.5974371803611186E-2"/>
    <n v="3.7361206558405899"/>
  </r>
  <r>
    <x v="200"/>
    <x v="1"/>
    <n v="44189"/>
    <n v="267897"/>
    <n v="4520"/>
    <s v="Female"/>
    <n v="350"/>
    <n v="40962.26"/>
    <n v="0.16494772244556677"/>
    <n v="7.7433628318584066E-2"/>
    <n v="126.25428571428571"/>
    <n v="1.6872156089840499E-2"/>
    <n v="0.92697865984747341"/>
  </r>
  <r>
    <x v="280"/>
    <x v="5"/>
    <n v="31830"/>
    <n v="213781"/>
    <n v="7643"/>
    <s v="Female"/>
    <n v="563"/>
    <n v="29407.919999999998"/>
    <n v="0.14889068719858173"/>
    <n v="7.3662174538793673E-2"/>
    <n v="56.53641207815275"/>
    <n v="3.5751540127513672E-2"/>
    <n v="0.92390574929311964"/>
  </r>
  <r>
    <x v="236"/>
    <x v="3"/>
    <n v="49042"/>
    <n v="291397"/>
    <n v="5133"/>
    <s v="Genderqueer"/>
    <n v="128"/>
    <n v="4680.78"/>
    <n v="0.16829960500622862"/>
    <n v="2.4936684200272743E-2"/>
    <n v="383.140625"/>
    <n v="1.7615143601341126E-2"/>
    <n v="9.5444313037804332E-2"/>
  </r>
  <r>
    <x v="301"/>
    <x v="6"/>
    <n v="45654"/>
    <n v="246942"/>
    <n v="3123"/>
    <s v="Male"/>
    <n v="99"/>
    <n v="33454.97"/>
    <n v="0.18487742060888793"/>
    <n v="3.1700288184438041E-2"/>
    <n v="461.15151515151513"/>
    <n v="1.2646694365478533E-2"/>
    <n v="0.73279384062732733"/>
  </r>
  <r>
    <x v="35"/>
    <x v="6"/>
    <n v="5393.4"/>
    <n v="311957"/>
    <n v="12098"/>
    <s v="Female"/>
    <n v="233"/>
    <n v="13176.43"/>
    <n v="1.7288921229528426E-2"/>
    <n v="1.9259381715986113E-2"/>
    <n v="23.147639484978541"/>
    <n v="3.8780985840997317E-2"/>
    <n v="2.4430655986947012"/>
  </r>
  <r>
    <x v="302"/>
    <x v="0"/>
    <n v="36871"/>
    <n v="268747"/>
    <n v="15734"/>
    <s v="Male"/>
    <n v="333"/>
    <n v="61021.67"/>
    <n v="0.13719595009432664"/>
    <n v="2.1164357442481251E-2"/>
    <n v="110.72372372372372"/>
    <n v="5.8545769813244428E-2"/>
    <n v="1.6550044750617015"/>
  </r>
  <r>
    <x v="14"/>
    <x v="4"/>
    <n v="37301"/>
    <n v="260424"/>
    <n v="11821"/>
    <s v="Female"/>
    <n v="255"/>
    <n v="65991.7"/>
    <n v="0.14323180659232637"/>
    <n v="2.1571779037306487E-2"/>
    <n v="146.27843137254902"/>
    <n v="4.53913617792523E-2"/>
    <n v="1.7691670464598803"/>
  </r>
  <r>
    <x v="190"/>
    <x v="5"/>
    <n v="9153.6"/>
    <n v="269743"/>
    <n v="5288"/>
    <s v="Male"/>
    <n v="462"/>
    <n v="15122.45"/>
    <n v="3.3934522860648839E-2"/>
    <n v="8.736762481089258E-2"/>
    <n v="19.812987012987012"/>
    <n v="1.9603845141486526E-2"/>
    <n v="1.6520767785352211"/>
  </r>
  <r>
    <x v="75"/>
    <x v="1"/>
    <n v="16479"/>
    <n v="465987"/>
    <n v="17574"/>
    <s v="Female"/>
    <n v="428"/>
    <n v="40531.480000000003"/>
    <n v="3.5363647483728083E-2"/>
    <n v="2.4354159553886423E-2"/>
    <n v="38.502336448598129"/>
    <n v="3.7713498445235596E-2"/>
    <n v="2.4595837126039202"/>
  </r>
  <r>
    <x v="92"/>
    <x v="3"/>
    <n v="4978.2"/>
    <n v="479199"/>
    <n v="8871"/>
    <s v="Male"/>
    <n v="92"/>
    <n v="41898.54"/>
    <n v="1.0388585952808749E-2"/>
    <n v="1.0370871378649532E-2"/>
    <n v="54.110869565217392"/>
    <n v="1.8512142137191438E-2"/>
    <n v="8.4164035193443425"/>
  </r>
  <r>
    <x v="112"/>
    <x v="5"/>
    <n v="37273"/>
    <n v="312930"/>
    <n v="3718"/>
    <s v="Male"/>
    <n v="168"/>
    <n v="62770.26"/>
    <n v="0.1191097050458569"/>
    <n v="4.5185583647122107E-2"/>
    <n v="221.86309523809524"/>
    <n v="1.1881251398076246E-2"/>
    <n v="1.6840678238939715"/>
  </r>
  <r>
    <x v="264"/>
    <x v="1"/>
    <n v="26540"/>
    <n v="242952"/>
    <n v="11286"/>
    <s v="Female"/>
    <n v="395"/>
    <n v="42096.9"/>
    <n v="0.10923968520530804"/>
    <n v="3.499911394648237E-2"/>
    <n v="67.189873417721515"/>
    <n v="4.6453620468240642E-2"/>
    <n v="1.5861680482290883"/>
  </r>
  <r>
    <x v="88"/>
    <x v="0"/>
    <n v="37643"/>
    <n v="229561"/>
    <n v="14853"/>
    <s v="Male"/>
    <n v="623"/>
    <n v="32872.379999999997"/>
    <n v="0.16397820187226925"/>
    <n v="4.1944388339056081E-2"/>
    <n v="60.422150882825044"/>
    <n v="6.4701756831517548E-2"/>
    <n v="0.87326674282071026"/>
  </r>
  <r>
    <x v="303"/>
    <x v="2"/>
    <n v="38104"/>
    <n v="373996"/>
    <n v="13405"/>
    <s v="Female"/>
    <n v="403"/>
    <n v="54857.75"/>
    <n v="0.10188344260366421"/>
    <n v="3.0063409175680716E-2"/>
    <n v="94.550868486352357"/>
    <n v="3.5842629332934042E-2"/>
    <n v="1.4396848099937014"/>
  </r>
  <r>
    <x v="235"/>
    <x v="5"/>
    <n v="31755"/>
    <n v="316595"/>
    <n v="13172"/>
    <s v="Male"/>
    <n v="272"/>
    <n v="7956.4"/>
    <n v="0.100301647214896"/>
    <n v="2.0649863346492561E-2"/>
    <n v="116.74632352941177"/>
    <n v="4.1605205388587946E-2"/>
    <n v="0.25055581798142024"/>
  </r>
  <r>
    <x v="284"/>
    <x v="0"/>
    <n v="17340"/>
    <n v="273481"/>
    <n v="6469"/>
    <s v="Male"/>
    <n v="468"/>
    <n v="53775.97"/>
    <n v="6.3404770349676939E-2"/>
    <n v="7.2345030143762562E-2"/>
    <n v="37.051282051282051"/>
    <n v="2.3654294082587089E-2"/>
    <n v="3.101267012687428"/>
  </r>
  <r>
    <x v="283"/>
    <x v="0"/>
    <n v="31055"/>
    <n v="380160"/>
    <n v="4873"/>
    <s v="Female"/>
    <n v="280"/>
    <n v="155888"/>
    <n v="8.1689288720538725E-2"/>
    <n v="5.7459470552021344E-2"/>
    <n v="110.91071428571429"/>
    <n v="1.2818287037037038E-2"/>
    <n v="5.019739172436001"/>
  </r>
  <r>
    <x v="155"/>
    <x v="3"/>
    <n v="34148"/>
    <n v="337335"/>
    <n v="10512"/>
    <s v="Female"/>
    <n v="282"/>
    <n v="106512"/>
    <n v="0.10122874886981784"/>
    <n v="2.6826484018264839E-2"/>
    <n v="121.09219858156028"/>
    <n v="3.1161901374005069E-2"/>
    <n v="3.119128499472883"/>
  </r>
  <r>
    <x v="195"/>
    <x v="1"/>
    <n v="42013"/>
    <n v="253895"/>
    <n v="3501"/>
    <s v="Male"/>
    <n v="270"/>
    <n v="40414.51"/>
    <n v="0.16547391638275666"/>
    <n v="7.7120822622107968E-2"/>
    <n v="155.6037037037037"/>
    <n v="1.3789164812225526E-2"/>
    <n v="0.96195249089567525"/>
  </r>
  <r>
    <x v="177"/>
    <x v="0"/>
    <n v="26889"/>
    <n v="455339"/>
    <n v="5898"/>
    <s v="Polygender"/>
    <n v="153"/>
    <n v="40432.26"/>
    <n v="5.9052705786238384E-2"/>
    <n v="2.5940996948118005E-2"/>
    <n v="175.74509803921569"/>
    <n v="1.2952986675861282E-2"/>
    <n v="1.5036728773848043"/>
  </r>
  <r>
    <x v="135"/>
    <x v="6"/>
    <n v="18378"/>
    <n v="449762"/>
    <n v="11376"/>
    <s v="Female"/>
    <n v="179"/>
    <n v="23714.48"/>
    <n v="4.0861611252173372E-2"/>
    <n v="1.5734880450070324E-2"/>
    <n v="102.67039106145252"/>
    <n v="2.5293377386262066E-2"/>
    <n v="1.290373272390902"/>
  </r>
  <r>
    <x v="135"/>
    <x v="0"/>
    <n v="36744"/>
    <n v="276273"/>
    <n v="4150"/>
    <s v="Male"/>
    <n v="343"/>
    <n v="53853.4"/>
    <n v="0.13299888154108436"/>
    <n v="8.2650602409638549E-2"/>
    <n v="107.12536443148689"/>
    <n v="1.5021373786073919E-2"/>
    <n v="1.4656379272806446"/>
  </r>
  <r>
    <x v="229"/>
    <x v="3"/>
    <n v="7275.6"/>
    <n v="241577"/>
    <n v="14141"/>
    <s v="Female"/>
    <n v="157"/>
    <n v="31011.759999999998"/>
    <n v="3.0117105519151244E-2"/>
    <n v="1.1102468000848596E-2"/>
    <n v="46.341401273885353"/>
    <n v="5.8536201707944054E-2"/>
    <n v="4.262433338831161"/>
  </r>
  <r>
    <x v="188"/>
    <x v="6"/>
    <n v="16278"/>
    <n v="377584"/>
    <n v="14217"/>
    <s v="Bigender"/>
    <n v="316"/>
    <n v="38813.9"/>
    <n v="4.3110936904106105E-2"/>
    <n v="2.2226911444045861E-2"/>
    <n v="51.5126582278481"/>
    <n v="3.7652548836815118E-2"/>
    <n v="2.3844391202850472"/>
  </r>
  <r>
    <x v="44"/>
    <x v="4"/>
    <n v="21895"/>
    <n v="436929"/>
    <n v="3225"/>
    <s v="Female"/>
    <n v="83"/>
    <n v="66839.66"/>
    <n v="5.0111116451414306E-2"/>
    <n v="2.5736434108527131E-2"/>
    <n v="263.79518072289159"/>
    <n v="7.3810619116607048E-3"/>
    <n v="3.052736241150948"/>
  </r>
  <r>
    <x v="64"/>
    <x v="2"/>
    <n v="44079"/>
    <n v="366025"/>
    <n v="8960"/>
    <s v="Genderfluid"/>
    <n v="286"/>
    <n v="13547.89"/>
    <n v="0.12042620039614781"/>
    <n v="3.1919642857142855E-2"/>
    <n v="154.12237762237763"/>
    <n v="2.4479202240284135E-2"/>
    <n v="0.30735474942716484"/>
  </r>
  <r>
    <x v="286"/>
    <x v="2"/>
    <n v="8586"/>
    <n v="388281"/>
    <n v="5357"/>
    <s v="Female"/>
    <n v="215"/>
    <n v="42932.23"/>
    <n v="2.2112851259783507E-2"/>
    <n v="4.0134403584095577E-2"/>
    <n v="39.93488372093023"/>
    <n v="1.3796709084400215E-2"/>
    <n v="5.0002597251339393"/>
  </r>
  <r>
    <x v="150"/>
    <x v="2"/>
    <n v="23944"/>
    <n v="225626"/>
    <n v="16535"/>
    <s v="Male"/>
    <n v="379"/>
    <n v="27483.26"/>
    <n v="0.10612252134062564"/>
    <n v="2.292107650438464E-2"/>
    <n v="63.176781002638521"/>
    <n v="7.3284993750720215E-2"/>
    <n v="1.1478140661543601"/>
  </r>
  <r>
    <x v="15"/>
    <x v="0"/>
    <n v="13006"/>
    <n v="491949"/>
    <n v="9484"/>
    <s v="Female"/>
    <n v="491"/>
    <n v="49656.47"/>
    <n v="2.643769984286989E-2"/>
    <n v="5.1771404470687475E-2"/>
    <n v="26.488798370672097"/>
    <n v="1.9278421137150396E-2"/>
    <n v="3.8179663232354297"/>
  </r>
  <r>
    <x v="292"/>
    <x v="1"/>
    <n v="8610.4"/>
    <n v="448256"/>
    <n v="9286"/>
    <s v="Male"/>
    <n v="71"/>
    <n v="9118.94"/>
    <n v="1.9208666476299256E-2"/>
    <n v="7.6459185871203964E-3"/>
    <n v="121.27323943661972"/>
    <n v="2.0715840948029696E-2"/>
    <n v="1.0590611353711792"/>
  </r>
  <r>
    <x v="281"/>
    <x v="1"/>
    <n v="6180"/>
    <n v="483101"/>
    <n v="16338"/>
    <s v="Male"/>
    <n v="325"/>
    <n v="3815.07"/>
    <n v="1.279235604977013E-2"/>
    <n v="1.9892275676337372E-2"/>
    <n v="19.015384615384615"/>
    <n v="3.3819015071382588E-2"/>
    <n v="0.61732524271844658"/>
  </r>
  <r>
    <x v="138"/>
    <x v="6"/>
    <n v="24571"/>
    <n v="494128"/>
    <n v="6664"/>
    <s v="Female"/>
    <n v="189"/>
    <n v="29831.66"/>
    <n v="4.9725981931807141E-2"/>
    <n v="2.8361344537815126E-2"/>
    <n v="130.00529100529101"/>
    <n v="1.3486384094809442E-2"/>
    <n v="1.2141003622156201"/>
  </r>
  <r>
    <x v="231"/>
    <x v="5"/>
    <n v="11667"/>
    <n v="262477"/>
    <n v="11625"/>
    <s v="Male"/>
    <n v="112"/>
    <n v="32707.93"/>
    <n v="4.4449608918114732E-2"/>
    <n v="9.6344086021505383E-3"/>
    <n v="104.16964285714286"/>
    <n v="4.4289594897838666E-2"/>
    <n v="2.8034567583783319"/>
  </r>
  <r>
    <x v="116"/>
    <x v="0"/>
    <n v="44579"/>
    <n v="332807"/>
    <n v="9039"/>
    <s v="Female"/>
    <n v="124"/>
    <n v="18516.61"/>
    <n v="0.13394850468890379"/>
    <n v="1.3718331673857727E-2"/>
    <n v="359.50806451612902"/>
    <n v="2.7159885459139981E-2"/>
    <n v="0.4153662038179412"/>
  </r>
  <r>
    <x v="304"/>
    <x v="3"/>
    <n v="38009"/>
    <n v="472110"/>
    <n v="18723"/>
    <s v="Female"/>
    <n v="322"/>
    <n v="37796.980000000003"/>
    <n v="8.0508779733536678E-2"/>
    <n v="1.7198098595310581E-2"/>
    <n v="118.04037267080746"/>
    <n v="3.965813052042956E-2"/>
    <n v="0.99442184745718132"/>
  </r>
  <r>
    <x v="172"/>
    <x v="2"/>
    <n v="43184"/>
    <n v="378557"/>
    <n v="9439"/>
    <s v="Female"/>
    <n v="621"/>
    <n v="33560.29"/>
    <n v="0.11407529117147484"/>
    <n v="6.5790867676660661E-2"/>
    <n v="69.539452495974231"/>
    <n v="2.4934157867903643E-2"/>
    <n v="0.77714639681363473"/>
  </r>
  <r>
    <x v="305"/>
    <x v="0"/>
    <n v="34655"/>
    <n v="215942"/>
    <n v="13170"/>
    <s v="Female"/>
    <n v="187"/>
    <n v="64048.23"/>
    <n v="0.16048290744737012"/>
    <n v="1.4198936977980258E-2"/>
    <n v="185.32085561497325"/>
    <n v="6.0988598790415946E-2"/>
    <n v="1.848167075458087"/>
  </r>
  <r>
    <x v="306"/>
    <x v="6"/>
    <n v="5195.3"/>
    <n v="488270"/>
    <n v="7354"/>
    <s v="Female"/>
    <n v="461"/>
    <n v="53457.09"/>
    <n v="1.0640219550658447E-2"/>
    <n v="6.2686973075877075E-2"/>
    <n v="11.269631236442518"/>
    <n v="1.5061339013250866E-2"/>
    <n v="10.289509749196387"/>
  </r>
  <r>
    <x v="193"/>
    <x v="6"/>
    <n v="13195"/>
    <n v="243931"/>
    <n v="19097"/>
    <s v="Female"/>
    <n v="380"/>
    <n v="8294.2000000000007"/>
    <n v="5.4093165690297665E-2"/>
    <n v="1.9898413363355502E-2"/>
    <n v="34.723684210526315"/>
    <n v="7.8288532412854453E-2"/>
    <n v="0.62858658582796523"/>
  </r>
  <r>
    <x v="34"/>
    <x v="3"/>
    <n v="31968"/>
    <n v="231243"/>
    <n v="14296"/>
    <s v="Female"/>
    <n v="308"/>
    <n v="42565.73"/>
    <n v="0.13824418468883382"/>
    <n v="2.1544487968662564E-2"/>
    <n v="103.79220779220779"/>
    <n v="6.1822411921658167E-2"/>
    <n v="1.3315105730730732"/>
  </r>
  <r>
    <x v="165"/>
    <x v="3"/>
    <n v="7170.4"/>
    <n v="362734"/>
    <n v="13716"/>
    <s v="Female"/>
    <n v="102"/>
    <n v="4475.47"/>
    <n v="1.9767653431991487E-2"/>
    <n v="7.4365704286964126E-3"/>
    <n v="70.298039215686273"/>
    <n v="3.7812832543957835E-2"/>
    <n v="0.62415904273122846"/>
  </r>
  <r>
    <x v="48"/>
    <x v="3"/>
    <n v="17446"/>
    <n v="416550"/>
    <n v="19183"/>
    <s v="Male"/>
    <n v="280"/>
    <n v="66810.02"/>
    <n v="4.1882126995558759E-2"/>
    <n v="1.4596257102642965E-2"/>
    <n v="62.307142857142857"/>
    <n v="4.6052094586484217E-2"/>
    <n v="3.8295322710076811"/>
  </r>
  <r>
    <x v="263"/>
    <x v="5"/>
    <n v="49305"/>
    <n v="486188"/>
    <n v="12778"/>
    <s v="Male"/>
    <n v="320"/>
    <n v="23814.68"/>
    <n v="0.10141138818728558"/>
    <n v="2.5043042729691659E-2"/>
    <n v="154.078125"/>
    <n v="2.6282014364813613E-2"/>
    <n v="0.48300740290031435"/>
  </r>
  <r>
    <x v="63"/>
    <x v="5"/>
    <n v="26939"/>
    <n v="204215"/>
    <n v="11746"/>
    <s v="Female"/>
    <n v="123"/>
    <n v="61748.33"/>
    <n v="0.13191489361702127"/>
    <n v="1.0471649923378172E-2"/>
    <n v="219.01626016260164"/>
    <n v="5.7517812109786258E-2"/>
    <n v="2.2921537547793163"/>
  </r>
  <r>
    <x v="289"/>
    <x v="3"/>
    <n v="36996"/>
    <n v="393735"/>
    <n v="13069"/>
    <s v="Female"/>
    <n v="331"/>
    <n v="56535.56"/>
    <n v="9.3961674730465919E-2"/>
    <n v="2.5327109954855001E-2"/>
    <n v="111.77039274924471"/>
    <n v="3.3192375582561877E-2"/>
    <n v="1.5281533138717698"/>
  </r>
  <r>
    <x v="51"/>
    <x v="3"/>
    <n v="42987"/>
    <n v="256346"/>
    <n v="6679"/>
    <s v="Agender"/>
    <n v="489"/>
    <n v="310022"/>
    <n v="0.16769132344565549"/>
    <n v="7.3214553076807909E-2"/>
    <n v="87.907975460122699"/>
    <n v="2.6054629290100099E-2"/>
    <n v="7.2119943238653548"/>
  </r>
  <r>
    <x v="282"/>
    <x v="6"/>
    <n v="9223"/>
    <n v="215044"/>
    <n v="12468"/>
    <s v="Female"/>
    <n v="131"/>
    <n v="1090.73"/>
    <n v="4.2888897155930882E-2"/>
    <n v="1.0506897658004492E-2"/>
    <n v="70.404580152671755"/>
    <n v="5.7978832238983653E-2"/>
    <n v="0.11826195381112437"/>
  </r>
  <r>
    <x v="224"/>
    <x v="3"/>
    <n v="39151"/>
    <n v="250902"/>
    <n v="7812"/>
    <s v="Female"/>
    <n v="373"/>
    <n v="46812.9"/>
    <n v="0.15604100405736104"/>
    <n v="4.7747055811571938E-2"/>
    <n v="104.96246648793566"/>
    <n v="3.1135662529593228E-2"/>
    <n v="1.195701259227095"/>
  </r>
  <r>
    <x v="128"/>
    <x v="2"/>
    <n v="48220"/>
    <n v="393532"/>
    <n v="16260"/>
    <s v="Male"/>
    <n v="186"/>
    <n v="36926.949999999997"/>
    <n v="0.12253133163249748"/>
    <n v="1.1439114391143911E-2"/>
    <n v="259.24731182795699"/>
    <n v="4.1318113901791978E-2"/>
    <n v="0.76580153463293232"/>
  </r>
  <r>
    <x v="246"/>
    <x v="2"/>
    <n v="46320"/>
    <n v="341439"/>
    <n v="9961"/>
    <s v="Female"/>
    <n v="422"/>
    <n v="14908.92"/>
    <n v="0.13566112834210503"/>
    <n v="4.2365224375062745E-2"/>
    <n v="109.76303317535545"/>
    <n v="2.9173585911392665E-2"/>
    <n v="0.32186787564766839"/>
  </r>
  <r>
    <x v="307"/>
    <x v="2"/>
    <n v="29730"/>
    <n v="285885"/>
    <n v="3253"/>
    <s v="Female"/>
    <n v="44"/>
    <n v="25813.32"/>
    <n v="0.10399286426360249"/>
    <n v="1.3525976022133415E-2"/>
    <n v="675.68181818181813"/>
    <n v="1.1378701226017454E-2"/>
    <n v="0.86825832492431887"/>
  </r>
  <r>
    <x v="89"/>
    <x v="1"/>
    <n v="17990"/>
    <n v="295929"/>
    <n v="9383"/>
    <s v="Female"/>
    <n v="310"/>
    <n v="61329.18"/>
    <n v="6.0791608798056292E-2"/>
    <n v="3.3038473835660234E-2"/>
    <n v="58.032258064516128"/>
    <n v="3.1706929702732749E-2"/>
    <n v="3.409070594774875"/>
  </r>
  <r>
    <x v="9"/>
    <x v="1"/>
    <n v="31299"/>
    <n v="209876"/>
    <n v="14454"/>
    <s v="Agender"/>
    <n v="115"/>
    <n v="57255.55"/>
    <n v="0.14913091539766338"/>
    <n v="7.956275079562751E-3"/>
    <n v="272.16521739130434"/>
    <n v="6.8869237073319489E-2"/>
    <n v="1.8293092431068085"/>
  </r>
  <r>
    <x v="271"/>
    <x v="0"/>
    <n v="42002"/>
    <n v="469823"/>
    <n v="12032"/>
    <s v="Male"/>
    <n v="363"/>
    <n v="29455.18"/>
    <n v="8.9399624965146446E-2"/>
    <n v="3.0169547872340427E-2"/>
    <n v="115.70798898071625"/>
    <n v="2.5609644483135137E-2"/>
    <n v="0.70128041521832296"/>
  </r>
  <r>
    <x v="308"/>
    <x v="6"/>
    <n v="9342.7999999999993"/>
    <n v="385995"/>
    <n v="9067"/>
    <s v="Male"/>
    <n v="300"/>
    <n v="9822.5400000000009"/>
    <n v="2.4204458606976773E-2"/>
    <n v="3.3087018859600748E-2"/>
    <n v="31.142666666666663"/>
    <n v="2.3489941579554138E-2"/>
    <n v="1.0513486321017256"/>
  </r>
  <r>
    <x v="309"/>
    <x v="1"/>
    <n v="36228"/>
    <n v="274021"/>
    <n v="7132"/>
    <s v="Female"/>
    <n v="126"/>
    <n v="57777.72"/>
    <n v="0.13220884530747642"/>
    <n v="1.7666853617498597E-2"/>
    <n v="287.52380952380952"/>
    <n v="2.6027202294714637E-2"/>
    <n v="1.5948360384233191"/>
  </r>
  <r>
    <x v="17"/>
    <x v="2"/>
    <n v="47454"/>
    <n v="498264"/>
    <n v="11528"/>
    <s v="Male"/>
    <n v="157"/>
    <n v="41830.58"/>
    <n v="9.5238668657579115E-2"/>
    <n v="1.3619014573213047E-2"/>
    <n v="302.25477707006371"/>
    <n v="2.3136329335452691E-2"/>
    <n v="0.88149745016226244"/>
  </r>
  <r>
    <x v="50"/>
    <x v="0"/>
    <n v="21614"/>
    <n v="488009"/>
    <n v="19910"/>
    <s v="Female"/>
    <n v="427"/>
    <n v="19295.900000000001"/>
    <n v="4.4290166779711031E-2"/>
    <n v="2.1446509291813159E-2"/>
    <n v="50.618266978922719"/>
    <n v="4.0798427897846143E-2"/>
    <n v="0.89275006939946333"/>
  </r>
  <r>
    <x v="301"/>
    <x v="3"/>
    <n v="10526"/>
    <n v="409684"/>
    <n v="19304"/>
    <s v="Genderqueer"/>
    <n v="247"/>
    <n v="32909.75"/>
    <n v="2.5692973120746723E-2"/>
    <n v="1.2795275590551181E-2"/>
    <n v="42.615384615384613"/>
    <n v="4.7119243123968715E-2"/>
    <n v="3.1265200456013682"/>
  </r>
  <r>
    <x v="310"/>
    <x v="3"/>
    <n v="8610.4"/>
    <n v="416471"/>
    <n v="5409"/>
    <s v="Female"/>
    <n v="304"/>
    <n v="69068.210000000006"/>
    <n v="2.0674668824479974E-2"/>
    <n v="5.6202625254205954E-2"/>
    <n v="28.323684210526313"/>
    <n v="1.2987699023461417E-2"/>
    <n v="8.0214868066524208"/>
  </r>
  <r>
    <x v="311"/>
    <x v="1"/>
    <n v="20361"/>
    <n v="340437"/>
    <n v="7579"/>
    <s v="Male"/>
    <n v="469"/>
    <n v="35874.28"/>
    <n v="5.9808422703760168E-2"/>
    <n v="6.1881514711703389E-2"/>
    <n v="43.413646055437098"/>
    <n v="2.2262562529924774E-2"/>
    <n v="1.7619114974706547"/>
  </r>
  <r>
    <x v="261"/>
    <x v="6"/>
    <n v="35996"/>
    <n v="445063"/>
    <n v="3013"/>
    <s v="Female"/>
    <n v="77"/>
    <n v="54578.400000000001"/>
    <n v="8.0878437434700259E-2"/>
    <n v="2.5555924327912379E-2"/>
    <n v="467.48051948051949"/>
    <n v="6.7698280917533023E-3"/>
    <n v="1.5162351372374709"/>
  </r>
  <r>
    <x v="2"/>
    <x v="6"/>
    <n v="20927"/>
    <n v="472680"/>
    <n v="10516"/>
    <s v="Female"/>
    <n v="397"/>
    <n v="54909.88"/>
    <n v="4.427308115426927E-2"/>
    <n v="3.7751996957017878E-2"/>
    <n v="52.712846347607055"/>
    <n v="2.2247609376322249E-2"/>
    <n v="2.6238772877144356"/>
  </r>
  <r>
    <x v="312"/>
    <x v="1"/>
    <n v="25921"/>
    <n v="402413"/>
    <n v="5275"/>
    <s v="Female"/>
    <n v="339"/>
    <n v="46133.120000000003"/>
    <n v="6.4413923009445526E-2"/>
    <n v="6.4265402843601896E-2"/>
    <n v="76.463126843657818"/>
    <n v="1.3108423435624595E-2"/>
    <n v="1.7797584969715676"/>
  </r>
  <r>
    <x v="241"/>
    <x v="2"/>
    <n v="6860.4"/>
    <n v="361121"/>
    <n v="6540"/>
    <s v="Bigender"/>
    <n v="336"/>
    <n v="24559.16"/>
    <n v="1.8997510529711648E-2"/>
    <n v="5.1376146788990829E-2"/>
    <n v="20.417857142857141"/>
    <n v="1.8110273287900731E-2"/>
    <n v="3.5798437408897441"/>
  </r>
  <r>
    <x v="249"/>
    <x v="6"/>
    <n v="7175.1"/>
    <n v="282612"/>
    <n v="3809"/>
    <s v="Female"/>
    <n v="38"/>
    <n v="8990.0400000000009"/>
    <n v="2.5388518534244831E-2"/>
    <n v="9.9763717511157785E-3"/>
    <n v="188.81842105263158"/>
    <n v="1.347784241291948E-2"/>
    <n v="1.2529497846719906"/>
  </r>
  <r>
    <x v="28"/>
    <x v="2"/>
    <n v="46185"/>
    <n v="343219"/>
    <n v="3348"/>
    <s v="Female"/>
    <n v="208"/>
    <n v="13090.6"/>
    <n v="0.13456422867032419"/>
    <n v="6.2126642771804061E-2"/>
    <n v="222.04326923076923"/>
    <n v="9.7547047220579285E-3"/>
    <n v="0.28343834578326299"/>
  </r>
  <r>
    <x v="210"/>
    <x v="3"/>
    <n v="2915.2"/>
    <n v="437609"/>
    <n v="13564"/>
    <s v="Female"/>
    <n v="66"/>
    <n v="3846.45"/>
    <n v="6.6616545820584122E-3"/>
    <n v="4.8658212916543788E-3"/>
    <n v="44.169696969696965"/>
    <n v="3.0995706212623597E-2"/>
    <n v="1.3194463501646543"/>
  </r>
  <r>
    <x v="297"/>
    <x v="2"/>
    <n v="18206"/>
    <n v="367725"/>
    <n v="12991"/>
    <s v="Female"/>
    <n v="123"/>
    <n v="40642.080000000002"/>
    <n v="4.9509823917329526E-2"/>
    <n v="9.4680932953583249E-3"/>
    <n v="148.01626016260164"/>
    <n v="3.5328030457543E-2"/>
    <n v="2.2323453806437441"/>
  </r>
  <r>
    <x v="235"/>
    <x v="3"/>
    <n v="46960"/>
    <n v="266286"/>
    <n v="9225"/>
    <s v="Male"/>
    <n v="266"/>
    <n v="26971.77"/>
    <n v="0.17635174211186469"/>
    <n v="2.8834688346883471E-2"/>
    <n v="176.54135338345864"/>
    <n v="3.4643203172528787E-2"/>
    <n v="0.57435626064735945"/>
  </r>
  <r>
    <x v="147"/>
    <x v="4"/>
    <n v="22536"/>
    <n v="334102"/>
    <n v="14583"/>
    <s v="Male"/>
    <n v="307"/>
    <n v="34877.57"/>
    <n v="6.7452454639601075E-2"/>
    <n v="2.1051909757937325E-2"/>
    <n v="73.407166123778495"/>
    <n v="4.364834691202088E-2"/>
    <n v="1.5476380014199502"/>
  </r>
  <r>
    <x v="6"/>
    <x v="6"/>
    <n v="34128"/>
    <n v="270045"/>
    <n v="13132"/>
    <s v="Agender"/>
    <n v="348"/>
    <n v="37218.660000000003"/>
    <n v="0.12637893684385937"/>
    <n v="2.6500152299725861E-2"/>
    <n v="98.068965517241381"/>
    <n v="4.8628932215001204E-2"/>
    <n v="1.090560829817159"/>
  </r>
  <r>
    <x v="251"/>
    <x v="1"/>
    <n v="20098"/>
    <n v="264369"/>
    <n v="10313"/>
    <s v="Polygender"/>
    <n v="583"/>
    <n v="37354.160000000003"/>
    <n v="7.6022529116500037E-2"/>
    <n v="5.6530592456123338E-2"/>
    <n v="34.473413379073754"/>
    <n v="3.9009868781891978E-2"/>
    <n v="1.8586008558065481"/>
  </r>
  <r>
    <x v="6"/>
    <x v="4"/>
    <n v="20287"/>
    <n v="290313"/>
    <n v="14938"/>
    <s v="Male"/>
    <n v="495"/>
    <n v="36354.550000000003"/>
    <n v="6.9879750476210159E-2"/>
    <n v="3.3136966126656849E-2"/>
    <n v="40.983838383838382"/>
    <n v="5.1454809119812067E-2"/>
    <n v="1.7920121259920148"/>
  </r>
  <r>
    <x v="313"/>
    <x v="1"/>
    <n v="43785"/>
    <n v="220322"/>
    <n v="14152"/>
    <s v="Male"/>
    <n v="346"/>
    <n v="36834.51"/>
    <n v="0.19873185610152413"/>
    <n v="2.4448841153193894E-2"/>
    <n v="126.54624277456648"/>
    <n v="6.423325859423934E-2"/>
    <n v="0.84125865022267909"/>
  </r>
  <r>
    <x v="232"/>
    <x v="6"/>
    <n v="46607"/>
    <n v="397523"/>
    <n v="19433"/>
    <s v="Male"/>
    <n v="920"/>
    <n v="69534.31"/>
    <n v="0.11724353056301144"/>
    <n v="4.7342149951114083E-2"/>
    <n v="50.65978260869565"/>
    <n v="4.8885221735597686E-2"/>
    <n v="1.4919284656811209"/>
  </r>
  <r>
    <x v="184"/>
    <x v="3"/>
    <n v="16729"/>
    <n v="487472"/>
    <n v="17326"/>
    <s v="Female"/>
    <n v="431"/>
    <n v="3285.61"/>
    <n v="3.4317868513473591E-2"/>
    <n v="2.487590903843934E-2"/>
    <n v="38.814385150812065"/>
    <n v="3.5542554239012702E-2"/>
    <n v="0.19640205630940283"/>
  </r>
  <r>
    <x v="314"/>
    <x v="3"/>
    <n v="45500"/>
    <n v="257669"/>
    <n v="6513"/>
    <s v="Female"/>
    <n v="241"/>
    <n v="56818.14"/>
    <n v="0.17658313572839573"/>
    <n v="3.7002917242438198E-2"/>
    <n v="188.79668049792531"/>
    <n v="2.5276614571407504E-2"/>
    <n v="1.2487503296703297"/>
  </r>
  <r>
    <x v="38"/>
    <x v="0"/>
    <n v="22802"/>
    <n v="447634"/>
    <n v="10815"/>
    <s v="Male"/>
    <n v="194"/>
    <n v="3773.76"/>
    <n v="5.0938936720624439E-2"/>
    <n v="1.7938049006010173E-2"/>
    <n v="117.5360824742268"/>
    <n v="2.4160363153826563E-2"/>
    <n v="0.16550127181826157"/>
  </r>
  <r>
    <x v="31"/>
    <x v="2"/>
    <n v="11954"/>
    <n v="298899"/>
    <n v="14121"/>
    <s v="Male"/>
    <n v="147"/>
    <n v="60444.34"/>
    <n v="3.9993442601012383E-2"/>
    <n v="1.041002761844062E-2"/>
    <n v="81.319727891156461"/>
    <n v="4.72433832164042E-2"/>
    <n v="5.0564112430985437"/>
  </r>
  <r>
    <x v="29"/>
    <x v="5"/>
    <n v="13805"/>
    <n v="317498"/>
    <n v="7769"/>
    <s v="Female"/>
    <n v="656"/>
    <n v="33670.78"/>
    <n v="4.3480588854103018E-2"/>
    <n v="8.4438151628266192E-2"/>
    <n v="21.04420731707317"/>
    <n v="2.4469445476821901E-2"/>
    <n v="2.4390278884462151"/>
  </r>
  <r>
    <x v="315"/>
    <x v="6"/>
    <n v="24863"/>
    <n v="461078"/>
    <n v="14070"/>
    <s v="Bigender"/>
    <n v="536"/>
    <n v="40645.97"/>
    <n v="5.392363114267E-2"/>
    <n v="3.8095238095238099E-2"/>
    <n v="46.386194029850749"/>
    <n v="3.0515444241538309E-2"/>
    <n v="1.6347974902465512"/>
  </r>
  <r>
    <x v="316"/>
    <x v="5"/>
    <n v="36190"/>
    <n v="446792"/>
    <n v="5742"/>
    <s v="Male"/>
    <n v="346"/>
    <n v="64836.480000000003"/>
    <n v="8.0999659796952492E-2"/>
    <n v="6.0257749912922327E-2"/>
    <n v="104.59537572254335"/>
    <n v="1.2851617755017995E-2"/>
    <n v="1.7915578889195911"/>
  </r>
  <r>
    <x v="141"/>
    <x v="1"/>
    <n v="9620.9"/>
    <n v="321417"/>
    <n v="3114"/>
    <s v="Male"/>
    <n v="49"/>
    <n v="69679.31"/>
    <n v="2.9932766468481753E-2"/>
    <n v="1.573538856775851E-2"/>
    <n v="196.34489795918367"/>
    <n v="9.6883487805561001E-3"/>
    <n v="7.2424939454728765"/>
  </r>
  <r>
    <x v="173"/>
    <x v="0"/>
    <n v="38160"/>
    <n v="267250"/>
    <n v="6980"/>
    <s v="Female"/>
    <n v="345"/>
    <n v="20510.11"/>
    <n v="0.14278765201122545"/>
    <n v="4.9426934097421202E-2"/>
    <n v="110.60869565217391"/>
    <n v="2.6117867165575303E-2"/>
    <n v="0.53747667714884695"/>
  </r>
  <r>
    <x v="65"/>
    <x v="3"/>
    <n v="44427"/>
    <n v="296171"/>
    <n v="4075"/>
    <s v="Genderqueer"/>
    <n v="258"/>
    <n v="302512"/>
    <n v="0.15000455817753933"/>
    <n v="6.331288343558282E-2"/>
    <n v="172.19767441860466"/>
    <n v="1.3758943313153549E-2"/>
    <n v="6.8091926080986784"/>
  </r>
  <r>
    <x v="102"/>
    <x v="1"/>
    <n v="25596"/>
    <n v="384410"/>
    <n v="14353"/>
    <s v="Female"/>
    <n v="257"/>
    <n v="67958.09"/>
    <n v="6.6585156473556881E-2"/>
    <n v="1.7905664321047864E-2"/>
    <n v="99.595330739299612"/>
    <n v="3.7337738352280117E-2"/>
    <n v="2.655027738709173"/>
  </r>
  <r>
    <x v="148"/>
    <x v="5"/>
    <n v="12186"/>
    <n v="255305"/>
    <n v="12209"/>
    <s v="Female"/>
    <n v="225"/>
    <n v="30394.97"/>
    <n v="4.7731145100957675E-2"/>
    <n v="1.8429027766401835E-2"/>
    <n v="54.16"/>
    <n v="4.7821233426685726E-2"/>
    <n v="2.4942532414245857"/>
  </r>
  <r>
    <x v="66"/>
    <x v="3"/>
    <n v="9811.4"/>
    <n v="353739"/>
    <n v="4575"/>
    <s v="Male"/>
    <n v="415"/>
    <n v="56729.39"/>
    <n v="2.7736268830974249E-2"/>
    <n v="9.0710382513661203E-2"/>
    <n v="23.641927710843373"/>
    <n v="1.2933264355923435E-2"/>
    <n v="5.7819872801027374"/>
  </r>
  <r>
    <x v="24"/>
    <x v="3"/>
    <n v="29079"/>
    <n v="459973"/>
    <n v="14686"/>
    <s v="Female"/>
    <n v="212"/>
    <n v="60084.69"/>
    <n v="6.3218928067517E-2"/>
    <n v="1.4435516818738935E-2"/>
    <n v="137.16509433962264"/>
    <n v="3.192796098901457E-2"/>
    <n v="2.0662570927473434"/>
  </r>
  <r>
    <x v="115"/>
    <x v="2"/>
    <n v="5081.3999999999996"/>
    <n v="311201"/>
    <n v="12072"/>
    <s v="Male"/>
    <n v="175"/>
    <n v="23365.52"/>
    <n v="1.6328353700662913E-2"/>
    <n v="1.4496355202120609E-2"/>
    <n v="29.036571428571428"/>
    <n v="3.8791649127091495E-2"/>
    <n v="4.5982445782658328"/>
  </r>
  <r>
    <x v="82"/>
    <x v="3"/>
    <n v="6424.4"/>
    <n v="243361"/>
    <n v="16114"/>
    <s v="Male"/>
    <n v="857"/>
    <n v="27964.89"/>
    <n v="2.6398642346144204E-2"/>
    <n v="5.3183567084522772E-2"/>
    <n v="7.4963827304550756"/>
    <n v="6.6214389322857808E-2"/>
    <n v="4.3529185604881393"/>
  </r>
  <r>
    <x v="162"/>
    <x v="4"/>
    <n v="24744"/>
    <n v="215351"/>
    <n v="4891"/>
    <s v="Male"/>
    <n v="454"/>
    <n v="21253.46"/>
    <n v="0.11490078987327665"/>
    <n v="9.2823553465548964E-2"/>
    <n v="54.502202643171806"/>
    <n v="2.2711758942377792E-2"/>
    <n v="0.85893388296152595"/>
  </r>
  <r>
    <x v="157"/>
    <x v="2"/>
    <n v="40632"/>
    <n v="266508"/>
    <n v="15242"/>
    <s v="Female"/>
    <n v="340"/>
    <n v="45423.39"/>
    <n v="0.15246071412490431"/>
    <n v="2.2306783886629052E-2"/>
    <n v="119.50588235294117"/>
    <n v="5.7191528959731043E-2"/>
    <n v="1.1179215888954519"/>
  </r>
  <r>
    <x v="60"/>
    <x v="6"/>
    <n v="47817"/>
    <n v="383262"/>
    <n v="18354"/>
    <s v="Male"/>
    <n v="287"/>
    <n v="354441"/>
    <n v="0.12476321680730153"/>
    <n v="1.5636918382913808E-2"/>
    <n v="166.60975609756099"/>
    <n v="4.788891150179251E-2"/>
    <n v="7.412447455925717"/>
  </r>
  <r>
    <x v="283"/>
    <x v="2"/>
    <n v="20304"/>
    <n v="436523"/>
    <n v="8616"/>
    <s v="Male"/>
    <n v="121"/>
    <n v="8499.25"/>
    <n v="4.6513013060022035E-2"/>
    <n v="1.4043639740018571E-2"/>
    <n v="167.80165289256198"/>
    <n v="1.9737791594028265E-2"/>
    <n v="0.41859978329393221"/>
  </r>
  <r>
    <x v="5"/>
    <x v="6"/>
    <n v="48181"/>
    <n v="459167"/>
    <n v="8315"/>
    <s v="Male"/>
    <n v="94"/>
    <n v="40061.78"/>
    <n v="0.10493132128397729"/>
    <n v="1.1304870715574263E-2"/>
    <n v="512.563829787234"/>
    <n v="1.8108879775767858E-2"/>
    <n v="0.8314850252174093"/>
  </r>
  <r>
    <x v="279"/>
    <x v="4"/>
    <n v="49437"/>
    <n v="360312"/>
    <n v="7111"/>
    <s v="Genderfluid"/>
    <n v="193"/>
    <n v="68526.259999999995"/>
    <n v="0.13720608805701726"/>
    <n v="2.7141049078891859E-2"/>
    <n v="256.15025906735752"/>
    <n v="1.9735673527387376E-2"/>
    <n v="1.3861330582357343"/>
  </r>
  <r>
    <x v="206"/>
    <x v="4"/>
    <n v="26451"/>
    <n v="396899"/>
    <n v="15918"/>
    <s v="Male"/>
    <n v="362"/>
    <n v="33946.21"/>
    <n v="6.6644158841418097E-2"/>
    <n v="2.2741550446035933E-2"/>
    <n v="73.069060773480658"/>
    <n v="4.0105921153744402E-2"/>
    <n v="1.2833620657064004"/>
  </r>
  <r>
    <x v="256"/>
    <x v="4"/>
    <n v="18031"/>
    <n v="375257"/>
    <n v="18728"/>
    <s v="Male"/>
    <n v="266"/>
    <n v="35254.730000000003"/>
    <n v="4.804973658053014E-2"/>
    <n v="1.420333190944041E-2"/>
    <n v="67.785714285714292"/>
    <n v="4.9907130313358576E-2"/>
    <n v="1.9552287726692918"/>
  </r>
  <r>
    <x v="254"/>
    <x v="3"/>
    <n v="13820"/>
    <n v="225997"/>
    <n v="9694"/>
    <s v="Female"/>
    <n v="296"/>
    <n v="26830.959999999999"/>
    <n v="6.1151254220188765E-2"/>
    <n v="3.0534351145038167E-2"/>
    <n v="46.689189189189186"/>
    <n v="4.2894374704088994E-2"/>
    <n v="1.9414587554269174"/>
  </r>
  <r>
    <x v="104"/>
    <x v="4"/>
    <n v="39553"/>
    <n v="212270"/>
    <n v="11085"/>
    <s v="Male"/>
    <n v="166"/>
    <n v="64800.6"/>
    <n v="0.18633344325623027"/>
    <n v="1.4975191700496167E-2"/>
    <n v="238.27108433734941"/>
    <n v="5.2221227681726101E-2"/>
    <n v="1.6383232624579678"/>
  </r>
  <r>
    <x v="255"/>
    <x v="4"/>
    <n v="47341"/>
    <n v="289026"/>
    <n v="11532"/>
    <s v="Male"/>
    <n v="505"/>
    <n v="56864.58"/>
    <n v="0.16379495270321701"/>
    <n v="4.3791189732917103E-2"/>
    <n v="93.744554455445538"/>
    <n v="3.9899524610242675E-2"/>
    <n v="1.2011698105236477"/>
  </r>
  <r>
    <x v="168"/>
    <x v="1"/>
    <n v="34538"/>
    <n v="325992"/>
    <n v="3737"/>
    <s v="Female"/>
    <n v="329"/>
    <n v="29616.97"/>
    <n v="0.10594738521190704"/>
    <n v="8.8038533583088038E-2"/>
    <n v="104.97872340425532"/>
    <n v="1.1463471496233037E-2"/>
    <n v="0.85751838554635473"/>
  </r>
  <r>
    <x v="123"/>
    <x v="3"/>
    <n v="34121"/>
    <n v="453448"/>
    <n v="13762"/>
    <s v="Male"/>
    <n v="474"/>
    <n v="59488.6"/>
    <n v="7.5247878477796792E-2"/>
    <n v="3.4442668216828946E-2"/>
    <n v="71.985232067510552"/>
    <n v="3.0349676258358181E-2"/>
    <n v="1.7434600392720025"/>
  </r>
  <r>
    <x v="317"/>
    <x v="0"/>
    <n v="15130"/>
    <n v="489069"/>
    <n v="5248"/>
    <s v="Male"/>
    <n v="78"/>
    <n v="18060.62"/>
    <n v="3.0936330047498409E-2"/>
    <n v="1.486280487804878E-2"/>
    <n v="193.97435897435898"/>
    <n v="1.0730592206825621E-2"/>
    <n v="1.1936959682749504"/>
  </r>
  <r>
    <x v="173"/>
    <x v="5"/>
    <n v="8348.4"/>
    <n v="449900"/>
    <n v="10580"/>
    <s v="Female"/>
    <n v="322"/>
    <n v="52463.74"/>
    <n v="1.8556123583018447E-2"/>
    <n v="3.0434782608695653E-2"/>
    <n v="25.926708074534162"/>
    <n v="2.3516336963769726E-2"/>
    <n v="6.2842868094485169"/>
  </r>
  <r>
    <x v="271"/>
    <x v="0"/>
    <n v="22680"/>
    <n v="376750"/>
    <n v="14570"/>
    <s v="Female"/>
    <n v="160"/>
    <n v="49272.959999999999"/>
    <n v="6.0199071001990713E-2"/>
    <n v="1.0981468771448181E-2"/>
    <n v="141.75"/>
    <n v="3.8672859986728599E-2"/>
    <n v="2.1725291005291005"/>
  </r>
  <r>
    <x v="220"/>
    <x v="4"/>
    <n v="12899"/>
    <n v="380501"/>
    <n v="11681"/>
    <s v="Agender"/>
    <n v="416"/>
    <n v="40500.01"/>
    <n v="3.3900042312635187E-2"/>
    <n v="3.5613389264617754E-2"/>
    <n v="31.00721153846154"/>
    <n v="3.0698999477005318E-2"/>
    <n v="3.1397790526397396"/>
  </r>
  <r>
    <x v="170"/>
    <x v="1"/>
    <n v="9047"/>
    <n v="239889"/>
    <n v="10848"/>
    <s v="Male"/>
    <n v="456"/>
    <n v="1643.15"/>
    <n v="3.7713275723355387E-2"/>
    <n v="4.2035398230088498E-2"/>
    <n v="19.839912280701753"/>
    <n v="4.522091467303628E-2"/>
    <n v="0.18162374267713055"/>
  </r>
  <r>
    <x v="183"/>
    <x v="1"/>
    <n v="48763"/>
    <n v="479328"/>
    <n v="19655"/>
    <s v="Male"/>
    <n v="360"/>
    <n v="41011.699999999997"/>
    <n v="0.10173200814473596"/>
    <n v="1.8315950139913509E-2"/>
    <n v="135.45277777777778"/>
    <n v="4.1005324120435276E-2"/>
    <n v="0.84104136332875334"/>
  </r>
  <r>
    <x v="289"/>
    <x v="5"/>
    <n v="32368"/>
    <n v="392581"/>
    <n v="17808"/>
    <s v="Female"/>
    <n v="304"/>
    <n v="53487.14"/>
    <n v="8.2449227038496511E-2"/>
    <n v="1.7070979335130278E-2"/>
    <n v="106.47368421052632"/>
    <n v="4.5361339443325072E-2"/>
    <n v="1.6524697231833909"/>
  </r>
  <r>
    <x v="115"/>
    <x v="5"/>
    <n v="16406"/>
    <n v="306326"/>
    <n v="17651"/>
    <s v="Female"/>
    <n v="446"/>
    <n v="43983.77"/>
    <n v="5.3557321285166784E-2"/>
    <n v="2.5267690215851794E-2"/>
    <n v="36.784753363228702"/>
    <n v="5.7621618798273731E-2"/>
    <n v="2.6809563574302082"/>
  </r>
  <r>
    <x v="246"/>
    <x v="1"/>
    <n v="7897.5"/>
    <n v="479511"/>
    <n v="16161"/>
    <s v="Female"/>
    <n v="456"/>
    <n v="25652.67"/>
    <n v="1.6469903714409054E-2"/>
    <n v="2.8216075737887508E-2"/>
    <n v="17.319078947368421"/>
    <n v="3.3703085017861949E-2"/>
    <n v="3.2482013295346626"/>
  </r>
  <r>
    <x v="76"/>
    <x v="5"/>
    <n v="46905"/>
    <n v="235619"/>
    <n v="3792"/>
    <s v="Male"/>
    <n v="115"/>
    <n v="33485.230000000003"/>
    <n v="0.19907138218904247"/>
    <n v="3.0327004219409284E-2"/>
    <n v="407.86956521739131"/>
    <n v="1.6093778515314978E-2"/>
    <n v="0.71389468073766127"/>
  </r>
  <r>
    <x v="221"/>
    <x v="1"/>
    <n v="25296"/>
    <n v="245357"/>
    <n v="6120"/>
    <s v="Male"/>
    <n v="262"/>
    <n v="21236.62"/>
    <n v="0.10309874998471615"/>
    <n v="4.281045751633987E-2"/>
    <n v="96.549618320610691"/>
    <n v="2.4943245964044229E-2"/>
    <n v="0.839524826059456"/>
  </r>
  <r>
    <x v="268"/>
    <x v="4"/>
    <n v="13533"/>
    <n v="345418"/>
    <n v="4584"/>
    <s v="Female"/>
    <n v="171"/>
    <n v="2858.16"/>
    <n v="3.9178618369627521E-2"/>
    <n v="3.7303664921465966E-2"/>
    <n v="79.140350877192986"/>
    <n v="1.3270877603367514E-2"/>
    <n v="0.21119929062292173"/>
  </r>
  <r>
    <x v="189"/>
    <x v="1"/>
    <n v="43780"/>
    <n v="456118"/>
    <n v="19699"/>
    <s v="Female"/>
    <n v="306"/>
    <n v="38602.71"/>
    <n v="9.5983933981995881E-2"/>
    <n v="1.5533783440783796E-2"/>
    <n v="143.07189542483661"/>
    <n v="4.3188385461656854E-2"/>
    <n v="0.88174303334856097"/>
  </r>
  <r>
    <x v="12"/>
    <x v="3"/>
    <n v="20636"/>
    <n v="259217"/>
    <n v="7903"/>
    <s v="Male"/>
    <n v="338"/>
    <n v="52964.76"/>
    <n v="7.960897626313089E-2"/>
    <n v="4.2768568897886876E-2"/>
    <n v="61.053254437869825"/>
    <n v="3.0487969539034862E-2"/>
    <n v="2.5666194999030822"/>
  </r>
  <r>
    <x v="287"/>
    <x v="2"/>
    <n v="11450"/>
    <n v="223972"/>
    <n v="18654"/>
    <s v="Male"/>
    <n v="126"/>
    <n v="10152.16"/>
    <n v="5.1122461736288462E-2"/>
    <n v="6.7545834673528463E-3"/>
    <n v="90.873015873015873"/>
    <n v="8.3287196613862441E-2"/>
    <n v="0.88665152838427941"/>
  </r>
  <r>
    <x v="272"/>
    <x v="6"/>
    <n v="47328"/>
    <n v="361188"/>
    <n v="18722"/>
    <s v="Polygender"/>
    <n v="457"/>
    <n v="45631.26"/>
    <n v="0.13103425362968871"/>
    <n v="2.4409785279350497E-2"/>
    <n v="103.56236323851203"/>
    <n v="5.1834501699945731E-2"/>
    <n v="0.96414934077079106"/>
  </r>
  <r>
    <x v="267"/>
    <x v="1"/>
    <n v="33340"/>
    <n v="442377"/>
    <n v="16007"/>
    <s v="Non-binary"/>
    <n v="263"/>
    <n v="65162.2"/>
    <n v="7.5365581845349097E-2"/>
    <n v="1.6430311738614357E-2"/>
    <n v="126.7680608365019"/>
    <n v="3.6184069244106269E-2"/>
    <n v="1.9544751049790041"/>
  </r>
  <r>
    <x v="40"/>
    <x v="2"/>
    <n v="8154.5"/>
    <n v="437439"/>
    <n v="14176"/>
    <s v="Genderfluid"/>
    <n v="460"/>
    <n v="15521.18"/>
    <n v="1.864145629447763E-2"/>
    <n v="3.2449209932279913E-2"/>
    <n v="17.72717391304348"/>
    <n v="3.2406804148692729E-2"/>
    <n v="1.9033883132012999"/>
  </r>
  <r>
    <x v="110"/>
    <x v="5"/>
    <n v="14303"/>
    <n v="267814"/>
    <n v="11892"/>
    <s v="Female"/>
    <n v="318"/>
    <n v="64599"/>
    <n v="5.3406468668553551E-2"/>
    <n v="2.6740665993945509E-2"/>
    <n v="44.977987421383645"/>
    <n v="4.4403951996534907E-2"/>
    <n v="4.5164650772565196"/>
  </r>
  <r>
    <x v="215"/>
    <x v="4"/>
    <n v="34459"/>
    <n v="271370"/>
    <n v="12894"/>
    <s v="Male"/>
    <n v="583"/>
    <n v="30398.16"/>
    <n v="0.12698161182149834"/>
    <n v="4.5214828602450755E-2"/>
    <n v="59.106346483704975"/>
    <n v="4.7514463647418653E-2"/>
    <n v="0.88215444441220003"/>
  </r>
  <r>
    <x v="318"/>
    <x v="6"/>
    <n v="49281"/>
    <n v="287743"/>
    <n v="9070"/>
    <s v="Male"/>
    <n v="193"/>
    <n v="10946.24"/>
    <n v="0.17126741571471765"/>
    <n v="2.1278941565600881E-2"/>
    <n v="255.34196891191709"/>
    <n v="3.1521183834185368E-2"/>
    <n v="0.22211886934112537"/>
  </r>
  <r>
    <x v="157"/>
    <x v="6"/>
    <n v="2667.9"/>
    <n v="374613"/>
    <n v="12904"/>
    <s v="Female"/>
    <n v="769"/>
    <n v="44634.12"/>
    <n v="7.1217496456342944E-3"/>
    <n v="5.9593924364538128E-2"/>
    <n v="3.4693107932379714"/>
    <n v="3.4446215160712522E-2"/>
    <n v="16.730057348476329"/>
  </r>
  <r>
    <x v="94"/>
    <x v="6"/>
    <n v="35111"/>
    <n v="300109"/>
    <n v="17571"/>
    <s v="Male"/>
    <n v="473"/>
    <n v="28597.26"/>
    <n v="0.11699415878897335"/>
    <n v="2.6919355756644472E-2"/>
    <n v="74.23044397463002"/>
    <n v="5.8548727295749212E-2"/>
    <n v="0.81448150152373899"/>
  </r>
  <r>
    <x v="16"/>
    <x v="0"/>
    <n v="43710"/>
    <n v="404534"/>
    <n v="5921"/>
    <s v="Male"/>
    <n v="150"/>
    <n v="346422"/>
    <n v="0.10805025041158468"/>
    <n v="2.5333558520520182E-2"/>
    <n v="291.39999999999998"/>
    <n v="1.4636594204689841E-2"/>
    <n v="7.9254632807137959"/>
  </r>
  <r>
    <x v="19"/>
    <x v="1"/>
    <n v="25299"/>
    <n v="462230"/>
    <n v="18498"/>
    <s v="Genderqueer"/>
    <n v="391"/>
    <n v="7623.78"/>
    <n v="5.4732492482097654E-2"/>
    <n v="2.1137420261649907E-2"/>
    <n v="64.703324808184149"/>
    <n v="4.0019038141185126E-2"/>
    <n v="0.30134708881773981"/>
  </r>
  <r>
    <x v="224"/>
    <x v="2"/>
    <n v="8535.6"/>
    <n v="376265"/>
    <n v="16006"/>
    <s v="Female"/>
    <n v="258"/>
    <n v="1566.92"/>
    <n v="2.2685075678046059E-2"/>
    <n v="1.6118955391728102E-2"/>
    <n v="33.083720930232559"/>
    <n v="4.2539167873706034E-2"/>
    <n v="0.18357467547682646"/>
  </r>
  <r>
    <x v="219"/>
    <x v="2"/>
    <n v="48154"/>
    <n v="451464"/>
    <n v="5249"/>
    <s v="Female"/>
    <n v="133"/>
    <n v="65786.87"/>
    <n v="0.10666188223202736"/>
    <n v="2.5338159649457039E-2"/>
    <n v="362.06015037593983"/>
    <n v="1.1626619176722839E-2"/>
    <n v="1.3661766416081738"/>
  </r>
  <r>
    <x v="70"/>
    <x v="6"/>
    <n v="49151"/>
    <n v="309498"/>
    <n v="14203"/>
    <s v="Female"/>
    <n v="270"/>
    <n v="33076.21"/>
    <n v="0.15880878067063439"/>
    <n v="1.9010068295430543E-2"/>
    <n v="182.04074074074074"/>
    <n v="4.5890441941466506E-2"/>
    <n v="0.67295090639051081"/>
  </r>
  <r>
    <x v="51"/>
    <x v="2"/>
    <n v="37686"/>
    <n v="361704"/>
    <n v="15314"/>
    <s v="Genderfluid"/>
    <n v="484"/>
    <n v="6288.63"/>
    <n v="0.10419016654502024"/>
    <n v="3.1605067258717513E-2"/>
    <n v="77.86363636363636"/>
    <n v="4.2338486718421692E-2"/>
    <n v="0.16686912911956694"/>
  </r>
  <r>
    <x v="92"/>
    <x v="0"/>
    <n v="18563"/>
    <n v="423700"/>
    <n v="17697"/>
    <s v="Male"/>
    <n v="159"/>
    <n v="21610.63"/>
    <n v="4.3811659192825113E-2"/>
    <n v="8.9845736565519578E-3"/>
    <n v="116.74842767295597"/>
    <n v="4.176776020769412E-2"/>
    <n v="1.1641776652480742"/>
  </r>
  <r>
    <x v="272"/>
    <x v="5"/>
    <n v="31663"/>
    <n v="364336"/>
    <n v="18370"/>
    <s v="Female"/>
    <n v="191"/>
    <n v="21527.040000000001"/>
    <n v="8.6906042773703396E-2"/>
    <n v="1.0397387044093631E-2"/>
    <n v="165.77486910994764"/>
    <n v="5.04204909753634E-2"/>
    <n v="0.67987998610365419"/>
  </r>
  <r>
    <x v="167"/>
    <x v="0"/>
    <n v="30798"/>
    <n v="396112"/>
    <n v="15821"/>
    <s v="Male"/>
    <n v="429"/>
    <n v="59734.46"/>
    <n v="7.7750737165246192E-2"/>
    <n v="2.7115858668857847E-2"/>
    <n v="71.790209790209786"/>
    <n v="3.994072383568284E-2"/>
    <n v="1.9395564647055004"/>
  </r>
  <r>
    <x v="70"/>
    <x v="1"/>
    <n v="48823"/>
    <n v="318113"/>
    <n v="14436"/>
    <s v="Female"/>
    <n v="392"/>
    <n v="50708.59"/>
    <n v="0.15347690914863585"/>
    <n v="2.7154336381269049E-2"/>
    <n v="124.54846938775511"/>
    <n v="4.5380100781797661E-2"/>
    <n v="1.0386209368535322"/>
  </r>
  <r>
    <x v="192"/>
    <x v="5"/>
    <n v="13510"/>
    <n v="302756"/>
    <n v="12701"/>
    <s v="Male"/>
    <n v="153"/>
    <n v="21728.01"/>
    <n v="4.4623393095429981E-2"/>
    <n v="1.2046295567278167E-2"/>
    <n v="88.300653594771248"/>
    <n v="4.1951274293490465E-2"/>
    <n v="1.6082908956328645"/>
  </r>
  <r>
    <x v="21"/>
    <x v="3"/>
    <n v="14378"/>
    <n v="319874"/>
    <n v="18033"/>
    <s v="Male"/>
    <n v="353"/>
    <n v="38151.279999999999"/>
    <n v="4.4948948648530357E-2"/>
    <n v="1.9575223201907615E-2"/>
    <n v="40.730878186968837"/>
    <n v="5.6375322783345942E-2"/>
    <n v="2.6534483238280706"/>
  </r>
  <r>
    <x v="30"/>
    <x v="1"/>
    <n v="39428"/>
    <n v="401643"/>
    <n v="17140"/>
    <s v="Female"/>
    <n v="141"/>
    <n v="38396.83"/>
    <n v="9.8166779951349828E-2"/>
    <n v="8.226371061843641E-3"/>
    <n v="279.63120567375887"/>
    <n v="4.267471361383119E-2"/>
    <n v="0.97384675864867609"/>
  </r>
  <r>
    <x v="317"/>
    <x v="1"/>
    <n v="31903"/>
    <n v="441303"/>
    <n v="9580"/>
    <s v="Male"/>
    <n v="266"/>
    <n v="33315.07"/>
    <n v="7.2292733110810484E-2"/>
    <n v="2.7766179540709812E-2"/>
    <n v="119.93609022556392"/>
    <n v="2.1708440685877958E-2"/>
    <n v="1.04426135473153"/>
  </r>
  <r>
    <x v="296"/>
    <x v="1"/>
    <n v="4958.7"/>
    <n v="376029"/>
    <n v="3291"/>
    <s v="Female"/>
    <n v="33"/>
    <n v="37294.959999999999"/>
    <n v="1.3187014831302904E-2"/>
    <n v="1.0027347310847767E-2"/>
    <n v="150.26363636363635"/>
    <n v="8.7519845543827732E-3"/>
    <n v="7.5211164216427697"/>
  </r>
  <r>
    <x v="33"/>
    <x v="5"/>
    <n v="19893"/>
    <n v="342344"/>
    <n v="15978"/>
    <s v="Female"/>
    <n v="167"/>
    <n v="14821.95"/>
    <n v="5.8108218633888722E-2"/>
    <n v="1.045187132306922E-2"/>
    <n v="119.11976047904191"/>
    <n v="4.6672352954922537E-2"/>
    <n v="0.74508369778313988"/>
  </r>
  <r>
    <x v="319"/>
    <x v="2"/>
    <n v="37675"/>
    <n v="412059"/>
    <n v="9830"/>
    <s v="Polygender"/>
    <n v="591"/>
    <n v="23056.17"/>
    <n v="9.1431081471342698E-2"/>
    <n v="6.0122075279755847E-2"/>
    <n v="63.747884940778341"/>
    <n v="2.3855807056756436E-2"/>
    <n v="0.6119753151957531"/>
  </r>
  <r>
    <x v="233"/>
    <x v="1"/>
    <n v="28165"/>
    <n v="373208"/>
    <n v="5647"/>
    <s v="Female"/>
    <n v="392"/>
    <n v="25065.84"/>
    <n v="7.546729973634006E-2"/>
    <n v="6.9417389764476714E-2"/>
    <n v="71.849489795918373"/>
    <n v="1.5130972540781547E-2"/>
    <n v="0.88996413988993428"/>
  </r>
  <r>
    <x v="241"/>
    <x v="4"/>
    <n v="40814"/>
    <n v="303677"/>
    <n v="16152"/>
    <s v="Male"/>
    <n v="841"/>
    <n v="41397.93"/>
    <n v="0.13439937828679815"/>
    <n v="5.2067855373947501E-2"/>
    <n v="48.530321046373366"/>
    <n v="5.3188091294368689E-2"/>
    <n v="1.0143071005047288"/>
  </r>
  <r>
    <x v="320"/>
    <x v="4"/>
    <n v="9352.9"/>
    <n v="280438"/>
    <n v="15490"/>
    <s v="Male"/>
    <n v="733"/>
    <n v="69101.23"/>
    <n v="3.3351043724459593E-2"/>
    <n v="4.7320852162685605E-2"/>
    <n v="12.75975443383356"/>
    <n v="5.5235025210563476E-2"/>
    <n v="7.3882143506292168"/>
  </r>
  <r>
    <x v="179"/>
    <x v="6"/>
    <n v="7053.3"/>
    <n v="320174"/>
    <n v="8153"/>
    <s v="Female"/>
    <n v="459"/>
    <n v="62452.68"/>
    <n v="2.2029583913746899E-2"/>
    <n v="5.6298295106095915E-2"/>
    <n v="15.366666666666667"/>
    <n v="2.5464278798403368E-2"/>
    <n v="8.8543915613967936"/>
  </r>
  <r>
    <x v="302"/>
    <x v="6"/>
    <n v="47244"/>
    <n v="366193"/>
    <n v="10005"/>
    <s v="Female"/>
    <n v="200"/>
    <n v="44343.55"/>
    <n v="0.12901393527456834"/>
    <n v="1.999000499750125E-2"/>
    <n v="236.22"/>
    <n v="2.7321658251250023E-2"/>
    <n v="0.93860701888070452"/>
  </r>
  <r>
    <x v="321"/>
    <x v="2"/>
    <n v="11433"/>
    <n v="302100"/>
    <n v="17320"/>
    <s v="Male"/>
    <n v="55"/>
    <n v="4795.6400000000003"/>
    <n v="3.7845084409136046E-2"/>
    <n v="3.1755196304849883E-3"/>
    <n v="207.87272727272727"/>
    <n v="5.7332009268454151E-2"/>
    <n v="0.41945596081518416"/>
  </r>
  <r>
    <x v="322"/>
    <x v="4"/>
    <n v="4680.8999999999996"/>
    <n v="203458"/>
    <n v="14319"/>
    <s v="Non-binary"/>
    <n v="246"/>
    <n v="11593.87"/>
    <n v="2.3006713916385691E-2"/>
    <n v="1.7179970668342762E-2"/>
    <n v="19.028048780487804"/>
    <n v="7.0378161586175034E-2"/>
    <n v="2.4768463329701556"/>
  </r>
  <r>
    <x v="113"/>
    <x v="1"/>
    <n v="5839.4"/>
    <n v="454050"/>
    <n v="19592"/>
    <s v="Female"/>
    <n v="430"/>
    <n v="44107.86"/>
    <n v="1.2860698160995485E-2"/>
    <n v="2.1947733768885258E-2"/>
    <n v="13.579999999999998"/>
    <n v="4.3149432881841206E-2"/>
    <n v="7.5534917971024429"/>
  </r>
  <r>
    <x v="45"/>
    <x v="6"/>
    <n v="6776.1"/>
    <n v="247579"/>
    <n v="3653"/>
    <s v="Male"/>
    <n v="187"/>
    <n v="30208.09"/>
    <n v="2.7369445712277698E-2"/>
    <n v="5.1190802080481795E-2"/>
    <n v="36.235828877005346"/>
    <n v="1.4754886319114303E-2"/>
    <n v="4.4580348578090643"/>
  </r>
  <r>
    <x v="323"/>
    <x v="0"/>
    <n v="9533.7999999999993"/>
    <n v="371938"/>
    <n v="10040"/>
    <s v="Male"/>
    <n v="135"/>
    <n v="83911"/>
    <n v="2.5632766751447818E-2"/>
    <n v="1.3446215139442231E-2"/>
    <n v="70.620740740740729"/>
    <n v="2.6993746269539546E-2"/>
    <n v="8.8014223079989105"/>
  </r>
  <r>
    <x v="151"/>
    <x v="3"/>
    <n v="21146"/>
    <n v="495839"/>
    <n v="14710"/>
    <s v="Female"/>
    <n v="301"/>
    <n v="50599.7"/>
    <n v="4.264690756475388E-2"/>
    <n v="2.0462270564242012E-2"/>
    <n v="70.252491694352159"/>
    <n v="2.9666887840609554E-2"/>
    <n v="2.3928733566631988"/>
  </r>
  <r>
    <x v="198"/>
    <x v="0"/>
    <n v="9278.2000000000007"/>
    <n v="436286"/>
    <n v="12531"/>
    <s v="Agender"/>
    <n v="837"/>
    <n v="46402.81"/>
    <n v="2.1266325300376362E-2"/>
    <n v="6.6794350011970316E-2"/>
    <n v="11.085065710872163"/>
    <n v="2.8721985119852574E-2"/>
    <n v="5.0012728762044354"/>
  </r>
  <r>
    <x v="324"/>
    <x v="6"/>
    <n v="22998"/>
    <n v="409031"/>
    <n v="19182"/>
    <s v="Female"/>
    <n v="486"/>
    <n v="2864.88"/>
    <n v="5.622556725529361E-2"/>
    <n v="2.5336252736940883E-2"/>
    <n v="47.320987654320987"/>
    <n v="4.6896201021438474E-2"/>
    <n v="0.12457083224628229"/>
  </r>
  <r>
    <x v="67"/>
    <x v="4"/>
    <n v="48627"/>
    <n v="489966"/>
    <n v="19805"/>
    <s v="Female"/>
    <n v="112"/>
    <n v="23016.48"/>
    <n v="9.9245661943889979E-2"/>
    <n v="5.6551375915172937E-3"/>
    <n v="434.16964285714283"/>
    <n v="4.0421172081328095E-2"/>
    <n v="0.47332716392127827"/>
  </r>
  <r>
    <x v="322"/>
    <x v="4"/>
    <n v="36213"/>
    <n v="261862"/>
    <n v="12823"/>
    <s v="Female"/>
    <n v="330"/>
    <n v="37776.769999999997"/>
    <n v="0.13829039723212991"/>
    <n v="2.573500740856274E-2"/>
    <n v="109.73636363636363"/>
    <n v="4.8968540681733126E-2"/>
    <n v="1.0431825587496202"/>
  </r>
  <r>
    <x v="150"/>
    <x v="5"/>
    <n v="18436"/>
    <n v="203865"/>
    <n v="10512"/>
    <s v="Agender"/>
    <n v="416"/>
    <n v="61825.37"/>
    <n v="9.0432393986216372E-2"/>
    <n v="3.9573820395738202E-2"/>
    <n v="44.317307692307693"/>
    <n v="5.1563534692075641E-2"/>
    <n v="3.3535132349750492"/>
  </r>
  <r>
    <x v="149"/>
    <x v="0"/>
    <n v="35930"/>
    <n v="477709"/>
    <n v="6007"/>
    <s v="Female"/>
    <n v="175"/>
    <n v="2864777"/>
    <n v="7.5213152777109077E-2"/>
    <n v="2.9132678541701349E-2"/>
    <n v="205.31428571428572"/>
    <n v="1.257460085533243E-2"/>
    <n v="79.732173671026999"/>
  </r>
  <r>
    <x v="32"/>
    <x v="4"/>
    <n v="21057"/>
    <n v="318394"/>
    <n v="4963"/>
    <s v="Male"/>
    <n v="399"/>
    <n v="52540.1"/>
    <n v="6.6135040233170225E-2"/>
    <n v="8.0394922425952045E-2"/>
    <n v="52.774436090225564"/>
    <n v="1.5587605294069612E-2"/>
    <n v="2.4951370090706178"/>
  </r>
  <r>
    <x v="88"/>
    <x v="6"/>
    <n v="18984"/>
    <n v="487792"/>
    <n v="9112"/>
    <s v="Female"/>
    <n v="441"/>
    <n v="61284.14"/>
    <n v="3.8918227441204448E-2"/>
    <n v="4.8397717295873575E-2"/>
    <n v="43.047619047619051"/>
    <n v="1.8680093154459277E-2"/>
    <n v="3.2281995364517488"/>
  </r>
  <r>
    <x v="90"/>
    <x v="4"/>
    <n v="13877"/>
    <n v="395423"/>
    <n v="14204"/>
    <s v="Male"/>
    <n v="344"/>
    <n v="67950.33"/>
    <n v="3.5094063825321237E-2"/>
    <n v="2.4218529991551677E-2"/>
    <n v="40.340116279069768"/>
    <n v="3.5921026343940538E-2"/>
    <n v="4.8966152626648416"/>
  </r>
  <r>
    <x v="165"/>
    <x v="3"/>
    <n v="24167"/>
    <n v="417575"/>
    <n v="4091"/>
    <s v="Female"/>
    <n v="136"/>
    <n v="28164.75"/>
    <n v="5.7874633299407292E-2"/>
    <n v="3.3243705695428991E-2"/>
    <n v="177.6985294117647"/>
    <n v="9.7970424474645278E-3"/>
    <n v="1.1654218562502585"/>
  </r>
  <r>
    <x v="221"/>
    <x v="5"/>
    <n v="23486"/>
    <n v="221604"/>
    <n v="8243"/>
    <s v="Male"/>
    <n v="171"/>
    <n v="61952.68"/>
    <n v="0.10598184148300573"/>
    <n v="2.0744874438917871E-2"/>
    <n v="137.34502923976609"/>
    <n v="3.7196982003934946E-2"/>
    <n v="2.6378557438473984"/>
  </r>
  <r>
    <x v="5"/>
    <x v="5"/>
    <n v="24001"/>
    <n v="239280"/>
    <n v="5994"/>
    <s v="Male"/>
    <n v="84"/>
    <n v="65079.28"/>
    <n v="0.10030508191240388"/>
    <n v="1.4014014014014014E-2"/>
    <n v="285.72619047619048"/>
    <n v="2.5050150451354062E-2"/>
    <n v="2.7115236865130621"/>
  </r>
  <r>
    <x v="81"/>
    <x v="3"/>
    <n v="7513.3"/>
    <n v="271988"/>
    <n v="3973"/>
    <s v="Female"/>
    <n v="45"/>
    <n v="51414.69"/>
    <n v="2.7623645160815918E-2"/>
    <n v="1.1326453561540398E-2"/>
    <n v="166.96222222222224"/>
    <n v="1.460726208509199E-2"/>
    <n v="6.843156801937897"/>
  </r>
  <r>
    <x v="68"/>
    <x v="5"/>
    <n v="17317"/>
    <n v="228688"/>
    <n v="9581"/>
    <s v="Female"/>
    <n v="179"/>
    <n v="24741.23"/>
    <n v="7.5723256139368922E-2"/>
    <n v="1.8682809727585847E-2"/>
    <n v="96.743016759776538"/>
    <n v="4.1895508290771703E-2"/>
    <n v="1.4287249523589536"/>
  </r>
  <r>
    <x v="213"/>
    <x v="5"/>
    <n v="24846"/>
    <n v="215829"/>
    <n v="5190"/>
    <s v="Male"/>
    <n v="178"/>
    <n v="10114.1"/>
    <n v="0.11511891358436541"/>
    <n v="3.4296724470134876E-2"/>
    <n v="139.58426966292134"/>
    <n v="2.4046814839525737E-2"/>
    <n v="0.40707156081461804"/>
  </r>
  <r>
    <x v="64"/>
    <x v="0"/>
    <n v="1800.1"/>
    <n v="421124"/>
    <n v="6765"/>
    <s v="Female"/>
    <n v="97"/>
    <n v="38148.76"/>
    <n v="4.2745129700515758E-3"/>
    <n v="1.4338507021433852E-2"/>
    <n v="18.557731958762886"/>
    <n v="1.6064152126214606E-2"/>
    <n v="21.192578190100551"/>
  </r>
  <r>
    <x v="27"/>
    <x v="2"/>
    <n v="13323"/>
    <n v="248240"/>
    <n v="9613"/>
    <s v="Female"/>
    <n v="160"/>
    <n v="16171.8"/>
    <n v="5.3669835642926197E-2"/>
    <n v="1.6644127743680431E-2"/>
    <n v="83.268749999999997"/>
    <n v="3.8724621334192716E-2"/>
    <n v="1.2138257149290699"/>
  </r>
  <r>
    <x v="161"/>
    <x v="2"/>
    <n v="11089"/>
    <n v="301819"/>
    <n v="17221"/>
    <s v="Female"/>
    <n v="142"/>
    <n v="33113.96"/>
    <n v="3.6740563052690522E-2"/>
    <n v="8.2457464723302946E-3"/>
    <n v="78.091549295774641"/>
    <n v="5.7057375446873788E-2"/>
    <n v="2.9861989358824057"/>
  </r>
  <r>
    <x v="325"/>
    <x v="4"/>
    <n v="38373"/>
    <n v="499324"/>
    <n v="8931"/>
    <s v="Male"/>
    <n v="650"/>
    <n v="40400.660000000003"/>
    <n v="7.6849901066241552E-2"/>
    <n v="7.2780203784570591E-2"/>
    <n v="59.035384615384615"/>
    <n v="1.7886182118223837E-2"/>
    <n v="1.0528407995204963"/>
  </r>
  <r>
    <x v="35"/>
    <x v="6"/>
    <n v="31567"/>
    <n v="340229"/>
    <n v="17321"/>
    <s v="Female"/>
    <n v="383"/>
    <n v="54123"/>
    <n v="9.2781626492744587E-2"/>
    <n v="2.211188730442815E-2"/>
    <n v="82.420365535248038"/>
    <n v="5.0909828380296798E-2"/>
    <n v="1.7145436690214464"/>
  </r>
  <r>
    <x v="185"/>
    <x v="5"/>
    <n v="35699"/>
    <n v="459058"/>
    <n v="3601"/>
    <s v="Female"/>
    <n v="256"/>
    <n v="51439.67"/>
    <n v="7.7765772516762588E-2"/>
    <n v="7.1091363510136077E-2"/>
    <n v="139.44921875"/>
    <n v="7.844324682284156E-3"/>
    <n v="1.4409274769601388"/>
  </r>
  <r>
    <x v="221"/>
    <x v="2"/>
    <n v="49497"/>
    <n v="212126"/>
    <n v="18541"/>
    <s v="Female"/>
    <n v="362"/>
    <n v="41504.160000000003"/>
    <n v="0.23333773323402129"/>
    <n v="1.9524297502831564E-2"/>
    <n v="136.73204419889504"/>
    <n v="8.7405598559346806E-2"/>
    <n v="0.83851869810291535"/>
  </r>
  <r>
    <x v="326"/>
    <x v="1"/>
    <n v="33083"/>
    <n v="362923"/>
    <n v="8650"/>
    <s v="Female"/>
    <n v="112"/>
    <n v="25461.360000000001"/>
    <n v="9.1157077396582742E-2"/>
    <n v="1.2947976878612717E-2"/>
    <n v="295.38392857142856"/>
    <n v="2.3834256853382123E-2"/>
    <n v="0.76962065108968358"/>
  </r>
  <r>
    <x v="327"/>
    <x v="4"/>
    <n v="2831.3"/>
    <n v="493850"/>
    <n v="17964"/>
    <s v="Male"/>
    <n v="474"/>
    <n v="32915.57"/>
    <n v="5.7331173433228721E-3"/>
    <n v="2.6386105544422177E-2"/>
    <n v="5.9732067510548523"/>
    <n v="3.637541763693429E-2"/>
    <n v="11.625603079857308"/>
  </r>
  <r>
    <x v="190"/>
    <x v="3"/>
    <n v="20402"/>
    <n v="268978"/>
    <n v="18913"/>
    <s v="Female"/>
    <n v="145"/>
    <n v="66513.009999999995"/>
    <n v="7.5850069522414479E-2"/>
    <n v="7.6666842912282559E-3"/>
    <n v="140.70344827586206"/>
    <n v="7.0314300797834767E-2"/>
    <n v="3.2601220468581511"/>
  </r>
  <r>
    <x v="283"/>
    <x v="6"/>
    <n v="16857"/>
    <n v="458116"/>
    <n v="6763"/>
    <s v="Male"/>
    <n v="148"/>
    <n v="57188.27"/>
    <n v="3.6796357254494497E-2"/>
    <n v="2.188377938784563E-2"/>
    <n v="113.89864864864865"/>
    <n v="1.4762636537470859E-2"/>
    <n v="3.3925532419766267"/>
  </r>
  <r>
    <x v="159"/>
    <x v="2"/>
    <n v="15546"/>
    <n v="427423"/>
    <n v="8132"/>
    <s v="Male"/>
    <n v="464"/>
    <n v="32186.31"/>
    <n v="3.6371463398085738E-2"/>
    <n v="5.7058534185932118E-2"/>
    <n v="33.504310344827587"/>
    <n v="1.9025649064275906E-2"/>
    <n v="2.0703917406406793"/>
  </r>
  <r>
    <x v="134"/>
    <x v="5"/>
    <n v="43667"/>
    <n v="481429"/>
    <n v="10526"/>
    <s v="Polygender"/>
    <n v="494"/>
    <n v="61964.36"/>
    <n v="9.0702886614641001E-2"/>
    <n v="4.6931407942238268E-2"/>
    <n v="88.39473684210526"/>
    <n v="2.1864075491920928E-2"/>
    <n v="1.4190203128220396"/>
  </r>
  <r>
    <x v="328"/>
    <x v="6"/>
    <n v="13678"/>
    <n v="201560"/>
    <n v="17946"/>
    <s v="Male"/>
    <n v="137"/>
    <n v="63283.95"/>
    <n v="6.7860686644175425E-2"/>
    <n v="7.6340131505627995E-3"/>
    <n v="99.839416058394164"/>
    <n v="8.9035522921214527E-2"/>
    <n v="4.6266961544085392"/>
  </r>
  <r>
    <x v="207"/>
    <x v="1"/>
    <n v="22459"/>
    <n v="487434"/>
    <n v="8187"/>
    <s v="Male"/>
    <n v="334"/>
    <n v="12777.36"/>
    <n v="4.6075981568786749E-2"/>
    <n v="4.079638451203127E-2"/>
    <n v="67.242514970059887"/>
    <n v="1.6796120090104505E-2"/>
    <n v="0.56891936417471844"/>
  </r>
  <r>
    <x v="269"/>
    <x v="0"/>
    <n v="13296"/>
    <n v="431201"/>
    <n v="16982"/>
    <s v="Female"/>
    <n v="278"/>
    <n v="54166.79"/>
    <n v="3.0834807897013226E-2"/>
    <n v="1.6370274408196914E-2"/>
    <n v="47.827338129496404"/>
    <n v="3.938302554956969E-2"/>
    <n v="4.0739162154031288"/>
  </r>
  <r>
    <x v="289"/>
    <x v="5"/>
    <n v="14493"/>
    <n v="275522"/>
    <n v="11373"/>
    <s v="Male"/>
    <n v="323"/>
    <n v="52828.56"/>
    <n v="5.2601970078614411E-2"/>
    <n v="2.8400597907324365E-2"/>
    <n v="44.869969040247675"/>
    <n v="4.1278010467403689E-2"/>
    <n v="3.6451086731525564"/>
  </r>
  <r>
    <x v="185"/>
    <x v="0"/>
    <n v="25432"/>
    <n v="384112"/>
    <n v="18359"/>
    <s v="Female"/>
    <n v="235"/>
    <n v="12055.29"/>
    <n v="6.6209855458824504E-2"/>
    <n v="1.280026145214881E-2"/>
    <n v="108.22127659574468"/>
    <n v="4.7795955346357312E-2"/>
    <n v="0.47402052532242844"/>
  </r>
  <r>
    <x v="32"/>
    <x v="0"/>
    <n v="40860"/>
    <n v="321980"/>
    <n v="12172"/>
    <s v="Female"/>
    <n v="400"/>
    <n v="56780.99"/>
    <n v="0.1269022920678303"/>
    <n v="3.2862306933946761E-2"/>
    <n v="102.15"/>
    <n v="3.7803590285110877E-2"/>
    <n v="1.3896473323543808"/>
  </r>
  <r>
    <x v="154"/>
    <x v="3"/>
    <n v="30818"/>
    <n v="406931"/>
    <n v="5050"/>
    <s v="Male"/>
    <n v="478"/>
    <n v="44462.82"/>
    <n v="7.5732740931509279E-2"/>
    <n v="9.4653465346534654E-2"/>
    <n v="64.472803347280333"/>
    <n v="1.2409966308784536E-2"/>
    <n v="1.4427548835096373"/>
  </r>
  <r>
    <x v="7"/>
    <x v="1"/>
    <n v="7909.8"/>
    <n v="330875"/>
    <n v="19307"/>
    <s v="Male"/>
    <n v="336"/>
    <n v="65012.14"/>
    <n v="2.3905704571212695E-2"/>
    <n v="1.7403014450717357E-2"/>
    <n v="23.541071428571428"/>
    <n v="5.835134114091424E-2"/>
    <n v="8.2191888543326002"/>
  </r>
  <r>
    <x v="46"/>
    <x v="4"/>
    <n v="1789.8"/>
    <n v="272462"/>
    <n v="17762"/>
    <s v="Female"/>
    <n v="461"/>
    <n v="60835.91"/>
    <n v="6.5689894370591128E-3"/>
    <n v="2.5954284427429343E-2"/>
    <n v="3.8824295010845984"/>
    <n v="6.5190742195241902E-2"/>
    <n v="33.990339702760089"/>
  </r>
  <r>
    <x v="24"/>
    <x v="3"/>
    <n v="42055"/>
    <n v="345785"/>
    <n v="3742"/>
    <s v="Female"/>
    <n v="192"/>
    <n v="34610.74"/>
    <n v="0.12162181702503"/>
    <n v="5.1309460181721007E-2"/>
    <n v="219.03645833333334"/>
    <n v="1.0821753401680234E-2"/>
    <n v="0.82298751634763989"/>
  </r>
  <r>
    <x v="329"/>
    <x v="2"/>
    <n v="13855"/>
    <n v="478892"/>
    <n v="9238"/>
    <s v="Male"/>
    <n v="367"/>
    <n v="26281.200000000001"/>
    <n v="2.8931366571168446E-2"/>
    <n v="3.9727213682615288E-2"/>
    <n v="37.752043596730246"/>
    <n v="1.9290361918762478E-2"/>
    <n v="1.8968747744496572"/>
  </r>
  <r>
    <x v="330"/>
    <x v="5"/>
    <n v="27117"/>
    <n v="494934"/>
    <n v="15352"/>
    <s v="Genderfluid"/>
    <n v="974"/>
    <n v="30322.87"/>
    <n v="5.4789123398271286E-2"/>
    <n v="6.3444502344971343E-2"/>
    <n v="27.840862422997947"/>
    <n v="3.1018277184432671E-2"/>
    <n v="1.1182236235571781"/>
  </r>
  <r>
    <x v="309"/>
    <x v="0"/>
    <n v="22973"/>
    <n v="426794"/>
    <n v="13987"/>
    <s v="Male"/>
    <n v="159"/>
    <n v="29735.03"/>
    <n v="5.3826904783103792E-2"/>
    <n v="1.1367698577250304E-2"/>
    <n v="144.48427672955975"/>
    <n v="3.2772250781407421E-2"/>
    <n v="1.2943468419448918"/>
  </r>
  <r>
    <x v="38"/>
    <x v="2"/>
    <n v="47689"/>
    <n v="492832"/>
    <n v="5729"/>
    <s v="Female"/>
    <n v="317"/>
    <n v="42960.55"/>
    <n v="9.6765226284007536E-2"/>
    <n v="5.5332518764182229E-2"/>
    <n v="150.43848580441642"/>
    <n v="1.1624650996688527E-2"/>
    <n v="0.9008482039883412"/>
  </r>
  <r>
    <x v="312"/>
    <x v="3"/>
    <n v="49079"/>
    <n v="350179"/>
    <n v="13193"/>
    <s v="Female"/>
    <n v="438"/>
    <n v="33669.51"/>
    <n v="0.1401540355075547"/>
    <n v="3.3199423936936256E-2"/>
    <n v="112.05251141552512"/>
    <n v="3.7675017633838695E-2"/>
    <n v="0.68602681391226394"/>
  </r>
  <r>
    <x v="234"/>
    <x v="1"/>
    <n v="44140"/>
    <n v="396483"/>
    <n v="6563"/>
    <s v="Female"/>
    <n v="326"/>
    <n v="38048.959999999999"/>
    <n v="0.11132885899269325"/>
    <n v="4.967240591193052E-2"/>
    <n v="135.39877300613497"/>
    <n v="1.6553042627300538E-2"/>
    <n v="0.86200634345265059"/>
  </r>
  <r>
    <x v="15"/>
    <x v="2"/>
    <n v="31951"/>
    <n v="374786"/>
    <n v="3448"/>
    <s v="Female"/>
    <n v="33"/>
    <n v="6635.6"/>
    <n v="8.5251316751426151E-2"/>
    <n v="9.5707656612528998E-3"/>
    <n v="968.21212121212125"/>
    <n v="9.1999167524934224E-3"/>
    <n v="0.20768051078213515"/>
  </r>
  <r>
    <x v="181"/>
    <x v="3"/>
    <n v="40435"/>
    <n v="257658"/>
    <n v="4124"/>
    <s v="Male"/>
    <n v="175"/>
    <n v="7420.47"/>
    <n v="0.15693283344588563"/>
    <n v="4.2434529582929197E-2"/>
    <n v="231.05714285714285"/>
    <n v="1.6005712999402309E-2"/>
    <n v="0.18351601335476692"/>
  </r>
  <r>
    <x v="74"/>
    <x v="0"/>
    <n v="27068"/>
    <n v="418774"/>
    <n v="11155"/>
    <s v="Female"/>
    <n v="421"/>
    <n v="41291.42"/>
    <n v="6.4636295472020711E-2"/>
    <n v="3.7740923352756611E-2"/>
    <n v="64.294536817102141"/>
    <n v="2.663727929623138E-2"/>
    <n v="1.5254699275897738"/>
  </r>
  <r>
    <x v="331"/>
    <x v="1"/>
    <n v="37415"/>
    <n v="468031"/>
    <n v="18481"/>
    <s v="Agender"/>
    <n v="34"/>
    <n v="63816.53"/>
    <n v="7.994128594046121E-2"/>
    <n v="1.8397272874844436E-3"/>
    <n v="1100.4411764705883"/>
    <n v="3.9486700667263494E-2"/>
    <n v="1.7056402512361353"/>
  </r>
  <r>
    <x v="284"/>
    <x v="2"/>
    <n v="16604"/>
    <n v="297354"/>
    <n v="16865"/>
    <s v="Male"/>
    <n v="286"/>
    <n v="56423.42"/>
    <n v="5.5839168129569468E-2"/>
    <n v="1.6958197450340943E-2"/>
    <n v="58.055944055944053"/>
    <n v="5.6716909811201463E-2"/>
    <n v="3.3981823656950132"/>
  </r>
  <r>
    <x v="332"/>
    <x v="5"/>
    <n v="29861"/>
    <n v="424185"/>
    <n v="13643"/>
    <s v="Female"/>
    <n v="289"/>
    <n v="25786.83"/>
    <n v="7.0396171481782718E-2"/>
    <n v="2.1183024261526056E-2"/>
    <n v="103.32525951557093"/>
    <n v="3.2162853471952094E-2"/>
    <n v="0.86356217139412617"/>
  </r>
  <r>
    <x v="333"/>
    <x v="4"/>
    <n v="19588"/>
    <n v="386468"/>
    <n v="8946"/>
    <s v="Female"/>
    <n v="396"/>
    <n v="21951.55"/>
    <n v="5.0684662119502781E-2"/>
    <n v="4.4265593561368208E-2"/>
    <n v="49.464646464646464"/>
    <n v="2.3148100230808242E-2"/>
    <n v="1.1206631611190525"/>
  </r>
  <r>
    <x v="194"/>
    <x v="5"/>
    <n v="24856"/>
    <n v="480580"/>
    <n v="12265"/>
    <s v="Female"/>
    <n v="286"/>
    <n v="47457.38"/>
    <n v="5.1720837321569769E-2"/>
    <n v="2.3318385650224215E-2"/>
    <n v="86.909090909090907"/>
    <n v="2.55212451620958E-2"/>
    <n v="1.9092927261023493"/>
  </r>
  <r>
    <x v="61"/>
    <x v="3"/>
    <n v="12192"/>
    <n v="297949"/>
    <n v="10837"/>
    <s v="Female"/>
    <n v="323"/>
    <n v="40368.080000000002"/>
    <n v="4.0919754723123758E-2"/>
    <n v="2.9805296668819783E-2"/>
    <n v="37.746130030959755"/>
    <n v="3.6371996549745093E-2"/>
    <n v="3.3110301837270342"/>
  </r>
  <r>
    <x v="284"/>
    <x v="0"/>
    <n v="45057"/>
    <n v="335478"/>
    <n v="12378"/>
    <s v="Female"/>
    <n v="464"/>
    <n v="56141.31"/>
    <n v="0.13430686960098726"/>
    <n v="3.7485862013249313E-2"/>
    <n v="97.105603448275858"/>
    <n v="3.6896607229088045E-2"/>
    <n v="1.2460063919035886"/>
  </r>
  <r>
    <x v="334"/>
    <x v="4"/>
    <n v="5613.1"/>
    <n v="452195"/>
    <n v="17902"/>
    <s v="Male"/>
    <n v="375"/>
    <n v="61267.63"/>
    <n v="1.2413007662623427E-2"/>
    <n v="2.0947380180985364E-2"/>
    <n v="14.968266666666668"/>
    <n v="3.9589115315295395E-2"/>
    <n v="10.915114642532645"/>
  </r>
  <r>
    <x v="232"/>
    <x v="1"/>
    <n v="42967"/>
    <n v="253052"/>
    <n v="17923"/>
    <s v="Female"/>
    <n v="176"/>
    <n v="68380.75"/>
    <n v="0.16979514091965286"/>
    <n v="9.8197846342688161E-3"/>
    <n v="244.13068181818181"/>
    <n v="7.082733983529077E-2"/>
    <n v="1.5914713617427327"/>
  </r>
  <r>
    <x v="217"/>
    <x v="5"/>
    <n v="19414"/>
    <n v="400997"/>
    <n v="3334"/>
    <s v="Female"/>
    <n v="77"/>
    <n v="41749.379999999997"/>
    <n v="4.841432728923159E-2"/>
    <n v="2.3095380923815238E-2"/>
    <n v="252.12987012987014"/>
    <n v="8.3142766654114627E-3"/>
    <n v="2.1504780055629955"/>
  </r>
  <r>
    <x v="183"/>
    <x v="6"/>
    <n v="40908"/>
    <n v="284750"/>
    <n v="3424"/>
    <s v="Female"/>
    <n v="43"/>
    <n v="51218.76"/>
    <n v="0.1436628621597893"/>
    <n v="1.2558411214953271E-2"/>
    <n v="951.34883720930236"/>
    <n v="1.2024582967515364E-2"/>
    <n v="1.2520475212672337"/>
  </r>
  <r>
    <x v="30"/>
    <x v="0"/>
    <n v="23154"/>
    <n v="262528"/>
    <n v="12065"/>
    <s v="Male"/>
    <n v="491"/>
    <n v="40931.83"/>
    <n v="8.8196306679668449E-2"/>
    <n v="4.0696228760878576E-2"/>
    <n v="47.156822810590633"/>
    <n v="4.5957002681618724E-2"/>
    <n v="1.7678081540986439"/>
  </r>
  <r>
    <x v="309"/>
    <x v="4"/>
    <n v="42238"/>
    <n v="363441"/>
    <n v="19567"/>
    <s v="Female"/>
    <n v="97"/>
    <n v="38766.04"/>
    <n v="0.11621693754969857"/>
    <n v="4.9573261102877292E-3"/>
    <n v="435.44329896907215"/>
    <n v="5.3838174559281977E-2"/>
    <n v="0.91780008523130829"/>
  </r>
  <r>
    <x v="214"/>
    <x v="6"/>
    <n v="24468"/>
    <n v="440390"/>
    <n v="8131"/>
    <s v="Male"/>
    <n v="425"/>
    <n v="59162.41"/>
    <n v="5.5559844683121778E-2"/>
    <n v="5.2269093592424057E-2"/>
    <n v="57.571764705882352"/>
    <n v="1.8463180362860192E-2"/>
    <n v="2.4179503841752497"/>
  </r>
  <r>
    <x v="235"/>
    <x v="4"/>
    <n v="40238"/>
    <n v="200702"/>
    <n v="16648"/>
    <s v="Male"/>
    <n v="562"/>
    <n v="69242.880000000005"/>
    <n v="0.20048629311117977"/>
    <n v="3.3757808745795294E-2"/>
    <n v="71.59786476868328"/>
    <n v="8.2948849538121192E-2"/>
    <n v="1.7208330433918189"/>
  </r>
  <r>
    <x v="260"/>
    <x v="4"/>
    <n v="26333"/>
    <n v="485228"/>
    <n v="3716"/>
    <s v="Female"/>
    <n v="45"/>
    <n v="43136.59"/>
    <n v="5.4269333179453781E-2"/>
    <n v="1.2109795479009687E-2"/>
    <n v="585.17777777777781"/>
    <n v="7.658255500506978E-3"/>
    <n v="1.6381190901150646"/>
  </r>
  <r>
    <x v="77"/>
    <x v="3"/>
    <n v="15283"/>
    <n v="458425"/>
    <n v="10056"/>
    <s v="Male"/>
    <n v="280"/>
    <n v="34266.449999999997"/>
    <n v="3.3338059660795116E-2"/>
    <n v="2.7844073190135241E-2"/>
    <n v="54.582142857142856"/>
    <n v="2.1935976441075422E-2"/>
    <n v="2.242128508800628"/>
  </r>
  <r>
    <x v="176"/>
    <x v="0"/>
    <n v="21735"/>
    <n v="430449"/>
    <n v="18041"/>
    <s v="Female"/>
    <n v="414"/>
    <n v="60517.62"/>
    <n v="5.0493786720378027E-2"/>
    <n v="2.2947730170167952E-2"/>
    <n v="52.5"/>
    <n v="4.1912049975723023E-2"/>
    <n v="2.7843395445134576"/>
  </r>
  <r>
    <x v="248"/>
    <x v="5"/>
    <n v="3822.6"/>
    <n v="388913"/>
    <n v="7865"/>
    <s v="Non-binary"/>
    <n v="182"/>
    <n v="1587.2"/>
    <n v="9.8289334632681337E-3"/>
    <n v="2.3140495867768594E-2"/>
    <n v="21.003296703296702"/>
    <n v="2.0223031886308761E-2"/>
    <n v="0.41521477528383827"/>
  </r>
  <r>
    <x v="137"/>
    <x v="6"/>
    <n v="44184"/>
    <n v="292371"/>
    <n v="8386"/>
    <s v="Male"/>
    <n v="153"/>
    <n v="14332.81"/>
    <n v="0.15112305940055615"/>
    <n v="1.8244693536847125E-2"/>
    <n v="288.78431372549022"/>
    <n v="2.8682735291803908E-2"/>
    <n v="0.32438914539199709"/>
  </r>
  <r>
    <x v="80"/>
    <x v="0"/>
    <n v="34017"/>
    <n v="235001"/>
    <n v="13258"/>
    <s v="Male"/>
    <n v="741"/>
    <n v="29108.99"/>
    <n v="0.14475257552095522"/>
    <n v="5.5890782923517873E-2"/>
    <n v="45.906882591093115"/>
    <n v="5.641678120518636E-2"/>
    <n v="0.85571890525325578"/>
  </r>
  <r>
    <x v="335"/>
    <x v="4"/>
    <n v="17558"/>
    <n v="273163"/>
    <n v="18616"/>
    <s v="Female"/>
    <n v="352"/>
    <n v="49079.4"/>
    <n v="6.4276640687062306E-2"/>
    <n v="1.8908465835840136E-2"/>
    <n v="49.88068181818182"/>
    <n v="6.8149786025193754E-2"/>
    <n v="2.7952728101150472"/>
  </r>
  <r>
    <x v="308"/>
    <x v="0"/>
    <n v="23545"/>
    <n v="298590"/>
    <n v="8938"/>
    <s v="Male"/>
    <n v="231"/>
    <n v="37600.39"/>
    <n v="7.885394688368666E-2"/>
    <n v="2.5844707988364288E-2"/>
    <n v="101.92640692640693"/>
    <n v="2.9934023242573427E-2"/>
    <n v="1.5969585899341685"/>
  </r>
  <r>
    <x v="320"/>
    <x v="5"/>
    <n v="18770"/>
    <n v="278817"/>
    <n v="13499"/>
    <s v="Male"/>
    <n v="187"/>
    <n v="5678.16"/>
    <n v="6.7320141885179166E-2"/>
    <n v="1.3852877990962293E-2"/>
    <n v="100.37433155080214"/>
    <n v="4.8415268796378988E-2"/>
    <n v="0.30251251997868939"/>
  </r>
  <r>
    <x v="331"/>
    <x v="1"/>
    <n v="11777"/>
    <n v="450297"/>
    <n v="10887"/>
    <s v="Male"/>
    <n v="289"/>
    <n v="27793.95"/>
    <n v="2.6153849570394651E-2"/>
    <n v="2.6545421144484247E-2"/>
    <n v="40.750865051903112"/>
    <n v="2.4177376264998433E-2"/>
    <n v="2.3600195295915767"/>
  </r>
  <r>
    <x v="263"/>
    <x v="1"/>
    <n v="13445"/>
    <n v="363674"/>
    <n v="18207"/>
    <s v="Male"/>
    <n v="381"/>
    <n v="37961.75"/>
    <n v="3.6969923612906061E-2"/>
    <n v="2.0926017465809854E-2"/>
    <n v="35.288713910761153"/>
    <n v="5.0064068368923818E-2"/>
    <n v="2.8234845667534398"/>
  </r>
  <r>
    <x v="11"/>
    <x v="1"/>
    <n v="8010.6"/>
    <n v="495571"/>
    <n v="17423"/>
    <s v="Female"/>
    <n v="202"/>
    <n v="61871.07"/>
    <n v="1.6164384114486119E-2"/>
    <n v="1.1593870171612237E-2"/>
    <n v="39.656435643564357"/>
    <n v="3.5157424465919108E-2"/>
    <n v="7.7236499138641292"/>
  </r>
  <r>
    <x v="336"/>
    <x v="4"/>
    <n v="27607"/>
    <n v="269864"/>
    <n v="18367"/>
    <s v="Male"/>
    <n v="167"/>
    <n v="36182.21"/>
    <n v="0.10229967687427742"/>
    <n v="9.0923939674416067E-3"/>
    <n v="165.31137724550899"/>
    <n v="6.8060208104823175E-2"/>
    <n v="1.3106172347593001"/>
  </r>
  <r>
    <x v="132"/>
    <x v="0"/>
    <n v="41665"/>
    <n v="226811"/>
    <n v="9958"/>
    <s v="Female"/>
    <n v="338"/>
    <n v="62091.14"/>
    <n v="0.18369920330142717"/>
    <n v="3.3942558746736295E-2"/>
    <n v="123.26923076923077"/>
    <n v="4.3904396171261538E-2"/>
    <n v="1.4902469698787952"/>
  </r>
  <r>
    <x v="156"/>
    <x v="1"/>
    <n v="6068.9"/>
    <n v="449468"/>
    <n v="13635"/>
    <s v="Female"/>
    <n v="297"/>
    <n v="67170.28"/>
    <n v="1.3502407290396645E-2"/>
    <n v="2.1782178217821781E-2"/>
    <n v="20.434006734006733"/>
    <n v="3.0335863732234552E-2"/>
    <n v="11.067949710820741"/>
  </r>
  <r>
    <x v="75"/>
    <x v="0"/>
    <n v="27921"/>
    <n v="298779"/>
    <n v="9074"/>
    <s v="Male"/>
    <n v="291"/>
    <n v="15859.15"/>
    <n v="9.3450342895585028E-2"/>
    <n v="3.2069649548159579E-2"/>
    <n v="95.948453608247419"/>
    <n v="3.037027368054649E-2"/>
    <n v="0.56800078793739472"/>
  </r>
  <r>
    <x v="3"/>
    <x v="2"/>
    <n v="49343"/>
    <n v="313976"/>
    <n v="16453"/>
    <s v="Female"/>
    <n v="158"/>
    <n v="32999.14"/>
    <n v="0.15715532397380691"/>
    <n v="9.6031118944873272E-3"/>
    <n v="312.29746835443041"/>
    <n v="5.2402094427599563E-2"/>
    <n v="0.66877044362928884"/>
  </r>
  <r>
    <x v="331"/>
    <x v="3"/>
    <n v="1196.5999999999999"/>
    <n v="431260"/>
    <n v="6230"/>
    <s v="Genderfluid"/>
    <n v="406"/>
    <n v="27091.39"/>
    <n v="2.7746602977322264E-3"/>
    <n v="6.5168539325842698E-2"/>
    <n v="2.9472906403940886"/>
    <n v="1.4446041830914066E-2"/>
    <n v="22.640305866622096"/>
  </r>
  <r>
    <x v="319"/>
    <x v="6"/>
    <n v="1098.5"/>
    <n v="233704"/>
    <n v="3053"/>
    <s v="Male"/>
    <n v="284"/>
    <n v="60505.34"/>
    <n v="4.7003902372231539E-3"/>
    <n v="9.3023255813953487E-2"/>
    <n v="3.867957746478873"/>
    <n v="1.3063533358436312E-2"/>
    <n v="55.079963586709148"/>
  </r>
  <r>
    <x v="337"/>
    <x v="5"/>
    <n v="37910"/>
    <n v="423496"/>
    <n v="19395"/>
    <s v="Male"/>
    <n v="130"/>
    <n v="2925818"/>
    <n v="8.9516784101856928E-2"/>
    <n v="6.7027584428976539E-3"/>
    <n v="291.61538461538464"/>
    <n v="4.5797362903073464E-2"/>
    <n v="77.178000527565288"/>
  </r>
  <r>
    <x v="257"/>
    <x v="2"/>
    <n v="9803.7999999999993"/>
    <n v="255305"/>
    <n v="19408"/>
    <s v="Male"/>
    <n v="390"/>
    <n v="68837.429999999993"/>
    <n v="3.8400344685768001E-2"/>
    <n v="2.0094806265457545E-2"/>
    <n v="25.137948717948717"/>
    <n v="7.6018879379565613E-2"/>
    <n v="7.0215049266610903"/>
  </r>
  <r>
    <x v="14"/>
    <x v="5"/>
    <n v="10654"/>
    <n v="353180"/>
    <n v="19042"/>
    <s v="Female"/>
    <n v="490"/>
    <n v="66530.02"/>
    <n v="3.0165921060082677E-2"/>
    <n v="2.5732591114378742E-2"/>
    <n v="21.742857142857144"/>
    <n v="5.3915850274647487E-2"/>
    <n v="6.244604843251361"/>
  </r>
  <r>
    <x v="137"/>
    <x v="4"/>
    <n v="25610"/>
    <n v="479005"/>
    <n v="17220"/>
    <s v="Female"/>
    <n v="483"/>
    <n v="11073.03"/>
    <n v="5.3464995146188452E-2"/>
    <n v="2.8048780487804879E-2"/>
    <n v="53.02277432712215"/>
    <n v="3.5949520359912737E-2"/>
    <n v="0.43237133932057792"/>
  </r>
  <r>
    <x v="278"/>
    <x v="1"/>
    <n v="48987"/>
    <n v="396218"/>
    <n v="9925"/>
    <s v="Male"/>
    <n v="693"/>
    <n v="63777.19"/>
    <n v="0.12363648294625686"/>
    <n v="6.9823677581863974E-2"/>
    <n v="70.688311688311686"/>
    <n v="2.5049341524110466E-2"/>
    <n v="1.3019207136587259"/>
  </r>
  <r>
    <x v="333"/>
    <x v="2"/>
    <n v="20158"/>
    <n v="483699"/>
    <n v="4122"/>
    <s v="Male"/>
    <n v="40"/>
    <n v="41057.449999999997"/>
    <n v="4.1674677847173554E-2"/>
    <n v="9.7040271712760789E-3"/>
    <n v="503.95"/>
    <n v="8.521828657905019E-3"/>
    <n v="2.0367819228098023"/>
  </r>
  <r>
    <x v="265"/>
    <x v="2"/>
    <n v="38152"/>
    <n v="390818"/>
    <n v="14806"/>
    <s v="Female"/>
    <n v="101"/>
    <n v="46105.54"/>
    <n v="9.7620887471917869E-2"/>
    <n v="6.8215588275023636E-3"/>
    <n v="377.74257425742576"/>
    <n v="3.7884641956102326E-2"/>
    <n v="1.208469804990564"/>
  </r>
  <r>
    <x v="335"/>
    <x v="5"/>
    <n v="4217.1000000000004"/>
    <n v="279220"/>
    <n v="17263"/>
    <s v="Female"/>
    <n v="160"/>
    <n v="41789.99"/>
    <n v="1.5103144473891557E-2"/>
    <n v="9.2683774546718414E-3"/>
    <n v="26.356875000000002"/>
    <n v="6.1825800444094262E-2"/>
    <n v="9.9096511820919577"/>
  </r>
  <r>
    <x v="97"/>
    <x v="0"/>
    <n v="3278.3"/>
    <n v="301898"/>
    <n v="3607"/>
    <s v="Female"/>
    <n v="48"/>
    <n v="37216.68"/>
    <n v="1.0858965610901695E-2"/>
    <n v="1.3307457721097865E-2"/>
    <n v="68.297916666666666"/>
    <n v="1.1947743940006228E-2"/>
    <n v="11.352432663270598"/>
  </r>
  <r>
    <x v="143"/>
    <x v="4"/>
    <n v="10458"/>
    <n v="394178"/>
    <n v="18064"/>
    <s v="Male"/>
    <n v="272"/>
    <n v="32869.17"/>
    <n v="2.6531161049069201E-2"/>
    <n v="1.5057573073516387E-2"/>
    <n v="38.448529411764703"/>
    <n v="4.5827012162018177E-2"/>
    <n v="3.1429690189328743"/>
  </r>
  <r>
    <x v="90"/>
    <x v="3"/>
    <n v="39006"/>
    <n v="445121"/>
    <n v="17707"/>
    <s v="Female"/>
    <n v="166"/>
    <n v="23158.959999999999"/>
    <n v="8.763010507255331E-2"/>
    <n v="9.3748235161235666E-3"/>
    <n v="234.97590361445782"/>
    <n v="3.9780194598772016E-2"/>
    <n v="0.59372814438804289"/>
  </r>
  <r>
    <x v="18"/>
    <x v="4"/>
    <n v="7691.3"/>
    <n v="272225"/>
    <n v="3951"/>
    <s v="Male"/>
    <n v="218"/>
    <n v="15618.84"/>
    <n v="2.8253466801359171E-2"/>
    <n v="5.5175904834219185E-2"/>
    <n v="35.28119266055046"/>
    <n v="1.4513729451740289E-2"/>
    <n v="2.0307152236943038"/>
  </r>
  <r>
    <x v="338"/>
    <x v="0"/>
    <n v="2849.9"/>
    <n v="275059"/>
    <n v="12210"/>
    <s v="Bigender"/>
    <n v="563"/>
    <n v="42106.38"/>
    <n v="1.036104981113143E-2"/>
    <n v="4.6109746109746108E-2"/>
    <n v="5.0619893428063945"/>
    <n v="4.4390476225100797E-2"/>
    <n v="14.774686831116879"/>
  </r>
  <r>
    <x v="292"/>
    <x v="0"/>
    <n v="38315"/>
    <n v="251048"/>
    <n v="10412"/>
    <s v="Male"/>
    <n v="197"/>
    <n v="52387.48"/>
    <n v="0.15262021605430037"/>
    <n v="1.892047637341529E-2"/>
    <n v="194.49238578680203"/>
    <n v="4.1474140403428825E-2"/>
    <n v="1.367283831397625"/>
  </r>
  <r>
    <x v="143"/>
    <x v="4"/>
    <n v="8894.4"/>
    <n v="302462"/>
    <n v="10712"/>
    <s v="Male"/>
    <n v="742"/>
    <n v="43404.01"/>
    <n v="2.9406669267544351E-2"/>
    <n v="6.9268110530246452E-2"/>
    <n v="11.987061994609164"/>
    <n v="3.5416019202412205E-2"/>
    <n v="4.8799255711458898"/>
  </r>
  <r>
    <x v="81"/>
    <x v="0"/>
    <n v="2804.7"/>
    <n v="243938"/>
    <n v="14679"/>
    <s v="Male"/>
    <n v="130"/>
    <n v="61571.46"/>
    <n v="1.1497593650845706E-2"/>
    <n v="8.8561891136998434E-3"/>
    <n v="21.574615384615385"/>
    <n v="6.0175126466561174E-2"/>
    <n v="21.952957535565304"/>
  </r>
  <r>
    <x v="83"/>
    <x v="2"/>
    <n v="33661"/>
    <n v="350217"/>
    <n v="6244"/>
    <s v="Male"/>
    <n v="97"/>
    <n v="49350.51"/>
    <n v="9.6114694603631465E-2"/>
    <n v="1.5534913516976298E-2"/>
    <n v="347.02061855670104"/>
    <n v="1.7828946053446863E-2"/>
    <n v="1.4661035025697395"/>
  </r>
  <r>
    <x v="39"/>
    <x v="3"/>
    <n v="45046"/>
    <n v="412244"/>
    <n v="17469"/>
    <s v="Male"/>
    <n v="325"/>
    <n v="5987.85"/>
    <n v="0.10927023801437984"/>
    <n v="1.8604384910412729E-2"/>
    <n v="138.60307692307691"/>
    <n v="4.2375389332531217E-2"/>
    <n v="0.13292745193801891"/>
  </r>
  <r>
    <x v="85"/>
    <x v="2"/>
    <n v="24265"/>
    <n v="308354"/>
    <n v="14350"/>
    <s v="Female"/>
    <n v="494"/>
    <n v="58039.11"/>
    <n v="7.8692022804957934E-2"/>
    <n v="3.4425087108013938E-2"/>
    <n v="49.11943319838057"/>
    <n v="4.6537421275546935E-2"/>
    <n v="2.391885843807954"/>
  </r>
  <r>
    <x v="266"/>
    <x v="5"/>
    <n v="3034.7"/>
    <n v="386829"/>
    <n v="7293"/>
    <s v="Female"/>
    <n v="449"/>
    <n v="3439.82"/>
    <n v="7.8450684927965589E-3"/>
    <n v="6.1565885095296861E-2"/>
    <n v="6.758797327394209"/>
    <n v="1.8853291764578149E-2"/>
    <n v="1.1334958974527962"/>
  </r>
  <r>
    <x v="21"/>
    <x v="3"/>
    <n v="4029.9"/>
    <n v="481514"/>
    <n v="19081"/>
    <s v="Male"/>
    <n v="229"/>
    <n v="23346.35"/>
    <n v="8.369227062972209E-3"/>
    <n v="1.2001467428331849E-2"/>
    <n v="17.597816593886463"/>
    <n v="3.9627092877881014E-2"/>
    <n v="5.7932827117298187"/>
  </r>
  <r>
    <x v="183"/>
    <x v="5"/>
    <n v="45174"/>
    <n v="257487"/>
    <n v="15904"/>
    <s v="Female"/>
    <n v="847"/>
    <n v="26558.35"/>
    <n v="0.17544186696804109"/>
    <n v="5.3257042253521125E-2"/>
    <n v="53.334120425029518"/>
    <n v="6.1766225090975464E-2"/>
    <n v="0.58791229468278206"/>
  </r>
  <r>
    <x v="191"/>
    <x v="4"/>
    <n v="26721"/>
    <n v="394020"/>
    <n v="10403"/>
    <s v="Female"/>
    <n v="881"/>
    <n v="32128.11"/>
    <n v="6.7816354499771581E-2"/>
    <n v="8.4687109487647794E-2"/>
    <n v="30.330306469920544"/>
    <n v="2.640221308563017E-2"/>
    <n v="1.2023543280565847"/>
  </r>
  <r>
    <x v="176"/>
    <x v="2"/>
    <n v="22087"/>
    <n v="380582"/>
    <n v="9962"/>
    <s v="Female"/>
    <n v="350"/>
    <n v="26815.32"/>
    <n v="5.8034799333652146E-2"/>
    <n v="3.5133507327845814E-2"/>
    <n v="63.105714285714285"/>
    <n v="2.6175699323667437E-2"/>
    <n v="1.2140770589034273"/>
  </r>
  <r>
    <x v="325"/>
    <x v="1"/>
    <n v="46765"/>
    <n v="358523"/>
    <n v="12521"/>
    <s v="Female"/>
    <n v="458"/>
    <n v="6373.52"/>
    <n v="0.13043793564150696"/>
    <n v="3.6578548039293987E-2"/>
    <n v="102.10698689956332"/>
    <n v="3.492384031150024E-2"/>
    <n v="0.13628824975943549"/>
  </r>
  <r>
    <x v="61"/>
    <x v="0"/>
    <n v="2050.9"/>
    <n v="482338"/>
    <n v="11616"/>
    <s v="Male"/>
    <n v="191"/>
    <n v="43371.58"/>
    <n v="4.2519975618756974E-3"/>
    <n v="1.6442837465564738E-2"/>
    <n v="10.737696335078535"/>
    <n v="2.4082697195742405E-2"/>
    <n v="21.147583987517674"/>
  </r>
  <r>
    <x v="251"/>
    <x v="4"/>
    <n v="34230"/>
    <n v="281178"/>
    <n v="12942"/>
    <s v="Female"/>
    <n v="808"/>
    <n v="22989.34"/>
    <n v="0.12173783155154386"/>
    <n v="6.2432390666048526E-2"/>
    <n v="42.363861386138616"/>
    <n v="4.6027783112476794E-2"/>
    <n v="0.67161378907391178"/>
  </r>
  <r>
    <x v="293"/>
    <x v="5"/>
    <n v="17842"/>
    <n v="276530"/>
    <n v="10914"/>
    <s v="Male"/>
    <n v="285"/>
    <n v="25106.31"/>
    <n v="6.4521028459841603E-2"/>
    <n v="2.6113249037932929E-2"/>
    <n v="62.603508771929825"/>
    <n v="3.9467688858351717E-2"/>
    <n v="1.4071466203340433"/>
  </r>
  <r>
    <x v="132"/>
    <x v="2"/>
    <n v="905.53"/>
    <n v="355460"/>
    <n v="7031"/>
    <s v="Male"/>
    <n v="462"/>
    <n v="12814.33"/>
    <n v="2.5474877623361276E-3"/>
    <n v="6.570900298677286E-2"/>
    <n v="1.960021645021645"/>
    <n v="1.9780003375907275E-2"/>
    <n v="14.151193223857852"/>
  </r>
  <r>
    <x v="58"/>
    <x v="5"/>
    <n v="26561"/>
    <n v="328927"/>
    <n v="14633"/>
    <s v="Male"/>
    <n v="245"/>
    <n v="21394.53"/>
    <n v="8.0750440067248963E-2"/>
    <n v="1.6742978199958996E-2"/>
    <n v="108.41224489795918"/>
    <n v="4.4487074639661686E-2"/>
    <n v="0.80548661571476976"/>
  </r>
  <r>
    <x v="30"/>
    <x v="0"/>
    <n v="8126.3"/>
    <n v="481226"/>
    <n v="16595"/>
    <s v="Female"/>
    <n v="459"/>
    <n v="25727.81"/>
    <n v="1.6886660321761501E-2"/>
    <n v="2.765893341367882E-2"/>
    <n v="17.704357298474946"/>
    <n v="3.4484836646398988E-2"/>
    <n v="3.1659931334063476"/>
  </r>
  <r>
    <x v="196"/>
    <x v="0"/>
    <n v="8331.1"/>
    <n v="289666"/>
    <n v="4977"/>
    <s v="Female"/>
    <n v="443"/>
    <n v="6240.5"/>
    <n v="2.8761055836722296E-2"/>
    <n v="8.9009443439823185E-2"/>
    <n v="18.80609480812641"/>
    <n v="1.7181857725794537E-2"/>
    <n v="0.74906074828053915"/>
  </r>
  <r>
    <x v="224"/>
    <x v="3"/>
    <n v="7496.5"/>
    <n v="326185"/>
    <n v="18901"/>
    <s v="Male"/>
    <n v="233"/>
    <n v="3121.26"/>
    <n v="2.2982356638104145E-2"/>
    <n v="1.2327390085180679E-2"/>
    <n v="32.173819742489272"/>
    <n v="5.7945644342934227E-2"/>
    <n v="0.41636230240779032"/>
  </r>
  <r>
    <x v="303"/>
    <x v="4"/>
    <n v="8017.7"/>
    <n v="236253"/>
    <n v="6099"/>
    <s v="Male"/>
    <n v="322"/>
    <n v="34873.800000000003"/>
    <n v="3.3936923552293517E-2"/>
    <n v="5.2795540252500411E-2"/>
    <n v="24.899689440993789"/>
    <n v="2.581554519942604E-2"/>
    <n v="4.3496015066665006"/>
  </r>
  <r>
    <x v="121"/>
    <x v="2"/>
    <n v="18030"/>
    <n v="367509"/>
    <n v="7376"/>
    <s v="Female"/>
    <n v="426"/>
    <n v="61966.75"/>
    <n v="4.9060023019844412E-2"/>
    <n v="5.7754880694143168E-2"/>
    <n v="42.323943661971832"/>
    <n v="2.0070256782827086E-2"/>
    <n v="3.4368691070438158"/>
  </r>
  <r>
    <x v="318"/>
    <x v="4"/>
    <n v="37518"/>
    <n v="309527"/>
    <n v="14781"/>
    <s v="Male"/>
    <n v="63"/>
    <n v="31611.4"/>
    <n v="0.12121075059687847"/>
    <n v="4.2622285366348692E-3"/>
    <n v="595.52380952380952"/>
    <n v="4.7753507771535281E-2"/>
    <n v="0.84256623487392723"/>
  </r>
  <r>
    <x v="80"/>
    <x v="1"/>
    <n v="1626.1"/>
    <n v="343667"/>
    <n v="13226"/>
    <s v="Female"/>
    <n v="126"/>
    <n v="14994.01"/>
    <n v="4.7316151972694497E-3"/>
    <n v="9.5266898533192205E-3"/>
    <n v="12.905555555555555"/>
    <n v="3.8484928724608417E-2"/>
    <n v="9.2208412766742516"/>
  </r>
  <r>
    <x v="187"/>
    <x v="0"/>
    <n v="40445"/>
    <n v="235930"/>
    <n v="14946"/>
    <s v="Female"/>
    <n v="141"/>
    <n v="59744.99"/>
    <n v="0.17142796592209553"/>
    <n v="9.433962264150943E-3"/>
    <n v="286.84397163120565"/>
    <n v="6.3349298520747679E-2"/>
    <n v="1.4771910001236246"/>
  </r>
  <r>
    <x v="246"/>
    <x v="6"/>
    <n v="1513.3"/>
    <n v="451797"/>
    <n v="11644"/>
    <s v="Male"/>
    <n v="148"/>
    <n v="63383.05"/>
    <n v="3.3495131663114183E-3"/>
    <n v="1.2710408794228788E-2"/>
    <n v="10.225"/>
    <n v="2.5772636825831072E-2"/>
    <n v="41.883995242185954"/>
  </r>
  <r>
    <x v="135"/>
    <x v="0"/>
    <n v="13667"/>
    <n v="278720"/>
    <n v="8651"/>
    <s v="Female"/>
    <n v="237"/>
    <n v="61932.27"/>
    <n v="4.9034873708381173E-2"/>
    <n v="2.73956768003699E-2"/>
    <n v="57.666666666666664"/>
    <n v="3.1038318025258325E-2"/>
    <n v="4.5315189873417721"/>
  </r>
  <r>
    <x v="24"/>
    <x v="0"/>
    <n v="36394"/>
    <n v="319716"/>
    <n v="15751"/>
    <s v="Non-binary"/>
    <n v="252"/>
    <n v="36674.06"/>
    <n v="0.11383227614507875"/>
    <n v="1.5998984191479906E-2"/>
    <n v="144.42063492063491"/>
    <n v="4.9265598218418846E-2"/>
    <n v="1.0076952244875528"/>
  </r>
  <r>
    <x v="192"/>
    <x v="0"/>
    <n v="21330"/>
    <n v="388180"/>
    <n v="6350"/>
    <s v="Female"/>
    <n v="396"/>
    <n v="45584.160000000003"/>
    <n v="5.4948735122881134E-2"/>
    <n v="6.2362204724409447E-2"/>
    <n v="53.863636363636367"/>
    <n v="1.6358390437425936E-2"/>
    <n v="2.1370914205344587"/>
  </r>
  <r>
    <x v="159"/>
    <x v="1"/>
    <n v="34962"/>
    <n v="466048"/>
    <n v="12506"/>
    <s v="Female"/>
    <n v="103"/>
    <n v="27167.05"/>
    <n v="7.5018023894534464E-2"/>
    <n v="8.2360466975851584E-3"/>
    <n v="339.43689320388347"/>
    <n v="2.6834145839055204E-2"/>
    <n v="0.77704507751272811"/>
  </r>
  <r>
    <x v="226"/>
    <x v="6"/>
    <n v="36035"/>
    <n v="482947"/>
    <n v="16070"/>
    <s v="Female"/>
    <n v="195"/>
    <n v="31858.57"/>
    <n v="7.4614812805545952E-2"/>
    <n v="1.2134411947728687E-2"/>
    <n v="184.7948717948718"/>
    <n v="3.3274872812130527E-2"/>
    <n v="0.88410073539614265"/>
  </r>
  <r>
    <x v="339"/>
    <x v="6"/>
    <n v="8504.2000000000007"/>
    <n v="478488"/>
    <n v="7301"/>
    <s v="Male"/>
    <n v="82"/>
    <n v="10160.08"/>
    <n v="1.7773068499105517E-2"/>
    <n v="1.1231338172853034E-2"/>
    <n v="103.70975609756098"/>
    <n v="1.5258480881443213E-2"/>
    <n v="1.1947132005362056"/>
  </r>
  <r>
    <x v="130"/>
    <x v="3"/>
    <n v="9415.2000000000007"/>
    <n v="359540"/>
    <n v="13825"/>
    <s v="Male"/>
    <n v="333"/>
    <n v="33728.050000000003"/>
    <n v="2.6186794237080716E-2"/>
    <n v="2.4086799276672694E-2"/>
    <n v="28.273873873873875"/>
    <n v="3.8451910774879014E-2"/>
    <n v="3.5822977738125585"/>
  </r>
  <r>
    <x v="193"/>
    <x v="0"/>
    <n v="18192"/>
    <n v="373241"/>
    <n v="12331"/>
    <s v="Male"/>
    <n v="767"/>
    <n v="8273.9699999999993"/>
    <n v="4.8740626029830592E-2"/>
    <n v="6.2200956937799042E-2"/>
    <n v="23.718383311603649"/>
    <n v="3.3037635200848785E-2"/>
    <n v="0.45481365435356197"/>
  </r>
  <r>
    <x v="327"/>
    <x v="3"/>
    <n v="36343"/>
    <n v="205658"/>
    <n v="10325"/>
    <s v="Female"/>
    <n v="159"/>
    <n v="61035.37"/>
    <n v="0.17671571249355728"/>
    <n v="1.5399515738498789E-2"/>
    <n v="228.57232704402514"/>
    <n v="5.0204708788376823E-2"/>
    <n v="1.6794257491126214"/>
  </r>
  <r>
    <x v="300"/>
    <x v="4"/>
    <n v="29565"/>
    <n v="299869"/>
    <n v="10503"/>
    <s v="Male"/>
    <n v="469"/>
    <n v="31519.9"/>
    <n v="9.8593052299504116E-2"/>
    <n v="4.4653908407121773E-2"/>
    <n v="63.038379530916842"/>
    <n v="3.5025294378545298E-2"/>
    <n v="1.066122103838999"/>
  </r>
  <r>
    <x v="81"/>
    <x v="1"/>
    <n v="4676.3999999999996"/>
    <n v="375608"/>
    <n v="12077"/>
    <s v="Female"/>
    <n v="162"/>
    <n v="20127.93"/>
    <n v="1.2450214052948818E-2"/>
    <n v="1.3413927299826116E-2"/>
    <n v="28.866666666666664"/>
    <n v="3.2153202274711933E-2"/>
    <n v="4.3041506286887357"/>
  </r>
  <r>
    <x v="132"/>
    <x v="2"/>
    <n v="45189"/>
    <n v="358312"/>
    <n v="10002"/>
    <s v="Male"/>
    <n v="763"/>
    <n v="47305.43"/>
    <n v="0.12611634553126883"/>
    <n v="7.6284743051389728E-2"/>
    <n v="59.225425950196595"/>
    <n v="2.7914220009377301E-2"/>
    <n v="1.0468350704817544"/>
  </r>
  <r>
    <x v="52"/>
    <x v="6"/>
    <n v="2411.1999999999998"/>
    <n v="208273"/>
    <n v="8781"/>
    <s v="Male"/>
    <n v="385"/>
    <n v="54444.69"/>
    <n v="1.1577112731847142E-2"/>
    <n v="4.3844664616786246E-2"/>
    <n v="6.2628571428571425"/>
    <n v="4.2161009828446318E-2"/>
    <n v="22.579914565361648"/>
  </r>
  <r>
    <x v="174"/>
    <x v="1"/>
    <n v="22538"/>
    <n v="259149"/>
    <n v="8293"/>
    <s v="Female"/>
    <n v="98"/>
    <n v="26885.96"/>
    <n v="8.6969272503463257E-2"/>
    <n v="1.1817195224888459E-2"/>
    <n v="229.9795918367347"/>
    <n v="3.2000895237874735E-2"/>
    <n v="1.192916851539622"/>
  </r>
  <r>
    <x v="340"/>
    <x v="0"/>
    <n v="21084"/>
    <n v="321069"/>
    <n v="17591"/>
    <s v="Female"/>
    <n v="416"/>
    <n v="40382.160000000003"/>
    <n v="6.5668127411864743E-2"/>
    <n v="2.3648456597123529E-2"/>
    <n v="50.682692307692307"/>
    <n v="5.4788846011293524E-2"/>
    <n v="1.9152988047808766"/>
  </r>
  <r>
    <x v="234"/>
    <x v="6"/>
    <n v="20074"/>
    <n v="270586"/>
    <n v="4974"/>
    <s v="Female"/>
    <n v="282"/>
    <n v="57852.22"/>
    <n v="7.4187134589372691E-2"/>
    <n v="5.6694813027744269E-2"/>
    <n v="71.184397163120565"/>
    <n v="1.8382325767038944E-2"/>
    <n v="2.8819477931652884"/>
  </r>
  <r>
    <x v="90"/>
    <x v="2"/>
    <n v="47208"/>
    <n v="499832"/>
    <n v="13557"/>
    <s v="Male"/>
    <n v="477"/>
    <n v="35773.19"/>
    <n v="9.4447734438771427E-2"/>
    <n v="3.5184775392786014E-2"/>
    <n v="98.968553459119491"/>
    <n v="2.7123113366091006E-2"/>
    <n v="0.75777813082528389"/>
  </r>
  <r>
    <x v="171"/>
    <x v="5"/>
    <n v="20668"/>
    <n v="343051"/>
    <n v="7004"/>
    <s v="Male"/>
    <n v="249"/>
    <n v="65296.43"/>
    <n v="6.0247601668556569E-2"/>
    <n v="3.5551113649343234E-2"/>
    <n v="83.00401606425703"/>
    <n v="2.041678934036047E-2"/>
    <n v="3.1593008515579641"/>
  </r>
  <r>
    <x v="341"/>
    <x v="3"/>
    <n v="14652"/>
    <n v="219361"/>
    <n v="13032"/>
    <s v="Male"/>
    <n v="337"/>
    <n v="50852.88"/>
    <n v="6.6794006227178029E-2"/>
    <n v="2.5859422958870473E-2"/>
    <n v="43.47774480712166"/>
    <n v="5.9408919543583405E-2"/>
    <n v="3.4707125307125306"/>
  </r>
  <r>
    <x v="39"/>
    <x v="6"/>
    <n v="18062"/>
    <n v="461405"/>
    <n v="13299"/>
    <s v="Male"/>
    <n v="138"/>
    <n v="17839.62"/>
    <n v="3.9145652951311755E-2"/>
    <n v="1.0376720054139409E-2"/>
    <n v="130.8840579710145"/>
    <n v="2.8822834603006036E-2"/>
    <n v="0.98768796368065548"/>
  </r>
  <r>
    <x v="58"/>
    <x v="6"/>
    <n v="10713"/>
    <n v="304643"/>
    <n v="6728"/>
    <s v="Male"/>
    <n v="333"/>
    <n v="5420.99"/>
    <n v="3.5165751387689854E-2"/>
    <n v="4.9494649227110582E-2"/>
    <n v="32.171171171171174"/>
    <n v="2.2084866548714398E-2"/>
    <n v="0.50601978904135159"/>
  </r>
  <r>
    <x v="297"/>
    <x v="0"/>
    <n v="3853"/>
    <n v="362018"/>
    <n v="13893"/>
    <s v="Male"/>
    <n v="492"/>
    <n v="25744.66"/>
    <n v="1.0643117193067748E-2"/>
    <n v="3.5413517598790759E-2"/>
    <n v="7.8313008130081299"/>
    <n v="3.8376544812688873E-2"/>
    <n v="6.6817181417077602"/>
  </r>
  <r>
    <x v="98"/>
    <x v="3"/>
    <n v="12294"/>
    <n v="262719"/>
    <n v="17362"/>
    <s v="Female"/>
    <n v="298"/>
    <n v="18760.689999999999"/>
    <n v="4.6795245109794117E-2"/>
    <n v="1.716392120723419E-2"/>
    <n v="41.255033557046978"/>
    <n v="6.6085817927138885E-2"/>
    <n v="1.5260037416625996"/>
  </r>
  <r>
    <x v="310"/>
    <x v="1"/>
    <n v="10674"/>
    <n v="288110"/>
    <n v="19897"/>
    <s v="Male"/>
    <n v="301"/>
    <n v="60368.52"/>
    <n v="3.7048349588698758E-2"/>
    <n v="1.512790872995929E-2"/>
    <n v="35.461794019933556"/>
    <n v="6.9060428308632113E-2"/>
    <n v="5.65566048341765"/>
  </r>
  <r>
    <x v="188"/>
    <x v="4"/>
    <n v="46402"/>
    <n v="287448"/>
    <n v="15942"/>
    <s v="Male"/>
    <n v="330"/>
    <n v="21577.7"/>
    <n v="0.16142745818374105"/>
    <n v="2.0700037636432068E-2"/>
    <n v="140.61212121212122"/>
    <n v="5.5460465892961511E-2"/>
    <n v="0.46501659411232277"/>
  </r>
  <r>
    <x v="139"/>
    <x v="5"/>
    <n v="13743"/>
    <n v="269539"/>
    <n v="4224"/>
    <s v="Male"/>
    <n v="97"/>
    <n v="42057.77"/>
    <n v="5.0987055676544026E-2"/>
    <n v="2.2964015151515152E-2"/>
    <n v="141.68041237113403"/>
    <n v="1.5671201570088188E-2"/>
    <n v="3.0603048824856289"/>
  </r>
  <r>
    <x v="308"/>
    <x v="6"/>
    <n v="11563"/>
    <n v="274309"/>
    <n v="17755"/>
    <s v="Female"/>
    <n v="448"/>
    <n v="12204.79"/>
    <n v="4.2153192202953604E-2"/>
    <n v="2.5232328921430583E-2"/>
    <n v="25.810267857142858"/>
    <n v="6.4726275842207151E-2"/>
    <n v="1.0555037619994811"/>
  </r>
  <r>
    <x v="342"/>
    <x v="0"/>
    <n v="8756.2999999999993"/>
    <n v="398647"/>
    <n v="7071"/>
    <s v="Female"/>
    <n v="398"/>
    <n v="56516.25"/>
    <n v="2.1965046770701897E-2"/>
    <n v="5.6286239570074954E-2"/>
    <n v="22.00075376884422"/>
    <n v="1.7737497083886247E-2"/>
    <n v="6.4543528659365261"/>
  </r>
  <r>
    <x v="212"/>
    <x v="6"/>
    <n v="30198"/>
    <n v="428175"/>
    <n v="15750"/>
    <s v="Male"/>
    <n v="210"/>
    <n v="4446.49"/>
    <n v="7.0527237694867753E-2"/>
    <n v="1.3333333333333334E-2"/>
    <n v="143.80000000000001"/>
    <n v="3.678402522333158E-2"/>
    <n v="0.14724451950460293"/>
  </r>
  <r>
    <x v="286"/>
    <x v="1"/>
    <n v="34968"/>
    <n v="379872"/>
    <n v="18144"/>
    <s v="Female"/>
    <n v="294"/>
    <n v="6484.93"/>
    <n v="9.2052059641142284E-2"/>
    <n v="1.6203703703703703E-2"/>
    <n v="118.93877551020408"/>
    <n v="4.7763457164518575E-2"/>
    <n v="0.18545327156257149"/>
  </r>
  <r>
    <x v="60"/>
    <x v="0"/>
    <n v="6381.4"/>
    <n v="264569"/>
    <n v="7554"/>
    <s v="Non-binary"/>
    <n v="271"/>
    <n v="15934.97"/>
    <n v="2.4119983822745671E-2"/>
    <n v="3.5875033095048983E-2"/>
    <n v="23.547601476014759"/>
    <n v="2.8552097940423859E-2"/>
    <n v="2.497096248472122"/>
  </r>
  <r>
    <x v="158"/>
    <x v="5"/>
    <n v="8454.4"/>
    <n v="375229"/>
    <n v="8473"/>
    <s v="Genderqueer"/>
    <n v="182"/>
    <n v="15733.36"/>
    <n v="2.253130754819057E-2"/>
    <n v="2.1479995279121918E-2"/>
    <n v="46.452747252747251"/>
    <n v="2.258087727760914E-2"/>
    <n v="1.8609670704012113"/>
  </r>
  <r>
    <x v="149"/>
    <x v="2"/>
    <n v="14435"/>
    <n v="351479"/>
    <n v="19446"/>
    <s v="Male"/>
    <n v="444"/>
    <n v="34410.51"/>
    <n v="4.1069309972999811E-2"/>
    <n v="2.2832459117556311E-2"/>
    <n v="32.511261261261261"/>
    <n v="5.5326207255625516E-2"/>
    <n v="2.3838247315552477"/>
  </r>
  <r>
    <x v="73"/>
    <x v="3"/>
    <n v="26104"/>
    <n v="495457"/>
    <n v="18643"/>
    <s v="Genderqueer"/>
    <n v="412"/>
    <n v="60172.41"/>
    <n v="5.2686711460328543E-2"/>
    <n v="2.2099447513812154E-2"/>
    <n v="63.359223300970875"/>
    <n v="3.7627886981110366E-2"/>
    <n v="2.3051030493410973"/>
  </r>
  <r>
    <x v="244"/>
    <x v="4"/>
    <n v="30799"/>
    <n v="390204"/>
    <n v="19370"/>
    <s v="Female"/>
    <n v="240"/>
    <n v="48494.61"/>
    <n v="7.8930508144457776E-2"/>
    <n v="1.23902942694889E-2"/>
    <n v="128.32916666666668"/>
    <n v="4.9640700761652876E-2"/>
    <n v="1.574551446475535"/>
  </r>
  <r>
    <x v="254"/>
    <x v="2"/>
    <n v="10428"/>
    <n v="246043"/>
    <n v="9619"/>
    <s v="Male"/>
    <n v="489"/>
    <n v="36958.699999999997"/>
    <n v="4.2382835520620381E-2"/>
    <n v="5.0836885331115501E-2"/>
    <n v="21.325153374233128"/>
    <n v="3.9094792373690776E-2"/>
    <n v="3.5441791331031833"/>
  </r>
  <r>
    <x v="115"/>
    <x v="2"/>
    <n v="19640"/>
    <n v="239748"/>
    <n v="4411"/>
    <s v="Female"/>
    <n v="397"/>
    <n v="65547.850000000006"/>
    <n v="8.1919348649415219E-2"/>
    <n v="9.0002267059623664E-2"/>
    <n v="49.471032745591941"/>
    <n v="1.8398485075996462E-2"/>
    <n v="3.3374669042769862"/>
  </r>
  <r>
    <x v="133"/>
    <x v="5"/>
    <n v="28482"/>
    <n v="210400"/>
    <n v="16991"/>
    <s v="Female"/>
    <n v="956"/>
    <n v="128923"/>
    <n v="0.13537072243346007"/>
    <n v="5.6265081513742571E-2"/>
    <n v="29.792887029288703"/>
    <n v="8.0755703422053238E-2"/>
    <n v="4.526472860051963"/>
  </r>
  <r>
    <x v="208"/>
    <x v="5"/>
    <n v="41820"/>
    <n v="437762"/>
    <n v="14327"/>
    <s v="Male"/>
    <n v="335"/>
    <n v="52878.34"/>
    <n v="9.5531361790196501E-2"/>
    <n v="2.3382424792350108E-2"/>
    <n v="124.83582089552239"/>
    <n v="3.2727829277095777E-2"/>
    <n v="1.264427068388331"/>
  </r>
  <r>
    <x v="201"/>
    <x v="2"/>
    <n v="49181"/>
    <n v="441822"/>
    <n v="5769"/>
    <s v="Male"/>
    <n v="364"/>
    <n v="46609.84"/>
    <n v="0.11131405860278573"/>
    <n v="6.3095857167620034E-2"/>
    <n v="135.11263736263737"/>
    <n v="1.3057294566590166E-2"/>
    <n v="0.94772046115369746"/>
  </r>
  <r>
    <x v="91"/>
    <x v="4"/>
    <n v="36235"/>
    <n v="407693"/>
    <n v="10528"/>
    <s v="Female"/>
    <n v="487"/>
    <n v="63598.879999999997"/>
    <n v="8.8878150961630445E-2"/>
    <n v="4.6257598784194526E-2"/>
    <n v="74.404517453798775"/>
    <n v="2.5823352375439361E-2"/>
    <n v="1.7551781426797295"/>
  </r>
  <r>
    <x v="71"/>
    <x v="0"/>
    <n v="18649"/>
    <n v="446219"/>
    <n v="19774"/>
    <s v="Male"/>
    <n v="130"/>
    <n v="15245"/>
    <n v="4.1793379484065002E-2"/>
    <n v="6.5742894710225548E-3"/>
    <n v="143.45384615384614"/>
    <n v="4.4314563028468083E-2"/>
    <n v="0.81747010563569089"/>
  </r>
  <r>
    <x v="110"/>
    <x v="4"/>
    <n v="46065"/>
    <n v="414128"/>
    <n v="19533"/>
    <s v="Female"/>
    <n v="438"/>
    <n v="67220.960000000006"/>
    <n v="0.11123372483869721"/>
    <n v="2.2423590846260177E-2"/>
    <n v="105.17123287671232"/>
    <n v="4.7166576517405245E-2"/>
    <n v="1.4592632150222513"/>
  </r>
  <r>
    <x v="298"/>
    <x v="3"/>
    <n v="11886"/>
    <n v="467625"/>
    <n v="19404"/>
    <s v="Female"/>
    <n v="114"/>
    <n v="16055"/>
    <n v="2.5417802726543703E-2"/>
    <n v="5.8750773036487323E-3"/>
    <n v="104.26315789473684"/>
    <n v="4.149478748997594E-2"/>
    <n v="1.3507487800774021"/>
  </r>
  <r>
    <x v="5"/>
    <x v="0"/>
    <n v="24304"/>
    <n v="446071"/>
    <n v="7114"/>
    <s v="Bigender"/>
    <n v="421"/>
    <n v="27607.97"/>
    <n v="5.4484599985204149E-2"/>
    <n v="5.9179083497329213E-2"/>
    <n v="57.729216152018999"/>
    <n v="1.5948133817262275E-2"/>
    <n v="1.1359434660961159"/>
  </r>
  <r>
    <x v="174"/>
    <x v="0"/>
    <n v="48498"/>
    <n v="451156"/>
    <n v="19124"/>
    <s v="Genderfluid"/>
    <n v="155"/>
    <n v="62381.64"/>
    <n v="0.10749718500917643"/>
    <n v="8.1049989541936828E-3"/>
    <n v="312.89032258064515"/>
    <n v="4.238888544095612E-2"/>
    <n v="1.2862724236050971"/>
  </r>
  <r>
    <x v="173"/>
    <x v="1"/>
    <n v="34349"/>
    <n v="374531"/>
    <n v="5046"/>
    <s v="Male"/>
    <n v="338"/>
    <n v="29813.42"/>
    <n v="9.1712034517836979E-2"/>
    <n v="6.6983749504558071E-2"/>
    <n v="101.62426035502959"/>
    <n v="1.3472850044455599E-2"/>
    <n v="0.8679559812512736"/>
  </r>
  <r>
    <x v="115"/>
    <x v="3"/>
    <n v="12044"/>
    <n v="405813"/>
    <n v="13199"/>
    <s v="Female"/>
    <n v="964"/>
    <n v="6139.41"/>
    <n v="2.9678694374009704E-2"/>
    <n v="7.3035836048185462E-2"/>
    <n v="12.493775933609959"/>
    <n v="3.2524832866369487E-2"/>
    <n v="0.50974842245101293"/>
  </r>
  <r>
    <x v="343"/>
    <x v="5"/>
    <n v="8957.2000000000007"/>
    <n v="399938"/>
    <n v="19666"/>
    <s v="Non-binary"/>
    <n v="241"/>
    <n v="38568.71"/>
    <n v="2.2396471453075228E-2"/>
    <n v="1.2254652700091528E-2"/>
    <n v="37.166804979253115"/>
    <n v="4.9172621756372235E-2"/>
    <n v="4.3058891171348188"/>
  </r>
  <r>
    <x v="300"/>
    <x v="3"/>
    <n v="39150"/>
    <n v="209130"/>
    <n v="19648"/>
    <s v="Non-binary"/>
    <n v="128"/>
    <n v="31276.080000000002"/>
    <n v="0.18720413140152059"/>
    <n v="6.5146579804560263E-3"/>
    <n v="305.859375"/>
    <n v="9.395113087553196E-2"/>
    <n v="0.79887816091954023"/>
  </r>
  <r>
    <x v="76"/>
    <x v="1"/>
    <n v="14666"/>
    <n v="455969"/>
    <n v="9123"/>
    <s v="Bigender"/>
    <n v="232"/>
    <n v="9783.9599999999991"/>
    <n v="3.2164467321243333E-2"/>
    <n v="2.5430231283569003E-2"/>
    <n v="63.21551724137931"/>
    <n v="2.0007939136213206E-2"/>
    <n v="0.66711850538660844"/>
  </r>
  <r>
    <x v="343"/>
    <x v="3"/>
    <n v="15192"/>
    <n v="453276"/>
    <n v="8258"/>
    <s v="Male"/>
    <n v="329"/>
    <n v="55923.43"/>
    <n v="3.3516003494559604E-2"/>
    <n v="3.984015500121095E-2"/>
    <n v="46.176291793313069"/>
    <n v="1.8218480572542998E-2"/>
    <n v="3.6811104528699317"/>
  </r>
  <r>
    <x v="266"/>
    <x v="6"/>
    <n v="44769"/>
    <n v="370728"/>
    <n v="4524"/>
    <s v="Male"/>
    <n v="372"/>
    <n v="20220.47"/>
    <n v="0.12075969443904966"/>
    <n v="8.2228116710875335E-2"/>
    <n v="120.34677419354838"/>
    <n v="1.2203016767009776E-2"/>
    <n v="0.45166231097411158"/>
  </r>
  <r>
    <x v="247"/>
    <x v="0"/>
    <n v="5133.6000000000004"/>
    <n v="395401"/>
    <n v="15664"/>
    <s v="Male"/>
    <n v="221"/>
    <n v="36067.58"/>
    <n v="1.2983275206688906E-2"/>
    <n v="1.4108784473953013E-2"/>
    <n v="23.228959276018102"/>
    <n v="3.9615478969451265E-2"/>
    <n v="7.0257869721053448"/>
  </r>
  <r>
    <x v="265"/>
    <x v="1"/>
    <n v="8543.2000000000007"/>
    <n v="474745"/>
    <n v="13477"/>
    <s v="Female"/>
    <n v="630"/>
    <n v="59304.6"/>
    <n v="1.7995344869350918E-2"/>
    <n v="4.6746308525636271E-2"/>
    <n v="13.560634920634921"/>
    <n v="2.8387871383584871E-2"/>
    <n v="6.9417314355276707"/>
  </r>
  <r>
    <x v="344"/>
    <x v="2"/>
    <n v="17427"/>
    <n v="380865"/>
    <n v="13729"/>
    <s v="Female"/>
    <n v="108"/>
    <n v="5103.3100000000004"/>
    <n v="4.5756370367453038E-2"/>
    <n v="7.8665598368417213E-3"/>
    <n v="161.36111111111111"/>
    <n v="3.6046893256140626E-2"/>
    <n v="0.29283927239341256"/>
  </r>
  <r>
    <x v="85"/>
    <x v="1"/>
    <n v="45957"/>
    <n v="286112"/>
    <n v="5863"/>
    <s v="Female"/>
    <n v="158"/>
    <n v="43567.81"/>
    <n v="0.16062590873504082"/>
    <n v="2.694866109500256E-2"/>
    <n v="290.86708860759495"/>
    <n v="2.0491975170562577E-2"/>
    <n v="0.94801248993624465"/>
  </r>
  <r>
    <x v="342"/>
    <x v="1"/>
    <n v="3796.2"/>
    <n v="398657"/>
    <n v="4306"/>
    <s v="Female"/>
    <n v="163"/>
    <n v="27937.75"/>
    <n v="9.5224716987284807E-3"/>
    <n v="3.785415699024617E-2"/>
    <n v="23.289570552147239"/>
    <n v="1.0801265248070397E-2"/>
    <n v="7.3593988725567678"/>
  </r>
  <r>
    <x v="125"/>
    <x v="5"/>
    <n v="24814"/>
    <n v="322916"/>
    <n v="17088"/>
    <s v="Female"/>
    <n v="470"/>
    <n v="46763.75"/>
    <n v="7.6843513483382669E-2"/>
    <n v="2.7504681647940076E-2"/>
    <n v="52.795744680851065"/>
    <n v="5.2917786668978929E-2"/>
    <n v="1.8845712098009189"/>
  </r>
  <r>
    <x v="196"/>
    <x v="0"/>
    <n v="16085"/>
    <n v="397170"/>
    <n v="8248"/>
    <s v="Male"/>
    <n v="472"/>
    <n v="32949.050000000003"/>
    <n v="4.0499030641790668E-2"/>
    <n v="5.7225994180407372E-2"/>
    <n v="34.078389830508478"/>
    <n v="2.0766926001460333E-2"/>
    <n v="2.0484333229717131"/>
  </r>
  <r>
    <x v="170"/>
    <x v="1"/>
    <n v="16723"/>
    <n v="324788"/>
    <n v="10137"/>
    <s v="Male"/>
    <n v="159"/>
    <n v="40578.83"/>
    <n v="5.1488971267411358E-2"/>
    <n v="1.5685113939035218E-2"/>
    <n v="105.17610062893081"/>
    <n v="3.1211128489968841E-2"/>
    <n v="2.4265281349040246"/>
  </r>
  <r>
    <x v="88"/>
    <x v="6"/>
    <n v="26123"/>
    <n v="318382"/>
    <n v="9460"/>
    <s v="Genderfluid"/>
    <n v="320"/>
    <n v="29447.25"/>
    <n v="8.2049236451809462E-2"/>
    <n v="3.382663847780127E-2"/>
    <n v="81.634375000000006"/>
    <n v="2.9712735016426808E-2"/>
    <n v="1.1272537610534779"/>
  </r>
  <r>
    <x v="34"/>
    <x v="1"/>
    <n v="34702"/>
    <n v="456772"/>
    <n v="7679"/>
    <s v="Polygender"/>
    <n v="237"/>
    <n v="67998.009999999995"/>
    <n v="7.5972257493891915E-2"/>
    <n v="3.0863393671050919E-2"/>
    <n v="146.42194092827003"/>
    <n v="1.6811450789452943E-2"/>
    <n v="1.9594838914183619"/>
  </r>
  <r>
    <x v="313"/>
    <x v="5"/>
    <n v="7155.7"/>
    <n v="432589"/>
    <n v="13608"/>
    <s v="Male"/>
    <n v="395"/>
    <n v="33250.22"/>
    <n v="1.6541567168836934E-2"/>
    <n v="2.9027042915931806E-2"/>
    <n v="18.115696202531645"/>
    <n v="3.1457110559907901E-2"/>
    <n v="4.6466760764146064"/>
  </r>
  <r>
    <x v="227"/>
    <x v="2"/>
    <n v="9858.6"/>
    <n v="422536"/>
    <n v="3785"/>
    <s v="Male"/>
    <n v="163"/>
    <n v="32858.300000000003"/>
    <n v="2.33319764469773E-2"/>
    <n v="4.3064729194187586E-2"/>
    <n v="60.482208588957057"/>
    <n v="8.9578166120756579E-3"/>
    <n v="3.3329580264946341"/>
  </r>
  <r>
    <x v="345"/>
    <x v="0"/>
    <n v="27980"/>
    <n v="471150"/>
    <n v="11421"/>
    <s v="Male"/>
    <n v="809"/>
    <n v="42494.6"/>
    <n v="5.9386607237610106E-2"/>
    <n v="7.0834427808423084E-2"/>
    <n v="34.585908529048204"/>
    <n v="2.4240687679083096E-2"/>
    <n v="1.5187491065046461"/>
  </r>
  <r>
    <x v="179"/>
    <x v="2"/>
    <n v="37541"/>
    <n v="378288"/>
    <n v="12932"/>
    <s v="Female"/>
    <n v="327"/>
    <n v="35557.050000000003"/>
    <n v="9.9239203992725122E-2"/>
    <n v="2.5286111970306217E-2"/>
    <n v="114.80428134556576"/>
    <n v="3.4185594044748975E-2"/>
    <n v="0.94715244665832032"/>
  </r>
  <r>
    <x v="278"/>
    <x v="0"/>
    <n v="9792.9"/>
    <n v="472521"/>
    <n v="10899"/>
    <s v="Male"/>
    <n v="157"/>
    <n v="3786.87"/>
    <n v="2.0724793183795005E-2"/>
    <n v="1.4404991283604E-2"/>
    <n v="62.375159235668789"/>
    <n v="2.3065641527043244E-2"/>
    <n v="0.38669546303954905"/>
  </r>
  <r>
    <x v="300"/>
    <x v="6"/>
    <n v="20288"/>
    <n v="271547"/>
    <n v="16106"/>
    <s v="Male"/>
    <n v="499"/>
    <n v="31883.65"/>
    <n v="7.4712664842550278E-2"/>
    <n v="3.0982242642493482E-2"/>
    <n v="40.657314629258515"/>
    <n v="5.9312015967769853E-2"/>
    <n v="1.5715521490536277"/>
  </r>
  <r>
    <x v="16"/>
    <x v="6"/>
    <n v="43383"/>
    <n v="214562"/>
    <n v="12559"/>
    <s v="Female"/>
    <n v="156"/>
    <n v="75177"/>
    <n v="0.20219330543153027"/>
    <n v="1.2421371128274544E-2"/>
    <n v="278.09615384615387"/>
    <n v="5.8533197863554591E-2"/>
    <n v="1.73286771315953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4A942D-54E4-487B-9059-F110906F1567}" name="Pivot_Conversion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E4:F17" firstHeaderRow="1"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numFmtId="164" showAll="0"/>
    <pivotField showAll="0"/>
    <pivotField showAll="0"/>
    <pivotField showAll="0"/>
    <pivotField dataField="1" showAll="0"/>
    <pivotField numFmtId="164" showAll="0"/>
    <pivotField numFmtId="164" showAll="0"/>
    <pivotField numFmtId="9" showAll="0"/>
    <pivotField numFmtId="164" showAll="0"/>
    <pivotField numFmtId="9"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n="Jan 2023" sd="0" x="1"/>
        <item n="Feb 2023" sd="0" x="2"/>
        <item n="Mar 2023" sd="0" x="3"/>
        <item n="Apr 2023" sd="0" x="4"/>
        <item n="May 2023" sd="0" x="5"/>
        <item n="Jun 2023" sd="0" x="6"/>
        <item n="Jul 2023" sd="0" x="7"/>
        <item n="Aug 2023" sd="0" x="8"/>
        <item n="Sep 2023" sd="0" x="9"/>
        <item n="Oct 2023" sd="0" x="10"/>
        <item n="Nov 2023" sd="0" x="11"/>
        <item n="Dec 2023" sd="0" x="12"/>
        <item sd="0" x="13"/>
      </items>
    </pivotField>
  </pivotFields>
  <rowFields count="3">
    <field x="14"/>
    <field x="13"/>
    <field x="0"/>
  </rowFields>
  <rowItems count="13">
    <i>
      <x v="1"/>
    </i>
    <i>
      <x v="2"/>
    </i>
    <i>
      <x v="3"/>
    </i>
    <i>
      <x v="4"/>
    </i>
    <i>
      <x v="5"/>
    </i>
    <i>
      <x v="6"/>
    </i>
    <i>
      <x v="7"/>
    </i>
    <i>
      <x v="8"/>
    </i>
    <i>
      <x v="9"/>
    </i>
    <i>
      <x v="10"/>
    </i>
    <i>
      <x v="11"/>
    </i>
    <i>
      <x v="12"/>
    </i>
    <i t="grand">
      <x/>
    </i>
  </rowItems>
  <colItems count="1">
    <i/>
  </colItems>
  <dataFields count="1">
    <dataField name="Sum of Conversions" fld="6" baseField="0" baseItem="0"/>
  </dataFields>
  <formats count="1">
    <format dxfId="0">
      <pivotArea collapsedLevelsAreSubtotals="1" fieldPosition="0">
        <references count="1">
          <reference field="14" count="1">
            <x v="1"/>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54E616-265D-48F0-AA11-BA1CAD7627BD}" name="Pivot_CT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O4:P17" firstHeaderRow="1"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numFmtId="164" showAll="0"/>
    <pivotField showAll="0"/>
    <pivotField showAll="0"/>
    <pivotField showAll="0"/>
    <pivotField showAll="0"/>
    <pivotField numFmtId="164" showAll="0"/>
    <pivotField numFmtId="164" showAll="0"/>
    <pivotField numFmtId="9" showAll="0"/>
    <pivotField numFmtId="164" showAll="0"/>
    <pivotField dataField="1" numFmtId="9"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4"/>
    <field x="13"/>
    <field x="0"/>
  </rowFields>
  <rowItems count="13">
    <i>
      <x v="1"/>
    </i>
    <i>
      <x v="2"/>
    </i>
    <i>
      <x v="3"/>
    </i>
    <i>
      <x v="4"/>
    </i>
    <i>
      <x v="5"/>
    </i>
    <i>
      <x v="6"/>
    </i>
    <i>
      <x v="7"/>
    </i>
    <i>
      <x v="8"/>
    </i>
    <i>
      <x v="9"/>
    </i>
    <i>
      <x v="10"/>
    </i>
    <i>
      <x v="11"/>
    </i>
    <i>
      <x v="12"/>
    </i>
    <i t="grand">
      <x/>
    </i>
  </rowItems>
  <colItems count="1">
    <i/>
  </colItems>
  <dataFields count="1">
    <dataField name="Average of Click through Rate" fld="11"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6E7632-7EBC-4B89-8B9D-99C3B9C2F650}" name="Pivot_ConversionRat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J4:K17" firstHeaderRow="1"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numFmtId="164" showAll="0"/>
    <pivotField showAll="0"/>
    <pivotField showAll="0"/>
    <pivotField showAll="0"/>
    <pivotField showAll="0"/>
    <pivotField numFmtId="164" showAll="0"/>
    <pivotField numFmtId="164" showAll="0"/>
    <pivotField dataField="1" numFmtId="9" showAll="0"/>
    <pivotField numFmtId="164" showAll="0"/>
    <pivotField numFmtId="9"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n="Jan 2023" sd="0" x="1"/>
        <item n="Feb 2023" sd="0" x="2"/>
        <item n="Mar 2023" sd="0" x="3"/>
        <item n="Apr 2023" sd="0" x="4"/>
        <item n="May 2023" sd="0" x="5"/>
        <item n="Jun 2023" sd="0" x="6"/>
        <item n="Jul 2023" sd="0" x="7"/>
        <item n="Aug 2023" sd="0" x="8"/>
        <item n="Sep 2023" sd="0" x="9"/>
        <item n="Oct 2023" sd="0" x="10"/>
        <item n="Nov 2023" sd="0" x="11"/>
        <item n="Dec 2023" sd="0" x="12"/>
        <item sd="0" x="13"/>
      </items>
    </pivotField>
  </pivotFields>
  <rowFields count="3">
    <field x="14"/>
    <field x="13"/>
    <field x="0"/>
  </rowFields>
  <rowItems count="13">
    <i>
      <x v="1"/>
    </i>
    <i>
      <x v="2"/>
    </i>
    <i>
      <x v="3"/>
    </i>
    <i>
      <x v="4"/>
    </i>
    <i>
      <x v="5"/>
    </i>
    <i>
      <x v="6"/>
    </i>
    <i>
      <x v="7"/>
    </i>
    <i>
      <x v="8"/>
    </i>
    <i>
      <x v="9"/>
    </i>
    <i>
      <x v="10"/>
    </i>
    <i>
      <x v="11"/>
    </i>
    <i>
      <x v="12"/>
    </i>
    <i t="grand">
      <x/>
    </i>
  </rowItems>
  <colItems count="1">
    <i/>
  </colItems>
  <dataFields count="1">
    <dataField name="Average of Conversion Rate %" fld="9" subtotal="average" baseField="0" baseItem="0" numFmtId="9"/>
  </dataFields>
  <formats count="1">
    <format dxfId="1">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A916990-53DD-4317-91A1-4A08AB510814}" name="Pivot_CatConversion"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Y4:Z12" firstHeaderRow="1" firstDataRow="1" firstDataCol="1"/>
  <pivotFields count="15">
    <pivotField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axis="axisRow" showAll="0">
      <items count="8">
        <item x="3"/>
        <item x="5"/>
        <item x="0"/>
        <item x="2"/>
        <item x="6"/>
        <item x="4"/>
        <item x="1"/>
        <item t="default"/>
      </items>
    </pivotField>
    <pivotField numFmtId="164" showAll="0"/>
    <pivotField showAll="0"/>
    <pivotField showAll="0"/>
    <pivotField showAll="0"/>
    <pivotField dataField="1" showAll="0"/>
    <pivotField numFmtId="164" showAll="0"/>
    <pivotField numFmtId="164" showAll="0"/>
    <pivotField numFmtId="9" showAll="0"/>
    <pivotField numFmtId="164" showAll="0"/>
    <pivotField numFmtId="9"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Items count="1">
    <i/>
  </colItems>
  <dataFields count="1">
    <dataField name="Sum of Conversions" fld="6" baseField="0" baseItem="0"/>
  </dataFields>
  <formats count="1">
    <format dxfId="2">
      <pivotArea collapsedLevelsAreSubtotals="1"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711101-B717-45A4-AD1F-0F36DC7C3D94}" name="Pivot_ROA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C4:AE12" firstHeaderRow="0" firstDataRow="1" firstDataCol="1"/>
  <pivotFields count="15">
    <pivotField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axis="axisRow" showAll="0">
      <items count="8">
        <item x="3"/>
        <item x="5"/>
        <item x="0"/>
        <item x="2"/>
        <item x="6"/>
        <item x="4"/>
        <item x="1"/>
        <item t="default"/>
      </items>
    </pivotField>
    <pivotField dataField="1" numFmtId="164" showAll="0"/>
    <pivotField showAll="0"/>
    <pivotField showAll="0"/>
    <pivotField showAll="0"/>
    <pivotField showAll="0"/>
    <pivotField dataField="1" numFmtId="164" showAll="0"/>
    <pivotField numFmtId="164" showAll="0"/>
    <pivotField numFmtId="9" showAll="0"/>
    <pivotField numFmtId="164" showAll="0"/>
    <pivotField numFmtId="9"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i>
    <i>
      <x v="1"/>
    </i>
    <i>
      <x v="2"/>
    </i>
    <i>
      <x v="3"/>
    </i>
    <i>
      <x v="4"/>
    </i>
    <i>
      <x v="5"/>
    </i>
    <i>
      <x v="6"/>
    </i>
    <i t="grand">
      <x/>
    </i>
  </rowItems>
  <colFields count="1">
    <field x="-2"/>
  </colFields>
  <colItems count="2">
    <i>
      <x/>
    </i>
    <i i="1">
      <x v="1"/>
    </i>
  </colItems>
  <dataFields count="2">
    <dataField name="Sum of Ad Cost" fld="2" baseField="0" baseItem="0"/>
    <dataField name="Sum of Revenue from Ads" fld="7" baseField="0" baseItem="0"/>
  </dataFields>
  <formats count="2">
    <format dxfId="4">
      <pivotArea collapsedLevelsAreSubtotals="1" fieldPosition="0">
        <references count="2">
          <reference field="4294967294" count="1" selected="0">
            <x v="1"/>
          </reference>
          <reference field="1" count="1">
            <x v="0"/>
          </reference>
        </references>
      </pivotArea>
    </format>
    <format dxfId="3">
      <pivotArea outline="0" collapsedLevelsAreSubtotals="1" fieldPosition="0"/>
    </format>
  </formats>
  <chartFormats count="2">
    <chartFormat chart="18" format="7"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F2B3BB9-85E7-4957-A2E4-40FAEF3E9711}" name="Pivot_RevenueCo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T4:V17" firstHeaderRow="0"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dataField="1" numFmtId="164" showAll="0"/>
    <pivotField showAll="0"/>
    <pivotField showAll="0"/>
    <pivotField showAll="0"/>
    <pivotField showAll="0"/>
    <pivotField dataField="1" numFmtId="164" showAll="0"/>
    <pivotField numFmtId="164" showAll="0"/>
    <pivotField numFmtId="9" showAll="0"/>
    <pivotField numFmtId="164" showAll="0"/>
    <pivotField numFmtId="9" showAll="0"/>
    <pivotField numFmtId="164"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3">
    <field x="14"/>
    <field x="13"/>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Revenue" fld="7" baseField="14" baseItem="1"/>
    <dataField name="Ad Costs" fld="2" baseField="14" baseItem="1"/>
  </dataFields>
  <formats count="2">
    <format dxfId="6">
      <pivotArea collapsedLevelsAreSubtotals="1" fieldPosition="0">
        <references count="2">
          <reference field="4294967294" count="1" selected="0">
            <x v="0"/>
          </reference>
          <reference field="14" count="1">
            <x v="1"/>
          </reference>
        </references>
      </pivotArea>
    </format>
    <format dxfId="5">
      <pivotArea outline="0" collapsedLevelsAreSubtotals="1" fieldPosition="0"/>
    </format>
  </formats>
  <chartFormats count="2">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992479-6859-4AC4-B100-67B059636415}" name="Pivot_Impression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4:B17" firstHeaderRow="1" firstDataRow="1" firstDataCol="1"/>
  <pivotFields count="15">
    <pivotField axis="axisRow" numFmtId="14" showAll="0">
      <items count="347">
        <item x="9"/>
        <item x="233"/>
        <item x="69"/>
        <item x="187"/>
        <item x="309"/>
        <item x="171"/>
        <item x="128"/>
        <item x="101"/>
        <item x="260"/>
        <item x="93"/>
        <item x="103"/>
        <item x="240"/>
        <item x="185"/>
        <item x="146"/>
        <item x="73"/>
        <item x="305"/>
        <item x="225"/>
        <item x="246"/>
        <item x="232"/>
        <item x="248"/>
        <item x="5"/>
        <item x="80"/>
        <item x="136"/>
        <item x="48"/>
        <item x="216"/>
        <item x="151"/>
        <item x="317"/>
        <item x="326"/>
        <item x="13"/>
        <item x="297"/>
        <item x="145"/>
        <item x="104"/>
        <item x="144"/>
        <item x="15"/>
        <item x="46"/>
        <item x="154"/>
        <item x="25"/>
        <item x="343"/>
        <item x="262"/>
        <item x="231"/>
        <item x="40"/>
        <item x="243"/>
        <item x="12"/>
        <item x="308"/>
        <item x="86"/>
        <item x="242"/>
        <item x="84"/>
        <item x="55"/>
        <item x="164"/>
        <item x="42"/>
        <item x="315"/>
        <item x="279"/>
        <item x="82"/>
        <item x="186"/>
        <item x="78"/>
        <item x="194"/>
        <item x="19"/>
        <item x="166"/>
        <item x="324"/>
        <item x="273"/>
        <item x="277"/>
        <item x="123"/>
        <item x="274"/>
        <item x="253"/>
        <item x="105"/>
        <item x="65"/>
        <item x="129"/>
        <item x="188"/>
        <item x="64"/>
        <item x="275"/>
        <item x="153"/>
        <item x="307"/>
        <item x="30"/>
        <item x="289"/>
        <item x="162"/>
        <item x="76"/>
        <item x="125"/>
        <item x="259"/>
        <item x="7"/>
        <item x="338"/>
        <item x="143"/>
        <item x="60"/>
        <item x="177"/>
        <item x="114"/>
        <item x="156"/>
        <item x="107"/>
        <item x="310"/>
        <item x="328"/>
        <item x="26"/>
        <item x="172"/>
        <item x="88"/>
        <item x="168"/>
        <item x="241"/>
        <item x="234"/>
        <item x="247"/>
        <item x="96"/>
        <item x="41"/>
        <item x="344"/>
        <item x="57"/>
        <item x="10"/>
        <item x="180"/>
        <item x="294"/>
        <item x="298"/>
        <item x="100"/>
        <item x="8"/>
        <item x="239"/>
        <item x="179"/>
        <item x="99"/>
        <item x="213"/>
        <item x="27"/>
        <item x="249"/>
        <item x="108"/>
        <item x="325"/>
        <item x="49"/>
        <item x="200"/>
        <item x="204"/>
        <item x="174"/>
        <item x="127"/>
        <item x="269"/>
        <item x="38"/>
        <item x="235"/>
        <item x="98"/>
        <item x="173"/>
        <item x="251"/>
        <item x="139"/>
        <item x="132"/>
        <item x="189"/>
        <item x="215"/>
        <item x="0"/>
        <item x="266"/>
        <item x="250"/>
        <item x="208"/>
        <item x="257"/>
        <item x="197"/>
        <item x="37"/>
        <item x="182"/>
        <item x="90"/>
        <item x="28"/>
        <item x="219"/>
        <item x="91"/>
        <item x="184"/>
        <item x="126"/>
        <item x="47"/>
        <item x="265"/>
        <item x="34"/>
        <item x="21"/>
        <item x="75"/>
        <item x="264"/>
        <item x="53"/>
        <item x="293"/>
        <item x="32"/>
        <item x="244"/>
        <item x="224"/>
        <item x="333"/>
        <item x="304"/>
        <item x="278"/>
        <item x="331"/>
        <item x="334"/>
        <item x="35"/>
        <item x="45"/>
        <item x="302"/>
        <item x="31"/>
        <item x="287"/>
        <item x="1"/>
        <item x="223"/>
        <item x="256"/>
        <item x="111"/>
        <item x="271"/>
        <item x="281"/>
        <item x="254"/>
        <item x="58"/>
        <item x="318"/>
        <item x="306"/>
        <item x="229"/>
        <item x="320"/>
        <item x="312"/>
        <item x="159"/>
        <item x="119"/>
        <item x="209"/>
        <item x="296"/>
        <item x="280"/>
        <item x="23"/>
        <item x="193"/>
        <item x="138"/>
        <item x="345"/>
        <item x="291"/>
        <item x="44"/>
        <item x="283"/>
        <item x="314"/>
        <item x="110"/>
        <item x="176"/>
        <item x="237"/>
        <item x="222"/>
        <item x="205"/>
        <item x="16"/>
        <item x="316"/>
        <item x="77"/>
        <item x="94"/>
        <item x="203"/>
        <item x="112"/>
        <item x="135"/>
        <item x="169"/>
        <item x="288"/>
        <item x="201"/>
        <item x="83"/>
        <item x="221"/>
        <item x="95"/>
        <item x="342"/>
        <item x="22"/>
        <item x="152"/>
        <item x="261"/>
        <item x="106"/>
        <item x="276"/>
        <item x="71"/>
        <item x="43"/>
        <item x="97"/>
        <item x="238"/>
        <item x="14"/>
        <item x="214"/>
        <item x="33"/>
        <item x="141"/>
        <item x="18"/>
        <item x="124"/>
        <item x="337"/>
        <item x="4"/>
        <item x="29"/>
        <item x="335"/>
        <item x="258"/>
        <item x="263"/>
        <item x="2"/>
        <item x="130"/>
        <item x="311"/>
        <item x="327"/>
        <item x="245"/>
        <item x="20"/>
        <item x="121"/>
        <item x="319"/>
        <item x="301"/>
        <item x="161"/>
        <item x="299"/>
        <item x="66"/>
        <item x="272"/>
        <item x="323"/>
        <item x="67"/>
        <item x="220"/>
        <item x="207"/>
        <item x="303"/>
        <item x="117"/>
        <item x="109"/>
        <item x="11"/>
        <item x="87"/>
        <item x="134"/>
        <item x="54"/>
        <item x="268"/>
        <item x="178"/>
        <item x="163"/>
        <item x="52"/>
        <item x="3"/>
        <item x="227"/>
        <item x="149"/>
        <item x="79"/>
        <item x="160"/>
        <item x="267"/>
        <item x="142"/>
        <item x="122"/>
        <item x="255"/>
        <item x="284"/>
        <item x="321"/>
        <item x="51"/>
        <item x="181"/>
        <item x="292"/>
        <item x="17"/>
        <item x="59"/>
        <item x="228"/>
        <item x="300"/>
        <item x="191"/>
        <item x="329"/>
        <item x="339"/>
        <item x="230"/>
        <item x="116"/>
        <item x="170"/>
        <item x="295"/>
        <item x="147"/>
        <item x="74"/>
        <item x="157"/>
        <item x="85"/>
        <item x="210"/>
        <item x="332"/>
        <item x="285"/>
        <item x="61"/>
        <item x="282"/>
        <item x="322"/>
        <item x="70"/>
        <item x="190"/>
        <item x="89"/>
        <item x="218"/>
        <item x="137"/>
        <item x="330"/>
        <item x="131"/>
        <item x="148"/>
        <item x="50"/>
        <item x="167"/>
        <item x="92"/>
        <item x="39"/>
        <item x="24"/>
        <item x="56"/>
        <item x="120"/>
        <item x="158"/>
        <item x="155"/>
        <item x="118"/>
        <item x="195"/>
        <item x="72"/>
        <item x="165"/>
        <item x="198"/>
        <item x="36"/>
        <item x="217"/>
        <item x="196"/>
        <item x="68"/>
        <item x="63"/>
        <item x="199"/>
        <item x="341"/>
        <item x="81"/>
        <item x="290"/>
        <item x="206"/>
        <item x="236"/>
        <item x="336"/>
        <item x="62"/>
        <item x="192"/>
        <item x="150"/>
        <item x="226"/>
        <item x="133"/>
        <item x="252"/>
        <item x="113"/>
        <item x="286"/>
        <item x="340"/>
        <item x="175"/>
        <item x="313"/>
        <item x="183"/>
        <item x="212"/>
        <item x="6"/>
        <item x="115"/>
        <item x="102"/>
        <item x="270"/>
        <item x="211"/>
        <item x="202"/>
        <item x="140"/>
        <item t="default"/>
      </items>
    </pivotField>
    <pivotField showAll="0">
      <items count="8">
        <item x="3"/>
        <item x="5"/>
        <item x="0"/>
        <item x="2"/>
        <item x="6"/>
        <item x="4"/>
        <item x="1"/>
        <item t="default"/>
      </items>
    </pivotField>
    <pivotField numFmtId="164" showAll="0"/>
    <pivotField dataField="1" showAll="0"/>
    <pivotField showAll="0"/>
    <pivotField showAll="0"/>
    <pivotField showAll="0"/>
    <pivotField numFmtId="164" showAll="0"/>
    <pivotField numFmtId="164" showAll="0"/>
    <pivotField numFmtId="9" showAll="0"/>
    <pivotField numFmtId="164" showAll="0"/>
    <pivotField numFmtId="9" showAll="0"/>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n="Jan 2023" sd="0" x="1"/>
        <item n="Feb 2023" sd="0" x="2"/>
        <item n="Mar 2023" sd="0" x="3"/>
        <item n="Apr 2023" sd="0" x="4"/>
        <item n="May 2023" sd="0" x="5"/>
        <item n="Jun 2023" sd="0" x="6"/>
        <item n="Jul 2023" sd="0" x="7"/>
        <item n="Aug 2023" sd="0" x="8"/>
        <item n="Sep 2023" sd="0" x="9"/>
        <item n="Oct 2023" sd="0" x="10"/>
        <item n="Nov 2023" sd="0" x="11"/>
        <item n="Dec 2023" sd="0" x="12"/>
        <item sd="0" x="13"/>
        <item t="default"/>
      </items>
    </pivotField>
  </pivotFields>
  <rowFields count="3">
    <field x="14"/>
    <field x="13"/>
    <field x="0"/>
  </rowFields>
  <rowItems count="13">
    <i>
      <x v="1"/>
    </i>
    <i>
      <x v="2"/>
    </i>
    <i>
      <x v="3"/>
    </i>
    <i>
      <x v="4"/>
    </i>
    <i>
      <x v="5"/>
    </i>
    <i>
      <x v="6"/>
    </i>
    <i>
      <x v="7"/>
    </i>
    <i>
      <x v="8"/>
    </i>
    <i>
      <x v="9"/>
    </i>
    <i>
      <x v="10"/>
    </i>
    <i>
      <x v="11"/>
    </i>
    <i>
      <x v="12"/>
    </i>
    <i t="grand">
      <x/>
    </i>
  </rowItems>
  <colItems count="1">
    <i/>
  </colItems>
  <dataFields count="1">
    <dataField name="Sum of Impressions" fld="3" baseField="0" baseItem="0" numFmtId="166"/>
  </dataFields>
  <formats count="2">
    <format dxfId="8">
      <pivotArea outline="0" collapsedLevelsAreSubtotals="1" fieldPosition="0"/>
    </format>
    <format dxfId="7">
      <pivotArea collapsedLevelsAreSubtotals="1" fieldPosition="0">
        <references count="1">
          <reference field="14" count="1">
            <x v="1"/>
          </reference>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mpaign1" xr10:uid="{E8E2B4DD-E381-4C0B-B68B-2DA2A7BE90E7}" sourceName="Campaign">
  <pivotTables>
    <pivotTable tabId="7" name="Pivot_ROAS"/>
    <pivotTable tabId="7" name="Pivot_CatConversion"/>
    <pivotTable tabId="7" name="Pivot_ConversionRate"/>
    <pivotTable tabId="7" name="Pivot_Conversions"/>
    <pivotTable tabId="7" name="Pivot_CTR"/>
    <pivotTable tabId="7" name="Pivot_Impressions"/>
    <pivotTable tabId="7" name="Pivot_RevenueCost"/>
  </pivotTables>
  <data>
    <tabular pivotCacheId="14431055">
      <items count="7">
        <i x="3" s="1"/>
        <i x="5" s="1"/>
        <i x="0" s="1"/>
        <i x="2" s="1"/>
        <i x="6"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mpaign 1" xr10:uid="{66561EC8-D18C-4ADE-9782-D256C75F4BB7}" cache="Slicer_Campaign1" caption="Campaign" style="SlicerStyleLight1 2"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3B6DF0-0094-44C5-A2BD-5BCC5CF080C0}" name="tbl_Data" displayName="tbl_Data" ref="A1:M1001" totalsRowShown="0">
  <autoFilter ref="A1:M1001" xr:uid="{923B6DF0-0094-44C5-A2BD-5BCC5CF080C0}"/>
  <sortState xmlns:xlrd2="http://schemas.microsoft.com/office/spreadsheetml/2017/richdata2" ref="A2:M1001">
    <sortCondition ref="A1:A1001"/>
  </sortState>
  <tableColumns count="13">
    <tableColumn id="1" xr3:uid="{72D36913-7786-46B0-9420-A8C862BABBAD}" name="Date" dataDxfId="17"/>
    <tableColumn id="2" xr3:uid="{75B20248-E3AA-4DBB-B44E-DC6901118C8E}" name="Campaign" dataDxfId="16"/>
    <tableColumn id="14" xr3:uid="{2E3170A1-052F-4D60-861B-CF098F158646}" name="Ad Cost" dataDxfId="15"/>
    <tableColumn id="4" xr3:uid="{E15AE0FC-E298-4B37-82B2-12EAFFF9CC47}" name="Impressions"/>
    <tableColumn id="5" xr3:uid="{DB28DE18-C666-4890-8A99-B9CE0CF5AD2F}" name="Clicks"/>
    <tableColumn id="7" xr3:uid="{5285E93D-F568-4037-9554-84EBBF4F2050}" name="Gender" dataDxfId="14"/>
    <tableColumn id="8" xr3:uid="{713E7846-12F0-4D19-88DB-B880DCC4BF6F}" name="Conversions"/>
    <tableColumn id="9" xr3:uid="{775D0476-F643-4EED-980B-47D6E47D08F2}" name="Revenue from Ads" dataDxfId="13"/>
    <tableColumn id="11" xr3:uid="{CDD429CF-7E42-4F50-B643-EF4321FAFD45}" name="Cost per Click" dataDxfId="12">
      <calculatedColumnFormula>tbl_Data[[#This Row],[Ad Cost]]/tbl_Data[[#This Row],[Impressions]]</calculatedColumnFormula>
    </tableColumn>
    <tableColumn id="12" xr3:uid="{5A9D7240-F30B-4A7C-950F-C59D3F0CC14C}" name="Conversion Rate %" dataCellStyle="Percent">
      <calculatedColumnFormula>tbl_Data[[#This Row],[Conversions]]/tbl_Data[[#This Row],[Clicks]]</calculatedColumnFormula>
    </tableColumn>
    <tableColumn id="13" xr3:uid="{050475B9-B460-46CD-A017-FB57B0321937}" name="Cost per Conversion" dataDxfId="11">
      <calculatedColumnFormula>tbl_Data[[#This Row],[Ad Cost]]/tbl_Data[[#This Row],[Conversions]]</calculatedColumnFormula>
    </tableColumn>
    <tableColumn id="15" xr3:uid="{C0B3F579-484D-4CC0-9D26-494A611B274C}" name="Click through Rate" dataDxfId="10" dataCellStyle="Percent">
      <calculatedColumnFormula>(tbl_Data[[#This Row],[Clicks]]/tbl_Data[[#This Row],[Impressions]])</calculatedColumnFormula>
    </tableColumn>
    <tableColumn id="23" xr3:uid="{A6E37985-40A7-4541-A4B5-AE4D95995164}" name="ROAS" dataDxfId="9">
      <calculatedColumnFormula>tbl_Data[[#This Row],[Revenue from Ads]]/tbl_Data[[#This Row],[Ad Cost]]</calculatedColumnFormula>
    </tableColumn>
  </tableColumns>
  <tableStyleInfo name="TableStyleLight9"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6300F71B-EFAE-4D2A-ABEF-758AF910E7C9}" sourceName="Date">
  <pivotTables>
    <pivotTable tabId="7" name="Pivot_ROAS"/>
    <pivotTable tabId="7" name="Pivot_CatConversion"/>
    <pivotTable tabId="7" name="Pivot_ConversionRate"/>
    <pivotTable tabId="7" name="Pivot_Conversions"/>
    <pivotTable tabId="7" name="Pivot_CTR"/>
    <pivotTable tabId="7" name="Pivot_Impressions"/>
    <pivotTable tabId="7" name="Pivot_RevenueCost"/>
  </pivotTables>
  <state minimalRefreshVersion="6" lastRefreshVersion="6" pivotCacheId="14431055"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798EABF-2E7E-4516-86B3-75A797F31212}" cache="NativeTimeline_Date1" caption="Date" level="2" selectionLevel="2" scrollPosition="2023-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0F178-33AD-C944-A9B1-0F2D168EF268}">
  <dimension ref="A1:AB405"/>
  <sheetViews>
    <sheetView showGridLines="0" zoomScale="50" zoomScaleNormal="50" workbookViewId="0">
      <selection activeCell="AB21" sqref="AB21"/>
    </sheetView>
  </sheetViews>
  <sheetFormatPr defaultColWidth="11" defaultRowHeight="15.5" x14ac:dyDescent="0.35"/>
  <cols>
    <col min="4" max="4" width="14.83203125" customWidth="1"/>
    <col min="29" max="16384" width="11" style="14"/>
  </cols>
  <sheetData>
    <row r="1" spans="1:28" x14ac:dyDescent="0.35">
      <c r="A1" s="6"/>
      <c r="B1" s="6"/>
      <c r="C1" s="6"/>
      <c r="D1" s="6"/>
      <c r="E1" s="12"/>
      <c r="F1" s="13"/>
      <c r="G1" s="13"/>
      <c r="H1" s="13"/>
      <c r="I1" s="13"/>
      <c r="J1" s="13"/>
      <c r="K1" s="13"/>
      <c r="L1" s="13"/>
      <c r="M1" s="13"/>
      <c r="N1" s="13"/>
      <c r="O1" s="13"/>
      <c r="P1" s="13"/>
      <c r="Q1" s="13"/>
      <c r="R1" s="13"/>
      <c r="S1" s="13"/>
      <c r="T1" s="13"/>
      <c r="U1" s="13"/>
      <c r="V1" s="13"/>
      <c r="W1" s="13"/>
      <c r="X1" s="13"/>
      <c r="Y1" s="13"/>
      <c r="Z1" s="13"/>
      <c r="AA1" s="13"/>
      <c r="AB1" s="13"/>
    </row>
    <row r="2" spans="1:28" x14ac:dyDescent="0.35">
      <c r="A2" s="6"/>
      <c r="B2" s="6"/>
      <c r="C2" s="6"/>
      <c r="D2" s="6"/>
      <c r="E2" s="12"/>
      <c r="F2" s="13"/>
      <c r="G2" s="13"/>
      <c r="H2" s="13"/>
      <c r="I2" s="13"/>
      <c r="J2" s="13"/>
      <c r="K2" s="13"/>
      <c r="L2" s="13"/>
      <c r="M2" s="13"/>
      <c r="N2" s="13"/>
      <c r="O2" s="13"/>
      <c r="P2" s="13"/>
      <c r="Q2" s="13"/>
      <c r="R2" s="13"/>
      <c r="S2" s="13"/>
      <c r="T2" s="13"/>
      <c r="U2" s="13"/>
      <c r="V2" s="13"/>
      <c r="W2" s="13"/>
      <c r="X2" s="13"/>
      <c r="Y2" s="13"/>
      <c r="Z2" s="13"/>
      <c r="AA2" s="13"/>
      <c r="AB2" s="13"/>
    </row>
    <row r="3" spans="1:28" x14ac:dyDescent="0.35">
      <c r="A3" s="6"/>
      <c r="B3" s="6"/>
      <c r="C3" s="6"/>
      <c r="D3" s="6"/>
      <c r="E3" s="12"/>
      <c r="F3" s="13"/>
      <c r="G3" s="13"/>
      <c r="H3" s="13"/>
      <c r="I3" s="13"/>
      <c r="J3" s="13"/>
      <c r="K3" s="13"/>
      <c r="L3" s="13"/>
      <c r="M3" s="13"/>
      <c r="N3" s="13"/>
      <c r="O3" s="13"/>
      <c r="P3" s="13"/>
      <c r="Q3" s="13"/>
      <c r="R3" s="13"/>
      <c r="S3" s="13"/>
      <c r="T3" s="13"/>
      <c r="U3" s="13"/>
      <c r="V3" s="13"/>
      <c r="W3" s="13"/>
      <c r="X3" s="13"/>
      <c r="Y3" s="13"/>
      <c r="Z3" s="13"/>
      <c r="AA3" s="13"/>
      <c r="AB3" s="13"/>
    </row>
    <row r="4" spans="1:28" x14ac:dyDescent="0.35">
      <c r="A4" s="6"/>
      <c r="B4" s="6"/>
      <c r="C4" s="6"/>
      <c r="D4" s="6"/>
      <c r="E4" s="12"/>
      <c r="F4" s="13"/>
      <c r="G4" s="13"/>
      <c r="H4" s="13"/>
      <c r="I4" s="13"/>
      <c r="J4" s="13"/>
      <c r="K4" s="13"/>
      <c r="L4" s="13"/>
      <c r="M4" s="13"/>
      <c r="N4" s="13"/>
      <c r="O4" s="13"/>
      <c r="P4" s="13"/>
      <c r="Q4" s="13"/>
      <c r="R4" s="13"/>
      <c r="S4" s="13"/>
      <c r="T4" s="13"/>
      <c r="U4" s="13"/>
      <c r="V4" s="13"/>
      <c r="W4" s="13"/>
      <c r="X4" s="13"/>
      <c r="Y4" s="13"/>
      <c r="Z4" s="13"/>
      <c r="AA4" s="13"/>
      <c r="AB4" s="13"/>
    </row>
    <row r="5" spans="1:28" x14ac:dyDescent="0.35">
      <c r="A5" s="6"/>
      <c r="B5" s="6"/>
      <c r="C5" s="6"/>
      <c r="D5" s="6"/>
      <c r="E5" s="12"/>
      <c r="F5" s="13"/>
      <c r="G5" s="13"/>
      <c r="H5" s="13"/>
      <c r="I5" s="13"/>
      <c r="J5" s="13"/>
      <c r="K5" s="13"/>
      <c r="L5" s="13"/>
      <c r="M5" s="13"/>
      <c r="N5" s="13"/>
      <c r="O5" s="13"/>
      <c r="P5" s="13"/>
      <c r="Q5" s="13"/>
      <c r="R5" s="13"/>
      <c r="S5" s="13"/>
      <c r="T5" s="13"/>
      <c r="U5" s="13"/>
      <c r="V5" s="13"/>
      <c r="W5" s="13"/>
      <c r="X5" s="13"/>
      <c r="Y5" s="13"/>
      <c r="Z5" s="13"/>
      <c r="AA5" s="13"/>
      <c r="AB5" s="13"/>
    </row>
    <row r="6" spans="1:28" x14ac:dyDescent="0.35">
      <c r="A6" s="6"/>
      <c r="B6" s="6"/>
      <c r="C6" s="6"/>
      <c r="D6" s="6"/>
      <c r="E6" s="12"/>
      <c r="F6" s="13"/>
      <c r="G6" s="13"/>
      <c r="H6" s="13"/>
      <c r="I6" s="13"/>
      <c r="J6" s="13"/>
      <c r="K6" s="13"/>
      <c r="L6" s="13"/>
      <c r="M6" s="13"/>
      <c r="N6" s="13"/>
      <c r="O6" s="13"/>
      <c r="P6" s="13"/>
      <c r="Q6" s="13"/>
      <c r="R6" s="13"/>
      <c r="S6" s="13"/>
      <c r="T6" s="13"/>
      <c r="U6" s="13"/>
      <c r="V6" s="13"/>
      <c r="W6" s="13"/>
      <c r="X6" s="13"/>
      <c r="Y6" s="13"/>
      <c r="Z6" s="13"/>
      <c r="AA6" s="13"/>
      <c r="AB6" s="13"/>
    </row>
    <row r="7" spans="1:28" x14ac:dyDescent="0.35">
      <c r="A7" s="6"/>
      <c r="B7" s="6"/>
      <c r="C7" s="6"/>
      <c r="D7" s="6"/>
      <c r="E7" s="12"/>
      <c r="F7" s="13"/>
      <c r="G7" s="13"/>
      <c r="H7" s="13"/>
      <c r="I7" s="13"/>
      <c r="J7" s="13"/>
      <c r="K7" s="13"/>
      <c r="L7" s="13"/>
      <c r="M7" s="13"/>
      <c r="N7" s="13"/>
      <c r="O7" s="13"/>
      <c r="P7" s="13"/>
      <c r="Q7" s="13"/>
      <c r="R7" s="13"/>
      <c r="S7" s="13"/>
      <c r="T7" s="13"/>
      <c r="U7" s="13"/>
      <c r="V7" s="13"/>
      <c r="W7" s="13"/>
      <c r="X7" s="13"/>
      <c r="Y7" s="13"/>
      <c r="Z7" s="13"/>
      <c r="AA7" s="13"/>
      <c r="AB7" s="13"/>
    </row>
    <row r="8" spans="1:28" x14ac:dyDescent="0.35">
      <c r="A8" s="6"/>
      <c r="B8" s="6"/>
      <c r="C8" s="6"/>
      <c r="D8" s="6"/>
      <c r="E8" s="12"/>
      <c r="F8" s="13"/>
      <c r="G8" s="13"/>
      <c r="H8" s="13"/>
      <c r="I8" s="13"/>
      <c r="J8" s="13"/>
      <c r="K8" s="13"/>
      <c r="L8" s="13"/>
      <c r="M8" s="13"/>
      <c r="N8" s="13"/>
      <c r="O8" s="13"/>
      <c r="P8" s="13"/>
      <c r="Q8" s="13"/>
      <c r="R8" s="13"/>
      <c r="S8" s="13"/>
      <c r="T8" s="13"/>
      <c r="U8" s="13"/>
      <c r="V8" s="13"/>
      <c r="W8" s="13"/>
      <c r="X8" s="13"/>
      <c r="Y8" s="13"/>
      <c r="Z8" s="13"/>
      <c r="AA8" s="13"/>
      <c r="AB8" s="13"/>
    </row>
    <row r="9" spans="1:28" x14ac:dyDescent="0.35">
      <c r="A9" s="6"/>
      <c r="B9" s="6"/>
      <c r="C9" s="6"/>
      <c r="D9" s="6"/>
      <c r="E9" s="12"/>
      <c r="F9" s="13"/>
      <c r="G9" s="13"/>
      <c r="H9" s="13"/>
      <c r="I9" s="13"/>
      <c r="J9" s="13"/>
      <c r="K9" s="13"/>
      <c r="L9" s="13"/>
      <c r="M9" s="13"/>
      <c r="N9" s="13"/>
      <c r="O9" s="13"/>
      <c r="P9" s="13"/>
      <c r="Q9" s="13"/>
      <c r="R9" s="13"/>
      <c r="S9" s="13"/>
      <c r="T9" s="13"/>
      <c r="U9" s="13"/>
      <c r="V9" s="13"/>
      <c r="W9" s="13"/>
      <c r="X9" s="13"/>
      <c r="Y9" s="13"/>
      <c r="Z9" s="13"/>
      <c r="AA9" s="13"/>
      <c r="AB9" s="13"/>
    </row>
    <row r="10" spans="1:28" x14ac:dyDescent="0.35">
      <c r="A10" s="6"/>
      <c r="B10" s="6"/>
      <c r="C10" s="6"/>
      <c r="D10" s="6"/>
      <c r="E10" s="12"/>
      <c r="F10" s="13"/>
      <c r="G10" s="13"/>
      <c r="H10" s="13"/>
      <c r="I10" s="13"/>
      <c r="J10" s="13"/>
      <c r="K10" s="13"/>
      <c r="L10" s="13"/>
      <c r="M10" s="13"/>
      <c r="N10" s="13"/>
      <c r="O10" s="13"/>
      <c r="P10" s="13"/>
      <c r="Q10" s="13"/>
      <c r="R10" s="13"/>
      <c r="S10" s="13"/>
      <c r="T10" s="13"/>
      <c r="U10" s="13"/>
      <c r="V10" s="13"/>
      <c r="W10" s="13"/>
      <c r="X10" s="13"/>
      <c r="Y10" s="13"/>
      <c r="Z10" s="13"/>
      <c r="AA10" s="13"/>
      <c r="AB10" s="13"/>
    </row>
    <row r="11" spans="1:28" x14ac:dyDescent="0.35">
      <c r="A11" s="6"/>
      <c r="B11" s="6"/>
      <c r="C11" s="6"/>
      <c r="D11" s="6"/>
      <c r="E11" s="12"/>
      <c r="F11" s="13"/>
      <c r="G11" s="13"/>
      <c r="H11" s="13"/>
      <c r="I11" s="13"/>
      <c r="J11" s="13"/>
      <c r="K11" s="13"/>
      <c r="L11" s="13"/>
      <c r="M11" s="13"/>
      <c r="N11" s="13"/>
      <c r="O11" s="13"/>
      <c r="P11" s="13"/>
      <c r="Q11" s="13"/>
      <c r="R11" s="13"/>
      <c r="S11" s="13"/>
      <c r="T11" s="13"/>
      <c r="U11" s="13"/>
      <c r="V11" s="13"/>
      <c r="W11" s="13"/>
      <c r="X11" s="13"/>
      <c r="Y11" s="13"/>
      <c r="Z11" s="13"/>
      <c r="AA11" s="13"/>
      <c r="AB11" s="13"/>
    </row>
    <row r="12" spans="1:28" x14ac:dyDescent="0.35">
      <c r="A12" s="6"/>
      <c r="B12" s="6"/>
      <c r="C12" s="6"/>
      <c r="D12" s="6"/>
      <c r="E12" s="12"/>
      <c r="F12" s="13"/>
      <c r="G12" s="13"/>
      <c r="H12" s="13"/>
      <c r="I12" s="13"/>
      <c r="J12" s="13"/>
      <c r="K12" s="13"/>
      <c r="L12" s="13"/>
      <c r="M12" s="13"/>
      <c r="N12" s="13"/>
      <c r="O12" s="13"/>
      <c r="P12" s="13"/>
      <c r="Q12" s="13"/>
      <c r="R12" s="13"/>
      <c r="S12" s="13"/>
      <c r="T12" s="13"/>
      <c r="U12" s="13"/>
      <c r="V12" s="13"/>
      <c r="W12" s="13"/>
      <c r="X12" s="13"/>
      <c r="Y12" s="13"/>
      <c r="Z12" s="13"/>
      <c r="AA12" s="13"/>
      <c r="AB12" s="13"/>
    </row>
    <row r="13" spans="1:28" x14ac:dyDescent="0.35">
      <c r="A13" s="6"/>
      <c r="B13" s="6"/>
      <c r="C13" s="6"/>
      <c r="D13" s="6"/>
      <c r="E13" s="12"/>
      <c r="F13" s="13"/>
      <c r="G13" s="13"/>
      <c r="H13" s="13"/>
      <c r="I13" s="13"/>
      <c r="J13" s="13"/>
      <c r="K13" s="13"/>
      <c r="L13" s="13"/>
      <c r="M13" s="13"/>
      <c r="N13" s="13"/>
      <c r="O13" s="13"/>
      <c r="P13" s="13"/>
      <c r="Q13" s="13"/>
      <c r="R13" s="13"/>
      <c r="S13" s="13"/>
      <c r="T13" s="13"/>
      <c r="U13" s="13"/>
      <c r="V13" s="13"/>
      <c r="W13" s="13"/>
      <c r="X13" s="13"/>
      <c r="Y13" s="13"/>
      <c r="Z13" s="13"/>
      <c r="AA13" s="13"/>
      <c r="AB13" s="13"/>
    </row>
    <row r="14" spans="1:28" x14ac:dyDescent="0.35">
      <c r="A14" s="6"/>
      <c r="B14" s="6"/>
      <c r="C14" s="6"/>
      <c r="D14" s="6"/>
      <c r="E14" s="12"/>
      <c r="F14" s="13"/>
      <c r="G14" s="13"/>
      <c r="H14" s="13"/>
      <c r="I14" s="13"/>
      <c r="J14" s="13"/>
      <c r="K14" s="13"/>
      <c r="L14" s="13"/>
      <c r="M14" s="13"/>
      <c r="N14" s="13"/>
      <c r="O14" s="13"/>
      <c r="P14" s="13"/>
      <c r="Q14" s="13"/>
      <c r="R14" s="13"/>
      <c r="S14" s="13"/>
      <c r="T14" s="13"/>
      <c r="U14" s="13"/>
      <c r="V14" s="13"/>
      <c r="W14" s="13"/>
      <c r="X14" s="13"/>
      <c r="Y14" s="13"/>
      <c r="Z14" s="13"/>
      <c r="AA14" s="13"/>
      <c r="AB14" s="13"/>
    </row>
    <row r="15" spans="1:28" x14ac:dyDescent="0.35">
      <c r="A15" s="6"/>
      <c r="B15" s="6"/>
      <c r="C15" s="6"/>
      <c r="D15" s="6"/>
      <c r="E15" s="12"/>
      <c r="F15" s="13"/>
      <c r="G15" s="13"/>
      <c r="H15" s="13"/>
      <c r="I15" s="13"/>
      <c r="J15" s="13"/>
      <c r="K15" s="13"/>
      <c r="L15" s="13"/>
      <c r="M15" s="13"/>
      <c r="N15" s="13"/>
      <c r="O15" s="13"/>
      <c r="P15" s="13"/>
      <c r="Q15" s="13"/>
      <c r="R15" s="13"/>
      <c r="S15" s="13"/>
      <c r="T15" s="13"/>
      <c r="U15" s="13"/>
      <c r="V15" s="13"/>
      <c r="W15" s="13"/>
      <c r="X15" s="13"/>
      <c r="Y15" s="13"/>
      <c r="Z15" s="13"/>
      <c r="AA15" s="13"/>
      <c r="AB15" s="13"/>
    </row>
    <row r="16" spans="1:28" x14ac:dyDescent="0.35">
      <c r="A16" s="6"/>
      <c r="B16" s="6"/>
      <c r="C16" s="6"/>
      <c r="D16" s="6"/>
      <c r="E16" s="12"/>
      <c r="F16" s="13"/>
      <c r="G16" s="13"/>
      <c r="H16" s="13"/>
      <c r="I16" s="13"/>
      <c r="J16" s="13"/>
      <c r="K16" s="13"/>
      <c r="L16" s="13"/>
      <c r="M16" s="13"/>
      <c r="N16" s="13"/>
      <c r="O16" s="13"/>
      <c r="P16" s="13"/>
      <c r="Q16" s="13"/>
      <c r="R16" s="13"/>
      <c r="S16" s="13"/>
      <c r="T16" s="13"/>
      <c r="U16" s="13"/>
      <c r="V16" s="13"/>
      <c r="W16" s="13"/>
      <c r="X16" s="13"/>
      <c r="Y16" s="13"/>
      <c r="Z16" s="13"/>
      <c r="AA16" s="13"/>
      <c r="AB16" s="13"/>
    </row>
    <row r="17" spans="1:28" x14ac:dyDescent="0.35">
      <c r="A17" s="6"/>
      <c r="B17" s="6"/>
      <c r="C17" s="6"/>
      <c r="D17" s="6"/>
      <c r="E17" s="12"/>
      <c r="F17" s="13"/>
      <c r="G17" s="13"/>
      <c r="H17" s="13"/>
      <c r="I17" s="13"/>
      <c r="J17" s="13"/>
      <c r="K17" s="13"/>
      <c r="L17" s="13"/>
      <c r="M17" s="13"/>
      <c r="N17" s="13"/>
      <c r="O17" s="13"/>
      <c r="P17" s="13"/>
      <c r="Q17" s="13"/>
      <c r="R17" s="13"/>
      <c r="S17" s="13"/>
      <c r="T17" s="13"/>
      <c r="U17" s="13"/>
      <c r="V17" s="13"/>
      <c r="W17" s="13"/>
      <c r="X17" s="13"/>
      <c r="Y17" s="13"/>
      <c r="Z17" s="13"/>
      <c r="AA17" s="13"/>
      <c r="AB17" s="13"/>
    </row>
    <row r="18" spans="1:28" x14ac:dyDescent="0.35">
      <c r="A18" s="6"/>
      <c r="B18" s="6"/>
      <c r="C18" s="6"/>
      <c r="D18" s="6"/>
      <c r="E18" s="12"/>
      <c r="F18" s="13"/>
      <c r="G18" s="13"/>
      <c r="H18" s="13"/>
      <c r="I18" s="13"/>
      <c r="J18" s="13"/>
      <c r="K18" s="13"/>
      <c r="L18" s="13"/>
      <c r="M18" s="13"/>
      <c r="N18" s="13"/>
      <c r="O18" s="13"/>
      <c r="P18" s="13"/>
      <c r="Q18" s="13"/>
      <c r="R18" s="13"/>
      <c r="S18" s="13"/>
      <c r="T18" s="13"/>
      <c r="U18" s="13"/>
      <c r="V18" s="13"/>
      <c r="W18" s="13"/>
      <c r="X18" s="13"/>
      <c r="Y18" s="13"/>
      <c r="Z18" s="13"/>
      <c r="AA18" s="13"/>
      <c r="AB18" s="13"/>
    </row>
    <row r="19" spans="1:28" x14ac:dyDescent="0.35">
      <c r="A19" s="6"/>
      <c r="B19" s="6"/>
      <c r="C19" s="6"/>
      <c r="D19" s="6"/>
      <c r="E19" s="12"/>
      <c r="F19" s="13"/>
      <c r="G19" s="13"/>
      <c r="H19" s="13"/>
      <c r="I19" s="13"/>
      <c r="J19" s="13"/>
      <c r="K19" s="13"/>
      <c r="L19" s="13"/>
      <c r="M19" s="13"/>
      <c r="N19" s="13"/>
      <c r="O19" s="13"/>
      <c r="P19" s="13"/>
      <c r="Q19" s="13"/>
      <c r="R19" s="13"/>
      <c r="S19" s="13"/>
      <c r="T19" s="13"/>
      <c r="U19" s="13"/>
      <c r="V19" s="13"/>
      <c r="W19" s="13"/>
      <c r="X19" s="13"/>
      <c r="Y19" s="13"/>
      <c r="Z19" s="13"/>
      <c r="AA19" s="13"/>
      <c r="AB19" s="13"/>
    </row>
    <row r="20" spans="1:28" x14ac:dyDescent="0.35">
      <c r="A20" s="6"/>
      <c r="B20" s="6"/>
      <c r="C20" s="6"/>
      <c r="D20" s="6"/>
      <c r="E20" s="12"/>
      <c r="F20" s="13"/>
      <c r="G20" s="13"/>
      <c r="H20" s="13"/>
      <c r="I20" s="13"/>
      <c r="J20" s="13"/>
      <c r="K20" s="13"/>
      <c r="L20" s="13"/>
      <c r="M20" s="13"/>
      <c r="N20" s="13"/>
      <c r="O20" s="13"/>
      <c r="P20" s="13"/>
      <c r="Q20" s="13"/>
      <c r="R20" s="13"/>
      <c r="S20" s="13"/>
      <c r="T20" s="13"/>
      <c r="U20" s="13"/>
      <c r="V20" s="13"/>
      <c r="W20" s="13"/>
      <c r="X20" s="13"/>
      <c r="Y20" s="13"/>
      <c r="Z20" s="13"/>
      <c r="AA20" s="13"/>
      <c r="AB20" s="13"/>
    </row>
    <row r="21" spans="1:28" x14ac:dyDescent="0.35">
      <c r="A21" s="6"/>
      <c r="B21" s="6"/>
      <c r="C21" s="6"/>
      <c r="D21" s="6"/>
      <c r="E21" s="12"/>
      <c r="F21" s="13"/>
      <c r="G21" s="13"/>
      <c r="H21" s="13"/>
      <c r="I21" s="13"/>
      <c r="J21" s="13"/>
      <c r="K21" s="13"/>
      <c r="L21" s="13"/>
      <c r="M21" s="13"/>
      <c r="N21" s="13"/>
      <c r="O21" s="13"/>
      <c r="P21" s="13"/>
      <c r="Q21" s="13"/>
      <c r="R21" s="13"/>
      <c r="S21" s="13"/>
      <c r="T21" s="13"/>
      <c r="U21" s="13"/>
      <c r="V21" s="13"/>
      <c r="W21" s="13"/>
      <c r="X21" s="13"/>
      <c r="Y21" s="13"/>
      <c r="Z21" s="13"/>
      <c r="AA21" s="13"/>
      <c r="AB21" s="13"/>
    </row>
    <row r="22" spans="1:28" x14ac:dyDescent="0.35">
      <c r="A22" s="6"/>
      <c r="B22" s="6"/>
      <c r="C22" s="6"/>
      <c r="D22" s="6"/>
      <c r="E22" s="12"/>
      <c r="F22" s="13"/>
      <c r="G22" s="13"/>
      <c r="H22" s="13"/>
      <c r="I22" s="13"/>
      <c r="J22" s="13"/>
      <c r="K22" s="13"/>
      <c r="L22" s="13"/>
      <c r="M22" s="13"/>
      <c r="N22" s="13"/>
      <c r="O22" s="13"/>
      <c r="P22" s="13"/>
      <c r="Q22" s="13"/>
      <c r="R22" s="13"/>
      <c r="S22" s="13"/>
      <c r="T22" s="13"/>
      <c r="U22" s="13"/>
      <c r="V22" s="13"/>
      <c r="W22" s="13"/>
      <c r="X22" s="13"/>
      <c r="Y22" s="13"/>
      <c r="Z22" s="13"/>
      <c r="AA22" s="13"/>
      <c r="AB22" s="13"/>
    </row>
    <row r="23" spans="1:28" x14ac:dyDescent="0.35">
      <c r="A23" s="6"/>
      <c r="B23" s="6"/>
      <c r="C23" s="6"/>
      <c r="D23" s="6"/>
      <c r="E23" s="12"/>
      <c r="F23" s="13"/>
      <c r="G23" s="13"/>
      <c r="H23" s="13"/>
      <c r="I23" s="13"/>
      <c r="J23" s="13"/>
      <c r="K23" s="13"/>
      <c r="L23" s="13"/>
      <c r="M23" s="13"/>
      <c r="N23" s="13"/>
      <c r="O23" s="13"/>
      <c r="P23" s="13"/>
      <c r="Q23" s="13"/>
      <c r="R23" s="13"/>
      <c r="S23" s="13"/>
      <c r="T23" s="13"/>
      <c r="U23" s="13"/>
      <c r="V23" s="13"/>
      <c r="W23" s="13"/>
      <c r="X23" s="13"/>
      <c r="Y23" s="13"/>
      <c r="Z23" s="13"/>
      <c r="AA23" s="13"/>
      <c r="AB23" s="13"/>
    </row>
    <row r="24" spans="1:28" x14ac:dyDescent="0.35">
      <c r="A24" s="6"/>
      <c r="B24" s="6"/>
      <c r="C24" s="6"/>
      <c r="D24" s="6"/>
      <c r="E24" s="12"/>
      <c r="F24" s="13"/>
      <c r="G24" s="13"/>
      <c r="H24" s="13"/>
      <c r="I24" s="13"/>
      <c r="J24" s="13"/>
      <c r="K24" s="13"/>
      <c r="L24" s="13"/>
      <c r="M24" s="13"/>
      <c r="N24" s="13"/>
      <c r="O24" s="13"/>
      <c r="P24" s="13"/>
      <c r="Q24" s="13"/>
      <c r="R24" s="13"/>
      <c r="S24" s="13"/>
      <c r="T24" s="13"/>
      <c r="U24" s="13"/>
      <c r="V24" s="13"/>
      <c r="W24" s="13"/>
      <c r="X24" s="13"/>
      <c r="Y24" s="13"/>
      <c r="Z24" s="13"/>
      <c r="AA24" s="13"/>
      <c r="AB24" s="13"/>
    </row>
    <row r="25" spans="1:28" x14ac:dyDescent="0.35">
      <c r="A25" s="6"/>
      <c r="B25" s="6"/>
      <c r="C25" s="6"/>
      <c r="D25" s="6"/>
      <c r="E25" s="12"/>
      <c r="F25" s="13"/>
      <c r="G25" s="13"/>
      <c r="H25" s="13"/>
      <c r="I25" s="13"/>
      <c r="J25" s="13"/>
      <c r="K25" s="13"/>
      <c r="L25" s="13"/>
      <c r="M25" s="13"/>
      <c r="N25" s="13"/>
      <c r="O25" s="13"/>
      <c r="P25" s="13"/>
      <c r="Q25" s="13"/>
      <c r="R25" s="13"/>
      <c r="S25" s="13"/>
      <c r="T25" s="13"/>
      <c r="U25" s="13"/>
      <c r="V25" s="13"/>
      <c r="W25" s="13"/>
      <c r="X25" s="13"/>
      <c r="Y25" s="13"/>
      <c r="Z25" s="13"/>
      <c r="AA25" s="13"/>
      <c r="AB25" s="13"/>
    </row>
    <row r="26" spans="1:28" x14ac:dyDescent="0.35">
      <c r="A26" s="6"/>
      <c r="B26" s="6"/>
      <c r="C26" s="6"/>
      <c r="D26" s="6"/>
      <c r="E26" s="12"/>
      <c r="F26" s="13"/>
      <c r="G26" s="13"/>
      <c r="H26" s="13"/>
      <c r="I26" s="13"/>
      <c r="J26" s="13"/>
      <c r="K26" s="13"/>
      <c r="L26" s="13"/>
      <c r="M26" s="13"/>
      <c r="N26" s="13"/>
      <c r="O26" s="13"/>
      <c r="P26" s="13"/>
      <c r="Q26" s="13"/>
      <c r="R26" s="13"/>
      <c r="S26" s="13"/>
      <c r="T26" s="13"/>
      <c r="U26" s="13"/>
      <c r="V26" s="13"/>
      <c r="W26" s="13"/>
      <c r="X26" s="13"/>
      <c r="Y26" s="13"/>
      <c r="Z26" s="13"/>
      <c r="AA26" s="13"/>
      <c r="AB26" s="13"/>
    </row>
    <row r="27" spans="1:28" x14ac:dyDescent="0.35">
      <c r="A27" s="6"/>
      <c r="B27" s="6"/>
      <c r="C27" s="6"/>
      <c r="D27" s="6"/>
      <c r="E27" s="12"/>
      <c r="F27" s="13"/>
      <c r="G27" s="13"/>
      <c r="H27" s="13"/>
      <c r="I27" s="13"/>
      <c r="J27" s="13"/>
      <c r="K27" s="13"/>
      <c r="L27" s="13"/>
      <c r="M27" s="13"/>
      <c r="N27" s="13"/>
      <c r="O27" s="13"/>
      <c r="P27" s="13"/>
      <c r="Q27" s="13"/>
      <c r="R27" s="13"/>
      <c r="S27" s="13"/>
      <c r="T27" s="13"/>
      <c r="U27" s="13"/>
      <c r="V27" s="13"/>
      <c r="W27" s="13"/>
      <c r="X27" s="13"/>
      <c r="Y27" s="13"/>
      <c r="Z27" s="13"/>
      <c r="AA27" s="13"/>
      <c r="AB27" s="13"/>
    </row>
    <row r="28" spans="1:28" x14ac:dyDescent="0.35">
      <c r="A28" s="6"/>
      <c r="B28" s="6"/>
      <c r="C28" s="6"/>
      <c r="D28" s="6"/>
      <c r="E28" s="12"/>
      <c r="F28" s="13"/>
      <c r="G28" s="13"/>
      <c r="H28" s="13"/>
      <c r="I28" s="13"/>
      <c r="J28" s="13"/>
      <c r="K28" s="13"/>
      <c r="L28" s="13"/>
      <c r="M28" s="13"/>
      <c r="N28" s="13"/>
      <c r="O28" s="13"/>
      <c r="P28" s="13"/>
      <c r="Q28" s="13"/>
      <c r="R28" s="13"/>
      <c r="S28" s="13"/>
      <c r="T28" s="13"/>
      <c r="U28" s="13"/>
      <c r="V28" s="13"/>
      <c r="W28" s="13"/>
      <c r="X28" s="13"/>
      <c r="Y28" s="13"/>
      <c r="Z28" s="13"/>
      <c r="AA28" s="13"/>
      <c r="AB28" s="13"/>
    </row>
    <row r="29" spans="1:28" x14ac:dyDescent="0.35">
      <c r="A29" s="6"/>
      <c r="B29" s="6"/>
      <c r="C29" s="6"/>
      <c r="D29" s="6"/>
      <c r="E29" s="12"/>
      <c r="F29" s="13"/>
      <c r="G29" s="13"/>
      <c r="H29" s="13"/>
      <c r="I29" s="13"/>
      <c r="J29" s="13"/>
      <c r="K29" s="13"/>
      <c r="L29" s="13"/>
      <c r="M29" s="13"/>
      <c r="N29" s="13"/>
      <c r="O29" s="13"/>
      <c r="P29" s="13"/>
      <c r="Q29" s="13"/>
      <c r="R29" s="13"/>
      <c r="S29" s="13"/>
      <c r="T29" s="13"/>
      <c r="U29" s="13"/>
      <c r="V29" s="13"/>
      <c r="W29" s="13"/>
      <c r="X29" s="13"/>
      <c r="Y29" s="13"/>
      <c r="Z29" s="13"/>
      <c r="AA29" s="13"/>
      <c r="AB29" s="13"/>
    </row>
    <row r="30" spans="1:28" x14ac:dyDescent="0.35">
      <c r="A30" s="6"/>
      <c r="B30" s="6"/>
      <c r="C30" s="6"/>
      <c r="D30" s="6"/>
      <c r="E30" s="12"/>
      <c r="F30" s="13"/>
      <c r="G30" s="13"/>
      <c r="H30" s="13"/>
      <c r="I30" s="13"/>
      <c r="J30" s="13"/>
      <c r="K30" s="13"/>
      <c r="L30" s="13"/>
      <c r="M30" s="13"/>
      <c r="N30" s="13"/>
      <c r="O30" s="13"/>
      <c r="P30" s="13"/>
      <c r="Q30" s="13"/>
      <c r="R30" s="13"/>
      <c r="S30" s="13"/>
      <c r="T30" s="13"/>
      <c r="U30" s="13"/>
      <c r="V30" s="13"/>
      <c r="W30" s="13"/>
      <c r="X30" s="13"/>
      <c r="Y30" s="13"/>
      <c r="Z30" s="13"/>
      <c r="AA30" s="13"/>
      <c r="AB30" s="13"/>
    </row>
    <row r="31" spans="1:28" x14ac:dyDescent="0.35">
      <c r="A31" s="6"/>
      <c r="B31" s="6"/>
      <c r="C31" s="6"/>
      <c r="D31" s="6"/>
      <c r="E31" s="12"/>
      <c r="F31" s="13"/>
      <c r="G31" s="13"/>
      <c r="H31" s="13"/>
      <c r="I31" s="13"/>
      <c r="J31" s="13"/>
      <c r="K31" s="13"/>
      <c r="L31" s="13"/>
      <c r="M31" s="13"/>
      <c r="N31" s="13"/>
      <c r="O31" s="13"/>
      <c r="P31" s="13"/>
      <c r="Q31" s="13"/>
      <c r="R31" s="13"/>
      <c r="S31" s="13"/>
      <c r="T31" s="13"/>
      <c r="U31" s="13"/>
      <c r="V31" s="13"/>
      <c r="W31" s="13"/>
      <c r="X31" s="13"/>
      <c r="Y31" s="13"/>
      <c r="Z31" s="13"/>
      <c r="AA31" s="13"/>
      <c r="AB31" s="13"/>
    </row>
    <row r="32" spans="1:28" x14ac:dyDescent="0.35">
      <c r="A32" s="6"/>
      <c r="B32" s="6"/>
      <c r="C32" s="6"/>
      <c r="D32" s="6"/>
      <c r="E32" s="12"/>
      <c r="F32" s="13"/>
      <c r="G32" s="13"/>
      <c r="H32" s="13"/>
      <c r="I32" s="13"/>
      <c r="J32" s="13"/>
      <c r="K32" s="13"/>
      <c r="L32" s="13"/>
      <c r="M32" s="13"/>
      <c r="N32" s="13"/>
      <c r="O32" s="13"/>
      <c r="P32" s="13"/>
      <c r="Q32" s="13"/>
      <c r="R32" s="13"/>
      <c r="S32" s="13"/>
      <c r="T32" s="13"/>
      <c r="U32" s="13"/>
      <c r="V32" s="13"/>
      <c r="W32" s="13"/>
      <c r="X32" s="13"/>
      <c r="Y32" s="13"/>
      <c r="Z32" s="13"/>
      <c r="AA32" s="13"/>
      <c r="AB32" s="13"/>
    </row>
    <row r="33" spans="1:28" x14ac:dyDescent="0.35">
      <c r="A33" s="6"/>
      <c r="B33" s="6"/>
      <c r="C33" s="6"/>
      <c r="D33" s="6"/>
      <c r="E33" s="12"/>
      <c r="F33" s="13"/>
      <c r="G33" s="13"/>
      <c r="H33" s="13"/>
      <c r="I33" s="13"/>
      <c r="J33" s="13"/>
      <c r="K33" s="13"/>
      <c r="L33" s="13"/>
      <c r="M33" s="13"/>
      <c r="N33" s="13"/>
      <c r="O33" s="13"/>
      <c r="P33" s="13"/>
      <c r="Q33" s="13"/>
      <c r="R33" s="13"/>
      <c r="S33" s="13"/>
      <c r="T33" s="13"/>
      <c r="U33" s="13"/>
      <c r="V33" s="13"/>
      <c r="W33" s="13"/>
      <c r="X33" s="13"/>
      <c r="Y33" s="13"/>
      <c r="Z33" s="13"/>
      <c r="AA33" s="13"/>
      <c r="AB33" s="13"/>
    </row>
    <row r="34" spans="1:28" x14ac:dyDescent="0.35">
      <c r="A34" s="6"/>
      <c r="B34" s="6"/>
      <c r="C34" s="6"/>
      <c r="D34" s="6"/>
      <c r="E34" s="12"/>
      <c r="F34" s="13"/>
      <c r="G34" s="13"/>
      <c r="H34" s="13"/>
      <c r="I34" s="13"/>
      <c r="J34" s="13"/>
      <c r="K34" s="13"/>
      <c r="L34" s="13"/>
      <c r="M34" s="13"/>
      <c r="N34" s="13"/>
      <c r="O34" s="13"/>
      <c r="P34" s="13"/>
      <c r="Q34" s="13"/>
      <c r="R34" s="13"/>
      <c r="S34" s="13"/>
      <c r="T34" s="13"/>
      <c r="U34" s="13"/>
      <c r="V34" s="13"/>
      <c r="W34" s="13"/>
      <c r="X34" s="13"/>
      <c r="Y34" s="13"/>
      <c r="Z34" s="13"/>
      <c r="AA34" s="13"/>
      <c r="AB34" s="13"/>
    </row>
    <row r="35" spans="1:28" x14ac:dyDescent="0.35">
      <c r="A35" s="6"/>
      <c r="B35" s="6"/>
      <c r="C35" s="6"/>
      <c r="D35" s="6"/>
      <c r="E35" s="12"/>
      <c r="F35" s="13"/>
      <c r="G35" s="13"/>
      <c r="H35" s="13"/>
      <c r="I35" s="13"/>
      <c r="J35" s="13"/>
      <c r="K35" s="13"/>
      <c r="L35" s="13"/>
      <c r="M35" s="13"/>
      <c r="N35" s="13"/>
      <c r="O35" s="13"/>
      <c r="P35" s="13"/>
      <c r="Q35" s="13"/>
      <c r="R35" s="13"/>
      <c r="S35" s="13"/>
      <c r="T35" s="13"/>
      <c r="U35" s="13"/>
      <c r="V35" s="13"/>
      <c r="W35" s="13"/>
      <c r="X35" s="13"/>
      <c r="Y35" s="13"/>
      <c r="Z35" s="13"/>
      <c r="AA35" s="13"/>
      <c r="AB35" s="13"/>
    </row>
    <row r="36" spans="1:28" x14ac:dyDescent="0.35">
      <c r="A36" s="6"/>
      <c r="B36" s="6"/>
      <c r="C36" s="6"/>
      <c r="D36" s="6"/>
      <c r="E36" s="12"/>
      <c r="F36" s="13"/>
      <c r="G36" s="13"/>
      <c r="H36" s="13"/>
      <c r="I36" s="13"/>
      <c r="J36" s="13"/>
      <c r="K36" s="13"/>
      <c r="L36" s="13"/>
      <c r="M36" s="13"/>
      <c r="N36" s="13"/>
      <c r="O36" s="13"/>
      <c r="P36" s="13"/>
      <c r="Q36" s="13"/>
      <c r="R36" s="13"/>
      <c r="S36" s="13"/>
      <c r="T36" s="13"/>
      <c r="U36" s="13"/>
      <c r="V36" s="13"/>
      <c r="W36" s="13"/>
      <c r="X36" s="13"/>
      <c r="Y36" s="13"/>
      <c r="Z36" s="13"/>
      <c r="AA36" s="13"/>
      <c r="AB36" s="13"/>
    </row>
    <row r="37" spans="1:28" x14ac:dyDescent="0.35">
      <c r="A37" s="6"/>
      <c r="B37" s="6"/>
      <c r="C37" s="6"/>
      <c r="D37" s="6"/>
      <c r="E37" s="12"/>
      <c r="F37" s="13"/>
      <c r="G37" s="13"/>
      <c r="H37" s="13"/>
      <c r="I37" s="13"/>
      <c r="J37" s="13"/>
      <c r="K37" s="13"/>
      <c r="L37" s="13"/>
      <c r="M37" s="13"/>
      <c r="N37" s="13"/>
      <c r="O37" s="13"/>
      <c r="P37" s="13"/>
      <c r="Q37" s="13"/>
      <c r="R37" s="13"/>
      <c r="S37" s="13"/>
      <c r="T37" s="13"/>
      <c r="U37" s="13"/>
      <c r="V37" s="13"/>
      <c r="W37" s="13"/>
      <c r="X37" s="13"/>
      <c r="Y37" s="13"/>
      <c r="Z37" s="13"/>
      <c r="AA37" s="13"/>
      <c r="AB37" s="13"/>
    </row>
    <row r="38" spans="1:28" x14ac:dyDescent="0.35">
      <c r="A38" s="6"/>
      <c r="B38" s="6"/>
      <c r="C38" s="6"/>
      <c r="D38" s="6"/>
      <c r="E38" s="12"/>
      <c r="F38" s="13"/>
      <c r="G38" s="13"/>
      <c r="H38" s="13"/>
      <c r="I38" s="13"/>
      <c r="J38" s="13"/>
      <c r="K38" s="13"/>
      <c r="L38" s="13"/>
      <c r="M38" s="13"/>
      <c r="N38" s="13"/>
      <c r="O38" s="13"/>
      <c r="P38" s="13"/>
      <c r="Q38" s="13"/>
      <c r="R38" s="13"/>
      <c r="S38" s="13"/>
      <c r="T38" s="13"/>
      <c r="U38" s="13"/>
      <c r="V38" s="13"/>
      <c r="W38" s="13"/>
      <c r="X38" s="13"/>
      <c r="Y38" s="13"/>
      <c r="Z38" s="13"/>
      <c r="AA38" s="13"/>
      <c r="AB38" s="13"/>
    </row>
    <row r="39" spans="1:28" x14ac:dyDescent="0.35">
      <c r="A39" s="6"/>
      <c r="B39" s="6"/>
      <c r="C39" s="6"/>
      <c r="D39" s="6"/>
      <c r="E39" s="12"/>
      <c r="F39" s="13"/>
      <c r="G39" s="13"/>
      <c r="H39" s="13"/>
      <c r="I39" s="13"/>
      <c r="J39" s="13"/>
      <c r="K39" s="13"/>
      <c r="L39" s="13"/>
      <c r="M39" s="13"/>
      <c r="N39" s="13"/>
      <c r="O39" s="13"/>
      <c r="P39" s="13"/>
      <c r="Q39" s="13"/>
      <c r="R39" s="13"/>
      <c r="S39" s="13"/>
      <c r="T39" s="13"/>
      <c r="U39" s="13"/>
      <c r="V39" s="13"/>
      <c r="W39" s="13"/>
      <c r="X39" s="13"/>
      <c r="Y39" s="13"/>
      <c r="Z39" s="13"/>
      <c r="AA39" s="13"/>
      <c r="AB39" s="13"/>
    </row>
    <row r="40" spans="1:28" x14ac:dyDescent="0.35">
      <c r="A40" s="6"/>
      <c r="B40" s="6"/>
      <c r="C40" s="6"/>
      <c r="D40" s="6"/>
      <c r="E40" s="12"/>
      <c r="F40" s="13"/>
      <c r="G40" s="13"/>
      <c r="H40" s="13"/>
      <c r="I40" s="13"/>
      <c r="J40" s="13"/>
      <c r="K40" s="13"/>
      <c r="L40" s="13"/>
      <c r="M40" s="13"/>
      <c r="N40" s="13"/>
      <c r="O40" s="13"/>
      <c r="P40" s="13"/>
      <c r="Q40" s="13"/>
      <c r="R40" s="13"/>
      <c r="S40" s="13"/>
      <c r="T40" s="13"/>
      <c r="U40" s="13"/>
      <c r="V40" s="13"/>
      <c r="W40" s="13"/>
      <c r="X40" s="13"/>
      <c r="Y40" s="13"/>
      <c r="Z40" s="13"/>
      <c r="AA40" s="13"/>
      <c r="AB40" s="13"/>
    </row>
    <row r="41" spans="1:28" x14ac:dyDescent="0.35">
      <c r="A41" s="6"/>
      <c r="B41" s="6"/>
      <c r="C41" s="6"/>
      <c r="D41" s="6"/>
      <c r="E41" s="12"/>
      <c r="F41" s="13"/>
      <c r="G41" s="13"/>
      <c r="H41" s="13"/>
      <c r="I41" s="13"/>
      <c r="J41" s="13"/>
      <c r="K41" s="13"/>
      <c r="L41" s="13"/>
      <c r="M41" s="13"/>
      <c r="N41" s="13"/>
      <c r="O41" s="13"/>
      <c r="P41" s="13"/>
      <c r="Q41" s="13"/>
      <c r="R41" s="13"/>
      <c r="S41" s="13"/>
      <c r="T41" s="13"/>
      <c r="U41" s="13"/>
      <c r="V41" s="13"/>
      <c r="W41" s="13"/>
      <c r="X41" s="13"/>
      <c r="Y41" s="13"/>
      <c r="Z41" s="13"/>
      <c r="AA41" s="13"/>
      <c r="AB41" s="13"/>
    </row>
    <row r="42" spans="1:28" x14ac:dyDescent="0.35">
      <c r="A42" s="6"/>
      <c r="B42" s="6"/>
      <c r="C42" s="6"/>
      <c r="D42" s="6"/>
      <c r="E42" s="12"/>
      <c r="F42" s="13"/>
      <c r="G42" s="13"/>
      <c r="H42" s="13"/>
      <c r="I42" s="13"/>
      <c r="J42" s="13"/>
      <c r="K42" s="13"/>
      <c r="L42" s="13"/>
      <c r="M42" s="13"/>
      <c r="N42" s="13"/>
      <c r="O42" s="13"/>
      <c r="P42" s="13"/>
      <c r="Q42" s="13"/>
      <c r="R42" s="13"/>
      <c r="S42" s="13"/>
      <c r="T42" s="13"/>
      <c r="U42" s="13"/>
      <c r="V42" s="13"/>
      <c r="W42" s="13"/>
      <c r="X42" s="13"/>
      <c r="Y42" s="13"/>
      <c r="Z42" s="13"/>
      <c r="AA42" s="13"/>
      <c r="AB42" s="13"/>
    </row>
    <row r="43" spans="1:28" x14ac:dyDescent="0.35">
      <c r="A43" s="6"/>
      <c r="B43" s="6"/>
      <c r="C43" s="6"/>
      <c r="D43" s="6"/>
      <c r="E43" s="12"/>
      <c r="F43" s="13"/>
      <c r="G43" s="13"/>
      <c r="H43" s="13"/>
      <c r="I43" s="13"/>
      <c r="J43" s="13"/>
      <c r="K43" s="13"/>
      <c r="L43" s="13"/>
      <c r="M43" s="13"/>
      <c r="N43" s="13"/>
      <c r="O43" s="13"/>
      <c r="P43" s="13"/>
      <c r="Q43" s="13"/>
      <c r="R43" s="13"/>
      <c r="S43" s="13"/>
      <c r="T43" s="13"/>
      <c r="U43" s="13"/>
      <c r="V43" s="13"/>
      <c r="W43" s="13"/>
      <c r="X43" s="13"/>
      <c r="Y43" s="13"/>
      <c r="Z43" s="13"/>
      <c r="AA43" s="13"/>
      <c r="AB43" s="13"/>
    </row>
    <row r="44" spans="1:28" x14ac:dyDescent="0.35">
      <c r="A44" s="6"/>
      <c r="B44" s="6"/>
      <c r="C44" s="6"/>
      <c r="D44" s="6"/>
      <c r="E44" s="12"/>
      <c r="F44" s="13"/>
      <c r="G44" s="13"/>
      <c r="H44" s="13"/>
      <c r="I44" s="13"/>
      <c r="J44" s="13"/>
      <c r="K44" s="13"/>
      <c r="L44" s="13"/>
      <c r="M44" s="13"/>
      <c r="N44" s="13"/>
      <c r="O44" s="13"/>
      <c r="P44" s="13"/>
      <c r="Q44" s="13"/>
      <c r="R44" s="13"/>
      <c r="S44" s="13"/>
      <c r="T44" s="13"/>
      <c r="U44" s="13"/>
      <c r="V44" s="13"/>
      <c r="W44" s="13"/>
      <c r="X44" s="13"/>
      <c r="Y44" s="13"/>
      <c r="Z44" s="13"/>
      <c r="AA44" s="13"/>
      <c r="AB44" s="13"/>
    </row>
    <row r="45" spans="1:28" x14ac:dyDescent="0.35">
      <c r="A45" s="6"/>
      <c r="B45" s="6"/>
      <c r="C45" s="6"/>
      <c r="D45" s="6"/>
      <c r="E45" s="12"/>
      <c r="F45" s="13"/>
      <c r="G45" s="13"/>
      <c r="H45" s="13"/>
      <c r="I45" s="13"/>
      <c r="J45" s="13"/>
      <c r="K45" s="13"/>
      <c r="L45" s="13"/>
      <c r="M45" s="13"/>
      <c r="N45" s="13"/>
      <c r="O45" s="13"/>
      <c r="P45" s="13"/>
      <c r="Q45" s="13"/>
      <c r="R45" s="13"/>
      <c r="S45" s="13"/>
      <c r="T45" s="13"/>
      <c r="U45" s="13"/>
      <c r="V45" s="13"/>
      <c r="W45" s="13"/>
      <c r="X45" s="13"/>
      <c r="Y45" s="13"/>
      <c r="Z45" s="13"/>
      <c r="AA45" s="13"/>
      <c r="AB45" s="13"/>
    </row>
    <row r="46" spans="1:28" x14ac:dyDescent="0.35">
      <c r="A46" s="6"/>
      <c r="B46" s="6"/>
      <c r="C46" s="6"/>
      <c r="D46" s="6"/>
      <c r="E46" s="12"/>
      <c r="F46" s="13"/>
      <c r="G46" s="13"/>
      <c r="H46" s="13"/>
      <c r="I46" s="13"/>
      <c r="J46" s="13"/>
      <c r="K46" s="13"/>
      <c r="L46" s="13"/>
      <c r="M46" s="13"/>
      <c r="N46" s="13"/>
      <c r="O46" s="13"/>
      <c r="P46" s="13"/>
      <c r="Q46" s="13"/>
      <c r="R46" s="13"/>
      <c r="S46" s="13"/>
      <c r="T46" s="13"/>
      <c r="U46" s="13"/>
      <c r="V46" s="13"/>
      <c r="W46" s="13"/>
      <c r="X46" s="13"/>
      <c r="Y46" s="13"/>
      <c r="Z46" s="13"/>
      <c r="AA46" s="13"/>
      <c r="AB46" s="13"/>
    </row>
    <row r="47" spans="1:28" x14ac:dyDescent="0.35">
      <c r="A47" s="6"/>
      <c r="B47" s="6"/>
      <c r="C47" s="6"/>
      <c r="D47" s="6"/>
      <c r="E47" s="12"/>
      <c r="F47" s="13"/>
      <c r="G47" s="13"/>
      <c r="H47" s="13"/>
      <c r="I47" s="13"/>
      <c r="J47" s="13"/>
      <c r="K47" s="13"/>
      <c r="L47" s="13"/>
      <c r="M47" s="13"/>
      <c r="N47" s="13"/>
      <c r="O47" s="13"/>
      <c r="P47" s="13"/>
      <c r="Q47" s="13"/>
      <c r="R47" s="13"/>
      <c r="S47" s="13"/>
      <c r="T47" s="13"/>
      <c r="U47" s="13"/>
      <c r="V47" s="13"/>
      <c r="W47" s="13"/>
      <c r="X47" s="13"/>
      <c r="Y47" s="13"/>
      <c r="Z47" s="13"/>
      <c r="AA47" s="13"/>
      <c r="AB47" s="13"/>
    </row>
    <row r="48" spans="1:28" x14ac:dyDescent="0.35">
      <c r="A48" s="6"/>
      <c r="B48" s="6"/>
      <c r="C48" s="6"/>
      <c r="D48" s="6"/>
      <c r="E48" s="12"/>
      <c r="F48" s="13"/>
      <c r="G48" s="13"/>
      <c r="H48" s="13"/>
      <c r="I48" s="13"/>
      <c r="J48" s="13"/>
      <c r="K48" s="13"/>
      <c r="L48" s="13"/>
      <c r="M48" s="13"/>
      <c r="N48" s="13"/>
      <c r="O48" s="13"/>
      <c r="P48" s="13"/>
      <c r="Q48" s="13"/>
      <c r="R48" s="13"/>
      <c r="S48" s="13"/>
      <c r="T48" s="13"/>
      <c r="U48" s="13"/>
      <c r="V48" s="13"/>
      <c r="W48" s="13"/>
      <c r="X48" s="13"/>
      <c r="Y48" s="13"/>
      <c r="Z48" s="13"/>
      <c r="AA48" s="13"/>
      <c r="AB48" s="13"/>
    </row>
    <row r="49" spans="1:28" x14ac:dyDescent="0.35">
      <c r="A49" s="6"/>
      <c r="B49" s="6"/>
      <c r="C49" s="6"/>
      <c r="D49" s="6"/>
      <c r="E49" s="5"/>
      <c r="F49" s="3"/>
      <c r="G49" s="3"/>
      <c r="H49" s="3"/>
      <c r="I49" s="3"/>
      <c r="J49" s="3"/>
      <c r="K49" s="3"/>
      <c r="L49" s="3"/>
      <c r="M49" s="3"/>
      <c r="N49" s="3"/>
      <c r="O49" s="3"/>
      <c r="P49" s="3"/>
      <c r="Q49" s="3"/>
      <c r="R49" s="3"/>
      <c r="S49" s="3"/>
      <c r="T49" s="3"/>
      <c r="U49" s="3"/>
      <c r="V49" s="3"/>
      <c r="W49" s="3"/>
      <c r="X49" s="3"/>
      <c r="Y49" s="3"/>
      <c r="Z49" s="3"/>
      <c r="AA49" s="3"/>
      <c r="AB49" s="3"/>
    </row>
    <row r="50" spans="1:28" x14ac:dyDescent="0.35">
      <c r="A50" s="6"/>
      <c r="B50" s="6"/>
      <c r="C50" s="6"/>
      <c r="D50" s="6"/>
      <c r="E50" s="5"/>
      <c r="F50" s="3"/>
      <c r="G50" s="3"/>
      <c r="H50" s="3"/>
      <c r="I50" s="3"/>
      <c r="J50" s="3"/>
      <c r="K50" s="3"/>
      <c r="L50" s="3"/>
      <c r="M50" s="7"/>
      <c r="N50" s="3"/>
      <c r="O50" s="3"/>
      <c r="P50" s="3"/>
      <c r="Q50" s="3"/>
      <c r="R50" s="3"/>
      <c r="S50" s="3"/>
      <c r="T50" s="3"/>
      <c r="U50" s="3"/>
      <c r="V50" s="3"/>
      <c r="W50" s="3"/>
      <c r="X50" s="3"/>
      <c r="Y50" s="3"/>
      <c r="Z50" s="3"/>
      <c r="AA50" s="3"/>
      <c r="AB50" s="3"/>
    </row>
    <row r="51" spans="1:28" x14ac:dyDescent="0.35">
      <c r="A51" s="6"/>
      <c r="B51" s="6"/>
      <c r="C51" s="6"/>
      <c r="D51" s="6"/>
      <c r="E51" s="5"/>
      <c r="F51" s="3"/>
      <c r="G51" s="3"/>
      <c r="H51" s="3"/>
      <c r="I51" s="3"/>
      <c r="J51" s="3"/>
      <c r="K51" s="3"/>
      <c r="L51" s="3"/>
      <c r="M51" s="3"/>
      <c r="N51" s="3"/>
      <c r="O51" s="3"/>
      <c r="P51" s="3"/>
      <c r="Q51" s="3"/>
      <c r="R51" s="3"/>
      <c r="S51" s="3"/>
      <c r="T51" s="3"/>
      <c r="U51" s="3"/>
      <c r="V51" s="3"/>
      <c r="W51" s="3"/>
      <c r="X51" s="3"/>
      <c r="Y51" s="3"/>
      <c r="Z51" s="3"/>
      <c r="AA51" s="3"/>
      <c r="AB51" s="3"/>
    </row>
    <row r="52" spans="1:28" x14ac:dyDescent="0.35">
      <c r="A52" s="6"/>
      <c r="B52" s="6"/>
      <c r="C52" s="6"/>
      <c r="D52" s="6"/>
      <c r="E52" s="5"/>
      <c r="F52" s="3"/>
      <c r="G52" s="3"/>
      <c r="H52" s="3"/>
      <c r="I52" s="3"/>
      <c r="J52" s="3"/>
      <c r="K52" s="3"/>
      <c r="L52" s="3"/>
      <c r="M52" s="3"/>
      <c r="N52" s="3"/>
      <c r="O52" s="3"/>
      <c r="P52" s="3"/>
      <c r="Q52" s="3"/>
      <c r="R52" s="3"/>
      <c r="S52" s="3"/>
      <c r="T52" s="3"/>
      <c r="U52" s="3"/>
      <c r="V52" s="3"/>
      <c r="W52" s="3"/>
      <c r="X52" s="3"/>
      <c r="Y52" s="3"/>
      <c r="Z52" s="3"/>
      <c r="AA52" s="3"/>
      <c r="AB52" s="3"/>
    </row>
    <row r="53" spans="1:28" x14ac:dyDescent="0.35">
      <c r="A53" s="6"/>
      <c r="B53" s="6"/>
      <c r="C53" s="6"/>
      <c r="D53" s="6"/>
      <c r="E53" s="5"/>
      <c r="F53" s="3"/>
      <c r="G53" s="3"/>
      <c r="H53" s="3"/>
      <c r="I53" s="3"/>
      <c r="J53" s="3"/>
      <c r="K53" s="3"/>
      <c r="L53" s="3"/>
      <c r="M53" s="3"/>
      <c r="N53" s="3"/>
      <c r="O53" s="3"/>
      <c r="P53" s="3"/>
      <c r="Q53" s="3"/>
      <c r="R53" s="3"/>
      <c r="S53" s="3"/>
      <c r="T53" s="3"/>
      <c r="U53" s="3"/>
      <c r="V53" s="3"/>
      <c r="W53" s="3"/>
      <c r="X53" s="3"/>
      <c r="Y53" s="3"/>
      <c r="Z53" s="3"/>
      <c r="AA53" s="3"/>
      <c r="AB53" s="3"/>
    </row>
    <row r="54" spans="1:28" x14ac:dyDescent="0.35">
      <c r="A54" s="6"/>
      <c r="B54" s="6"/>
      <c r="C54" s="6"/>
      <c r="D54" s="6"/>
      <c r="E54" s="5"/>
      <c r="F54" s="3"/>
      <c r="G54" s="3"/>
      <c r="H54" s="3"/>
      <c r="I54" s="3"/>
      <c r="J54" s="3"/>
      <c r="K54" s="3"/>
      <c r="L54" s="3"/>
      <c r="M54" s="3"/>
      <c r="N54" s="3"/>
      <c r="O54" s="3"/>
      <c r="P54" s="3"/>
      <c r="Q54" s="3"/>
      <c r="R54" s="3"/>
      <c r="S54" s="3"/>
      <c r="T54" s="3"/>
      <c r="U54" s="3"/>
      <c r="V54" s="3"/>
      <c r="W54" s="3"/>
      <c r="X54" s="3"/>
      <c r="Y54" s="3"/>
      <c r="Z54" s="3"/>
      <c r="AA54" s="3"/>
      <c r="AB54" s="3"/>
    </row>
    <row r="55" spans="1:28" x14ac:dyDescent="0.35">
      <c r="A55" s="6"/>
      <c r="B55" s="6"/>
      <c r="C55" s="6"/>
      <c r="D55" s="6"/>
      <c r="E55" s="5"/>
      <c r="F55" s="3"/>
      <c r="G55" s="3"/>
      <c r="H55" s="3"/>
      <c r="I55" s="3"/>
      <c r="J55" s="3"/>
      <c r="K55" s="3"/>
      <c r="L55" s="3"/>
      <c r="M55" s="3"/>
      <c r="N55" s="3"/>
      <c r="O55" s="3"/>
      <c r="P55" s="3"/>
      <c r="Q55" s="3"/>
      <c r="R55" s="3"/>
      <c r="S55" s="3"/>
      <c r="T55" s="3"/>
      <c r="U55" s="3"/>
      <c r="V55" s="3"/>
      <c r="W55" s="3"/>
      <c r="X55" s="3"/>
      <c r="Y55" s="3"/>
      <c r="Z55" s="3"/>
      <c r="AA55" s="3"/>
      <c r="AB55" s="3"/>
    </row>
    <row r="56" spans="1:28" x14ac:dyDescent="0.35">
      <c r="A56" s="6"/>
      <c r="B56" s="6"/>
      <c r="C56" s="6"/>
      <c r="D56" s="6"/>
      <c r="E56" s="5"/>
      <c r="F56" s="3"/>
      <c r="G56" s="3"/>
      <c r="H56" s="3"/>
      <c r="I56" s="3"/>
      <c r="J56" s="3"/>
      <c r="K56" s="3"/>
      <c r="L56" s="3"/>
      <c r="M56" s="3"/>
      <c r="N56" s="3"/>
      <c r="O56" s="3"/>
      <c r="P56" s="3"/>
      <c r="Q56" s="3"/>
      <c r="R56" s="3"/>
      <c r="S56" s="3"/>
      <c r="T56" s="3"/>
      <c r="U56" s="3"/>
      <c r="V56" s="3"/>
      <c r="W56" s="3"/>
      <c r="X56" s="3"/>
      <c r="Y56" s="3"/>
      <c r="Z56" s="3"/>
      <c r="AA56" s="3"/>
      <c r="AB56" s="3"/>
    </row>
    <row r="57" spans="1:28" x14ac:dyDescent="0.35">
      <c r="A57" s="6"/>
      <c r="B57" s="6"/>
      <c r="C57" s="6"/>
      <c r="D57" s="6"/>
      <c r="E57" s="5"/>
      <c r="F57" s="3"/>
      <c r="G57" s="3"/>
      <c r="H57" s="3"/>
      <c r="I57" s="3"/>
      <c r="J57" s="3"/>
      <c r="K57" s="3"/>
      <c r="L57" s="3"/>
      <c r="M57" s="3"/>
      <c r="N57" s="3"/>
      <c r="O57" s="3"/>
      <c r="P57" s="3"/>
      <c r="Q57" s="3"/>
      <c r="R57" s="3"/>
      <c r="S57" s="3"/>
      <c r="T57" s="3"/>
      <c r="U57" s="3"/>
      <c r="V57" s="3"/>
      <c r="W57" s="3"/>
      <c r="X57" s="3"/>
      <c r="Y57" s="3"/>
      <c r="Z57" s="3"/>
      <c r="AA57" s="3"/>
      <c r="AB57" s="3"/>
    </row>
    <row r="58" spans="1:28" x14ac:dyDescent="0.35">
      <c r="A58" s="6"/>
      <c r="B58" s="6"/>
      <c r="C58" s="6"/>
      <c r="D58" s="6"/>
      <c r="E58" s="5"/>
      <c r="F58" s="3"/>
      <c r="G58" s="3"/>
      <c r="H58" s="3"/>
      <c r="I58" s="3"/>
      <c r="J58" s="3"/>
      <c r="K58" s="3"/>
      <c r="L58" s="3"/>
      <c r="M58" s="3"/>
      <c r="N58" s="3"/>
      <c r="O58" s="3"/>
      <c r="P58" s="3"/>
      <c r="Q58" s="3"/>
      <c r="R58" s="3"/>
      <c r="S58" s="3"/>
      <c r="T58" s="3"/>
      <c r="U58" s="3"/>
      <c r="V58" s="3"/>
      <c r="W58" s="3"/>
      <c r="X58" s="3"/>
      <c r="Y58" s="3"/>
      <c r="Z58" s="3"/>
      <c r="AA58" s="3"/>
      <c r="AB58" s="3"/>
    </row>
    <row r="59" spans="1:28" x14ac:dyDescent="0.35">
      <c r="A59" s="6"/>
      <c r="B59" s="6"/>
      <c r="C59" s="6"/>
      <c r="D59" s="6"/>
      <c r="E59" s="5"/>
      <c r="F59" s="3"/>
      <c r="G59" s="3"/>
      <c r="H59" s="3"/>
      <c r="I59" s="3"/>
      <c r="J59" s="3"/>
      <c r="K59" s="3"/>
      <c r="L59" s="3"/>
      <c r="M59" s="3"/>
      <c r="N59" s="3"/>
      <c r="O59" s="3"/>
      <c r="P59" s="3"/>
      <c r="Q59" s="3"/>
      <c r="R59" s="3"/>
      <c r="S59" s="3"/>
      <c r="T59" s="3"/>
      <c r="U59" s="3"/>
      <c r="V59" s="3"/>
      <c r="W59" s="3"/>
      <c r="X59" s="3"/>
      <c r="Y59" s="3"/>
      <c r="Z59" s="3"/>
      <c r="AA59" s="3"/>
      <c r="AB59" s="3"/>
    </row>
    <row r="60" spans="1:28" x14ac:dyDescent="0.35">
      <c r="A60" s="6"/>
      <c r="B60" s="6"/>
      <c r="C60" s="6"/>
      <c r="D60" s="6"/>
      <c r="E60" s="5"/>
      <c r="F60" s="3"/>
      <c r="G60" s="3"/>
      <c r="H60" s="3"/>
      <c r="I60" s="3"/>
      <c r="J60" s="3"/>
      <c r="K60" s="3"/>
      <c r="L60" s="3"/>
      <c r="M60" s="3"/>
      <c r="N60" s="3"/>
      <c r="O60" s="3"/>
      <c r="P60" s="3"/>
      <c r="Q60" s="3"/>
      <c r="R60" s="3"/>
      <c r="S60" s="3"/>
      <c r="T60" s="3"/>
      <c r="U60" s="3"/>
      <c r="V60" s="3"/>
      <c r="W60" s="3"/>
      <c r="X60" s="3"/>
      <c r="Y60" s="3"/>
      <c r="Z60" s="3"/>
      <c r="AA60" s="3"/>
      <c r="AB60" s="3"/>
    </row>
    <row r="61" spans="1:28" x14ac:dyDescent="0.35">
      <c r="A61" s="6"/>
      <c r="B61" s="6"/>
      <c r="C61" s="6"/>
      <c r="D61" s="6"/>
      <c r="E61" s="5"/>
      <c r="F61" s="3"/>
      <c r="G61" s="3"/>
      <c r="H61" s="3"/>
      <c r="I61" s="3"/>
      <c r="J61" s="3"/>
      <c r="K61" s="3"/>
      <c r="L61" s="3"/>
      <c r="M61" s="3"/>
      <c r="N61" s="3"/>
      <c r="O61" s="3"/>
      <c r="P61" s="3"/>
      <c r="Q61" s="3"/>
      <c r="R61" s="3"/>
      <c r="S61" s="3"/>
      <c r="T61" s="3"/>
      <c r="U61" s="3"/>
      <c r="V61" s="3"/>
      <c r="W61" s="3"/>
      <c r="X61" s="3"/>
      <c r="Y61" s="3"/>
      <c r="Z61" s="3"/>
      <c r="AA61" s="3"/>
      <c r="AB61" s="3"/>
    </row>
    <row r="62" spans="1:28" x14ac:dyDescent="0.35">
      <c r="A62" s="6"/>
      <c r="B62" s="6"/>
      <c r="C62" s="6"/>
      <c r="D62" s="6"/>
      <c r="E62" s="5"/>
      <c r="F62" s="3"/>
      <c r="G62" s="3"/>
      <c r="H62" s="3"/>
      <c r="I62" s="3"/>
      <c r="J62" s="3"/>
      <c r="K62" s="3"/>
      <c r="L62" s="3"/>
      <c r="M62" s="3"/>
      <c r="N62" s="3"/>
      <c r="O62" s="3"/>
      <c r="P62" s="3"/>
      <c r="Q62" s="3"/>
      <c r="R62" s="3"/>
      <c r="S62" s="3"/>
      <c r="T62" s="3"/>
      <c r="U62" s="3"/>
      <c r="V62" s="3"/>
      <c r="W62" s="3"/>
      <c r="X62" s="3"/>
      <c r="Y62" s="3"/>
      <c r="Z62" s="3"/>
      <c r="AA62" s="3"/>
      <c r="AB62" s="3"/>
    </row>
    <row r="63" spans="1:28" x14ac:dyDescent="0.35">
      <c r="A63" s="6"/>
      <c r="B63" s="6"/>
      <c r="C63" s="6"/>
      <c r="D63" s="6"/>
      <c r="E63" s="5"/>
      <c r="F63" s="3"/>
      <c r="G63" s="3"/>
      <c r="H63" s="3"/>
      <c r="I63" s="3"/>
      <c r="J63" s="3"/>
      <c r="K63" s="3"/>
      <c r="L63" s="3"/>
      <c r="M63" s="3"/>
      <c r="N63" s="3"/>
      <c r="O63" s="3"/>
      <c r="P63" s="3"/>
      <c r="Q63" s="3"/>
      <c r="R63" s="3"/>
      <c r="S63" s="3"/>
      <c r="T63" s="3"/>
      <c r="U63" s="3"/>
      <c r="V63" s="3"/>
      <c r="W63" s="3"/>
      <c r="X63" s="3"/>
      <c r="Y63" s="3"/>
      <c r="Z63" s="3"/>
      <c r="AA63" s="3"/>
      <c r="AB63" s="3"/>
    </row>
    <row r="64" spans="1:28" x14ac:dyDescent="0.35">
      <c r="A64" s="6"/>
      <c r="B64" s="6"/>
      <c r="C64" s="6"/>
      <c r="D64" s="6"/>
      <c r="E64" s="5"/>
      <c r="F64" s="3"/>
      <c r="G64" s="3"/>
      <c r="H64" s="3"/>
      <c r="I64" s="3"/>
      <c r="J64" s="3"/>
      <c r="K64" s="3"/>
      <c r="L64" s="3"/>
      <c r="M64" s="3"/>
      <c r="N64" s="3"/>
      <c r="O64" s="3"/>
      <c r="P64" s="3"/>
      <c r="Q64" s="3"/>
      <c r="R64" s="3"/>
      <c r="S64" s="3"/>
      <c r="T64" s="3"/>
      <c r="U64" s="3"/>
      <c r="V64" s="3"/>
      <c r="W64" s="3"/>
      <c r="X64" s="3"/>
      <c r="Y64" s="3"/>
      <c r="Z64" s="3"/>
      <c r="AA64" s="3"/>
      <c r="AB64" s="3"/>
    </row>
    <row r="65" spans="1:28" x14ac:dyDescent="0.35">
      <c r="A65" s="6"/>
      <c r="B65" s="6"/>
      <c r="C65" s="6"/>
      <c r="D65" s="6"/>
      <c r="E65" s="5"/>
      <c r="F65" s="3"/>
      <c r="G65" s="3"/>
      <c r="H65" s="3"/>
      <c r="I65" s="3"/>
      <c r="J65" s="3"/>
      <c r="K65" s="3"/>
      <c r="L65" s="3"/>
      <c r="M65" s="3"/>
      <c r="N65" s="3"/>
      <c r="O65" s="3"/>
      <c r="P65" s="3"/>
      <c r="Q65" s="3"/>
      <c r="R65" s="3"/>
      <c r="S65" s="3"/>
      <c r="T65" s="3"/>
      <c r="U65" s="3"/>
      <c r="V65" s="3"/>
      <c r="W65" s="3"/>
      <c r="X65" s="3"/>
      <c r="Y65" s="3"/>
      <c r="Z65" s="3"/>
      <c r="AA65" s="3"/>
      <c r="AB65" s="3"/>
    </row>
    <row r="66" spans="1:28" x14ac:dyDescent="0.35">
      <c r="A66" s="6"/>
      <c r="B66" s="6"/>
      <c r="C66" s="6"/>
      <c r="D66" s="6"/>
      <c r="E66" s="5"/>
      <c r="F66" s="3"/>
      <c r="G66" s="3"/>
      <c r="H66" s="3"/>
      <c r="I66" s="3"/>
      <c r="J66" s="3"/>
      <c r="K66" s="3"/>
      <c r="L66" s="3"/>
      <c r="M66" s="3"/>
      <c r="N66" s="3"/>
      <c r="O66" s="3"/>
      <c r="P66" s="3"/>
      <c r="Q66" s="3"/>
      <c r="R66" s="3"/>
      <c r="S66" s="3"/>
      <c r="T66" s="3"/>
      <c r="U66" s="3"/>
      <c r="V66" s="3"/>
      <c r="W66" s="3"/>
      <c r="X66" s="3"/>
      <c r="Y66" s="3"/>
      <c r="Z66" s="3"/>
      <c r="AA66" s="3"/>
      <c r="AB66" s="3"/>
    </row>
    <row r="67" spans="1:28" x14ac:dyDescent="0.35">
      <c r="A67" s="6"/>
      <c r="B67" s="6"/>
      <c r="C67" s="6"/>
      <c r="D67" s="6"/>
      <c r="E67" s="5"/>
      <c r="F67" s="3"/>
      <c r="G67" s="3"/>
      <c r="H67" s="3"/>
      <c r="I67" s="3"/>
      <c r="J67" s="3"/>
      <c r="K67" s="3"/>
      <c r="L67" s="3"/>
      <c r="M67" s="3"/>
      <c r="N67" s="3"/>
      <c r="O67" s="3"/>
      <c r="P67" s="3"/>
      <c r="Q67" s="3"/>
      <c r="R67" s="3"/>
      <c r="S67" s="3"/>
      <c r="T67" s="3"/>
      <c r="U67" s="3"/>
      <c r="V67" s="3"/>
      <c r="W67" s="3"/>
      <c r="X67" s="3"/>
      <c r="Y67" s="3"/>
      <c r="Z67" s="3"/>
      <c r="AA67" s="3"/>
      <c r="AB67" s="3"/>
    </row>
    <row r="68" spans="1:28" x14ac:dyDescent="0.35">
      <c r="A68" s="6"/>
      <c r="B68" s="6"/>
      <c r="C68" s="6"/>
      <c r="D68" s="6"/>
      <c r="E68" s="5"/>
      <c r="F68" s="3"/>
      <c r="G68" s="3"/>
      <c r="H68" s="3"/>
      <c r="I68" s="3"/>
      <c r="J68" s="3"/>
      <c r="K68" s="3"/>
      <c r="L68" s="3"/>
      <c r="M68" s="3"/>
      <c r="N68" s="3"/>
      <c r="O68" s="3"/>
      <c r="P68" s="3"/>
      <c r="Q68" s="3"/>
      <c r="R68" s="3"/>
      <c r="S68" s="3"/>
      <c r="T68" s="3"/>
      <c r="U68" s="3"/>
      <c r="V68" s="3"/>
      <c r="W68" s="3"/>
      <c r="X68" s="3"/>
      <c r="Y68" s="3"/>
      <c r="Z68" s="3"/>
      <c r="AA68" s="3"/>
      <c r="AB68" s="3"/>
    </row>
    <row r="69" spans="1:28" x14ac:dyDescent="0.35">
      <c r="A69" s="6"/>
      <c r="B69" s="6"/>
      <c r="C69" s="6"/>
      <c r="D69" s="6"/>
      <c r="E69" s="5"/>
      <c r="F69" s="3"/>
      <c r="G69" s="3"/>
      <c r="H69" s="3"/>
      <c r="I69" s="3"/>
      <c r="J69" s="3"/>
      <c r="K69" s="3"/>
      <c r="L69" s="3"/>
      <c r="M69" s="3"/>
      <c r="N69" s="3"/>
      <c r="O69" s="3"/>
      <c r="P69" s="3"/>
      <c r="Q69" s="3"/>
      <c r="R69" s="3"/>
      <c r="S69" s="3"/>
      <c r="T69" s="3"/>
      <c r="U69" s="3"/>
      <c r="V69" s="3"/>
      <c r="W69" s="3"/>
      <c r="X69" s="3"/>
      <c r="Y69" s="3"/>
      <c r="Z69" s="3"/>
      <c r="AA69" s="3"/>
      <c r="AB69" s="3"/>
    </row>
    <row r="70" spans="1:28" x14ac:dyDescent="0.35">
      <c r="A70" s="6"/>
      <c r="B70" s="6"/>
      <c r="C70" s="6"/>
      <c r="D70" s="6"/>
      <c r="E70" s="5"/>
      <c r="F70" s="3"/>
      <c r="G70" s="3"/>
      <c r="H70" s="3"/>
      <c r="I70" s="3"/>
      <c r="J70" s="3"/>
      <c r="K70" s="3"/>
      <c r="L70" s="3"/>
      <c r="M70" s="3"/>
      <c r="N70" s="3"/>
      <c r="O70" s="3"/>
      <c r="P70" s="3"/>
      <c r="Q70" s="3"/>
      <c r="R70" s="3"/>
      <c r="S70" s="3"/>
      <c r="T70" s="3"/>
      <c r="U70" s="3"/>
      <c r="V70" s="3"/>
      <c r="W70" s="3"/>
      <c r="X70" s="3"/>
      <c r="Y70" s="3"/>
      <c r="Z70" s="3"/>
      <c r="AA70" s="3"/>
      <c r="AB70" s="3"/>
    </row>
    <row r="71" spans="1:28" x14ac:dyDescent="0.35">
      <c r="A71" s="6"/>
      <c r="B71" s="6"/>
      <c r="C71" s="6"/>
      <c r="D71" s="6"/>
      <c r="E71" s="5"/>
      <c r="F71" s="3"/>
      <c r="G71" s="3"/>
      <c r="H71" s="3"/>
      <c r="I71" s="3"/>
      <c r="J71" s="3"/>
      <c r="K71" s="3"/>
      <c r="L71" s="3"/>
      <c r="M71" s="3"/>
      <c r="N71" s="3"/>
      <c r="O71" s="3"/>
      <c r="P71" s="3"/>
      <c r="Q71" s="3"/>
      <c r="R71" s="3"/>
      <c r="S71" s="3"/>
      <c r="T71" s="3"/>
      <c r="U71" s="3"/>
      <c r="V71" s="3"/>
      <c r="W71" s="3"/>
      <c r="X71" s="3"/>
      <c r="Y71" s="3"/>
      <c r="Z71" s="3"/>
      <c r="AA71" s="3"/>
      <c r="AB71" s="3"/>
    </row>
    <row r="72" spans="1:28" x14ac:dyDescent="0.35">
      <c r="A72" s="6"/>
      <c r="B72" s="6"/>
      <c r="C72" s="6"/>
      <c r="D72" s="6"/>
      <c r="E72" s="5"/>
      <c r="F72" s="3"/>
      <c r="G72" s="3"/>
      <c r="H72" s="3"/>
      <c r="I72" s="3"/>
      <c r="J72" s="3"/>
      <c r="K72" s="3"/>
      <c r="L72" s="3"/>
      <c r="M72" s="3"/>
      <c r="N72" s="3"/>
      <c r="O72" s="3"/>
      <c r="P72" s="3"/>
      <c r="Q72" s="3"/>
      <c r="R72" s="3"/>
      <c r="S72" s="3"/>
      <c r="T72" s="3"/>
      <c r="U72" s="3"/>
      <c r="V72" s="3"/>
      <c r="W72" s="3"/>
      <c r="X72" s="3"/>
      <c r="Y72" s="3"/>
      <c r="Z72" s="3"/>
      <c r="AA72" s="3"/>
      <c r="AB72" s="3"/>
    </row>
    <row r="73" spans="1:28" x14ac:dyDescent="0.35">
      <c r="A73" s="6"/>
      <c r="B73" s="6"/>
      <c r="C73" s="6"/>
      <c r="D73" s="6"/>
      <c r="E73" s="5"/>
      <c r="F73" s="3"/>
      <c r="G73" s="3"/>
      <c r="H73" s="3"/>
      <c r="I73" s="3"/>
      <c r="J73" s="3"/>
      <c r="K73" s="3"/>
      <c r="L73" s="3"/>
      <c r="M73" s="3"/>
      <c r="N73" s="3"/>
      <c r="O73" s="3"/>
      <c r="P73" s="3"/>
      <c r="Q73" s="3"/>
      <c r="R73" s="3"/>
      <c r="S73" s="3"/>
      <c r="T73" s="3"/>
      <c r="U73" s="3"/>
      <c r="V73" s="3"/>
      <c r="W73" s="3"/>
      <c r="X73" s="3"/>
      <c r="Y73" s="3"/>
      <c r="Z73" s="3"/>
      <c r="AA73" s="3"/>
      <c r="AB73" s="3"/>
    </row>
    <row r="74" spans="1:28" x14ac:dyDescent="0.35">
      <c r="A74" s="6"/>
      <c r="B74" s="6"/>
      <c r="C74" s="6"/>
      <c r="D74" s="6"/>
      <c r="E74" s="5"/>
      <c r="F74" s="3"/>
      <c r="G74" s="3"/>
      <c r="H74" s="3"/>
      <c r="I74" s="3"/>
      <c r="J74" s="3"/>
      <c r="K74" s="3"/>
      <c r="L74" s="3"/>
      <c r="M74" s="3"/>
      <c r="N74" s="3"/>
      <c r="O74" s="3"/>
      <c r="P74" s="3"/>
      <c r="Q74" s="3"/>
      <c r="R74" s="3"/>
      <c r="S74" s="3"/>
      <c r="T74" s="3"/>
      <c r="U74" s="3"/>
      <c r="V74" s="3"/>
      <c r="W74" s="3"/>
      <c r="X74" s="3"/>
      <c r="Y74" s="3"/>
      <c r="Z74" s="3"/>
      <c r="AA74" s="3"/>
      <c r="AB74" s="3"/>
    </row>
    <row r="75" spans="1:28" x14ac:dyDescent="0.35">
      <c r="A75" s="6"/>
      <c r="B75" s="6"/>
      <c r="C75" s="6"/>
      <c r="D75" s="6"/>
      <c r="E75" s="5"/>
      <c r="F75" s="3"/>
      <c r="G75" s="3"/>
      <c r="H75" s="3"/>
      <c r="I75" s="3"/>
      <c r="J75" s="3"/>
      <c r="K75" s="3"/>
      <c r="L75" s="3"/>
      <c r="M75" s="3"/>
      <c r="N75" s="3"/>
      <c r="O75" s="3"/>
      <c r="P75" s="3"/>
      <c r="Q75" s="3"/>
      <c r="R75" s="3"/>
      <c r="S75" s="3"/>
      <c r="T75" s="3"/>
      <c r="U75" s="3"/>
      <c r="V75" s="3"/>
      <c r="W75" s="3"/>
      <c r="X75" s="3"/>
      <c r="Y75" s="3"/>
      <c r="Z75" s="3"/>
      <c r="AA75" s="3"/>
      <c r="AB75" s="3"/>
    </row>
    <row r="76" spans="1:28" x14ac:dyDescent="0.35">
      <c r="A76" s="6"/>
      <c r="B76" s="6"/>
      <c r="C76" s="6"/>
      <c r="D76" s="6"/>
      <c r="E76" s="5"/>
      <c r="F76" s="3"/>
      <c r="G76" s="3"/>
      <c r="H76" s="3"/>
      <c r="I76" s="3"/>
      <c r="J76" s="3"/>
      <c r="K76" s="3"/>
      <c r="L76" s="3"/>
      <c r="M76" s="3"/>
      <c r="N76" s="3"/>
      <c r="O76" s="3"/>
      <c r="P76" s="3"/>
      <c r="Q76" s="3"/>
      <c r="R76" s="3"/>
      <c r="S76" s="3"/>
      <c r="T76" s="3"/>
      <c r="U76" s="3"/>
      <c r="V76" s="3"/>
      <c r="W76" s="3"/>
      <c r="X76" s="3"/>
      <c r="Y76" s="3"/>
      <c r="Z76" s="3"/>
      <c r="AA76" s="3"/>
      <c r="AB76" s="3"/>
    </row>
    <row r="77" spans="1:28" x14ac:dyDescent="0.35">
      <c r="A77" s="6"/>
      <c r="B77" s="6"/>
      <c r="C77" s="6"/>
      <c r="D77" s="6"/>
      <c r="E77" s="5"/>
      <c r="F77" s="3"/>
      <c r="G77" s="3"/>
      <c r="H77" s="3"/>
      <c r="I77" s="3"/>
      <c r="J77" s="3"/>
      <c r="K77" s="3"/>
      <c r="L77" s="3"/>
      <c r="M77" s="3"/>
      <c r="N77" s="3"/>
      <c r="O77" s="3"/>
      <c r="P77" s="3"/>
      <c r="Q77" s="3"/>
      <c r="R77" s="3"/>
      <c r="S77" s="3"/>
      <c r="T77" s="3"/>
      <c r="U77" s="3"/>
      <c r="V77" s="3"/>
      <c r="W77" s="3"/>
      <c r="X77" s="3"/>
      <c r="Y77" s="3"/>
      <c r="Z77" s="3"/>
      <c r="AA77" s="3"/>
      <c r="AB77" s="3"/>
    </row>
    <row r="78" spans="1:28" x14ac:dyDescent="0.35">
      <c r="A78" s="6"/>
      <c r="B78" s="6"/>
      <c r="C78" s="6"/>
      <c r="D78" s="6"/>
      <c r="E78" s="5"/>
      <c r="F78" s="3"/>
      <c r="G78" s="3"/>
      <c r="H78" s="3"/>
      <c r="I78" s="3"/>
      <c r="J78" s="3"/>
      <c r="K78" s="3"/>
      <c r="L78" s="3"/>
      <c r="M78" s="3"/>
      <c r="N78" s="3"/>
      <c r="O78" s="3"/>
      <c r="P78" s="3"/>
      <c r="Q78" s="3"/>
      <c r="R78" s="3"/>
      <c r="S78" s="3"/>
      <c r="T78" s="3"/>
      <c r="U78" s="3"/>
      <c r="V78" s="3"/>
      <c r="W78" s="3"/>
      <c r="X78" s="3"/>
      <c r="Y78" s="3"/>
      <c r="Z78" s="3"/>
      <c r="AA78" s="3"/>
      <c r="AB78" s="3"/>
    </row>
    <row r="79" spans="1:28" x14ac:dyDescent="0.35">
      <c r="A79" s="6"/>
      <c r="B79" s="6"/>
      <c r="C79" s="6"/>
      <c r="D79" s="6"/>
      <c r="E79" s="5"/>
      <c r="F79" s="3"/>
      <c r="G79" s="3"/>
      <c r="H79" s="3"/>
      <c r="I79" s="3"/>
      <c r="J79" s="3"/>
      <c r="K79" s="3"/>
      <c r="L79" s="3"/>
      <c r="M79" s="3"/>
      <c r="N79" s="3"/>
      <c r="O79" s="3"/>
      <c r="P79" s="3"/>
      <c r="Q79" s="3"/>
      <c r="R79" s="3"/>
      <c r="S79" s="3"/>
      <c r="T79" s="3"/>
      <c r="U79" s="3"/>
      <c r="V79" s="3"/>
      <c r="W79" s="3"/>
      <c r="X79" s="3"/>
      <c r="Y79" s="3"/>
      <c r="Z79" s="3"/>
      <c r="AA79" s="3"/>
      <c r="AB79" s="3"/>
    </row>
    <row r="80" spans="1:28" x14ac:dyDescent="0.35">
      <c r="A80" s="6"/>
      <c r="B80" s="6"/>
      <c r="C80" s="6"/>
      <c r="D80" s="6"/>
      <c r="E80" s="5"/>
      <c r="F80" s="3"/>
      <c r="G80" s="3"/>
      <c r="H80" s="3"/>
      <c r="I80" s="3"/>
      <c r="J80" s="3"/>
      <c r="K80" s="3"/>
      <c r="L80" s="3"/>
      <c r="M80" s="3"/>
      <c r="N80" s="3"/>
      <c r="O80" s="3"/>
      <c r="P80" s="3"/>
      <c r="Q80" s="3"/>
      <c r="R80" s="3"/>
      <c r="S80" s="3"/>
      <c r="T80" s="3"/>
      <c r="U80" s="3"/>
      <c r="V80" s="3"/>
      <c r="W80" s="3"/>
      <c r="X80" s="3"/>
      <c r="Y80" s="3"/>
      <c r="Z80" s="3"/>
      <c r="AA80" s="3"/>
      <c r="AB80" s="3"/>
    </row>
    <row r="81" spans="1:28" x14ac:dyDescent="0.35">
      <c r="A81" s="6"/>
      <c r="B81" s="6"/>
      <c r="C81" s="6"/>
      <c r="D81" s="6"/>
      <c r="E81" s="5"/>
      <c r="F81" s="3"/>
      <c r="G81" s="3"/>
      <c r="H81" s="3"/>
      <c r="I81" s="3"/>
      <c r="J81" s="3"/>
      <c r="K81" s="3"/>
      <c r="L81" s="3"/>
      <c r="M81" s="3"/>
      <c r="N81" s="3"/>
      <c r="O81" s="3"/>
      <c r="P81" s="3"/>
      <c r="Q81" s="3"/>
      <c r="R81" s="3"/>
      <c r="S81" s="3"/>
      <c r="T81" s="3"/>
      <c r="U81" s="3"/>
      <c r="V81" s="3"/>
      <c r="W81" s="3"/>
      <c r="X81" s="3"/>
      <c r="Y81" s="3"/>
      <c r="Z81" s="3"/>
      <c r="AA81" s="3"/>
      <c r="AB81" s="3"/>
    </row>
    <row r="82" spans="1:28" x14ac:dyDescent="0.35">
      <c r="A82" s="6"/>
      <c r="B82" s="6"/>
      <c r="C82" s="6"/>
      <c r="D82" s="6"/>
      <c r="E82" s="5"/>
      <c r="F82" s="3"/>
      <c r="G82" s="3"/>
      <c r="H82" s="3"/>
      <c r="I82" s="3"/>
      <c r="J82" s="3"/>
      <c r="K82" s="3"/>
      <c r="L82" s="3"/>
      <c r="M82" s="3"/>
      <c r="N82" s="3"/>
      <c r="O82" s="3"/>
      <c r="P82" s="3"/>
      <c r="Q82" s="3"/>
      <c r="R82" s="3"/>
      <c r="S82" s="3"/>
      <c r="T82" s="3"/>
      <c r="U82" s="3"/>
      <c r="V82" s="3"/>
      <c r="W82" s="3"/>
      <c r="X82" s="3"/>
      <c r="Y82" s="3"/>
      <c r="Z82" s="3"/>
      <c r="AA82" s="3"/>
      <c r="AB82" s="3"/>
    </row>
    <row r="83" spans="1:28" x14ac:dyDescent="0.35">
      <c r="A83" s="6"/>
      <c r="B83" s="6"/>
      <c r="C83" s="6"/>
      <c r="D83" s="6"/>
      <c r="E83" s="5"/>
      <c r="F83" s="3"/>
      <c r="G83" s="3"/>
      <c r="H83" s="3"/>
      <c r="I83" s="3"/>
      <c r="J83" s="3"/>
      <c r="K83" s="3"/>
      <c r="L83" s="3"/>
      <c r="M83" s="3"/>
      <c r="N83" s="3"/>
      <c r="O83" s="3"/>
      <c r="P83" s="3"/>
      <c r="Q83" s="3"/>
      <c r="R83" s="3"/>
      <c r="S83" s="3"/>
      <c r="T83" s="3"/>
      <c r="U83" s="3"/>
      <c r="V83" s="3"/>
      <c r="W83" s="3"/>
      <c r="X83" s="3"/>
      <c r="Y83" s="3"/>
      <c r="Z83" s="3"/>
      <c r="AA83" s="3"/>
      <c r="AB83" s="3"/>
    </row>
    <row r="84" spans="1:28" x14ac:dyDescent="0.35">
      <c r="A84" s="6"/>
      <c r="B84" s="6"/>
      <c r="C84" s="6"/>
      <c r="D84" s="6"/>
      <c r="E84" s="5"/>
      <c r="F84" s="3"/>
      <c r="G84" s="3"/>
      <c r="H84" s="3"/>
      <c r="I84" s="3"/>
      <c r="J84" s="3"/>
      <c r="K84" s="3"/>
      <c r="L84" s="3"/>
      <c r="M84" s="3"/>
      <c r="N84" s="3"/>
      <c r="O84" s="3"/>
      <c r="P84" s="3"/>
      <c r="Q84" s="3"/>
      <c r="R84" s="3"/>
      <c r="S84" s="3"/>
      <c r="T84" s="3"/>
      <c r="U84" s="3"/>
      <c r="V84" s="3"/>
      <c r="W84" s="3"/>
      <c r="X84" s="3"/>
      <c r="Y84" s="3"/>
      <c r="Z84" s="3"/>
      <c r="AA84" s="3"/>
      <c r="AB84" s="3"/>
    </row>
    <row r="85" spans="1:28" x14ac:dyDescent="0.35">
      <c r="A85" s="6"/>
      <c r="B85" s="6"/>
      <c r="C85" s="6"/>
      <c r="D85" s="6"/>
      <c r="E85" s="5"/>
      <c r="F85" s="3"/>
      <c r="G85" s="3"/>
      <c r="H85" s="3"/>
      <c r="I85" s="3"/>
      <c r="J85" s="3"/>
      <c r="K85" s="3"/>
      <c r="L85" s="3"/>
      <c r="M85" s="3"/>
      <c r="N85" s="3"/>
      <c r="O85" s="3"/>
      <c r="P85" s="3"/>
      <c r="Q85" s="3"/>
      <c r="R85" s="3"/>
      <c r="S85" s="3"/>
      <c r="T85" s="3"/>
      <c r="U85" s="3"/>
      <c r="V85" s="3"/>
      <c r="W85" s="3"/>
      <c r="X85" s="3"/>
      <c r="Y85" s="3"/>
      <c r="Z85" s="3"/>
      <c r="AA85" s="3"/>
      <c r="AB85" s="3"/>
    </row>
    <row r="86" spans="1:28" x14ac:dyDescent="0.35">
      <c r="A86" s="6"/>
      <c r="B86" s="6"/>
      <c r="C86" s="6"/>
      <c r="D86" s="6"/>
      <c r="E86" s="5"/>
      <c r="F86" s="3"/>
      <c r="G86" s="3"/>
      <c r="H86" s="3"/>
      <c r="I86" s="3"/>
      <c r="J86" s="3"/>
      <c r="K86" s="3"/>
      <c r="L86" s="3"/>
      <c r="M86" s="3"/>
      <c r="N86" s="3"/>
      <c r="O86" s="3"/>
      <c r="P86" s="3"/>
      <c r="Q86" s="3"/>
      <c r="R86" s="3"/>
      <c r="S86" s="3"/>
      <c r="T86" s="3"/>
      <c r="U86" s="3"/>
      <c r="V86" s="3"/>
      <c r="W86" s="3"/>
      <c r="X86" s="3"/>
      <c r="Y86" s="3"/>
      <c r="Z86" s="3"/>
      <c r="AA86" s="3"/>
      <c r="AB86" s="3"/>
    </row>
    <row r="87" spans="1:28" x14ac:dyDescent="0.35">
      <c r="A87" s="6"/>
      <c r="B87" s="6"/>
      <c r="C87" s="6"/>
      <c r="D87" s="6"/>
      <c r="E87" s="5"/>
      <c r="F87" s="3"/>
      <c r="G87" s="3"/>
      <c r="H87" s="3"/>
      <c r="I87" s="3"/>
      <c r="J87" s="3"/>
      <c r="K87" s="3"/>
      <c r="L87" s="3"/>
      <c r="M87" s="3"/>
      <c r="N87" s="3"/>
      <c r="O87" s="3"/>
      <c r="P87" s="3"/>
      <c r="Q87" s="3"/>
      <c r="R87" s="3"/>
      <c r="S87" s="3"/>
      <c r="T87" s="3"/>
      <c r="U87" s="3"/>
      <c r="V87" s="3"/>
      <c r="W87" s="3"/>
      <c r="X87" s="3"/>
      <c r="Y87" s="3"/>
      <c r="Z87" s="3"/>
      <c r="AA87" s="3"/>
      <c r="AB87" s="3"/>
    </row>
    <row r="88" spans="1:28" x14ac:dyDescent="0.35">
      <c r="A88" s="6"/>
      <c r="B88" s="6"/>
      <c r="C88" s="6"/>
      <c r="D88" s="6"/>
      <c r="E88" s="5"/>
      <c r="F88" s="3"/>
      <c r="G88" s="3"/>
      <c r="H88" s="3"/>
      <c r="I88" s="3"/>
      <c r="J88" s="3"/>
      <c r="K88" s="3"/>
      <c r="L88" s="3"/>
      <c r="M88" s="3"/>
      <c r="N88" s="3"/>
      <c r="O88" s="3"/>
      <c r="P88" s="3"/>
      <c r="Q88" s="3"/>
      <c r="R88" s="3"/>
      <c r="S88" s="3"/>
      <c r="T88" s="3"/>
      <c r="U88" s="3"/>
      <c r="V88" s="3"/>
      <c r="W88" s="3"/>
      <c r="X88" s="3"/>
      <c r="Y88" s="3"/>
      <c r="Z88" s="3"/>
      <c r="AA88" s="3"/>
      <c r="AB88" s="3"/>
    </row>
    <row r="89" spans="1:28" x14ac:dyDescent="0.35">
      <c r="A89" s="6"/>
      <c r="B89" s="6"/>
      <c r="C89" s="6"/>
      <c r="D89" s="6"/>
      <c r="E89" s="5"/>
      <c r="F89" s="3"/>
      <c r="G89" s="3"/>
      <c r="H89" s="3"/>
      <c r="I89" s="3"/>
      <c r="J89" s="3"/>
      <c r="K89" s="3"/>
      <c r="L89" s="3"/>
      <c r="M89" s="3"/>
      <c r="N89" s="3"/>
      <c r="O89" s="3"/>
      <c r="P89" s="3"/>
      <c r="Q89" s="3"/>
      <c r="R89" s="3"/>
      <c r="S89" s="3"/>
      <c r="T89" s="3"/>
      <c r="U89" s="3"/>
      <c r="V89" s="3"/>
      <c r="W89" s="3"/>
      <c r="X89" s="3"/>
      <c r="Y89" s="3"/>
      <c r="Z89" s="3"/>
      <c r="AA89" s="3"/>
      <c r="AB89" s="3"/>
    </row>
    <row r="90" spans="1:28" x14ac:dyDescent="0.35">
      <c r="A90" s="6"/>
      <c r="B90" s="6"/>
      <c r="C90" s="6"/>
      <c r="D90" s="6"/>
      <c r="E90" s="5"/>
      <c r="F90" s="3"/>
      <c r="G90" s="3"/>
      <c r="H90" s="3"/>
      <c r="I90" s="3"/>
      <c r="J90" s="3"/>
      <c r="K90" s="3"/>
      <c r="L90" s="3"/>
      <c r="M90" s="3"/>
      <c r="N90" s="3"/>
      <c r="O90" s="3"/>
      <c r="P90" s="3"/>
      <c r="Q90" s="3"/>
      <c r="R90" s="3"/>
      <c r="S90" s="3"/>
      <c r="T90" s="3"/>
      <c r="U90" s="3"/>
      <c r="V90" s="3"/>
      <c r="W90" s="3"/>
      <c r="X90" s="3"/>
      <c r="Y90" s="3"/>
      <c r="Z90" s="3"/>
      <c r="AA90" s="3"/>
      <c r="AB90" s="3"/>
    </row>
    <row r="91" spans="1:28" x14ac:dyDescent="0.35">
      <c r="A91" s="6"/>
      <c r="B91" s="6"/>
      <c r="C91" s="6"/>
      <c r="D91" s="6"/>
      <c r="E91" s="5"/>
      <c r="F91" s="3"/>
      <c r="G91" s="3"/>
      <c r="H91" s="3"/>
      <c r="I91" s="3"/>
      <c r="J91" s="3"/>
      <c r="K91" s="3"/>
      <c r="L91" s="3"/>
      <c r="M91" s="3"/>
      <c r="N91" s="3"/>
      <c r="O91" s="3"/>
      <c r="P91" s="3"/>
      <c r="Q91" s="3"/>
      <c r="R91" s="3"/>
      <c r="S91" s="3"/>
      <c r="T91" s="3"/>
      <c r="U91" s="3"/>
      <c r="V91" s="3"/>
      <c r="W91" s="3"/>
      <c r="X91" s="3"/>
      <c r="Y91" s="3"/>
      <c r="Z91" s="3"/>
      <c r="AA91" s="3"/>
      <c r="AB91" s="3"/>
    </row>
    <row r="92" spans="1:28" x14ac:dyDescent="0.35">
      <c r="A92" s="6"/>
      <c r="B92" s="6"/>
      <c r="C92" s="6"/>
      <c r="D92" s="6"/>
      <c r="E92" s="5"/>
      <c r="F92" s="3"/>
      <c r="G92" s="3"/>
      <c r="H92" s="3"/>
      <c r="I92" s="3"/>
      <c r="J92" s="3"/>
      <c r="K92" s="3"/>
      <c r="L92" s="3"/>
      <c r="M92" s="3"/>
      <c r="N92" s="3"/>
      <c r="O92" s="3"/>
      <c r="P92" s="3"/>
      <c r="Q92" s="3"/>
      <c r="R92" s="3"/>
      <c r="S92" s="3"/>
      <c r="T92" s="3"/>
      <c r="U92" s="3"/>
      <c r="V92" s="3"/>
      <c r="W92" s="3"/>
      <c r="X92" s="3"/>
      <c r="Y92" s="3"/>
      <c r="Z92" s="3"/>
      <c r="AA92" s="3"/>
      <c r="AB92" s="3"/>
    </row>
    <row r="93" spans="1:28" x14ac:dyDescent="0.35">
      <c r="A93" s="6"/>
      <c r="B93" s="6"/>
      <c r="C93" s="6"/>
      <c r="D93" s="6"/>
      <c r="E93" s="5"/>
      <c r="F93" s="3"/>
      <c r="G93" s="3"/>
      <c r="H93" s="3"/>
      <c r="I93" s="3"/>
      <c r="J93" s="3"/>
      <c r="K93" s="3"/>
      <c r="L93" s="3"/>
      <c r="M93" s="3"/>
      <c r="N93" s="3"/>
      <c r="O93" s="3"/>
      <c r="P93" s="3"/>
      <c r="Q93" s="3"/>
      <c r="R93" s="3"/>
      <c r="S93" s="3"/>
      <c r="T93" s="3"/>
      <c r="U93" s="3"/>
      <c r="V93" s="3"/>
      <c r="W93" s="3"/>
      <c r="X93" s="3"/>
      <c r="Y93" s="3"/>
      <c r="Z93" s="3"/>
      <c r="AA93" s="3"/>
      <c r="AB93" s="3"/>
    </row>
    <row r="94" spans="1:28" x14ac:dyDescent="0.35">
      <c r="A94" s="6"/>
      <c r="B94" s="6"/>
      <c r="C94" s="6"/>
      <c r="D94" s="6"/>
      <c r="E94" s="5"/>
      <c r="F94" s="3"/>
      <c r="G94" s="3"/>
      <c r="H94" s="3"/>
      <c r="I94" s="3"/>
      <c r="J94" s="3"/>
      <c r="K94" s="3"/>
      <c r="L94" s="3"/>
      <c r="M94" s="3"/>
      <c r="N94" s="3"/>
      <c r="O94" s="3"/>
      <c r="P94" s="3"/>
      <c r="Q94" s="3"/>
      <c r="R94" s="3"/>
      <c r="S94" s="3"/>
      <c r="T94" s="3"/>
      <c r="U94" s="3"/>
      <c r="V94" s="3"/>
      <c r="W94" s="3"/>
      <c r="X94" s="3"/>
      <c r="Y94" s="3"/>
      <c r="Z94" s="3"/>
      <c r="AA94" s="3"/>
      <c r="AB94" s="3"/>
    </row>
    <row r="95" spans="1:28" x14ac:dyDescent="0.35">
      <c r="A95" s="6"/>
      <c r="B95" s="6"/>
      <c r="C95" s="6"/>
      <c r="D95" s="6"/>
      <c r="E95" s="5"/>
      <c r="F95" s="3"/>
      <c r="G95" s="3"/>
      <c r="H95" s="3"/>
      <c r="I95" s="3"/>
      <c r="J95" s="3"/>
      <c r="K95" s="3"/>
      <c r="L95" s="3"/>
      <c r="M95" s="3"/>
      <c r="N95" s="3"/>
      <c r="O95" s="3"/>
      <c r="P95" s="3"/>
      <c r="Q95" s="3"/>
      <c r="R95" s="3"/>
      <c r="S95" s="3"/>
      <c r="T95" s="3"/>
      <c r="U95" s="3"/>
      <c r="V95" s="3"/>
      <c r="W95" s="3"/>
      <c r="X95" s="3"/>
      <c r="Y95" s="3"/>
      <c r="Z95" s="3"/>
      <c r="AA95" s="3"/>
      <c r="AB95" s="3"/>
    </row>
    <row r="96" spans="1:28" x14ac:dyDescent="0.35">
      <c r="A96" s="6"/>
      <c r="B96" s="6"/>
      <c r="C96" s="6"/>
      <c r="D96" s="6"/>
      <c r="E96" s="5"/>
      <c r="F96" s="3"/>
      <c r="G96" s="3"/>
      <c r="H96" s="3"/>
      <c r="I96" s="3"/>
      <c r="J96" s="3"/>
      <c r="K96" s="3"/>
      <c r="L96" s="3"/>
      <c r="M96" s="3"/>
      <c r="N96" s="3"/>
      <c r="O96" s="3"/>
      <c r="P96" s="3"/>
      <c r="Q96" s="3"/>
      <c r="R96" s="3"/>
      <c r="S96" s="3"/>
      <c r="T96" s="3"/>
      <c r="U96" s="3"/>
      <c r="V96" s="3"/>
      <c r="W96" s="3"/>
      <c r="X96" s="3"/>
      <c r="Y96" s="3"/>
      <c r="Z96" s="3"/>
      <c r="AA96" s="3"/>
      <c r="AB96" s="3"/>
    </row>
    <row r="97" spans="1:28" x14ac:dyDescent="0.35">
      <c r="A97" s="6"/>
      <c r="B97" s="6"/>
      <c r="C97" s="6"/>
      <c r="D97" s="6"/>
      <c r="E97" s="5"/>
      <c r="F97" s="3"/>
      <c r="G97" s="3"/>
      <c r="H97" s="3"/>
      <c r="I97" s="3"/>
      <c r="J97" s="3"/>
      <c r="K97" s="3"/>
      <c r="L97" s="3"/>
      <c r="M97" s="3"/>
      <c r="N97" s="3"/>
      <c r="O97" s="3"/>
      <c r="P97" s="3"/>
      <c r="Q97" s="3"/>
      <c r="R97" s="3"/>
      <c r="S97" s="3"/>
      <c r="T97" s="3"/>
      <c r="U97" s="3"/>
      <c r="V97" s="3"/>
      <c r="W97" s="3"/>
      <c r="X97" s="3"/>
      <c r="Y97" s="3"/>
      <c r="Z97" s="3"/>
      <c r="AA97" s="3"/>
      <c r="AB97" s="3"/>
    </row>
    <row r="98" spans="1:28" x14ac:dyDescent="0.35">
      <c r="A98" s="6"/>
      <c r="B98" s="6"/>
      <c r="C98" s="6"/>
      <c r="D98" s="6"/>
      <c r="E98" s="5"/>
      <c r="F98" s="3"/>
      <c r="G98" s="3"/>
      <c r="H98" s="3"/>
      <c r="I98" s="3"/>
      <c r="J98" s="3"/>
      <c r="K98" s="3"/>
      <c r="L98" s="3"/>
      <c r="M98" s="3"/>
      <c r="N98" s="3"/>
      <c r="O98" s="3"/>
      <c r="P98" s="3"/>
      <c r="Q98" s="3"/>
      <c r="R98" s="3"/>
      <c r="S98" s="3"/>
      <c r="T98" s="3"/>
      <c r="U98" s="3"/>
      <c r="V98" s="3"/>
      <c r="W98" s="3"/>
      <c r="X98" s="3"/>
      <c r="Y98" s="3"/>
      <c r="Z98" s="3"/>
      <c r="AA98" s="3"/>
      <c r="AB98" s="3"/>
    </row>
    <row r="99" spans="1:28" x14ac:dyDescent="0.35">
      <c r="A99" s="6"/>
      <c r="B99" s="6"/>
      <c r="C99" s="6"/>
      <c r="D99" s="6"/>
      <c r="E99" s="5"/>
      <c r="F99" s="3"/>
      <c r="G99" s="3"/>
      <c r="H99" s="3"/>
      <c r="I99" s="3"/>
      <c r="J99" s="3"/>
      <c r="K99" s="3"/>
      <c r="L99" s="3"/>
      <c r="M99" s="3"/>
      <c r="N99" s="3"/>
      <c r="O99" s="3"/>
      <c r="P99" s="3"/>
      <c r="Q99" s="3"/>
      <c r="R99" s="3"/>
      <c r="S99" s="3"/>
      <c r="T99" s="3"/>
      <c r="U99" s="3"/>
      <c r="V99" s="3"/>
      <c r="W99" s="3"/>
      <c r="X99" s="3"/>
      <c r="Y99" s="3"/>
      <c r="Z99" s="3"/>
      <c r="AA99" s="3"/>
      <c r="AB99" s="3"/>
    </row>
    <row r="100" spans="1:28" x14ac:dyDescent="0.35">
      <c r="A100" s="6"/>
      <c r="B100" s="6"/>
      <c r="C100" s="6"/>
      <c r="D100" s="6"/>
      <c r="E100" s="5"/>
      <c r="F100" s="3"/>
      <c r="G100" s="3"/>
      <c r="H100" s="3"/>
      <c r="I100" s="3"/>
      <c r="J100" s="3"/>
      <c r="K100" s="3"/>
      <c r="L100" s="3"/>
      <c r="M100" s="3"/>
      <c r="N100" s="3"/>
      <c r="O100" s="3"/>
      <c r="P100" s="3"/>
      <c r="Q100" s="3"/>
      <c r="R100" s="3"/>
      <c r="S100" s="3"/>
      <c r="T100" s="3"/>
      <c r="U100" s="3"/>
      <c r="V100" s="3"/>
      <c r="W100" s="3"/>
      <c r="X100" s="3"/>
      <c r="Y100" s="3"/>
      <c r="Z100" s="3"/>
      <c r="AA100" s="3"/>
      <c r="AB100" s="3"/>
    </row>
    <row r="101" spans="1:28" x14ac:dyDescent="0.35">
      <c r="A101" s="6"/>
      <c r="B101" s="6"/>
      <c r="C101" s="6"/>
      <c r="D101" s="6"/>
      <c r="E101" s="5"/>
      <c r="F101" s="3"/>
      <c r="G101" s="3"/>
      <c r="H101" s="3"/>
      <c r="I101" s="3"/>
      <c r="J101" s="3"/>
      <c r="K101" s="3"/>
      <c r="L101" s="3"/>
      <c r="M101" s="3"/>
      <c r="N101" s="3"/>
      <c r="O101" s="3"/>
      <c r="P101" s="3"/>
      <c r="Q101" s="3"/>
      <c r="R101" s="3"/>
      <c r="S101" s="3"/>
      <c r="T101" s="3"/>
      <c r="U101" s="3"/>
      <c r="V101" s="3"/>
      <c r="W101" s="3"/>
      <c r="X101" s="3"/>
      <c r="Y101" s="3"/>
      <c r="Z101" s="3"/>
      <c r="AA101" s="3"/>
      <c r="AB101" s="3"/>
    </row>
    <row r="102" spans="1:28" x14ac:dyDescent="0.35">
      <c r="A102" s="6"/>
      <c r="B102" s="6"/>
      <c r="C102" s="6"/>
      <c r="D102" s="6"/>
      <c r="E102" s="5"/>
      <c r="F102" s="3"/>
      <c r="G102" s="3"/>
      <c r="H102" s="3"/>
      <c r="I102" s="3"/>
      <c r="J102" s="3"/>
      <c r="K102" s="3"/>
      <c r="L102" s="3"/>
      <c r="M102" s="3"/>
      <c r="N102" s="3"/>
      <c r="O102" s="3"/>
      <c r="P102" s="3"/>
      <c r="Q102" s="3"/>
      <c r="R102" s="3"/>
      <c r="S102" s="3"/>
      <c r="T102" s="3"/>
      <c r="U102" s="3"/>
      <c r="V102" s="3"/>
      <c r="W102" s="3"/>
      <c r="X102" s="3"/>
      <c r="Y102" s="3"/>
      <c r="Z102" s="3"/>
      <c r="AA102" s="3"/>
      <c r="AB102" s="3"/>
    </row>
    <row r="103" spans="1:28" x14ac:dyDescent="0.35">
      <c r="A103" s="6"/>
      <c r="B103" s="6"/>
      <c r="C103" s="6"/>
      <c r="D103" s="6"/>
      <c r="E103" s="5"/>
      <c r="F103" s="3"/>
      <c r="G103" s="3"/>
      <c r="H103" s="3"/>
      <c r="I103" s="3"/>
      <c r="J103" s="3"/>
      <c r="K103" s="3"/>
      <c r="L103" s="3"/>
      <c r="M103" s="3"/>
      <c r="N103" s="3"/>
      <c r="O103" s="3"/>
      <c r="P103" s="3"/>
      <c r="Q103" s="3"/>
      <c r="R103" s="3"/>
      <c r="S103" s="3"/>
      <c r="T103" s="3"/>
      <c r="U103" s="3"/>
      <c r="V103" s="3"/>
      <c r="W103" s="3"/>
      <c r="X103" s="3"/>
      <c r="Y103" s="3"/>
      <c r="Z103" s="3"/>
      <c r="AA103" s="3"/>
      <c r="AB103" s="3"/>
    </row>
    <row r="104" spans="1:28" x14ac:dyDescent="0.35">
      <c r="A104" s="6"/>
      <c r="B104" s="6"/>
      <c r="C104" s="6"/>
      <c r="D104" s="6"/>
      <c r="E104" s="5"/>
      <c r="F104" s="3"/>
      <c r="G104" s="3"/>
      <c r="H104" s="3"/>
      <c r="I104" s="3"/>
      <c r="J104" s="3"/>
      <c r="K104" s="3"/>
      <c r="L104" s="3"/>
      <c r="M104" s="3"/>
      <c r="N104" s="3"/>
      <c r="O104" s="3"/>
      <c r="P104" s="3"/>
      <c r="Q104" s="3"/>
      <c r="R104" s="3"/>
      <c r="S104" s="3"/>
      <c r="T104" s="3"/>
      <c r="U104" s="3"/>
      <c r="V104" s="3"/>
      <c r="W104" s="3"/>
      <c r="X104" s="3"/>
      <c r="Y104" s="3"/>
      <c r="Z104" s="3"/>
      <c r="AA104" s="3"/>
      <c r="AB104" s="3"/>
    </row>
    <row r="105" spans="1:28" x14ac:dyDescent="0.35">
      <c r="A105" s="6"/>
      <c r="B105" s="6"/>
      <c r="C105" s="6"/>
      <c r="D105" s="6"/>
      <c r="E105" s="5"/>
      <c r="F105" s="3"/>
      <c r="G105" s="3"/>
      <c r="H105" s="3"/>
      <c r="I105" s="3"/>
      <c r="J105" s="3"/>
      <c r="K105" s="3"/>
      <c r="L105" s="3"/>
      <c r="M105" s="3"/>
      <c r="N105" s="3"/>
      <c r="O105" s="3"/>
      <c r="P105" s="3"/>
      <c r="Q105" s="3"/>
      <c r="R105" s="3"/>
      <c r="S105" s="3"/>
      <c r="T105" s="3"/>
      <c r="U105" s="3"/>
      <c r="V105" s="3"/>
      <c r="W105" s="3"/>
      <c r="X105" s="3"/>
      <c r="Y105" s="3"/>
      <c r="Z105" s="3"/>
      <c r="AA105" s="3"/>
      <c r="AB105" s="3"/>
    </row>
    <row r="106" spans="1:28" x14ac:dyDescent="0.35">
      <c r="A106" s="6"/>
      <c r="B106" s="6"/>
      <c r="C106" s="6"/>
      <c r="D106" s="6"/>
      <c r="E106" s="5"/>
      <c r="F106" s="3"/>
      <c r="G106" s="3"/>
      <c r="H106" s="3"/>
      <c r="I106" s="3"/>
      <c r="J106" s="3"/>
      <c r="K106" s="3"/>
      <c r="L106" s="3"/>
      <c r="M106" s="3"/>
      <c r="N106" s="3"/>
      <c r="O106" s="3"/>
      <c r="P106" s="3"/>
      <c r="Q106" s="3"/>
      <c r="R106" s="3"/>
      <c r="S106" s="3"/>
      <c r="T106" s="3"/>
      <c r="U106" s="3"/>
      <c r="V106" s="3"/>
      <c r="W106" s="3"/>
      <c r="X106" s="3"/>
      <c r="Y106" s="3"/>
      <c r="Z106" s="3"/>
      <c r="AA106" s="3"/>
      <c r="AB106" s="3"/>
    </row>
    <row r="107" spans="1:28" x14ac:dyDescent="0.35">
      <c r="A107" s="6"/>
      <c r="B107" s="6"/>
      <c r="C107" s="6"/>
      <c r="D107" s="6"/>
      <c r="E107" s="5"/>
      <c r="F107" s="3"/>
      <c r="G107" s="3"/>
      <c r="H107" s="3"/>
      <c r="I107" s="3"/>
      <c r="J107" s="3"/>
      <c r="K107" s="3"/>
      <c r="L107" s="3"/>
      <c r="M107" s="3"/>
      <c r="N107" s="3"/>
      <c r="O107" s="3"/>
      <c r="P107" s="3"/>
      <c r="Q107" s="3"/>
      <c r="R107" s="3"/>
      <c r="S107" s="3"/>
      <c r="T107" s="3"/>
      <c r="U107" s="3"/>
      <c r="V107" s="3"/>
      <c r="W107" s="3"/>
      <c r="X107" s="3"/>
      <c r="Y107" s="3"/>
      <c r="Z107" s="3"/>
      <c r="AA107" s="3"/>
      <c r="AB107" s="3"/>
    </row>
    <row r="108" spans="1:28" x14ac:dyDescent="0.35">
      <c r="A108" s="6"/>
      <c r="B108" s="6"/>
      <c r="C108" s="6"/>
      <c r="D108" s="6"/>
      <c r="E108" s="5"/>
      <c r="F108" s="3"/>
      <c r="G108" s="3"/>
      <c r="H108" s="3"/>
      <c r="I108" s="3"/>
      <c r="J108" s="3"/>
      <c r="K108" s="3"/>
      <c r="L108" s="3"/>
      <c r="M108" s="3"/>
      <c r="N108" s="3"/>
      <c r="O108" s="3"/>
      <c r="P108" s="3"/>
      <c r="Q108" s="3"/>
      <c r="R108" s="3"/>
      <c r="S108" s="3"/>
      <c r="T108" s="3"/>
      <c r="U108" s="3"/>
      <c r="V108" s="3"/>
      <c r="W108" s="3"/>
      <c r="X108" s="3"/>
      <c r="Y108" s="3"/>
      <c r="Z108" s="3"/>
      <c r="AA108" s="3"/>
      <c r="AB108" s="3"/>
    </row>
    <row r="109" spans="1:28" x14ac:dyDescent="0.35">
      <c r="A109" s="6"/>
      <c r="B109" s="6"/>
      <c r="C109" s="6"/>
      <c r="D109" s="6"/>
      <c r="E109" s="5"/>
      <c r="F109" s="3"/>
      <c r="G109" s="3"/>
      <c r="H109" s="3"/>
      <c r="I109" s="3"/>
      <c r="J109" s="3"/>
      <c r="K109" s="3"/>
      <c r="L109" s="3"/>
      <c r="M109" s="3"/>
      <c r="N109" s="3"/>
      <c r="O109" s="3"/>
      <c r="P109" s="3"/>
      <c r="Q109" s="3"/>
      <c r="R109" s="3"/>
      <c r="S109" s="3"/>
      <c r="T109" s="3"/>
      <c r="U109" s="3"/>
      <c r="V109" s="3"/>
      <c r="W109" s="3"/>
      <c r="X109" s="3"/>
      <c r="Y109" s="3"/>
      <c r="Z109" s="3"/>
      <c r="AA109" s="3"/>
      <c r="AB109" s="3"/>
    </row>
    <row r="110" spans="1:28" x14ac:dyDescent="0.35">
      <c r="A110" s="6"/>
      <c r="B110" s="6"/>
      <c r="C110" s="6"/>
      <c r="D110" s="6"/>
      <c r="E110" s="5"/>
      <c r="F110" s="3"/>
      <c r="G110" s="3"/>
      <c r="H110" s="3"/>
      <c r="I110" s="3"/>
      <c r="J110" s="3"/>
      <c r="K110" s="3"/>
      <c r="L110" s="3"/>
      <c r="M110" s="3"/>
      <c r="N110" s="3"/>
      <c r="O110" s="3"/>
      <c r="P110" s="3"/>
      <c r="Q110" s="3"/>
      <c r="R110" s="3"/>
      <c r="S110" s="3"/>
      <c r="T110" s="3"/>
      <c r="U110" s="3"/>
      <c r="V110" s="3"/>
      <c r="W110" s="3"/>
      <c r="X110" s="3"/>
      <c r="Y110" s="3"/>
      <c r="Z110" s="3"/>
      <c r="AA110" s="3"/>
      <c r="AB110" s="3"/>
    </row>
    <row r="111" spans="1:28" x14ac:dyDescent="0.35">
      <c r="A111" s="6"/>
      <c r="B111" s="6"/>
      <c r="C111" s="6"/>
      <c r="D111" s="6"/>
      <c r="E111" s="5"/>
      <c r="F111" s="3"/>
      <c r="G111" s="3"/>
      <c r="H111" s="3"/>
      <c r="I111" s="3"/>
      <c r="J111" s="3"/>
      <c r="K111" s="3"/>
      <c r="L111" s="3"/>
      <c r="M111" s="3"/>
      <c r="N111" s="3"/>
      <c r="O111" s="3"/>
      <c r="P111" s="3"/>
      <c r="Q111" s="3"/>
      <c r="R111" s="3"/>
      <c r="S111" s="3"/>
      <c r="T111" s="3"/>
      <c r="U111" s="3"/>
      <c r="V111" s="3"/>
      <c r="W111" s="3"/>
      <c r="X111" s="3"/>
      <c r="Y111" s="3"/>
      <c r="Z111" s="3"/>
      <c r="AA111" s="3"/>
      <c r="AB111" s="3"/>
    </row>
    <row r="112" spans="1:28" x14ac:dyDescent="0.35">
      <c r="A112" s="6"/>
      <c r="B112" s="6"/>
      <c r="C112" s="6"/>
      <c r="D112" s="6"/>
      <c r="E112" s="5"/>
      <c r="F112" s="3"/>
      <c r="G112" s="3"/>
      <c r="H112" s="3"/>
      <c r="I112" s="3"/>
      <c r="J112" s="3"/>
      <c r="K112" s="3"/>
      <c r="L112" s="3"/>
      <c r="M112" s="3"/>
      <c r="N112" s="3"/>
      <c r="O112" s="3"/>
      <c r="P112" s="3"/>
      <c r="Q112" s="3"/>
      <c r="R112" s="3"/>
      <c r="S112" s="3"/>
      <c r="T112" s="3"/>
      <c r="U112" s="3"/>
      <c r="V112" s="3"/>
      <c r="W112" s="3"/>
      <c r="X112" s="3"/>
      <c r="Y112" s="3"/>
      <c r="Z112" s="3"/>
      <c r="AA112" s="3"/>
      <c r="AB112" s="3"/>
    </row>
    <row r="113" spans="1:28" x14ac:dyDescent="0.35">
      <c r="A113" s="6"/>
      <c r="B113" s="6"/>
      <c r="C113" s="6"/>
      <c r="D113" s="6"/>
      <c r="E113" s="5"/>
      <c r="F113" s="3"/>
      <c r="G113" s="3"/>
      <c r="H113" s="3"/>
      <c r="I113" s="3"/>
      <c r="J113" s="3"/>
      <c r="K113" s="3"/>
      <c r="L113" s="3"/>
      <c r="M113" s="3"/>
      <c r="N113" s="3"/>
      <c r="O113" s="3"/>
      <c r="P113" s="3"/>
      <c r="Q113" s="3"/>
      <c r="R113" s="3"/>
      <c r="S113" s="3"/>
      <c r="T113" s="3"/>
      <c r="U113" s="3"/>
      <c r="V113" s="3"/>
      <c r="W113" s="3"/>
      <c r="X113" s="3"/>
      <c r="Y113" s="3"/>
      <c r="Z113" s="3"/>
      <c r="AA113" s="3"/>
      <c r="AB113" s="3"/>
    </row>
    <row r="114" spans="1:28" x14ac:dyDescent="0.35">
      <c r="A114" s="6"/>
      <c r="B114" s="6"/>
      <c r="C114" s="6"/>
      <c r="D114" s="6"/>
      <c r="E114" s="5"/>
      <c r="F114" s="3"/>
      <c r="G114" s="3"/>
      <c r="H114" s="3"/>
      <c r="I114" s="3"/>
      <c r="J114" s="3"/>
      <c r="K114" s="3"/>
      <c r="L114" s="3"/>
      <c r="M114" s="3"/>
      <c r="N114" s="3"/>
      <c r="O114" s="3"/>
      <c r="P114" s="3"/>
      <c r="Q114" s="3"/>
      <c r="R114" s="3"/>
      <c r="S114" s="3"/>
      <c r="T114" s="3"/>
      <c r="U114" s="3"/>
      <c r="V114" s="3"/>
      <c r="W114" s="3"/>
      <c r="X114" s="3"/>
      <c r="Y114" s="3"/>
      <c r="Z114" s="3"/>
      <c r="AA114" s="3"/>
      <c r="AB114" s="3"/>
    </row>
    <row r="115" spans="1:28" x14ac:dyDescent="0.35">
      <c r="A115" s="6"/>
      <c r="B115" s="6"/>
      <c r="C115" s="6"/>
      <c r="D115" s="6"/>
      <c r="E115" s="5"/>
      <c r="F115" s="3"/>
      <c r="G115" s="3"/>
      <c r="H115" s="3"/>
      <c r="I115" s="3"/>
      <c r="J115" s="3"/>
      <c r="K115" s="3"/>
      <c r="L115" s="3"/>
      <c r="M115" s="3"/>
      <c r="N115" s="3"/>
      <c r="O115" s="3"/>
      <c r="P115" s="3"/>
      <c r="Q115" s="3"/>
      <c r="R115" s="3"/>
      <c r="S115" s="3"/>
      <c r="T115" s="3"/>
      <c r="U115" s="3"/>
      <c r="V115" s="3"/>
      <c r="W115" s="3"/>
      <c r="X115" s="3"/>
      <c r="Y115" s="3"/>
      <c r="Z115" s="3"/>
      <c r="AA115" s="3"/>
      <c r="AB115" s="3"/>
    </row>
    <row r="116" spans="1:28" x14ac:dyDescent="0.35">
      <c r="A116" s="6"/>
      <c r="B116" s="6"/>
      <c r="C116" s="6"/>
      <c r="D116" s="6"/>
      <c r="E116" s="5"/>
      <c r="F116" s="3"/>
      <c r="G116" s="3"/>
      <c r="H116" s="3"/>
      <c r="I116" s="3"/>
      <c r="J116" s="3"/>
      <c r="K116" s="3"/>
      <c r="L116" s="3"/>
      <c r="M116" s="3"/>
      <c r="N116" s="3"/>
      <c r="O116" s="3"/>
      <c r="P116" s="3"/>
      <c r="Q116" s="3"/>
      <c r="R116" s="3"/>
      <c r="S116" s="3"/>
      <c r="T116" s="3"/>
      <c r="U116" s="3"/>
      <c r="V116" s="3"/>
      <c r="W116" s="3"/>
      <c r="X116" s="3"/>
      <c r="Y116" s="3"/>
      <c r="Z116" s="3"/>
      <c r="AA116" s="3"/>
      <c r="AB116" s="3"/>
    </row>
    <row r="117" spans="1:28" x14ac:dyDescent="0.35">
      <c r="A117" s="6"/>
      <c r="B117" s="6"/>
      <c r="C117" s="6"/>
      <c r="D117" s="6"/>
      <c r="E117" s="5"/>
      <c r="F117" s="3"/>
      <c r="G117" s="3"/>
      <c r="H117" s="3"/>
      <c r="I117" s="3"/>
      <c r="J117" s="3"/>
      <c r="K117" s="3"/>
      <c r="L117" s="3"/>
      <c r="M117" s="3"/>
      <c r="N117" s="3"/>
      <c r="O117" s="3"/>
      <c r="P117" s="3"/>
      <c r="Q117" s="3"/>
      <c r="R117" s="3"/>
      <c r="S117" s="3"/>
      <c r="T117" s="3"/>
      <c r="U117" s="3"/>
      <c r="V117" s="3"/>
      <c r="W117" s="3"/>
      <c r="X117" s="3"/>
      <c r="Y117" s="3"/>
      <c r="Z117" s="3"/>
      <c r="AA117" s="3"/>
      <c r="AB117" s="3"/>
    </row>
    <row r="118" spans="1:28" x14ac:dyDescent="0.35">
      <c r="A118" s="6"/>
      <c r="B118" s="6"/>
      <c r="C118" s="6"/>
      <c r="D118" s="6"/>
      <c r="E118" s="5"/>
      <c r="F118" s="3"/>
      <c r="G118" s="3"/>
      <c r="H118" s="3"/>
      <c r="I118" s="3"/>
      <c r="J118" s="3"/>
      <c r="K118" s="3"/>
      <c r="L118" s="3"/>
      <c r="M118" s="3"/>
      <c r="N118" s="3"/>
      <c r="O118" s="3"/>
      <c r="P118" s="3"/>
      <c r="Q118" s="3"/>
      <c r="R118" s="3"/>
      <c r="S118" s="3"/>
      <c r="T118" s="3"/>
      <c r="U118" s="3"/>
      <c r="V118" s="3"/>
      <c r="W118" s="3"/>
      <c r="X118" s="3"/>
      <c r="Y118" s="3"/>
      <c r="Z118" s="3"/>
      <c r="AA118" s="3"/>
      <c r="AB118" s="3"/>
    </row>
    <row r="119" spans="1:28" x14ac:dyDescent="0.35">
      <c r="A119" s="6"/>
      <c r="B119" s="6"/>
      <c r="C119" s="6"/>
      <c r="D119" s="6"/>
      <c r="E119" s="5"/>
      <c r="F119" s="3"/>
      <c r="G119" s="3"/>
      <c r="H119" s="3"/>
      <c r="I119" s="3"/>
      <c r="J119" s="3"/>
      <c r="K119" s="3"/>
      <c r="L119" s="3"/>
      <c r="M119" s="3"/>
      <c r="N119" s="3"/>
      <c r="O119" s="3"/>
      <c r="P119" s="3"/>
      <c r="Q119" s="3"/>
      <c r="R119" s="3"/>
      <c r="S119" s="3"/>
      <c r="T119" s="3"/>
      <c r="U119" s="3"/>
      <c r="V119" s="3"/>
      <c r="W119" s="3"/>
      <c r="X119" s="3"/>
      <c r="Y119" s="3"/>
      <c r="Z119" s="3"/>
      <c r="AA119" s="3"/>
      <c r="AB119" s="3"/>
    </row>
    <row r="120" spans="1:28" x14ac:dyDescent="0.35">
      <c r="A120" s="6"/>
      <c r="B120" s="6"/>
      <c r="C120" s="6"/>
      <c r="D120" s="6"/>
      <c r="E120" s="5"/>
      <c r="F120" s="3"/>
      <c r="G120" s="3"/>
      <c r="H120" s="3"/>
      <c r="I120" s="3"/>
      <c r="J120" s="3"/>
      <c r="K120" s="3"/>
      <c r="L120" s="3"/>
      <c r="M120" s="3"/>
      <c r="N120" s="3"/>
      <c r="O120" s="3"/>
      <c r="P120" s="3"/>
      <c r="Q120" s="3"/>
      <c r="R120" s="3"/>
      <c r="S120" s="3"/>
      <c r="T120" s="3"/>
      <c r="U120" s="3"/>
      <c r="V120" s="3"/>
      <c r="W120" s="3"/>
      <c r="X120" s="3"/>
      <c r="Y120" s="3"/>
      <c r="Z120" s="3"/>
      <c r="AA120" s="3"/>
      <c r="AB120" s="3"/>
    </row>
    <row r="121" spans="1:28" x14ac:dyDescent="0.35">
      <c r="A121" s="6"/>
      <c r="B121" s="6"/>
      <c r="C121" s="6"/>
      <c r="D121" s="6"/>
      <c r="E121" s="5"/>
      <c r="F121" s="3"/>
      <c r="G121" s="3"/>
      <c r="H121" s="3"/>
      <c r="I121" s="3"/>
      <c r="J121" s="3"/>
      <c r="K121" s="3"/>
      <c r="L121" s="3"/>
      <c r="M121" s="3"/>
      <c r="N121" s="3"/>
      <c r="O121" s="3"/>
      <c r="P121" s="3"/>
      <c r="Q121" s="3"/>
      <c r="R121" s="3"/>
      <c r="S121" s="3"/>
      <c r="T121" s="3"/>
      <c r="U121" s="3"/>
      <c r="V121" s="3"/>
      <c r="W121" s="3"/>
      <c r="X121" s="3"/>
      <c r="Y121" s="3"/>
      <c r="Z121" s="3"/>
      <c r="AA121" s="3"/>
      <c r="AB121" s="3"/>
    </row>
    <row r="122" spans="1:28" x14ac:dyDescent="0.35">
      <c r="A122" s="6"/>
      <c r="B122" s="6"/>
      <c r="C122" s="6"/>
      <c r="D122" s="6"/>
      <c r="E122" s="5"/>
      <c r="F122" s="3"/>
      <c r="G122" s="3"/>
      <c r="H122" s="3"/>
      <c r="I122" s="3"/>
      <c r="J122" s="3"/>
      <c r="K122" s="3"/>
      <c r="L122" s="3"/>
      <c r="M122" s="3"/>
      <c r="N122" s="3"/>
      <c r="O122" s="3"/>
      <c r="P122" s="3"/>
      <c r="Q122" s="3"/>
      <c r="R122" s="3"/>
      <c r="S122" s="3"/>
      <c r="T122" s="3"/>
      <c r="U122" s="3"/>
      <c r="V122" s="3"/>
      <c r="W122" s="3"/>
      <c r="X122" s="3"/>
      <c r="Y122" s="3"/>
      <c r="Z122" s="3"/>
      <c r="AA122" s="3"/>
      <c r="AB122" s="3"/>
    </row>
    <row r="123" spans="1:28" x14ac:dyDescent="0.35">
      <c r="A123" s="6"/>
      <c r="B123" s="6"/>
      <c r="C123" s="6"/>
      <c r="D123" s="6"/>
      <c r="E123" s="5"/>
      <c r="F123" s="3"/>
      <c r="G123" s="3"/>
      <c r="H123" s="3"/>
      <c r="I123" s="3"/>
      <c r="J123" s="3"/>
      <c r="K123" s="3"/>
      <c r="L123" s="3"/>
      <c r="M123" s="3"/>
      <c r="N123" s="3"/>
      <c r="O123" s="3"/>
      <c r="P123" s="3"/>
      <c r="Q123" s="3"/>
      <c r="R123" s="3"/>
      <c r="S123" s="3"/>
      <c r="T123" s="3"/>
      <c r="U123" s="3"/>
      <c r="V123" s="3"/>
      <c r="W123" s="3"/>
      <c r="X123" s="3"/>
      <c r="Y123" s="3"/>
      <c r="Z123" s="3"/>
      <c r="AA123" s="3"/>
      <c r="AB123" s="3"/>
    </row>
    <row r="124" spans="1:28" x14ac:dyDescent="0.35">
      <c r="A124" s="6"/>
      <c r="B124" s="6"/>
      <c r="C124" s="6"/>
      <c r="D124" s="6"/>
      <c r="E124" s="5"/>
      <c r="F124" s="3"/>
      <c r="G124" s="3"/>
      <c r="H124" s="3"/>
      <c r="I124" s="3"/>
      <c r="J124" s="3"/>
      <c r="K124" s="3"/>
      <c r="L124" s="3"/>
      <c r="M124" s="3"/>
      <c r="N124" s="3"/>
      <c r="O124" s="3"/>
      <c r="P124" s="3"/>
      <c r="Q124" s="3"/>
      <c r="R124" s="3"/>
      <c r="S124" s="3"/>
      <c r="T124" s="3"/>
      <c r="U124" s="3"/>
      <c r="V124" s="3"/>
      <c r="W124" s="3"/>
      <c r="X124" s="3"/>
      <c r="Y124" s="3"/>
      <c r="Z124" s="3"/>
      <c r="AA124" s="3"/>
      <c r="AB124" s="3"/>
    </row>
    <row r="125" spans="1:28" x14ac:dyDescent="0.35">
      <c r="A125" s="6"/>
      <c r="B125" s="6"/>
      <c r="C125" s="6"/>
      <c r="D125" s="6"/>
      <c r="E125" s="5"/>
      <c r="F125" s="3"/>
      <c r="G125" s="3"/>
      <c r="H125" s="3"/>
      <c r="I125" s="3"/>
      <c r="J125" s="3"/>
      <c r="K125" s="3"/>
      <c r="L125" s="3"/>
      <c r="M125" s="3"/>
      <c r="N125" s="3"/>
      <c r="O125" s="3"/>
      <c r="P125" s="3"/>
      <c r="Q125" s="3"/>
      <c r="R125" s="3"/>
      <c r="S125" s="3"/>
      <c r="T125" s="3"/>
      <c r="U125" s="3"/>
      <c r="V125" s="3"/>
      <c r="W125" s="3"/>
      <c r="X125" s="3"/>
      <c r="Y125" s="3"/>
      <c r="Z125" s="3"/>
      <c r="AA125" s="3"/>
      <c r="AB125" s="3"/>
    </row>
    <row r="126" spans="1:28" x14ac:dyDescent="0.35">
      <c r="A126" s="6"/>
      <c r="B126" s="6"/>
      <c r="C126" s="6"/>
      <c r="D126" s="6"/>
      <c r="E126" s="5"/>
      <c r="F126" s="3"/>
      <c r="G126" s="3"/>
      <c r="H126" s="3"/>
      <c r="I126" s="3"/>
      <c r="J126" s="3"/>
      <c r="K126" s="3"/>
      <c r="L126" s="3"/>
      <c r="M126" s="3"/>
      <c r="N126" s="3"/>
      <c r="O126" s="3"/>
      <c r="P126" s="3"/>
      <c r="Q126" s="3"/>
      <c r="R126" s="3"/>
      <c r="S126" s="3"/>
      <c r="T126" s="3"/>
      <c r="U126" s="3"/>
      <c r="V126" s="3"/>
      <c r="W126" s="3"/>
      <c r="X126" s="3"/>
      <c r="Y126" s="3"/>
      <c r="Z126" s="3"/>
      <c r="AA126" s="3"/>
      <c r="AB126" s="3"/>
    </row>
    <row r="127" spans="1:28" x14ac:dyDescent="0.35">
      <c r="A127" s="6"/>
      <c r="B127" s="6"/>
      <c r="C127" s="6"/>
      <c r="D127" s="6"/>
      <c r="E127" s="5"/>
      <c r="F127" s="3"/>
      <c r="G127" s="3"/>
      <c r="H127" s="3"/>
      <c r="I127" s="3"/>
      <c r="J127" s="3"/>
      <c r="K127" s="3"/>
      <c r="L127" s="3"/>
      <c r="M127" s="3"/>
      <c r="N127" s="3"/>
      <c r="O127" s="3"/>
      <c r="P127" s="3"/>
      <c r="Q127" s="3"/>
      <c r="R127" s="3"/>
      <c r="S127" s="3"/>
      <c r="T127" s="3"/>
      <c r="U127" s="3"/>
      <c r="V127" s="3"/>
      <c r="W127" s="3"/>
      <c r="X127" s="3"/>
      <c r="Y127" s="3"/>
      <c r="Z127" s="3"/>
      <c r="AA127" s="3"/>
      <c r="AB127" s="3"/>
    </row>
    <row r="128" spans="1:28" x14ac:dyDescent="0.35">
      <c r="A128" s="6"/>
      <c r="B128" s="6"/>
      <c r="C128" s="6"/>
      <c r="D128" s="6"/>
      <c r="E128" s="5"/>
      <c r="F128" s="3"/>
      <c r="G128" s="3"/>
      <c r="H128" s="3"/>
      <c r="I128" s="3"/>
      <c r="J128" s="3"/>
      <c r="K128" s="3"/>
      <c r="L128" s="3"/>
      <c r="M128" s="3"/>
      <c r="N128" s="3"/>
      <c r="O128" s="3"/>
      <c r="P128" s="3"/>
      <c r="Q128" s="3"/>
      <c r="R128" s="3"/>
      <c r="S128" s="3"/>
      <c r="T128" s="3"/>
      <c r="U128" s="3"/>
      <c r="V128" s="3"/>
      <c r="W128" s="3"/>
      <c r="X128" s="3"/>
      <c r="Y128" s="3"/>
      <c r="Z128" s="3"/>
      <c r="AA128" s="3"/>
      <c r="AB128" s="3"/>
    </row>
    <row r="129" spans="1:28" x14ac:dyDescent="0.35">
      <c r="A129" s="6"/>
      <c r="B129" s="6"/>
      <c r="C129" s="6"/>
      <c r="D129" s="6"/>
      <c r="E129" s="5"/>
      <c r="F129" s="3"/>
      <c r="G129" s="3"/>
      <c r="H129" s="3"/>
      <c r="I129" s="3"/>
      <c r="J129" s="3"/>
      <c r="K129" s="3"/>
      <c r="L129" s="3"/>
      <c r="M129" s="3"/>
      <c r="N129" s="3"/>
      <c r="O129" s="3"/>
      <c r="P129" s="3"/>
      <c r="Q129" s="3"/>
      <c r="R129" s="3"/>
      <c r="S129" s="3"/>
      <c r="T129" s="3"/>
      <c r="U129" s="3"/>
      <c r="V129" s="3"/>
      <c r="W129" s="3"/>
      <c r="X129" s="3"/>
      <c r="Y129" s="3"/>
      <c r="Z129" s="3"/>
      <c r="AA129" s="3"/>
      <c r="AB129" s="3"/>
    </row>
    <row r="130" spans="1:28" x14ac:dyDescent="0.35">
      <c r="A130" s="6"/>
      <c r="B130" s="6"/>
      <c r="C130" s="6"/>
      <c r="D130" s="6"/>
      <c r="E130" s="5"/>
      <c r="F130" s="3"/>
      <c r="G130" s="3"/>
      <c r="H130" s="3"/>
      <c r="I130" s="3"/>
      <c r="J130" s="3"/>
      <c r="K130" s="3"/>
      <c r="L130" s="3"/>
      <c r="M130" s="3"/>
      <c r="N130" s="3"/>
      <c r="O130" s="3"/>
      <c r="P130" s="3"/>
      <c r="Q130" s="3"/>
      <c r="R130" s="3"/>
      <c r="S130" s="3"/>
      <c r="T130" s="3"/>
      <c r="U130" s="3"/>
      <c r="V130" s="3"/>
      <c r="W130" s="3"/>
      <c r="X130" s="3"/>
      <c r="Y130" s="3"/>
      <c r="Z130" s="3"/>
      <c r="AA130" s="3"/>
      <c r="AB130" s="3"/>
    </row>
    <row r="131" spans="1:28" x14ac:dyDescent="0.35">
      <c r="A131" s="6"/>
      <c r="B131" s="6"/>
      <c r="C131" s="6"/>
      <c r="D131" s="6"/>
      <c r="E131" s="5"/>
      <c r="F131" s="3"/>
      <c r="G131" s="3"/>
      <c r="H131" s="3"/>
      <c r="I131" s="3"/>
      <c r="J131" s="3"/>
      <c r="K131" s="3"/>
      <c r="L131" s="3"/>
      <c r="M131" s="3"/>
      <c r="N131" s="3"/>
      <c r="O131" s="3"/>
      <c r="P131" s="3"/>
      <c r="Q131" s="3"/>
      <c r="R131" s="3"/>
      <c r="S131" s="3"/>
      <c r="T131" s="3"/>
      <c r="U131" s="3"/>
      <c r="V131" s="3"/>
      <c r="W131" s="3"/>
      <c r="X131" s="3"/>
      <c r="Y131" s="3"/>
      <c r="Z131" s="3"/>
      <c r="AA131" s="3"/>
      <c r="AB131" s="3"/>
    </row>
    <row r="132" spans="1:28" x14ac:dyDescent="0.35">
      <c r="A132" s="6"/>
      <c r="B132" s="6"/>
      <c r="C132" s="6"/>
      <c r="D132" s="6"/>
      <c r="E132" s="5"/>
      <c r="F132" s="3"/>
      <c r="G132" s="3"/>
      <c r="H132" s="3"/>
      <c r="I132" s="3"/>
      <c r="J132" s="3"/>
      <c r="K132" s="3"/>
      <c r="L132" s="3"/>
      <c r="M132" s="3"/>
      <c r="N132" s="3"/>
      <c r="O132" s="3"/>
      <c r="P132" s="3"/>
      <c r="Q132" s="3"/>
      <c r="R132" s="3"/>
      <c r="S132" s="3"/>
      <c r="T132" s="3"/>
      <c r="U132" s="3"/>
      <c r="V132" s="3"/>
      <c r="W132" s="3"/>
      <c r="X132" s="3"/>
      <c r="Y132" s="3"/>
      <c r="Z132" s="3"/>
      <c r="AA132" s="3"/>
      <c r="AB132" s="3"/>
    </row>
    <row r="133" spans="1:28" x14ac:dyDescent="0.35">
      <c r="A133" s="6"/>
      <c r="B133" s="6"/>
      <c r="C133" s="6"/>
      <c r="D133" s="6"/>
      <c r="E133" s="5"/>
      <c r="F133" s="3"/>
      <c r="G133" s="3"/>
      <c r="H133" s="3"/>
      <c r="I133" s="3"/>
      <c r="J133" s="3"/>
      <c r="K133" s="3"/>
      <c r="L133" s="3"/>
      <c r="M133" s="3"/>
      <c r="N133" s="3"/>
      <c r="O133" s="3"/>
      <c r="P133" s="3"/>
      <c r="Q133" s="3"/>
      <c r="R133" s="3"/>
      <c r="S133" s="3"/>
      <c r="T133" s="3"/>
      <c r="U133" s="3"/>
      <c r="V133" s="3"/>
      <c r="W133" s="3"/>
      <c r="X133" s="3"/>
      <c r="Y133" s="3"/>
      <c r="Z133" s="3"/>
      <c r="AA133" s="3"/>
      <c r="AB133" s="3"/>
    </row>
    <row r="134" spans="1:28" x14ac:dyDescent="0.35">
      <c r="A134" s="6"/>
      <c r="B134" s="6"/>
      <c r="C134" s="6"/>
      <c r="D134" s="6"/>
      <c r="E134" s="5"/>
      <c r="F134" s="3"/>
      <c r="G134" s="3"/>
      <c r="H134" s="3"/>
      <c r="I134" s="3"/>
      <c r="J134" s="3"/>
      <c r="K134" s="3"/>
      <c r="L134" s="3"/>
      <c r="M134" s="3"/>
      <c r="N134" s="3"/>
      <c r="O134" s="3"/>
      <c r="P134" s="3"/>
      <c r="Q134" s="3"/>
      <c r="R134" s="3"/>
      <c r="S134" s="3"/>
      <c r="T134" s="3"/>
      <c r="U134" s="3"/>
      <c r="V134" s="3"/>
      <c r="W134" s="3"/>
      <c r="X134" s="3"/>
      <c r="Y134" s="3"/>
      <c r="Z134" s="3"/>
      <c r="AA134" s="3"/>
      <c r="AB134" s="3"/>
    </row>
    <row r="135" spans="1:28" x14ac:dyDescent="0.35">
      <c r="A135" s="6"/>
      <c r="B135" s="6"/>
      <c r="C135" s="6"/>
      <c r="D135" s="6"/>
      <c r="E135" s="5"/>
      <c r="F135" s="3"/>
      <c r="G135" s="3"/>
      <c r="H135" s="3"/>
      <c r="I135" s="3"/>
      <c r="J135" s="3"/>
      <c r="K135" s="3"/>
      <c r="L135" s="3"/>
      <c r="M135" s="3"/>
      <c r="N135" s="3"/>
      <c r="O135" s="3"/>
      <c r="P135" s="3"/>
      <c r="Q135" s="3"/>
      <c r="R135" s="3"/>
      <c r="S135" s="3"/>
      <c r="T135" s="3"/>
      <c r="U135" s="3"/>
      <c r="V135" s="3"/>
      <c r="W135" s="3"/>
      <c r="X135" s="3"/>
      <c r="Y135" s="3"/>
      <c r="Z135" s="3"/>
      <c r="AA135" s="3"/>
      <c r="AB135" s="3"/>
    </row>
    <row r="136" spans="1:28" x14ac:dyDescent="0.35">
      <c r="A136" s="6"/>
      <c r="B136" s="6"/>
      <c r="C136" s="6"/>
      <c r="D136" s="6"/>
      <c r="E136" s="5"/>
      <c r="F136" s="3"/>
      <c r="G136" s="3"/>
      <c r="H136" s="3"/>
      <c r="I136" s="3"/>
      <c r="J136" s="3"/>
      <c r="K136" s="3"/>
      <c r="L136" s="3"/>
      <c r="M136" s="3"/>
      <c r="N136" s="3"/>
      <c r="O136" s="3"/>
      <c r="P136" s="3"/>
      <c r="Q136" s="3"/>
      <c r="R136" s="3"/>
      <c r="S136" s="3"/>
      <c r="T136" s="3"/>
      <c r="U136" s="3"/>
      <c r="V136" s="3"/>
      <c r="W136" s="3"/>
      <c r="X136" s="3"/>
      <c r="Y136" s="3"/>
      <c r="Z136" s="3"/>
      <c r="AA136" s="3"/>
      <c r="AB136" s="3"/>
    </row>
    <row r="137" spans="1:28" x14ac:dyDescent="0.35">
      <c r="A137" s="6"/>
      <c r="B137" s="6"/>
      <c r="C137" s="6"/>
      <c r="D137" s="6"/>
      <c r="E137" s="5"/>
      <c r="F137" s="3"/>
      <c r="G137" s="3"/>
      <c r="H137" s="3"/>
      <c r="I137" s="3"/>
      <c r="J137" s="3"/>
      <c r="K137" s="3"/>
      <c r="L137" s="3"/>
      <c r="M137" s="3"/>
      <c r="N137" s="3"/>
      <c r="O137" s="3"/>
      <c r="P137" s="3"/>
      <c r="Q137" s="3"/>
      <c r="R137" s="3"/>
      <c r="S137" s="3"/>
      <c r="T137" s="3"/>
      <c r="U137" s="3"/>
      <c r="V137" s="3"/>
      <c r="W137" s="3"/>
      <c r="X137" s="3"/>
      <c r="Y137" s="3"/>
      <c r="Z137" s="3"/>
      <c r="AA137" s="3"/>
      <c r="AB137" s="3"/>
    </row>
    <row r="138" spans="1:28" x14ac:dyDescent="0.35">
      <c r="A138" s="6"/>
      <c r="B138" s="6"/>
      <c r="C138" s="6"/>
      <c r="D138" s="6"/>
      <c r="E138" s="5"/>
      <c r="F138" s="3"/>
      <c r="G138" s="3"/>
      <c r="H138" s="3"/>
      <c r="I138" s="3"/>
      <c r="J138" s="3"/>
      <c r="K138" s="3"/>
      <c r="L138" s="3"/>
      <c r="M138" s="3"/>
      <c r="N138" s="3"/>
      <c r="O138" s="3"/>
      <c r="P138" s="3"/>
      <c r="Q138" s="3"/>
      <c r="R138" s="3"/>
      <c r="S138" s="3"/>
      <c r="T138" s="3"/>
      <c r="U138" s="3"/>
      <c r="V138" s="3"/>
      <c r="W138" s="3"/>
      <c r="X138" s="3"/>
      <c r="Y138" s="3"/>
      <c r="Z138" s="3"/>
      <c r="AA138" s="3"/>
      <c r="AB138" s="3"/>
    </row>
    <row r="139" spans="1:28" x14ac:dyDescent="0.35">
      <c r="A139" s="6"/>
      <c r="B139" s="6"/>
      <c r="C139" s="6"/>
      <c r="D139" s="6"/>
      <c r="E139" s="5"/>
      <c r="F139" s="3"/>
      <c r="G139" s="3"/>
      <c r="H139" s="3"/>
      <c r="I139" s="3"/>
      <c r="J139" s="3"/>
      <c r="K139" s="3"/>
      <c r="L139" s="3"/>
      <c r="M139" s="3"/>
      <c r="N139" s="3"/>
      <c r="O139" s="3"/>
      <c r="P139" s="3"/>
      <c r="Q139" s="3"/>
      <c r="R139" s="3"/>
      <c r="S139" s="3"/>
      <c r="T139" s="3"/>
      <c r="U139" s="3"/>
      <c r="V139" s="3"/>
      <c r="W139" s="3"/>
      <c r="X139" s="3"/>
      <c r="Y139" s="3"/>
      <c r="Z139" s="3"/>
      <c r="AA139" s="3"/>
      <c r="AB139" s="3"/>
    </row>
    <row r="140" spans="1:28" x14ac:dyDescent="0.35">
      <c r="A140" s="6"/>
      <c r="B140" s="6"/>
      <c r="C140" s="6"/>
      <c r="D140" s="6"/>
      <c r="E140" s="5"/>
      <c r="F140" s="3"/>
      <c r="G140" s="3"/>
      <c r="H140" s="3"/>
      <c r="I140" s="3"/>
      <c r="J140" s="3"/>
      <c r="K140" s="3"/>
      <c r="L140" s="3"/>
      <c r="M140" s="3"/>
      <c r="N140" s="3"/>
      <c r="O140" s="3"/>
      <c r="P140" s="3"/>
      <c r="Q140" s="3"/>
      <c r="R140" s="3"/>
      <c r="S140" s="3"/>
      <c r="T140" s="3"/>
      <c r="U140" s="3"/>
      <c r="V140" s="3"/>
      <c r="W140" s="3"/>
      <c r="X140" s="3"/>
      <c r="Y140" s="3"/>
      <c r="Z140" s="3"/>
      <c r="AA140" s="3"/>
      <c r="AB140" s="3"/>
    </row>
    <row r="141" spans="1:28" x14ac:dyDescent="0.35">
      <c r="A141" s="6"/>
      <c r="B141" s="6"/>
      <c r="C141" s="6"/>
      <c r="D141" s="6"/>
      <c r="E141" s="5"/>
      <c r="F141" s="3"/>
      <c r="G141" s="3"/>
      <c r="H141" s="3"/>
      <c r="I141" s="3"/>
      <c r="J141" s="3"/>
      <c r="K141" s="3"/>
      <c r="L141" s="3"/>
      <c r="M141" s="3"/>
      <c r="N141" s="3"/>
      <c r="O141" s="3"/>
      <c r="P141" s="3"/>
      <c r="Q141" s="3"/>
      <c r="R141" s="3"/>
      <c r="S141" s="3"/>
      <c r="T141" s="3"/>
      <c r="U141" s="3"/>
      <c r="V141" s="3"/>
      <c r="W141" s="3"/>
      <c r="X141" s="3"/>
      <c r="Y141" s="3"/>
      <c r="Z141" s="3"/>
      <c r="AA141" s="3"/>
      <c r="AB141" s="3"/>
    </row>
    <row r="142" spans="1:28" x14ac:dyDescent="0.35">
      <c r="A142" s="6"/>
      <c r="B142" s="6"/>
      <c r="C142" s="6"/>
      <c r="D142" s="6"/>
      <c r="E142" s="5"/>
      <c r="F142" s="3"/>
      <c r="G142" s="3"/>
      <c r="H142" s="3"/>
      <c r="I142" s="3"/>
      <c r="J142" s="3"/>
      <c r="K142" s="3"/>
      <c r="L142" s="3"/>
      <c r="M142" s="3"/>
      <c r="N142" s="3"/>
      <c r="O142" s="3"/>
      <c r="P142" s="3"/>
      <c r="Q142" s="3"/>
      <c r="R142" s="3"/>
      <c r="S142" s="3"/>
      <c r="T142" s="3"/>
      <c r="U142" s="3"/>
      <c r="V142" s="3"/>
      <c r="W142" s="3"/>
      <c r="X142" s="3"/>
      <c r="Y142" s="3"/>
      <c r="Z142" s="3"/>
      <c r="AA142" s="3"/>
      <c r="AB142" s="3"/>
    </row>
    <row r="143" spans="1:28" x14ac:dyDescent="0.35">
      <c r="A143" s="6"/>
      <c r="B143" s="6"/>
      <c r="C143" s="6"/>
      <c r="D143" s="6"/>
      <c r="E143" s="5"/>
      <c r="F143" s="3"/>
      <c r="G143" s="3"/>
      <c r="H143" s="3"/>
      <c r="I143" s="3"/>
      <c r="J143" s="3"/>
      <c r="K143" s="3"/>
      <c r="L143" s="3"/>
      <c r="M143" s="3"/>
      <c r="N143" s="3"/>
      <c r="O143" s="3"/>
      <c r="P143" s="3"/>
      <c r="Q143" s="3"/>
      <c r="R143" s="3"/>
      <c r="S143" s="3"/>
      <c r="T143" s="3"/>
      <c r="U143" s="3"/>
      <c r="V143" s="3"/>
      <c r="W143" s="3"/>
      <c r="X143" s="3"/>
      <c r="Y143" s="3"/>
      <c r="Z143" s="3"/>
      <c r="AA143" s="3"/>
      <c r="AB143" s="3"/>
    </row>
    <row r="144" spans="1:28" x14ac:dyDescent="0.35">
      <c r="A144" s="6"/>
      <c r="B144" s="6"/>
      <c r="C144" s="6"/>
      <c r="D144" s="6"/>
      <c r="E144" s="5"/>
      <c r="F144" s="3"/>
      <c r="G144" s="3"/>
      <c r="H144" s="3"/>
      <c r="I144" s="3"/>
      <c r="J144" s="3"/>
      <c r="K144" s="3"/>
      <c r="L144" s="3"/>
      <c r="M144" s="3"/>
      <c r="N144" s="3"/>
      <c r="O144" s="3"/>
      <c r="P144" s="3"/>
      <c r="Q144" s="3"/>
      <c r="R144" s="3"/>
      <c r="S144" s="3"/>
      <c r="T144" s="3"/>
      <c r="U144" s="3"/>
      <c r="V144" s="3"/>
      <c r="W144" s="3"/>
      <c r="X144" s="3"/>
      <c r="Y144" s="3"/>
      <c r="Z144" s="3"/>
      <c r="AA144" s="3"/>
      <c r="AB144" s="3"/>
    </row>
    <row r="145" spans="1:28" x14ac:dyDescent="0.35">
      <c r="A145" s="6"/>
      <c r="B145" s="6"/>
      <c r="C145" s="6"/>
      <c r="D145" s="6"/>
      <c r="E145" s="5"/>
      <c r="F145" s="3"/>
      <c r="G145" s="3"/>
      <c r="H145" s="3"/>
      <c r="I145" s="3"/>
      <c r="J145" s="3"/>
      <c r="K145" s="3"/>
      <c r="L145" s="3"/>
      <c r="M145" s="3"/>
      <c r="N145" s="3"/>
      <c r="O145" s="3"/>
      <c r="P145" s="3"/>
      <c r="Q145" s="3"/>
      <c r="R145" s="3"/>
      <c r="S145" s="3"/>
      <c r="T145" s="3"/>
      <c r="U145" s="3"/>
      <c r="V145" s="3"/>
      <c r="W145" s="3"/>
      <c r="X145" s="3"/>
      <c r="Y145" s="3"/>
      <c r="Z145" s="3"/>
      <c r="AA145" s="3"/>
      <c r="AB145" s="3"/>
    </row>
    <row r="146" spans="1:28" x14ac:dyDescent="0.35">
      <c r="A146" s="6"/>
      <c r="B146" s="6"/>
      <c r="C146" s="6"/>
      <c r="D146" s="6"/>
      <c r="E146" s="5"/>
      <c r="F146" s="3"/>
      <c r="G146" s="3"/>
      <c r="H146" s="3"/>
      <c r="I146" s="3"/>
      <c r="J146" s="3"/>
      <c r="K146" s="3"/>
      <c r="L146" s="3"/>
      <c r="M146" s="3"/>
      <c r="N146" s="3"/>
      <c r="O146" s="3"/>
      <c r="P146" s="3"/>
      <c r="Q146" s="3"/>
      <c r="R146" s="3"/>
      <c r="S146" s="3"/>
      <c r="T146" s="3"/>
      <c r="U146" s="3"/>
      <c r="V146" s="3"/>
      <c r="W146" s="3"/>
      <c r="X146" s="3"/>
      <c r="Y146" s="3"/>
      <c r="Z146" s="3"/>
      <c r="AA146" s="3"/>
      <c r="AB146" s="3"/>
    </row>
    <row r="147" spans="1:28" x14ac:dyDescent="0.35">
      <c r="A147" s="6"/>
      <c r="B147" s="6"/>
      <c r="C147" s="6"/>
      <c r="D147" s="6"/>
      <c r="E147" s="5"/>
      <c r="F147" s="3"/>
      <c r="G147" s="3"/>
      <c r="H147" s="3"/>
      <c r="I147" s="3"/>
      <c r="J147" s="3"/>
      <c r="K147" s="3"/>
      <c r="L147" s="3"/>
      <c r="M147" s="3"/>
      <c r="N147" s="3"/>
      <c r="O147" s="3"/>
      <c r="P147" s="3"/>
      <c r="Q147" s="3"/>
      <c r="R147" s="3"/>
      <c r="S147" s="3"/>
      <c r="T147" s="3"/>
      <c r="U147" s="3"/>
      <c r="V147" s="3"/>
      <c r="W147" s="3"/>
      <c r="X147" s="3"/>
      <c r="Y147" s="3"/>
      <c r="Z147" s="3"/>
      <c r="AA147" s="3"/>
      <c r="AB147" s="3"/>
    </row>
    <row r="148" spans="1:28" x14ac:dyDescent="0.35">
      <c r="A148" s="6"/>
      <c r="B148" s="6"/>
      <c r="C148" s="6"/>
      <c r="D148" s="6"/>
      <c r="E148" s="5"/>
      <c r="F148" s="3"/>
      <c r="G148" s="3"/>
      <c r="H148" s="3"/>
      <c r="I148" s="3"/>
      <c r="J148" s="3"/>
      <c r="K148" s="3"/>
      <c r="L148" s="3"/>
      <c r="M148" s="3"/>
      <c r="N148" s="3"/>
      <c r="O148" s="3"/>
      <c r="P148" s="3"/>
      <c r="Q148" s="3"/>
      <c r="R148" s="3"/>
      <c r="S148" s="3"/>
      <c r="T148" s="3"/>
      <c r="U148" s="3"/>
      <c r="V148" s="3"/>
      <c r="W148" s="3"/>
      <c r="X148" s="3"/>
      <c r="Y148" s="3"/>
      <c r="Z148" s="3"/>
      <c r="AA148" s="3"/>
      <c r="AB148" s="3"/>
    </row>
    <row r="149" spans="1:28" x14ac:dyDescent="0.35">
      <c r="A149" s="6"/>
      <c r="B149" s="6"/>
      <c r="C149" s="6"/>
      <c r="D149" s="6"/>
      <c r="E149" s="5"/>
      <c r="F149" s="3"/>
      <c r="G149" s="3"/>
      <c r="H149" s="3"/>
      <c r="I149" s="3"/>
      <c r="J149" s="3"/>
      <c r="K149" s="3"/>
      <c r="L149" s="3"/>
      <c r="M149" s="3"/>
      <c r="N149" s="3"/>
      <c r="O149" s="3"/>
      <c r="P149" s="3"/>
      <c r="Q149" s="3"/>
      <c r="R149" s="3"/>
      <c r="S149" s="3"/>
      <c r="T149" s="3"/>
      <c r="U149" s="3"/>
      <c r="V149" s="3"/>
      <c r="W149" s="3"/>
      <c r="X149" s="3"/>
      <c r="Y149" s="3"/>
      <c r="Z149" s="3"/>
      <c r="AA149" s="3"/>
      <c r="AB149" s="3"/>
    </row>
    <row r="150" spans="1:28" x14ac:dyDescent="0.35">
      <c r="A150" s="6"/>
      <c r="B150" s="6"/>
      <c r="C150" s="6"/>
      <c r="D150" s="6"/>
      <c r="E150" s="5"/>
      <c r="F150" s="3"/>
      <c r="G150" s="3"/>
      <c r="H150" s="3"/>
      <c r="I150" s="3"/>
      <c r="J150" s="3"/>
      <c r="K150" s="3"/>
      <c r="L150" s="3"/>
      <c r="M150" s="3"/>
      <c r="N150" s="3"/>
      <c r="O150" s="3"/>
      <c r="P150" s="3"/>
      <c r="Q150" s="3"/>
      <c r="R150" s="3"/>
      <c r="S150" s="3"/>
      <c r="T150" s="3"/>
      <c r="U150" s="3"/>
      <c r="V150" s="3"/>
      <c r="W150" s="3"/>
      <c r="X150" s="3"/>
      <c r="Y150" s="3"/>
      <c r="Z150" s="3"/>
      <c r="AA150" s="3"/>
      <c r="AB150" s="3"/>
    </row>
    <row r="151" spans="1:28" x14ac:dyDescent="0.35">
      <c r="A151" s="6"/>
      <c r="B151" s="6"/>
      <c r="C151" s="6"/>
      <c r="D151" s="6"/>
      <c r="E151" s="5"/>
      <c r="F151" s="3"/>
      <c r="G151" s="3"/>
      <c r="H151" s="3"/>
      <c r="I151" s="3"/>
      <c r="J151" s="3"/>
      <c r="K151" s="3"/>
      <c r="L151" s="3"/>
      <c r="M151" s="3"/>
      <c r="N151" s="3"/>
      <c r="O151" s="3"/>
      <c r="P151" s="3"/>
      <c r="Q151" s="3"/>
      <c r="R151" s="3"/>
      <c r="S151" s="3"/>
      <c r="T151" s="3"/>
      <c r="U151" s="3"/>
      <c r="V151" s="3"/>
      <c r="W151" s="3"/>
      <c r="X151" s="3"/>
      <c r="Y151" s="3"/>
      <c r="Z151" s="3"/>
      <c r="AA151" s="3"/>
      <c r="AB151" s="3"/>
    </row>
    <row r="152" spans="1:28" x14ac:dyDescent="0.35">
      <c r="A152" s="6"/>
      <c r="B152" s="6"/>
      <c r="C152" s="6"/>
      <c r="D152" s="6"/>
      <c r="E152" s="5"/>
      <c r="F152" s="3"/>
      <c r="G152" s="3"/>
      <c r="H152" s="3"/>
      <c r="I152" s="3"/>
      <c r="J152" s="3"/>
      <c r="K152" s="3"/>
      <c r="L152" s="3"/>
      <c r="M152" s="3"/>
      <c r="N152" s="3"/>
      <c r="O152" s="3"/>
      <c r="P152" s="3"/>
      <c r="Q152" s="3"/>
      <c r="R152" s="3"/>
      <c r="S152" s="3"/>
      <c r="T152" s="3"/>
      <c r="U152" s="3"/>
      <c r="V152" s="3"/>
      <c r="W152" s="3"/>
      <c r="X152" s="3"/>
      <c r="Y152" s="3"/>
      <c r="Z152" s="3"/>
      <c r="AA152" s="3"/>
      <c r="AB152" s="3"/>
    </row>
    <row r="153" spans="1:28" x14ac:dyDescent="0.35">
      <c r="A153" s="6"/>
      <c r="B153" s="6"/>
      <c r="C153" s="6"/>
      <c r="D153" s="6"/>
      <c r="E153" s="5"/>
      <c r="F153" s="3"/>
      <c r="G153" s="3"/>
      <c r="H153" s="3"/>
      <c r="I153" s="3"/>
      <c r="J153" s="3"/>
      <c r="K153" s="3"/>
      <c r="L153" s="3"/>
      <c r="M153" s="3"/>
      <c r="N153" s="3"/>
      <c r="O153" s="3"/>
      <c r="P153" s="3"/>
      <c r="Q153" s="3"/>
      <c r="R153" s="3"/>
      <c r="S153" s="3"/>
      <c r="T153" s="3"/>
      <c r="U153" s="3"/>
      <c r="V153" s="3"/>
      <c r="W153" s="3"/>
      <c r="X153" s="3"/>
      <c r="Y153" s="3"/>
      <c r="Z153" s="3"/>
      <c r="AA153" s="3"/>
      <c r="AB153" s="3"/>
    </row>
    <row r="154" spans="1:28" x14ac:dyDescent="0.35">
      <c r="A154" s="6"/>
      <c r="B154" s="6"/>
      <c r="C154" s="6"/>
      <c r="D154" s="6"/>
      <c r="E154" s="5"/>
      <c r="F154" s="3"/>
      <c r="G154" s="3"/>
      <c r="H154" s="3"/>
      <c r="I154" s="3"/>
      <c r="J154" s="3"/>
      <c r="K154" s="3"/>
      <c r="L154" s="3"/>
      <c r="M154" s="3"/>
      <c r="N154" s="3"/>
      <c r="O154" s="3"/>
      <c r="P154" s="3"/>
      <c r="Q154" s="3"/>
      <c r="R154" s="3"/>
      <c r="S154" s="3"/>
      <c r="T154" s="3"/>
      <c r="U154" s="3"/>
      <c r="V154" s="3"/>
      <c r="W154" s="3"/>
      <c r="X154" s="3"/>
      <c r="Y154" s="3"/>
      <c r="Z154" s="3"/>
      <c r="AA154" s="3"/>
      <c r="AB154" s="3"/>
    </row>
    <row r="155" spans="1:28" x14ac:dyDescent="0.35">
      <c r="A155" s="6"/>
      <c r="B155" s="6"/>
      <c r="C155" s="6"/>
      <c r="D155" s="6"/>
      <c r="E155" s="5"/>
      <c r="F155" s="3"/>
      <c r="G155" s="3"/>
      <c r="H155" s="3"/>
      <c r="I155" s="3"/>
      <c r="J155" s="3"/>
      <c r="K155" s="3"/>
      <c r="L155" s="3"/>
      <c r="M155" s="3"/>
      <c r="N155" s="3"/>
      <c r="O155" s="3"/>
      <c r="P155" s="3"/>
      <c r="Q155" s="3"/>
      <c r="R155" s="3"/>
      <c r="S155" s="3"/>
      <c r="T155" s="3"/>
      <c r="U155" s="3"/>
      <c r="V155" s="3"/>
      <c r="W155" s="3"/>
      <c r="X155" s="3"/>
      <c r="Y155" s="3"/>
      <c r="Z155" s="3"/>
      <c r="AA155" s="3"/>
      <c r="AB155" s="3"/>
    </row>
    <row r="156" spans="1:28" x14ac:dyDescent="0.35">
      <c r="A156" s="6"/>
      <c r="B156" s="6"/>
      <c r="C156" s="6"/>
      <c r="D156" s="6"/>
      <c r="E156" s="5"/>
      <c r="F156" s="3"/>
      <c r="G156" s="3"/>
      <c r="H156" s="3"/>
      <c r="I156" s="3"/>
      <c r="J156" s="3"/>
      <c r="K156" s="3"/>
      <c r="L156" s="3"/>
      <c r="M156" s="3"/>
      <c r="N156" s="3"/>
      <c r="O156" s="3"/>
      <c r="P156" s="3"/>
      <c r="Q156" s="3"/>
      <c r="R156" s="3"/>
      <c r="S156" s="3"/>
      <c r="T156" s="3"/>
      <c r="U156" s="3"/>
      <c r="V156" s="3"/>
      <c r="W156" s="3"/>
      <c r="X156" s="3"/>
      <c r="Y156" s="3"/>
      <c r="Z156" s="3"/>
      <c r="AA156" s="3"/>
      <c r="AB156" s="3"/>
    </row>
    <row r="157" spans="1:28" x14ac:dyDescent="0.35">
      <c r="A157" s="6"/>
      <c r="B157" s="6"/>
      <c r="C157" s="6"/>
      <c r="D157" s="6"/>
      <c r="E157" s="5"/>
      <c r="F157" s="3"/>
      <c r="G157" s="3"/>
      <c r="H157" s="3"/>
      <c r="I157" s="3"/>
      <c r="J157" s="3"/>
      <c r="K157" s="3"/>
      <c r="L157" s="3"/>
      <c r="M157" s="3"/>
      <c r="N157" s="3"/>
      <c r="O157" s="3"/>
      <c r="P157" s="3"/>
      <c r="Q157" s="3"/>
      <c r="R157" s="3"/>
      <c r="S157" s="3"/>
      <c r="T157" s="3"/>
      <c r="U157" s="3"/>
      <c r="V157" s="3"/>
      <c r="W157" s="3"/>
      <c r="X157" s="3"/>
      <c r="Y157" s="3"/>
      <c r="Z157" s="3"/>
      <c r="AA157" s="3"/>
      <c r="AB157" s="3"/>
    </row>
    <row r="158" spans="1:28" x14ac:dyDescent="0.35">
      <c r="A158" s="6"/>
      <c r="B158" s="6"/>
      <c r="C158" s="6"/>
      <c r="D158" s="6"/>
      <c r="E158" s="5"/>
      <c r="F158" s="3"/>
      <c r="G158" s="3"/>
      <c r="H158" s="3"/>
      <c r="I158" s="3"/>
      <c r="J158" s="3"/>
      <c r="K158" s="3"/>
      <c r="L158" s="3"/>
      <c r="M158" s="3"/>
      <c r="N158" s="3"/>
      <c r="O158" s="3"/>
      <c r="P158" s="3"/>
      <c r="Q158" s="3"/>
      <c r="R158" s="3"/>
      <c r="S158" s="3"/>
      <c r="T158" s="3"/>
      <c r="U158" s="3"/>
      <c r="V158" s="3"/>
      <c r="W158" s="3"/>
      <c r="X158" s="3"/>
      <c r="Y158" s="3"/>
      <c r="Z158" s="3"/>
      <c r="AA158" s="3"/>
      <c r="AB158" s="3"/>
    </row>
    <row r="159" spans="1:28" x14ac:dyDescent="0.35">
      <c r="A159" s="6"/>
      <c r="B159" s="6"/>
      <c r="C159" s="6"/>
      <c r="D159" s="6"/>
      <c r="E159" s="5"/>
      <c r="F159" s="3"/>
      <c r="G159" s="3"/>
      <c r="H159" s="3"/>
      <c r="I159" s="3"/>
      <c r="J159" s="3"/>
      <c r="K159" s="3"/>
      <c r="L159" s="3"/>
      <c r="M159" s="3"/>
      <c r="N159" s="3"/>
      <c r="O159" s="3"/>
      <c r="P159" s="3"/>
      <c r="Q159" s="3"/>
      <c r="R159" s="3"/>
      <c r="S159" s="3"/>
      <c r="T159" s="3"/>
      <c r="U159" s="3"/>
      <c r="V159" s="3"/>
      <c r="W159" s="3"/>
      <c r="X159" s="3"/>
      <c r="Y159" s="3"/>
      <c r="Z159" s="3"/>
      <c r="AA159" s="3"/>
      <c r="AB159" s="3"/>
    </row>
    <row r="160" spans="1:28" x14ac:dyDescent="0.35">
      <c r="A160" s="6"/>
      <c r="B160" s="6"/>
      <c r="C160" s="6"/>
      <c r="D160" s="6"/>
      <c r="E160" s="5"/>
      <c r="F160" s="3"/>
      <c r="G160" s="3"/>
      <c r="H160" s="3"/>
      <c r="I160" s="3"/>
      <c r="J160" s="3"/>
      <c r="K160" s="3"/>
      <c r="L160" s="3"/>
      <c r="M160" s="3"/>
      <c r="N160" s="3"/>
      <c r="O160" s="3"/>
      <c r="P160" s="3"/>
      <c r="Q160" s="3"/>
      <c r="R160" s="3"/>
      <c r="S160" s="3"/>
      <c r="T160" s="3"/>
      <c r="U160" s="3"/>
      <c r="V160" s="3"/>
      <c r="W160" s="3"/>
      <c r="X160" s="3"/>
      <c r="Y160" s="3"/>
      <c r="Z160" s="3"/>
      <c r="AA160" s="3"/>
      <c r="AB160" s="3"/>
    </row>
    <row r="161" spans="1:28" x14ac:dyDescent="0.35">
      <c r="A161" s="6"/>
      <c r="B161" s="6"/>
      <c r="C161" s="6"/>
      <c r="D161" s="6"/>
      <c r="E161" s="5"/>
      <c r="F161" s="3"/>
      <c r="G161" s="3"/>
      <c r="H161" s="3"/>
      <c r="I161" s="3"/>
      <c r="J161" s="3"/>
      <c r="K161" s="3"/>
      <c r="L161" s="3"/>
      <c r="M161" s="3"/>
      <c r="N161" s="3"/>
      <c r="O161" s="3"/>
      <c r="P161" s="3"/>
      <c r="Q161" s="3"/>
      <c r="R161" s="3"/>
      <c r="S161" s="3"/>
      <c r="T161" s="3"/>
      <c r="U161" s="3"/>
      <c r="V161" s="3"/>
      <c r="W161" s="3"/>
      <c r="X161" s="3"/>
      <c r="Y161" s="3"/>
      <c r="Z161" s="3"/>
      <c r="AA161" s="3"/>
      <c r="AB161" s="3"/>
    </row>
    <row r="162" spans="1:28" x14ac:dyDescent="0.35">
      <c r="A162" s="6"/>
      <c r="B162" s="6"/>
      <c r="C162" s="6"/>
      <c r="D162" s="6"/>
      <c r="E162" s="5"/>
      <c r="F162" s="3"/>
      <c r="G162" s="3"/>
      <c r="H162" s="3"/>
      <c r="I162" s="3"/>
      <c r="J162" s="3"/>
      <c r="K162" s="3"/>
      <c r="L162" s="3"/>
      <c r="M162" s="3"/>
      <c r="N162" s="3"/>
      <c r="O162" s="3"/>
      <c r="P162" s="3"/>
      <c r="Q162" s="3"/>
      <c r="R162" s="3"/>
      <c r="S162" s="3"/>
      <c r="T162" s="3"/>
      <c r="U162" s="3"/>
      <c r="V162" s="3"/>
      <c r="W162" s="3"/>
      <c r="X162" s="3"/>
      <c r="Y162" s="3"/>
      <c r="Z162" s="3"/>
      <c r="AA162" s="3"/>
      <c r="AB162" s="3"/>
    </row>
    <row r="163" spans="1:28" x14ac:dyDescent="0.35">
      <c r="A163" s="6"/>
      <c r="B163" s="6"/>
      <c r="C163" s="6"/>
      <c r="D163" s="6"/>
      <c r="E163" s="5"/>
      <c r="F163" s="3"/>
      <c r="G163" s="3"/>
      <c r="H163" s="3"/>
      <c r="I163" s="3"/>
      <c r="J163" s="3"/>
      <c r="K163" s="3"/>
      <c r="L163" s="3"/>
      <c r="M163" s="3"/>
      <c r="N163" s="3"/>
      <c r="O163" s="3"/>
      <c r="P163" s="3"/>
      <c r="Q163" s="3"/>
      <c r="R163" s="3"/>
      <c r="S163" s="3"/>
      <c r="T163" s="3"/>
      <c r="U163" s="3"/>
      <c r="V163" s="3"/>
      <c r="W163" s="3"/>
      <c r="X163" s="3"/>
      <c r="Y163" s="3"/>
      <c r="Z163" s="3"/>
      <c r="AA163" s="3"/>
      <c r="AB163" s="3"/>
    </row>
    <row r="164" spans="1:28" x14ac:dyDescent="0.35">
      <c r="A164" s="6"/>
      <c r="B164" s="6"/>
      <c r="C164" s="6"/>
      <c r="D164" s="6"/>
      <c r="E164" s="5"/>
      <c r="F164" s="3"/>
      <c r="G164" s="3"/>
      <c r="H164" s="3"/>
      <c r="I164" s="3"/>
      <c r="J164" s="3"/>
      <c r="K164" s="3"/>
      <c r="L164" s="3"/>
      <c r="M164" s="3"/>
      <c r="N164" s="3"/>
      <c r="O164" s="3"/>
      <c r="P164" s="3"/>
      <c r="Q164" s="3"/>
      <c r="R164" s="3"/>
      <c r="S164" s="3"/>
      <c r="T164" s="3"/>
      <c r="U164" s="3"/>
      <c r="V164" s="3"/>
      <c r="W164" s="3"/>
      <c r="X164" s="3"/>
      <c r="Y164" s="3"/>
      <c r="Z164" s="3"/>
      <c r="AA164" s="3"/>
      <c r="AB164" s="3"/>
    </row>
    <row r="165" spans="1:28" x14ac:dyDescent="0.35">
      <c r="A165" s="6"/>
      <c r="B165" s="6"/>
      <c r="C165" s="6"/>
      <c r="D165" s="6"/>
      <c r="E165" s="5"/>
      <c r="F165" s="3"/>
      <c r="G165" s="3"/>
      <c r="H165" s="3"/>
      <c r="I165" s="3"/>
      <c r="J165" s="3"/>
      <c r="K165" s="3"/>
      <c r="L165" s="3"/>
      <c r="M165" s="3"/>
      <c r="N165" s="3"/>
      <c r="O165" s="3"/>
      <c r="P165" s="3"/>
      <c r="Q165" s="3"/>
      <c r="R165" s="3"/>
      <c r="S165" s="3"/>
      <c r="T165" s="3"/>
      <c r="U165" s="3"/>
      <c r="V165" s="3"/>
      <c r="W165" s="3"/>
      <c r="X165" s="3"/>
      <c r="Y165" s="3"/>
      <c r="Z165" s="3"/>
      <c r="AA165" s="3"/>
      <c r="AB165" s="3"/>
    </row>
    <row r="166" spans="1:28" x14ac:dyDescent="0.35">
      <c r="A166" s="6"/>
      <c r="B166" s="6"/>
      <c r="C166" s="6"/>
      <c r="D166" s="6"/>
      <c r="E166" s="5"/>
      <c r="F166" s="3"/>
      <c r="G166" s="3"/>
      <c r="H166" s="3"/>
      <c r="I166" s="3"/>
      <c r="J166" s="3"/>
      <c r="K166" s="3"/>
      <c r="L166" s="3"/>
      <c r="M166" s="3"/>
      <c r="N166" s="3"/>
      <c r="O166" s="3"/>
      <c r="P166" s="3"/>
      <c r="Q166" s="3"/>
      <c r="R166" s="3"/>
      <c r="S166" s="3"/>
      <c r="T166" s="3"/>
      <c r="U166" s="3"/>
      <c r="V166" s="3"/>
      <c r="W166" s="3"/>
      <c r="X166" s="3"/>
      <c r="Y166" s="3"/>
      <c r="Z166" s="3"/>
      <c r="AA166" s="3"/>
      <c r="AB166" s="3"/>
    </row>
    <row r="167" spans="1:28" x14ac:dyDescent="0.35">
      <c r="A167" s="6"/>
      <c r="B167" s="6"/>
      <c r="C167" s="6"/>
      <c r="D167" s="6"/>
      <c r="E167" s="5"/>
      <c r="F167" s="3"/>
      <c r="G167" s="3"/>
      <c r="H167" s="3"/>
      <c r="I167" s="3"/>
      <c r="J167" s="3"/>
      <c r="K167" s="3"/>
      <c r="L167" s="3"/>
      <c r="M167" s="3"/>
      <c r="N167" s="3"/>
      <c r="O167" s="3"/>
      <c r="P167" s="3"/>
      <c r="Q167" s="3"/>
      <c r="R167" s="3"/>
      <c r="S167" s="3"/>
      <c r="T167" s="3"/>
      <c r="U167" s="3"/>
      <c r="V167" s="3"/>
      <c r="W167" s="3"/>
      <c r="X167" s="3"/>
      <c r="Y167" s="3"/>
      <c r="Z167" s="3"/>
      <c r="AA167" s="3"/>
      <c r="AB167" s="3"/>
    </row>
    <row r="168" spans="1:28" x14ac:dyDescent="0.35">
      <c r="A168" s="6"/>
      <c r="B168" s="6"/>
      <c r="C168" s="6"/>
      <c r="D168" s="6"/>
      <c r="E168" s="5"/>
      <c r="F168" s="3"/>
      <c r="G168" s="3"/>
      <c r="H168" s="3"/>
      <c r="I168" s="3"/>
      <c r="J168" s="3"/>
      <c r="K168" s="3"/>
      <c r="L168" s="3"/>
      <c r="M168" s="3"/>
      <c r="N168" s="3"/>
      <c r="O168" s="3"/>
      <c r="P168" s="3"/>
      <c r="Q168" s="3"/>
      <c r="R168" s="3"/>
      <c r="S168" s="3"/>
      <c r="T168" s="3"/>
      <c r="U168" s="3"/>
      <c r="V168" s="3"/>
      <c r="W168" s="3"/>
      <c r="X168" s="3"/>
      <c r="Y168" s="3"/>
      <c r="Z168" s="3"/>
      <c r="AA168" s="3"/>
      <c r="AB168" s="3"/>
    </row>
    <row r="169" spans="1:28" x14ac:dyDescent="0.35">
      <c r="A169" s="6"/>
      <c r="B169" s="6"/>
      <c r="C169" s="6"/>
      <c r="D169" s="6"/>
      <c r="E169" s="5"/>
      <c r="F169" s="3"/>
      <c r="G169" s="3"/>
      <c r="H169" s="3"/>
      <c r="I169" s="3"/>
      <c r="J169" s="3"/>
      <c r="K169" s="3"/>
      <c r="L169" s="3"/>
      <c r="M169" s="3"/>
      <c r="N169" s="3"/>
      <c r="O169" s="3"/>
      <c r="P169" s="3"/>
      <c r="Q169" s="3"/>
      <c r="R169" s="3"/>
      <c r="S169" s="3"/>
      <c r="T169" s="3"/>
      <c r="U169" s="3"/>
      <c r="V169" s="3"/>
      <c r="W169" s="3"/>
      <c r="X169" s="3"/>
      <c r="Y169" s="3"/>
      <c r="Z169" s="3"/>
      <c r="AA169" s="3"/>
      <c r="AB169" s="3"/>
    </row>
    <row r="170" spans="1:28" x14ac:dyDescent="0.35">
      <c r="A170" s="6"/>
      <c r="B170" s="6"/>
      <c r="C170" s="6"/>
      <c r="D170" s="6"/>
      <c r="E170" s="5"/>
      <c r="F170" s="3"/>
      <c r="G170" s="3"/>
      <c r="H170" s="3"/>
      <c r="I170" s="3"/>
      <c r="J170" s="3"/>
      <c r="K170" s="3"/>
      <c r="L170" s="3"/>
      <c r="M170" s="3"/>
      <c r="N170" s="3"/>
      <c r="O170" s="3"/>
      <c r="P170" s="3"/>
      <c r="Q170" s="3"/>
      <c r="R170" s="3"/>
      <c r="S170" s="3"/>
      <c r="T170" s="3"/>
      <c r="U170" s="3"/>
      <c r="V170" s="3"/>
      <c r="W170" s="3"/>
      <c r="X170" s="3"/>
      <c r="Y170" s="3"/>
      <c r="Z170" s="3"/>
      <c r="AA170" s="3"/>
      <c r="AB170" s="3"/>
    </row>
    <row r="171" spans="1:28" x14ac:dyDescent="0.35">
      <c r="A171" s="6"/>
      <c r="B171" s="6"/>
      <c r="C171" s="6"/>
      <c r="D171" s="6"/>
      <c r="E171" s="5"/>
      <c r="F171" s="3"/>
      <c r="G171" s="3"/>
      <c r="H171" s="3"/>
      <c r="I171" s="3"/>
      <c r="J171" s="3"/>
      <c r="K171" s="3"/>
      <c r="L171" s="3"/>
      <c r="M171" s="3"/>
      <c r="N171" s="3"/>
      <c r="O171" s="3"/>
      <c r="P171" s="3"/>
      <c r="Q171" s="3"/>
      <c r="R171" s="3"/>
      <c r="S171" s="3"/>
      <c r="T171" s="3"/>
      <c r="U171" s="3"/>
      <c r="V171" s="3"/>
      <c r="W171" s="3"/>
      <c r="X171" s="3"/>
      <c r="Y171" s="3"/>
      <c r="Z171" s="3"/>
      <c r="AA171" s="3"/>
      <c r="AB171" s="3"/>
    </row>
    <row r="172" spans="1:28" x14ac:dyDescent="0.35">
      <c r="A172" s="6"/>
      <c r="B172" s="6"/>
      <c r="C172" s="6"/>
      <c r="D172" s="6"/>
      <c r="E172" s="5"/>
      <c r="F172" s="3"/>
      <c r="G172" s="3"/>
      <c r="H172" s="3"/>
      <c r="I172" s="3"/>
      <c r="J172" s="3"/>
      <c r="K172" s="3"/>
      <c r="L172" s="3"/>
      <c r="M172" s="3"/>
      <c r="N172" s="3"/>
      <c r="O172" s="3"/>
      <c r="P172" s="3"/>
      <c r="Q172" s="3"/>
      <c r="R172" s="3"/>
      <c r="S172" s="3"/>
      <c r="T172" s="3"/>
      <c r="U172" s="3"/>
      <c r="V172" s="3"/>
      <c r="W172" s="3"/>
      <c r="X172" s="3"/>
      <c r="Y172" s="3"/>
      <c r="Z172" s="3"/>
      <c r="AA172" s="3"/>
      <c r="AB172" s="3"/>
    </row>
    <row r="173" spans="1:28" x14ac:dyDescent="0.35">
      <c r="A173" s="6"/>
      <c r="B173" s="6"/>
      <c r="C173" s="6"/>
      <c r="D173" s="6"/>
      <c r="E173" s="5"/>
      <c r="F173" s="3"/>
      <c r="G173" s="3"/>
      <c r="H173" s="3"/>
      <c r="I173" s="3"/>
      <c r="J173" s="3"/>
      <c r="K173" s="3"/>
      <c r="L173" s="3"/>
      <c r="M173" s="3"/>
      <c r="N173" s="3"/>
      <c r="O173" s="3"/>
      <c r="P173" s="3"/>
      <c r="Q173" s="3"/>
      <c r="R173" s="3"/>
      <c r="S173" s="3"/>
      <c r="T173" s="3"/>
      <c r="U173" s="3"/>
      <c r="V173" s="3"/>
      <c r="W173" s="3"/>
      <c r="X173" s="3"/>
      <c r="Y173" s="3"/>
      <c r="Z173" s="3"/>
      <c r="AA173" s="3"/>
      <c r="AB173" s="3"/>
    </row>
    <row r="174" spans="1:28" x14ac:dyDescent="0.35">
      <c r="A174" s="6"/>
      <c r="B174" s="6"/>
      <c r="C174" s="6"/>
      <c r="D174" s="6"/>
      <c r="E174" s="5"/>
      <c r="F174" s="3"/>
      <c r="G174" s="3"/>
      <c r="H174" s="3"/>
      <c r="I174" s="3"/>
      <c r="J174" s="3"/>
      <c r="K174" s="3"/>
      <c r="L174" s="3"/>
      <c r="M174" s="3"/>
      <c r="N174" s="3"/>
      <c r="O174" s="3"/>
      <c r="P174" s="3"/>
      <c r="Q174" s="3"/>
      <c r="R174" s="3"/>
      <c r="S174" s="3"/>
      <c r="T174" s="3"/>
      <c r="U174" s="3"/>
      <c r="V174" s="3"/>
      <c r="W174" s="3"/>
      <c r="X174" s="3"/>
      <c r="Y174" s="3"/>
      <c r="Z174" s="3"/>
      <c r="AA174" s="3"/>
      <c r="AB174" s="3"/>
    </row>
    <row r="175" spans="1:28" x14ac:dyDescent="0.35">
      <c r="A175" s="6"/>
      <c r="B175" s="6"/>
      <c r="C175" s="6"/>
      <c r="D175" s="6"/>
      <c r="E175" s="5"/>
      <c r="F175" s="3"/>
      <c r="G175" s="3"/>
      <c r="H175" s="3"/>
      <c r="I175" s="3"/>
      <c r="J175" s="3"/>
      <c r="K175" s="3"/>
      <c r="L175" s="3"/>
      <c r="M175" s="3"/>
      <c r="N175" s="3"/>
      <c r="O175" s="3"/>
      <c r="P175" s="3"/>
      <c r="Q175" s="3"/>
      <c r="R175" s="3"/>
      <c r="S175" s="3"/>
      <c r="T175" s="3"/>
      <c r="U175" s="3"/>
      <c r="V175" s="3"/>
      <c r="W175" s="3"/>
      <c r="X175" s="3"/>
      <c r="Y175" s="3"/>
      <c r="Z175" s="3"/>
      <c r="AA175" s="3"/>
      <c r="AB175" s="3"/>
    </row>
    <row r="176" spans="1:28" x14ac:dyDescent="0.35">
      <c r="A176" s="6"/>
      <c r="B176" s="6"/>
      <c r="C176" s="6"/>
      <c r="D176" s="6"/>
      <c r="E176" s="5"/>
      <c r="F176" s="3"/>
      <c r="G176" s="3"/>
      <c r="H176" s="3"/>
      <c r="I176" s="3"/>
      <c r="J176" s="3"/>
      <c r="K176" s="3"/>
      <c r="L176" s="3"/>
      <c r="M176" s="3"/>
      <c r="N176" s="3"/>
      <c r="O176" s="3"/>
      <c r="P176" s="3"/>
      <c r="Q176" s="3"/>
      <c r="R176" s="3"/>
      <c r="S176" s="3"/>
      <c r="T176" s="3"/>
      <c r="U176" s="3"/>
      <c r="V176" s="3"/>
      <c r="W176" s="3"/>
      <c r="X176" s="3"/>
      <c r="Y176" s="3"/>
      <c r="Z176" s="3"/>
      <c r="AA176" s="3"/>
      <c r="AB176" s="3"/>
    </row>
    <row r="177" spans="1:28" x14ac:dyDescent="0.35">
      <c r="A177" s="6"/>
      <c r="B177" s="6"/>
      <c r="C177" s="6"/>
      <c r="D177" s="6"/>
      <c r="E177" s="5"/>
      <c r="F177" s="3"/>
      <c r="G177" s="3"/>
      <c r="H177" s="3"/>
      <c r="I177" s="3"/>
      <c r="J177" s="3"/>
      <c r="K177" s="3"/>
      <c r="L177" s="3"/>
      <c r="M177" s="3"/>
      <c r="N177" s="3"/>
      <c r="O177" s="3"/>
      <c r="P177" s="3"/>
      <c r="Q177" s="3"/>
      <c r="R177" s="3"/>
      <c r="S177" s="3"/>
      <c r="T177" s="3"/>
      <c r="U177" s="3"/>
      <c r="V177" s="3"/>
      <c r="W177" s="3"/>
      <c r="X177" s="3"/>
      <c r="Y177" s="3"/>
      <c r="Z177" s="3"/>
      <c r="AA177" s="3"/>
      <c r="AB177" s="3"/>
    </row>
    <row r="178" spans="1:28" x14ac:dyDescent="0.35">
      <c r="A178" s="6"/>
      <c r="B178" s="6"/>
      <c r="C178" s="6"/>
      <c r="D178" s="6"/>
      <c r="E178" s="5"/>
      <c r="F178" s="3"/>
      <c r="G178" s="3"/>
      <c r="H178" s="3"/>
      <c r="I178" s="3"/>
      <c r="J178" s="3"/>
      <c r="K178" s="3"/>
      <c r="L178" s="3"/>
      <c r="M178" s="3"/>
      <c r="N178" s="3"/>
      <c r="O178" s="3"/>
      <c r="P178" s="3"/>
      <c r="Q178" s="3"/>
      <c r="R178" s="3"/>
      <c r="S178" s="3"/>
      <c r="T178" s="3"/>
      <c r="U178" s="3"/>
      <c r="V178" s="3"/>
      <c r="W178" s="3"/>
      <c r="X178" s="3"/>
      <c r="Y178" s="3"/>
      <c r="Z178" s="3"/>
      <c r="AA178" s="3"/>
      <c r="AB178" s="3"/>
    </row>
    <row r="179" spans="1:28" x14ac:dyDescent="0.35">
      <c r="A179" s="6"/>
      <c r="B179" s="6"/>
      <c r="C179" s="6"/>
      <c r="D179" s="6"/>
      <c r="E179" s="5"/>
      <c r="F179" s="3"/>
      <c r="G179" s="3"/>
      <c r="H179" s="3"/>
      <c r="I179" s="3"/>
      <c r="J179" s="3"/>
      <c r="K179" s="3"/>
      <c r="L179" s="3"/>
      <c r="M179" s="3"/>
      <c r="N179" s="3"/>
      <c r="O179" s="3"/>
      <c r="P179" s="3"/>
      <c r="Q179" s="3"/>
      <c r="R179" s="3"/>
      <c r="S179" s="3"/>
      <c r="T179" s="3"/>
      <c r="U179" s="3"/>
      <c r="V179" s="3"/>
      <c r="W179" s="3"/>
      <c r="X179" s="3"/>
      <c r="Y179" s="3"/>
      <c r="Z179" s="3"/>
      <c r="AA179" s="3"/>
      <c r="AB179" s="3"/>
    </row>
    <row r="180" spans="1:28" x14ac:dyDescent="0.35">
      <c r="A180" s="6"/>
      <c r="B180" s="6"/>
      <c r="C180" s="6"/>
      <c r="D180" s="6"/>
      <c r="E180" s="5"/>
      <c r="F180" s="3"/>
      <c r="G180" s="3"/>
      <c r="H180" s="3"/>
      <c r="I180" s="3"/>
      <c r="J180" s="3"/>
      <c r="K180" s="3"/>
      <c r="L180" s="3"/>
      <c r="M180" s="3"/>
      <c r="N180" s="3"/>
      <c r="O180" s="3"/>
      <c r="P180" s="3"/>
      <c r="Q180" s="3"/>
      <c r="R180" s="3"/>
      <c r="S180" s="3"/>
      <c r="T180" s="3"/>
      <c r="U180" s="3"/>
      <c r="V180" s="3"/>
      <c r="W180" s="3"/>
      <c r="X180" s="3"/>
      <c r="Y180" s="3"/>
      <c r="Z180" s="3"/>
      <c r="AA180" s="3"/>
      <c r="AB180" s="3"/>
    </row>
    <row r="181" spans="1:28" x14ac:dyDescent="0.35">
      <c r="A181" s="6"/>
      <c r="B181" s="6"/>
      <c r="C181" s="6"/>
      <c r="D181" s="6"/>
      <c r="E181" s="5"/>
      <c r="F181" s="3"/>
      <c r="G181" s="3"/>
      <c r="H181" s="3"/>
      <c r="I181" s="3"/>
      <c r="J181" s="3"/>
      <c r="K181" s="3"/>
      <c r="L181" s="3"/>
      <c r="M181" s="3"/>
      <c r="N181" s="3"/>
      <c r="O181" s="3"/>
      <c r="P181" s="3"/>
      <c r="Q181" s="3"/>
      <c r="R181" s="3"/>
      <c r="S181" s="3"/>
      <c r="T181" s="3"/>
      <c r="U181" s="3"/>
      <c r="V181" s="3"/>
      <c r="W181" s="3"/>
      <c r="X181" s="3"/>
      <c r="Y181" s="3"/>
      <c r="Z181" s="3"/>
      <c r="AA181" s="3"/>
      <c r="AB181" s="3"/>
    </row>
    <row r="182" spans="1:28" x14ac:dyDescent="0.35">
      <c r="A182" s="6"/>
      <c r="B182" s="6"/>
      <c r="C182" s="6"/>
      <c r="D182" s="6"/>
      <c r="E182" s="5"/>
      <c r="F182" s="3"/>
      <c r="G182" s="3"/>
      <c r="H182" s="3"/>
      <c r="I182" s="3"/>
      <c r="J182" s="3"/>
      <c r="K182" s="3"/>
      <c r="L182" s="3"/>
      <c r="M182" s="3"/>
      <c r="N182" s="3"/>
      <c r="O182" s="3"/>
      <c r="P182" s="3"/>
      <c r="Q182" s="3"/>
      <c r="R182" s="3"/>
      <c r="S182" s="3"/>
      <c r="T182" s="3"/>
      <c r="U182" s="3"/>
      <c r="V182" s="3"/>
      <c r="W182" s="3"/>
      <c r="X182" s="3"/>
      <c r="Y182" s="3"/>
      <c r="Z182" s="3"/>
      <c r="AA182" s="3"/>
      <c r="AB182" s="3"/>
    </row>
    <row r="183" spans="1:28" x14ac:dyDescent="0.35">
      <c r="A183" s="6"/>
      <c r="B183" s="6"/>
      <c r="C183" s="6"/>
      <c r="D183" s="6"/>
      <c r="E183" s="5"/>
      <c r="F183" s="3"/>
      <c r="G183" s="3"/>
      <c r="H183" s="3"/>
      <c r="I183" s="3"/>
      <c r="J183" s="3"/>
      <c r="K183" s="3"/>
      <c r="L183" s="3"/>
      <c r="M183" s="3"/>
      <c r="N183" s="3"/>
      <c r="O183" s="3"/>
      <c r="P183" s="3"/>
      <c r="Q183" s="3"/>
      <c r="R183" s="3"/>
      <c r="S183" s="3"/>
      <c r="T183" s="3"/>
      <c r="U183" s="3"/>
      <c r="V183" s="3"/>
      <c r="W183" s="3"/>
      <c r="X183" s="3"/>
      <c r="Y183" s="3"/>
      <c r="Z183" s="3"/>
      <c r="AA183" s="3"/>
      <c r="AB183" s="3"/>
    </row>
    <row r="184" spans="1:28" x14ac:dyDescent="0.35">
      <c r="A184" s="6"/>
      <c r="B184" s="6"/>
      <c r="C184" s="6"/>
      <c r="D184" s="6"/>
      <c r="E184" s="5"/>
      <c r="F184" s="3"/>
      <c r="G184" s="3"/>
      <c r="H184" s="3"/>
      <c r="I184" s="3"/>
      <c r="J184" s="3"/>
      <c r="K184" s="3"/>
      <c r="L184" s="3"/>
      <c r="M184" s="3"/>
      <c r="N184" s="3"/>
      <c r="O184" s="3"/>
      <c r="P184" s="3"/>
      <c r="Q184" s="3"/>
      <c r="R184" s="3"/>
      <c r="S184" s="3"/>
      <c r="T184" s="3"/>
      <c r="U184" s="3"/>
      <c r="V184" s="3"/>
      <c r="W184" s="3"/>
      <c r="X184" s="3"/>
      <c r="Y184" s="3"/>
      <c r="Z184" s="3"/>
      <c r="AA184" s="3"/>
      <c r="AB184" s="3"/>
    </row>
    <row r="185" spans="1:28" x14ac:dyDescent="0.35">
      <c r="A185" s="6"/>
      <c r="B185" s="6"/>
      <c r="C185" s="6"/>
      <c r="D185" s="6"/>
      <c r="E185" s="5"/>
      <c r="F185" s="3"/>
      <c r="G185" s="3"/>
      <c r="H185" s="3"/>
      <c r="I185" s="3"/>
      <c r="J185" s="3"/>
      <c r="K185" s="3"/>
      <c r="L185" s="3"/>
      <c r="M185" s="3"/>
      <c r="N185" s="3"/>
      <c r="O185" s="3"/>
      <c r="P185" s="3"/>
      <c r="Q185" s="3"/>
      <c r="R185" s="3"/>
      <c r="S185" s="3"/>
      <c r="T185" s="3"/>
      <c r="U185" s="3"/>
      <c r="V185" s="3"/>
      <c r="W185" s="3"/>
      <c r="X185" s="3"/>
      <c r="Y185" s="3"/>
      <c r="Z185" s="3"/>
      <c r="AA185" s="3"/>
      <c r="AB185" s="3"/>
    </row>
    <row r="186" spans="1:28" x14ac:dyDescent="0.35">
      <c r="A186" s="6"/>
      <c r="B186" s="6"/>
      <c r="C186" s="6"/>
      <c r="D186" s="6"/>
      <c r="E186" s="5"/>
      <c r="F186" s="3"/>
      <c r="G186" s="3"/>
      <c r="H186" s="3"/>
      <c r="I186" s="3"/>
      <c r="J186" s="3"/>
      <c r="K186" s="3"/>
      <c r="L186" s="3"/>
      <c r="M186" s="3"/>
      <c r="N186" s="3"/>
      <c r="O186" s="3"/>
      <c r="P186" s="3"/>
      <c r="Q186" s="3"/>
      <c r="R186" s="3"/>
      <c r="S186" s="3"/>
      <c r="T186" s="3"/>
      <c r="U186" s="3"/>
      <c r="V186" s="3"/>
      <c r="W186" s="3"/>
      <c r="X186" s="3"/>
      <c r="Y186" s="3"/>
      <c r="Z186" s="3"/>
      <c r="AA186" s="3"/>
      <c r="AB186" s="3"/>
    </row>
    <row r="187" spans="1:28" x14ac:dyDescent="0.35">
      <c r="A187" s="6"/>
      <c r="B187" s="6"/>
      <c r="C187" s="6"/>
      <c r="D187" s="6"/>
      <c r="E187" s="5"/>
      <c r="F187" s="3"/>
      <c r="G187" s="3"/>
      <c r="H187" s="3"/>
      <c r="I187" s="3"/>
      <c r="J187" s="3"/>
      <c r="K187" s="3"/>
      <c r="L187" s="3"/>
      <c r="M187" s="3"/>
      <c r="N187" s="3"/>
      <c r="O187" s="3"/>
      <c r="P187" s="3"/>
      <c r="Q187" s="3"/>
      <c r="R187" s="3"/>
      <c r="S187" s="3"/>
      <c r="T187" s="3"/>
      <c r="U187" s="3"/>
      <c r="V187" s="3"/>
      <c r="W187" s="3"/>
      <c r="X187" s="3"/>
      <c r="Y187" s="3"/>
      <c r="Z187" s="3"/>
      <c r="AA187" s="3"/>
      <c r="AB187" s="3"/>
    </row>
    <row r="188" spans="1:28" x14ac:dyDescent="0.35">
      <c r="A188" s="6"/>
      <c r="B188" s="6"/>
      <c r="C188" s="6"/>
      <c r="D188" s="6"/>
      <c r="E188" s="5"/>
      <c r="F188" s="3"/>
      <c r="G188" s="3"/>
      <c r="H188" s="3"/>
      <c r="I188" s="3"/>
      <c r="J188" s="3"/>
      <c r="K188" s="3"/>
      <c r="L188" s="3"/>
      <c r="M188" s="3"/>
      <c r="N188" s="3"/>
      <c r="O188" s="3"/>
      <c r="P188" s="3"/>
      <c r="Q188" s="3"/>
      <c r="R188" s="3"/>
      <c r="S188" s="3"/>
      <c r="T188" s="3"/>
      <c r="U188" s="3"/>
      <c r="V188" s="3"/>
      <c r="W188" s="3"/>
      <c r="X188" s="3"/>
      <c r="Y188" s="3"/>
      <c r="Z188" s="3"/>
      <c r="AA188" s="3"/>
      <c r="AB188" s="3"/>
    </row>
    <row r="189" spans="1:28" x14ac:dyDescent="0.35">
      <c r="A189" s="6"/>
      <c r="B189" s="6"/>
      <c r="C189" s="6"/>
      <c r="D189" s="6"/>
      <c r="E189" s="5"/>
      <c r="F189" s="3"/>
      <c r="G189" s="3"/>
      <c r="H189" s="3"/>
      <c r="I189" s="3"/>
      <c r="J189" s="3"/>
      <c r="K189" s="3"/>
      <c r="L189" s="3"/>
      <c r="M189" s="3"/>
      <c r="N189" s="3"/>
      <c r="O189" s="3"/>
      <c r="P189" s="3"/>
      <c r="Q189" s="3"/>
      <c r="R189" s="3"/>
      <c r="S189" s="3"/>
      <c r="T189" s="3"/>
      <c r="U189" s="3"/>
      <c r="V189" s="3"/>
      <c r="W189" s="3"/>
      <c r="X189" s="3"/>
      <c r="Y189" s="3"/>
      <c r="Z189" s="3"/>
      <c r="AA189" s="3"/>
      <c r="AB189" s="3"/>
    </row>
    <row r="190" spans="1:28" x14ac:dyDescent="0.35">
      <c r="A190" s="6"/>
      <c r="B190" s="6"/>
      <c r="C190" s="6"/>
      <c r="D190" s="6"/>
      <c r="E190" s="5"/>
      <c r="F190" s="3"/>
      <c r="G190" s="3"/>
      <c r="H190" s="3"/>
      <c r="I190" s="3"/>
      <c r="J190" s="3"/>
      <c r="K190" s="3"/>
      <c r="L190" s="3"/>
      <c r="M190" s="3"/>
      <c r="N190" s="3"/>
      <c r="O190" s="3"/>
      <c r="P190" s="3"/>
      <c r="Q190" s="3"/>
      <c r="R190" s="3"/>
      <c r="S190" s="3"/>
      <c r="T190" s="3"/>
      <c r="U190" s="3"/>
      <c r="V190" s="3"/>
      <c r="W190" s="3"/>
      <c r="X190" s="3"/>
      <c r="Y190" s="3"/>
      <c r="Z190" s="3"/>
      <c r="AA190" s="3"/>
      <c r="AB190" s="3"/>
    </row>
    <row r="191" spans="1:28" x14ac:dyDescent="0.35">
      <c r="A191" s="6"/>
      <c r="B191" s="6"/>
      <c r="C191" s="6"/>
      <c r="D191" s="6"/>
      <c r="E191" s="5"/>
      <c r="F191" s="3"/>
      <c r="G191" s="3"/>
      <c r="H191" s="3"/>
      <c r="I191" s="3"/>
      <c r="J191" s="3"/>
      <c r="K191" s="3"/>
      <c r="L191" s="3"/>
      <c r="M191" s="3"/>
      <c r="N191" s="3"/>
      <c r="O191" s="3"/>
      <c r="P191" s="3"/>
      <c r="Q191" s="3"/>
      <c r="R191" s="3"/>
      <c r="S191" s="3"/>
      <c r="T191" s="3"/>
      <c r="U191" s="3"/>
      <c r="V191" s="3"/>
      <c r="W191" s="3"/>
      <c r="X191" s="3"/>
      <c r="Y191" s="3"/>
      <c r="Z191" s="3"/>
      <c r="AA191" s="3"/>
      <c r="AB191" s="3"/>
    </row>
    <row r="192" spans="1:28" x14ac:dyDescent="0.35">
      <c r="A192" s="6"/>
      <c r="B192" s="6"/>
      <c r="C192" s="6"/>
      <c r="D192" s="6"/>
      <c r="E192" s="5"/>
      <c r="F192" s="3"/>
      <c r="G192" s="3"/>
      <c r="H192" s="3"/>
      <c r="I192" s="3"/>
      <c r="J192" s="3"/>
      <c r="K192" s="3"/>
      <c r="L192" s="3"/>
      <c r="M192" s="3"/>
      <c r="N192" s="3"/>
      <c r="O192" s="3"/>
      <c r="P192" s="3"/>
      <c r="Q192" s="3"/>
      <c r="R192" s="3"/>
      <c r="S192" s="3"/>
      <c r="T192" s="3"/>
      <c r="U192" s="3"/>
      <c r="V192" s="3"/>
      <c r="W192" s="3"/>
      <c r="X192" s="3"/>
      <c r="Y192" s="3"/>
      <c r="Z192" s="3"/>
      <c r="AA192" s="3"/>
      <c r="AB192" s="3"/>
    </row>
    <row r="193" spans="1:28" x14ac:dyDescent="0.35">
      <c r="A193" s="6"/>
      <c r="B193" s="6"/>
      <c r="C193" s="6"/>
      <c r="D193" s="6"/>
      <c r="E193" s="5"/>
      <c r="F193" s="3"/>
      <c r="G193" s="3"/>
      <c r="H193" s="3"/>
      <c r="I193" s="3"/>
      <c r="J193" s="3"/>
      <c r="K193" s="3"/>
      <c r="L193" s="3"/>
      <c r="M193" s="3"/>
      <c r="N193" s="3"/>
      <c r="O193" s="3"/>
      <c r="P193" s="3"/>
      <c r="Q193" s="3"/>
      <c r="R193" s="3"/>
      <c r="S193" s="3"/>
      <c r="T193" s="3"/>
      <c r="U193" s="3"/>
      <c r="V193" s="3"/>
      <c r="W193" s="3"/>
      <c r="X193" s="3"/>
      <c r="Y193" s="3"/>
      <c r="Z193" s="3"/>
      <c r="AA193" s="3"/>
      <c r="AB193" s="3"/>
    </row>
    <row r="194" spans="1:28" x14ac:dyDescent="0.35">
      <c r="A194" s="6"/>
      <c r="B194" s="6"/>
      <c r="C194" s="6"/>
      <c r="D194" s="6"/>
      <c r="E194" s="5"/>
      <c r="F194" s="3"/>
      <c r="G194" s="3"/>
      <c r="H194" s="3"/>
      <c r="I194" s="3"/>
      <c r="J194" s="3"/>
      <c r="K194" s="3"/>
      <c r="L194" s="3"/>
      <c r="M194" s="3"/>
      <c r="N194" s="3"/>
      <c r="O194" s="3"/>
      <c r="P194" s="3"/>
      <c r="Q194" s="3"/>
      <c r="R194" s="3"/>
      <c r="S194" s="3"/>
      <c r="T194" s="3"/>
      <c r="U194" s="3"/>
      <c r="V194" s="3"/>
      <c r="W194" s="3"/>
      <c r="X194" s="3"/>
      <c r="Y194" s="3"/>
      <c r="Z194" s="3"/>
      <c r="AA194" s="3"/>
      <c r="AB194" s="3"/>
    </row>
    <row r="195" spans="1:28" x14ac:dyDescent="0.35">
      <c r="A195" s="6"/>
      <c r="B195" s="6"/>
      <c r="C195" s="6"/>
      <c r="D195" s="6"/>
      <c r="E195" s="5"/>
      <c r="F195" s="3"/>
      <c r="G195" s="3"/>
      <c r="H195" s="3"/>
      <c r="I195" s="3"/>
      <c r="J195" s="3"/>
      <c r="K195" s="3"/>
      <c r="L195" s="3"/>
      <c r="M195" s="3"/>
      <c r="N195" s="3"/>
      <c r="O195" s="3"/>
      <c r="P195" s="3"/>
      <c r="Q195" s="3"/>
      <c r="R195" s="3"/>
      <c r="S195" s="3"/>
      <c r="T195" s="3"/>
      <c r="U195" s="3"/>
      <c r="V195" s="3"/>
      <c r="W195" s="3"/>
      <c r="X195" s="3"/>
      <c r="Y195" s="3"/>
      <c r="Z195" s="3"/>
      <c r="AA195" s="3"/>
      <c r="AB195" s="3"/>
    </row>
    <row r="196" spans="1:28" x14ac:dyDescent="0.35">
      <c r="A196" s="6"/>
      <c r="B196" s="6"/>
      <c r="C196" s="6"/>
      <c r="D196" s="6"/>
      <c r="E196" s="5"/>
      <c r="F196" s="3"/>
      <c r="G196" s="3"/>
      <c r="H196" s="3"/>
      <c r="I196" s="3"/>
      <c r="J196" s="3"/>
      <c r="K196" s="3"/>
      <c r="L196" s="3"/>
      <c r="M196" s="3"/>
      <c r="N196" s="3"/>
      <c r="O196" s="3"/>
      <c r="P196" s="3"/>
      <c r="Q196" s="3"/>
      <c r="R196" s="3"/>
      <c r="S196" s="3"/>
      <c r="T196" s="3"/>
      <c r="U196" s="3"/>
      <c r="V196" s="3"/>
      <c r="W196" s="3"/>
      <c r="X196" s="3"/>
      <c r="Y196" s="3"/>
      <c r="Z196" s="3"/>
      <c r="AA196" s="3"/>
      <c r="AB196" s="3"/>
    </row>
    <row r="197" spans="1:28" x14ac:dyDescent="0.35">
      <c r="A197" s="6"/>
      <c r="B197" s="6"/>
      <c r="C197" s="6"/>
      <c r="D197" s="6"/>
      <c r="E197" s="5"/>
      <c r="F197" s="3"/>
      <c r="G197" s="3"/>
      <c r="H197" s="3"/>
      <c r="I197" s="3"/>
      <c r="J197" s="3"/>
      <c r="K197" s="3"/>
      <c r="L197" s="3"/>
      <c r="M197" s="3"/>
      <c r="N197" s="3"/>
      <c r="O197" s="3"/>
      <c r="P197" s="3"/>
      <c r="Q197" s="3"/>
      <c r="R197" s="3"/>
      <c r="S197" s="3"/>
      <c r="T197" s="3"/>
      <c r="U197" s="3"/>
      <c r="V197" s="3"/>
      <c r="W197" s="3"/>
      <c r="X197" s="3"/>
      <c r="Y197" s="3"/>
      <c r="Z197" s="3"/>
      <c r="AA197" s="3"/>
      <c r="AB197" s="3"/>
    </row>
    <row r="198" spans="1:28" x14ac:dyDescent="0.35">
      <c r="A198" s="6"/>
      <c r="B198" s="6"/>
      <c r="C198" s="6"/>
      <c r="D198" s="6"/>
      <c r="E198" s="5"/>
      <c r="F198" s="3"/>
      <c r="G198" s="3"/>
      <c r="H198" s="3"/>
      <c r="I198" s="3"/>
      <c r="J198" s="3"/>
      <c r="K198" s="3"/>
      <c r="L198" s="3"/>
      <c r="M198" s="3"/>
      <c r="N198" s="3"/>
      <c r="O198" s="3"/>
      <c r="P198" s="3"/>
      <c r="Q198" s="3"/>
      <c r="R198" s="3"/>
      <c r="S198" s="3"/>
      <c r="T198" s="3"/>
      <c r="U198" s="3"/>
      <c r="V198" s="3"/>
      <c r="W198" s="3"/>
      <c r="X198" s="3"/>
      <c r="Y198" s="3"/>
      <c r="Z198" s="3"/>
      <c r="AA198" s="3"/>
      <c r="AB198" s="3"/>
    </row>
    <row r="199" spans="1:28" x14ac:dyDescent="0.35">
      <c r="A199" s="6"/>
      <c r="B199" s="6"/>
      <c r="C199" s="6"/>
      <c r="D199" s="6"/>
      <c r="E199" s="5"/>
      <c r="F199" s="3"/>
      <c r="G199" s="3"/>
      <c r="H199" s="3"/>
      <c r="I199" s="3"/>
      <c r="J199" s="3"/>
      <c r="K199" s="3"/>
      <c r="L199" s="3"/>
      <c r="M199" s="3"/>
      <c r="N199" s="3"/>
      <c r="O199" s="3"/>
      <c r="P199" s="3"/>
      <c r="Q199" s="3"/>
      <c r="R199" s="3"/>
      <c r="S199" s="3"/>
      <c r="T199" s="3"/>
      <c r="U199" s="3"/>
      <c r="V199" s="3"/>
      <c r="W199" s="3"/>
      <c r="X199" s="3"/>
      <c r="Y199" s="3"/>
      <c r="Z199" s="3"/>
      <c r="AA199" s="3"/>
      <c r="AB199" s="3"/>
    </row>
    <row r="200" spans="1:28" x14ac:dyDescent="0.35">
      <c r="A200" s="6"/>
      <c r="B200" s="6"/>
      <c r="C200" s="6"/>
      <c r="D200" s="6"/>
      <c r="E200" s="5"/>
      <c r="F200" s="3"/>
      <c r="G200" s="3"/>
      <c r="H200" s="3"/>
      <c r="I200" s="3"/>
      <c r="J200" s="3"/>
      <c r="K200" s="3"/>
      <c r="L200" s="3"/>
      <c r="M200" s="3"/>
      <c r="N200" s="3"/>
      <c r="O200" s="3"/>
      <c r="P200" s="3"/>
      <c r="Q200" s="3"/>
      <c r="R200" s="3"/>
      <c r="S200" s="3"/>
      <c r="T200" s="3"/>
      <c r="U200" s="3"/>
      <c r="V200" s="3"/>
      <c r="W200" s="3"/>
      <c r="X200" s="3"/>
      <c r="Y200" s="3"/>
      <c r="Z200" s="3"/>
      <c r="AA200" s="3"/>
      <c r="AB200" s="3"/>
    </row>
    <row r="201" spans="1:28" x14ac:dyDescent="0.35">
      <c r="A201" s="6"/>
      <c r="B201" s="6"/>
      <c r="C201" s="6"/>
      <c r="D201" s="6"/>
      <c r="E201" s="5"/>
      <c r="F201" s="3"/>
      <c r="G201" s="3"/>
      <c r="H201" s="3"/>
      <c r="I201" s="3"/>
      <c r="J201" s="3"/>
      <c r="K201" s="3"/>
      <c r="L201" s="3"/>
      <c r="M201" s="3"/>
      <c r="N201" s="3"/>
      <c r="O201" s="3"/>
      <c r="P201" s="3"/>
      <c r="Q201" s="3"/>
      <c r="R201" s="3"/>
      <c r="S201" s="3"/>
      <c r="T201" s="3"/>
      <c r="U201" s="3"/>
      <c r="V201" s="3"/>
      <c r="W201" s="3"/>
      <c r="X201" s="3"/>
      <c r="Y201" s="3"/>
      <c r="Z201" s="3"/>
      <c r="AA201" s="3"/>
      <c r="AB201" s="3"/>
    </row>
    <row r="202" spans="1:28" x14ac:dyDescent="0.35">
      <c r="A202" s="6"/>
      <c r="B202" s="6"/>
      <c r="C202" s="6"/>
      <c r="D202" s="6"/>
      <c r="E202" s="5"/>
      <c r="F202" s="3"/>
      <c r="G202" s="3"/>
      <c r="H202" s="3"/>
      <c r="I202" s="3"/>
      <c r="J202" s="3"/>
      <c r="K202" s="3"/>
      <c r="L202" s="3"/>
      <c r="M202" s="3"/>
      <c r="N202" s="3"/>
      <c r="O202" s="3"/>
      <c r="P202" s="3"/>
      <c r="Q202" s="3"/>
      <c r="R202" s="3"/>
      <c r="S202" s="3"/>
      <c r="T202" s="3"/>
      <c r="U202" s="3"/>
      <c r="V202" s="3"/>
      <c r="W202" s="3"/>
      <c r="X202" s="3"/>
      <c r="Y202" s="3"/>
      <c r="Z202" s="3"/>
      <c r="AA202" s="3"/>
      <c r="AB202" s="3"/>
    </row>
    <row r="203" spans="1:28" x14ac:dyDescent="0.35">
      <c r="A203" s="6"/>
      <c r="B203" s="6"/>
      <c r="C203" s="6"/>
      <c r="D203" s="6"/>
      <c r="E203" s="5"/>
      <c r="F203" s="3"/>
      <c r="G203" s="3"/>
      <c r="H203" s="3"/>
      <c r="I203" s="3"/>
      <c r="J203" s="3"/>
      <c r="K203" s="3"/>
      <c r="L203" s="3"/>
      <c r="M203" s="3"/>
      <c r="N203" s="3"/>
      <c r="O203" s="3"/>
      <c r="P203" s="3"/>
      <c r="Q203" s="3"/>
      <c r="R203" s="3"/>
      <c r="S203" s="3"/>
      <c r="T203" s="3"/>
      <c r="U203" s="3"/>
      <c r="V203" s="3"/>
      <c r="W203" s="3"/>
      <c r="X203" s="3"/>
      <c r="Y203" s="3"/>
      <c r="Z203" s="3"/>
      <c r="AA203" s="3"/>
      <c r="AB203" s="3"/>
    </row>
    <row r="204" spans="1:28" x14ac:dyDescent="0.35">
      <c r="A204" s="6"/>
      <c r="B204" s="6"/>
      <c r="C204" s="6"/>
      <c r="D204" s="6"/>
      <c r="E204" s="5"/>
      <c r="F204" s="3"/>
      <c r="G204" s="3"/>
      <c r="H204" s="3"/>
      <c r="I204" s="3"/>
      <c r="J204" s="3"/>
      <c r="K204" s="3"/>
      <c r="L204" s="3"/>
      <c r="M204" s="3"/>
      <c r="N204" s="3"/>
      <c r="O204" s="3"/>
      <c r="P204" s="3"/>
      <c r="Q204" s="3"/>
      <c r="R204" s="3"/>
      <c r="S204" s="3"/>
      <c r="T204" s="3"/>
      <c r="U204" s="3"/>
      <c r="V204" s="3"/>
      <c r="W204" s="3"/>
      <c r="X204" s="3"/>
      <c r="Y204" s="3"/>
      <c r="Z204" s="3"/>
      <c r="AA204" s="3"/>
      <c r="AB204" s="3"/>
    </row>
    <row r="205" spans="1:28" x14ac:dyDescent="0.35">
      <c r="A205" s="6"/>
      <c r="B205" s="6"/>
      <c r="C205" s="6"/>
      <c r="D205" s="6"/>
      <c r="E205" s="5"/>
      <c r="F205" s="3"/>
      <c r="G205" s="3"/>
      <c r="H205" s="3"/>
      <c r="I205" s="3"/>
      <c r="J205" s="3"/>
      <c r="K205" s="3"/>
      <c r="L205" s="3"/>
      <c r="M205" s="3"/>
      <c r="N205" s="3"/>
      <c r="O205" s="3"/>
      <c r="P205" s="3"/>
      <c r="Q205" s="3"/>
      <c r="R205" s="3"/>
      <c r="S205" s="3"/>
      <c r="T205" s="3"/>
      <c r="U205" s="3"/>
      <c r="V205" s="3"/>
      <c r="W205" s="3"/>
      <c r="X205" s="3"/>
      <c r="Y205" s="3"/>
      <c r="Z205" s="3"/>
      <c r="AA205" s="3"/>
      <c r="AB205" s="3"/>
    </row>
    <row r="206" spans="1:28" x14ac:dyDescent="0.35">
      <c r="A206" s="6"/>
      <c r="B206" s="6"/>
      <c r="C206" s="6"/>
      <c r="D206" s="6"/>
      <c r="E206" s="5"/>
      <c r="F206" s="3"/>
      <c r="G206" s="3"/>
      <c r="H206" s="3"/>
      <c r="I206" s="3"/>
      <c r="J206" s="3"/>
      <c r="K206" s="3"/>
      <c r="L206" s="3"/>
      <c r="M206" s="3"/>
      <c r="N206" s="3"/>
      <c r="O206" s="3"/>
      <c r="P206" s="3"/>
      <c r="Q206" s="3"/>
      <c r="R206" s="3"/>
      <c r="S206" s="3"/>
      <c r="T206" s="3"/>
      <c r="U206" s="3"/>
      <c r="V206" s="3"/>
      <c r="W206" s="3"/>
      <c r="X206" s="3"/>
      <c r="Y206" s="3"/>
      <c r="Z206" s="3"/>
      <c r="AA206" s="3"/>
      <c r="AB206" s="3"/>
    </row>
    <row r="207" spans="1:28" x14ac:dyDescent="0.35">
      <c r="A207" s="6"/>
      <c r="B207" s="6"/>
      <c r="C207" s="6"/>
      <c r="D207" s="6"/>
      <c r="E207" s="5"/>
      <c r="F207" s="3"/>
      <c r="G207" s="3"/>
      <c r="H207" s="3"/>
      <c r="I207" s="3"/>
      <c r="J207" s="3"/>
      <c r="K207" s="3"/>
      <c r="L207" s="3"/>
      <c r="M207" s="3"/>
      <c r="N207" s="3"/>
      <c r="O207" s="3"/>
      <c r="P207" s="3"/>
      <c r="Q207" s="3"/>
      <c r="R207" s="3"/>
      <c r="S207" s="3"/>
      <c r="T207" s="3"/>
      <c r="U207" s="3"/>
      <c r="V207" s="3"/>
      <c r="W207" s="3"/>
      <c r="X207" s="3"/>
      <c r="Y207" s="3"/>
      <c r="Z207" s="3"/>
      <c r="AA207" s="3"/>
      <c r="AB207" s="3"/>
    </row>
    <row r="208" spans="1:28" x14ac:dyDescent="0.35">
      <c r="A208" s="6"/>
      <c r="B208" s="6"/>
      <c r="C208" s="6"/>
      <c r="D208" s="6"/>
      <c r="E208" s="5"/>
      <c r="F208" s="3"/>
      <c r="G208" s="3"/>
      <c r="H208" s="3"/>
      <c r="I208" s="3"/>
      <c r="J208" s="3"/>
      <c r="K208" s="3"/>
      <c r="L208" s="3"/>
      <c r="M208" s="3"/>
      <c r="N208" s="3"/>
      <c r="O208" s="3"/>
      <c r="P208" s="3"/>
      <c r="Q208" s="3"/>
      <c r="R208" s="3"/>
      <c r="S208" s="3"/>
      <c r="T208" s="3"/>
      <c r="U208" s="3"/>
      <c r="V208" s="3"/>
      <c r="W208" s="3"/>
      <c r="X208" s="3"/>
      <c r="Y208" s="3"/>
      <c r="Z208" s="3"/>
      <c r="AA208" s="3"/>
      <c r="AB208" s="3"/>
    </row>
    <row r="209" spans="1:28" x14ac:dyDescent="0.35">
      <c r="A209" s="6"/>
      <c r="B209" s="6"/>
      <c r="C209" s="6"/>
      <c r="D209" s="6"/>
      <c r="E209" s="5"/>
      <c r="F209" s="3"/>
      <c r="G209" s="3"/>
      <c r="H209" s="3"/>
      <c r="I209" s="3"/>
      <c r="J209" s="3"/>
      <c r="K209" s="3"/>
      <c r="L209" s="3"/>
      <c r="M209" s="3"/>
      <c r="N209" s="3"/>
      <c r="O209" s="3"/>
      <c r="P209" s="3"/>
      <c r="Q209" s="3"/>
      <c r="R209" s="3"/>
      <c r="S209" s="3"/>
      <c r="T209" s="3"/>
      <c r="U209" s="3"/>
      <c r="V209" s="3"/>
      <c r="W209" s="3"/>
      <c r="X209" s="3"/>
      <c r="Y209" s="3"/>
      <c r="Z209" s="3"/>
      <c r="AA209" s="3"/>
      <c r="AB209" s="3"/>
    </row>
    <row r="210" spans="1:28" x14ac:dyDescent="0.35">
      <c r="A210" s="6"/>
      <c r="B210" s="6"/>
      <c r="C210" s="6"/>
      <c r="D210" s="6"/>
      <c r="E210" s="5"/>
      <c r="F210" s="3"/>
      <c r="G210" s="3"/>
      <c r="H210" s="3"/>
      <c r="I210" s="3"/>
      <c r="J210" s="3"/>
      <c r="K210" s="3"/>
      <c r="L210" s="3"/>
      <c r="M210" s="3"/>
      <c r="N210" s="3"/>
      <c r="O210" s="3"/>
      <c r="P210" s="3"/>
      <c r="Q210" s="3"/>
      <c r="R210" s="3"/>
      <c r="S210" s="3"/>
      <c r="T210" s="3"/>
      <c r="U210" s="3"/>
      <c r="V210" s="3"/>
      <c r="W210" s="3"/>
      <c r="X210" s="3"/>
      <c r="Y210" s="3"/>
      <c r="Z210" s="3"/>
      <c r="AA210" s="3"/>
      <c r="AB210" s="3"/>
    </row>
    <row r="211" spans="1:28" x14ac:dyDescent="0.35">
      <c r="A211" s="6"/>
      <c r="B211" s="6"/>
      <c r="C211" s="6"/>
      <c r="D211" s="6"/>
      <c r="E211" s="5"/>
      <c r="F211" s="3"/>
      <c r="G211" s="3"/>
      <c r="H211" s="3"/>
      <c r="I211" s="3"/>
      <c r="J211" s="3"/>
      <c r="K211" s="3"/>
      <c r="L211" s="3"/>
      <c r="M211" s="3"/>
      <c r="N211" s="3"/>
      <c r="O211" s="3"/>
      <c r="P211" s="3"/>
      <c r="Q211" s="3"/>
      <c r="R211" s="3"/>
      <c r="S211" s="3"/>
      <c r="T211" s="3"/>
      <c r="U211" s="3"/>
      <c r="V211" s="3"/>
      <c r="W211" s="3"/>
      <c r="X211" s="3"/>
      <c r="Y211" s="3"/>
      <c r="Z211" s="3"/>
      <c r="AA211" s="3"/>
      <c r="AB211" s="3"/>
    </row>
    <row r="212" spans="1:28" x14ac:dyDescent="0.35">
      <c r="A212" s="6"/>
      <c r="B212" s="6"/>
      <c r="C212" s="6"/>
      <c r="D212" s="6"/>
      <c r="E212" s="5"/>
      <c r="F212" s="3"/>
      <c r="G212" s="3"/>
      <c r="H212" s="3"/>
      <c r="I212" s="3"/>
      <c r="J212" s="3"/>
      <c r="K212" s="3"/>
      <c r="L212" s="3"/>
      <c r="M212" s="3"/>
      <c r="N212" s="3"/>
      <c r="O212" s="3"/>
      <c r="P212" s="3"/>
      <c r="Q212" s="3"/>
      <c r="R212" s="3"/>
      <c r="S212" s="3"/>
      <c r="T212" s="3"/>
      <c r="U212" s="3"/>
      <c r="V212" s="3"/>
      <c r="W212" s="3"/>
      <c r="X212" s="3"/>
      <c r="Y212" s="3"/>
      <c r="Z212" s="3"/>
      <c r="AA212" s="3"/>
      <c r="AB212" s="3"/>
    </row>
    <row r="213" spans="1:28" x14ac:dyDescent="0.35">
      <c r="A213" s="6"/>
      <c r="B213" s="6"/>
      <c r="C213" s="6"/>
      <c r="D213" s="6"/>
      <c r="E213" s="5"/>
      <c r="F213" s="3"/>
      <c r="G213" s="3"/>
      <c r="H213" s="3"/>
      <c r="I213" s="3"/>
      <c r="J213" s="3"/>
      <c r="K213" s="3"/>
      <c r="L213" s="3"/>
      <c r="M213" s="3"/>
      <c r="N213" s="3"/>
      <c r="O213" s="3"/>
      <c r="P213" s="3"/>
      <c r="Q213" s="3"/>
      <c r="R213" s="3"/>
      <c r="S213" s="3"/>
      <c r="T213" s="3"/>
      <c r="U213" s="3"/>
      <c r="V213" s="3"/>
      <c r="W213" s="3"/>
      <c r="X213" s="3"/>
      <c r="Y213" s="3"/>
      <c r="Z213" s="3"/>
      <c r="AA213" s="3"/>
      <c r="AB213" s="3"/>
    </row>
    <row r="214" spans="1:28" x14ac:dyDescent="0.35">
      <c r="A214" s="6"/>
      <c r="B214" s="6"/>
      <c r="C214" s="6"/>
      <c r="D214" s="6"/>
      <c r="E214" s="5"/>
      <c r="F214" s="3"/>
      <c r="G214" s="3"/>
      <c r="H214" s="3"/>
      <c r="I214" s="3"/>
      <c r="J214" s="3"/>
      <c r="K214" s="3"/>
      <c r="L214" s="3"/>
      <c r="M214" s="3"/>
      <c r="N214" s="3"/>
      <c r="O214" s="3"/>
      <c r="P214" s="3"/>
      <c r="Q214" s="3"/>
      <c r="R214" s="3"/>
      <c r="S214" s="3"/>
      <c r="T214" s="3"/>
      <c r="U214" s="3"/>
      <c r="V214" s="3"/>
      <c r="W214" s="3"/>
      <c r="X214" s="3"/>
      <c r="Y214" s="3"/>
      <c r="Z214" s="3"/>
      <c r="AA214" s="3"/>
      <c r="AB214" s="3"/>
    </row>
    <row r="215" spans="1:28" x14ac:dyDescent="0.35">
      <c r="A215" s="6"/>
      <c r="B215" s="6"/>
      <c r="C215" s="6"/>
      <c r="D215" s="6"/>
      <c r="E215" s="5"/>
      <c r="F215" s="3"/>
      <c r="G215" s="3"/>
      <c r="H215" s="3"/>
      <c r="I215" s="3"/>
      <c r="J215" s="3"/>
      <c r="K215" s="3"/>
      <c r="L215" s="3"/>
      <c r="M215" s="3"/>
      <c r="N215" s="3"/>
      <c r="O215" s="3"/>
      <c r="P215" s="3"/>
      <c r="Q215" s="3"/>
      <c r="R215" s="3"/>
      <c r="S215" s="3"/>
      <c r="T215" s="3"/>
      <c r="U215" s="3"/>
      <c r="V215" s="3"/>
      <c r="W215" s="3"/>
      <c r="X215" s="3"/>
      <c r="Y215" s="3"/>
      <c r="Z215" s="3"/>
      <c r="AA215" s="3"/>
      <c r="AB215" s="3"/>
    </row>
    <row r="216" spans="1:28" x14ac:dyDescent="0.35">
      <c r="A216" s="6"/>
      <c r="B216" s="6"/>
      <c r="C216" s="6"/>
      <c r="D216" s="6"/>
      <c r="E216" s="5"/>
      <c r="F216" s="3"/>
      <c r="G216" s="3"/>
      <c r="H216" s="3"/>
      <c r="I216" s="3"/>
      <c r="J216" s="3"/>
      <c r="K216" s="3"/>
      <c r="L216" s="3"/>
      <c r="M216" s="3"/>
      <c r="N216" s="3"/>
      <c r="O216" s="3"/>
      <c r="P216" s="3"/>
      <c r="Q216" s="3"/>
      <c r="R216" s="3"/>
      <c r="S216" s="3"/>
      <c r="T216" s="3"/>
      <c r="U216" s="3"/>
      <c r="V216" s="3"/>
      <c r="W216" s="3"/>
      <c r="X216" s="3"/>
      <c r="Y216" s="3"/>
      <c r="Z216" s="3"/>
      <c r="AA216" s="3"/>
      <c r="AB216" s="3"/>
    </row>
    <row r="217" spans="1:28" x14ac:dyDescent="0.35">
      <c r="A217" s="6"/>
      <c r="B217" s="6"/>
      <c r="C217" s="6"/>
      <c r="D217" s="6"/>
      <c r="E217" s="5"/>
      <c r="F217" s="3"/>
      <c r="G217" s="3"/>
      <c r="H217" s="3"/>
      <c r="I217" s="3"/>
      <c r="J217" s="3"/>
      <c r="K217" s="3"/>
      <c r="L217" s="3"/>
      <c r="M217" s="3"/>
      <c r="N217" s="3"/>
      <c r="O217" s="3"/>
      <c r="P217" s="3"/>
      <c r="Q217" s="3"/>
      <c r="R217" s="3"/>
      <c r="S217" s="3"/>
      <c r="T217" s="3"/>
      <c r="U217" s="3"/>
      <c r="V217" s="3"/>
      <c r="W217" s="3"/>
      <c r="X217" s="3"/>
      <c r="Y217" s="3"/>
      <c r="Z217" s="3"/>
      <c r="AA217" s="3"/>
      <c r="AB217" s="3"/>
    </row>
    <row r="218" spans="1:28" x14ac:dyDescent="0.35">
      <c r="A218" s="6"/>
      <c r="B218" s="6"/>
      <c r="C218" s="6"/>
      <c r="D218" s="6"/>
      <c r="E218" s="5"/>
      <c r="F218" s="3"/>
      <c r="G218" s="3"/>
      <c r="H218" s="3"/>
      <c r="I218" s="3"/>
      <c r="J218" s="3"/>
      <c r="K218" s="3"/>
      <c r="L218" s="3"/>
      <c r="M218" s="3"/>
      <c r="N218" s="3"/>
      <c r="O218" s="3"/>
      <c r="P218" s="3"/>
      <c r="Q218" s="3"/>
      <c r="R218" s="3"/>
      <c r="S218" s="3"/>
      <c r="T218" s="3"/>
      <c r="U218" s="3"/>
      <c r="V218" s="3"/>
      <c r="W218" s="3"/>
      <c r="X218" s="3"/>
      <c r="Y218" s="3"/>
      <c r="Z218" s="3"/>
      <c r="AA218" s="3"/>
      <c r="AB218" s="3"/>
    </row>
    <row r="219" spans="1:28" x14ac:dyDescent="0.35">
      <c r="A219" s="6"/>
      <c r="B219" s="6"/>
      <c r="C219" s="6"/>
      <c r="D219" s="6"/>
      <c r="E219" s="5"/>
      <c r="F219" s="3"/>
      <c r="G219" s="3"/>
      <c r="H219" s="3"/>
      <c r="I219" s="3"/>
      <c r="J219" s="3"/>
      <c r="K219" s="3"/>
      <c r="L219" s="3"/>
      <c r="M219" s="3"/>
      <c r="N219" s="3"/>
      <c r="O219" s="3"/>
      <c r="P219" s="3"/>
      <c r="Q219" s="3"/>
      <c r="R219" s="3"/>
      <c r="S219" s="3"/>
      <c r="T219" s="3"/>
      <c r="U219" s="3"/>
      <c r="V219" s="3"/>
      <c r="W219" s="3"/>
      <c r="X219" s="3"/>
      <c r="Y219" s="3"/>
      <c r="Z219" s="3"/>
      <c r="AA219" s="3"/>
      <c r="AB219" s="3"/>
    </row>
    <row r="220" spans="1:28" x14ac:dyDescent="0.35">
      <c r="A220" s="6"/>
      <c r="B220" s="6"/>
      <c r="C220" s="6"/>
      <c r="D220" s="6"/>
      <c r="E220" s="5"/>
      <c r="F220" s="3"/>
      <c r="G220" s="3"/>
      <c r="H220" s="3"/>
      <c r="I220" s="3"/>
      <c r="J220" s="3"/>
      <c r="K220" s="3"/>
      <c r="L220" s="3"/>
      <c r="M220" s="3"/>
      <c r="N220" s="3"/>
      <c r="O220" s="3"/>
      <c r="P220" s="3"/>
      <c r="Q220" s="3"/>
      <c r="R220" s="3"/>
      <c r="S220" s="3"/>
      <c r="T220" s="3"/>
      <c r="U220" s="3"/>
      <c r="V220" s="3"/>
      <c r="W220" s="3"/>
      <c r="X220" s="3"/>
      <c r="Y220" s="3"/>
      <c r="Z220" s="3"/>
      <c r="AA220" s="3"/>
      <c r="AB220" s="3"/>
    </row>
    <row r="221" spans="1:28" x14ac:dyDescent="0.35">
      <c r="A221" s="6"/>
      <c r="B221" s="6"/>
      <c r="C221" s="6"/>
      <c r="D221" s="6"/>
      <c r="E221" s="5"/>
      <c r="F221" s="3"/>
      <c r="G221" s="3"/>
      <c r="H221" s="3"/>
      <c r="I221" s="3"/>
      <c r="J221" s="3"/>
      <c r="K221" s="3"/>
      <c r="L221" s="3"/>
      <c r="M221" s="3"/>
      <c r="N221" s="3"/>
      <c r="O221" s="3"/>
      <c r="P221" s="3"/>
      <c r="Q221" s="3"/>
      <c r="R221" s="3"/>
      <c r="S221" s="3"/>
      <c r="T221" s="3"/>
      <c r="U221" s="3"/>
      <c r="V221" s="3"/>
      <c r="W221" s="3"/>
      <c r="X221" s="3"/>
      <c r="Y221" s="3"/>
      <c r="Z221" s="3"/>
      <c r="AA221" s="3"/>
      <c r="AB221" s="3"/>
    </row>
    <row r="222" spans="1:28" x14ac:dyDescent="0.35">
      <c r="A222" s="6"/>
      <c r="B222" s="6"/>
      <c r="C222" s="6"/>
      <c r="D222" s="6"/>
      <c r="E222" s="5"/>
      <c r="F222" s="3"/>
      <c r="G222" s="3"/>
      <c r="H222" s="3"/>
      <c r="I222" s="3"/>
      <c r="J222" s="3"/>
      <c r="K222" s="3"/>
      <c r="L222" s="3"/>
      <c r="M222" s="3"/>
      <c r="N222" s="3"/>
      <c r="O222" s="3"/>
      <c r="P222" s="3"/>
      <c r="Q222" s="3"/>
      <c r="R222" s="3"/>
      <c r="S222" s="3"/>
      <c r="T222" s="3"/>
      <c r="U222" s="3"/>
      <c r="V222" s="3"/>
      <c r="W222" s="3"/>
      <c r="X222" s="3"/>
      <c r="Y222" s="3"/>
      <c r="Z222" s="3"/>
      <c r="AA222" s="3"/>
      <c r="AB222" s="3"/>
    </row>
    <row r="223" spans="1:28" x14ac:dyDescent="0.35">
      <c r="A223" s="6"/>
      <c r="B223" s="6"/>
      <c r="C223" s="6"/>
      <c r="D223" s="6"/>
      <c r="E223" s="5"/>
      <c r="F223" s="3"/>
      <c r="G223" s="3"/>
      <c r="H223" s="3"/>
      <c r="I223" s="3"/>
      <c r="J223" s="3"/>
      <c r="K223" s="3"/>
      <c r="L223" s="3"/>
      <c r="M223" s="3"/>
      <c r="N223" s="3"/>
      <c r="O223" s="3"/>
      <c r="P223" s="3"/>
      <c r="Q223" s="3"/>
      <c r="R223" s="3"/>
      <c r="S223" s="3"/>
      <c r="T223" s="3"/>
      <c r="U223" s="3"/>
      <c r="V223" s="3"/>
      <c r="W223" s="3"/>
      <c r="X223" s="3"/>
      <c r="Y223" s="3"/>
      <c r="Z223" s="3"/>
      <c r="AA223" s="3"/>
      <c r="AB223" s="3"/>
    </row>
    <row r="224" spans="1:28" x14ac:dyDescent="0.35">
      <c r="A224" s="6"/>
      <c r="B224" s="6"/>
      <c r="C224" s="6"/>
      <c r="D224" s="6"/>
      <c r="E224" s="5"/>
      <c r="F224" s="3"/>
      <c r="G224" s="3"/>
      <c r="H224" s="3"/>
      <c r="I224" s="3"/>
      <c r="J224" s="3"/>
      <c r="K224" s="3"/>
      <c r="L224" s="3"/>
      <c r="M224" s="3"/>
      <c r="N224" s="3"/>
      <c r="O224" s="3"/>
      <c r="P224" s="3"/>
      <c r="Q224" s="3"/>
      <c r="R224" s="3"/>
      <c r="S224" s="3"/>
      <c r="T224" s="3"/>
      <c r="U224" s="3"/>
      <c r="V224" s="3"/>
      <c r="W224" s="3"/>
      <c r="X224" s="3"/>
      <c r="Y224" s="3"/>
      <c r="Z224" s="3"/>
      <c r="AA224" s="3"/>
      <c r="AB224" s="3"/>
    </row>
    <row r="225" spans="1:28" x14ac:dyDescent="0.35">
      <c r="A225" s="6"/>
      <c r="B225" s="6"/>
      <c r="C225" s="6"/>
      <c r="D225" s="6"/>
      <c r="E225" s="5"/>
      <c r="F225" s="3"/>
      <c r="G225" s="3"/>
      <c r="H225" s="3"/>
      <c r="I225" s="3"/>
      <c r="J225" s="3"/>
      <c r="K225" s="3"/>
      <c r="L225" s="3"/>
      <c r="M225" s="3"/>
      <c r="N225" s="3"/>
      <c r="O225" s="3"/>
      <c r="P225" s="3"/>
      <c r="Q225" s="3"/>
      <c r="R225" s="3"/>
      <c r="S225" s="3"/>
      <c r="T225" s="3"/>
      <c r="U225" s="3"/>
      <c r="V225" s="3"/>
      <c r="W225" s="3"/>
      <c r="X225" s="3"/>
      <c r="Y225" s="3"/>
      <c r="Z225" s="3"/>
      <c r="AA225" s="3"/>
      <c r="AB225" s="3"/>
    </row>
    <row r="226" spans="1:28" x14ac:dyDescent="0.35">
      <c r="A226" s="6"/>
      <c r="B226" s="6"/>
      <c r="C226" s="6"/>
      <c r="D226" s="6"/>
      <c r="E226" s="5"/>
      <c r="F226" s="3"/>
      <c r="G226" s="3"/>
      <c r="H226" s="3"/>
      <c r="I226" s="3"/>
      <c r="J226" s="3"/>
      <c r="K226" s="3"/>
      <c r="L226" s="3"/>
      <c r="M226" s="3"/>
      <c r="N226" s="3"/>
      <c r="O226" s="3"/>
      <c r="P226" s="3"/>
      <c r="Q226" s="3"/>
      <c r="R226" s="3"/>
      <c r="S226" s="3"/>
      <c r="T226" s="3"/>
      <c r="U226" s="3"/>
      <c r="V226" s="3"/>
      <c r="W226" s="3"/>
      <c r="X226" s="3"/>
      <c r="Y226" s="3"/>
      <c r="Z226" s="3"/>
      <c r="AA226" s="3"/>
      <c r="AB226" s="3"/>
    </row>
    <row r="227" spans="1:28" x14ac:dyDescent="0.35">
      <c r="A227" s="6"/>
      <c r="B227" s="6"/>
      <c r="C227" s="6"/>
      <c r="D227" s="6"/>
      <c r="E227" s="5"/>
      <c r="F227" s="3"/>
      <c r="G227" s="3"/>
      <c r="H227" s="3"/>
      <c r="I227" s="3"/>
      <c r="J227" s="3"/>
      <c r="K227" s="3"/>
      <c r="L227" s="3"/>
      <c r="M227" s="3"/>
      <c r="N227" s="3"/>
      <c r="O227" s="3"/>
      <c r="P227" s="3"/>
      <c r="Q227" s="3"/>
      <c r="R227" s="3"/>
      <c r="S227" s="3"/>
      <c r="T227" s="3"/>
      <c r="U227" s="3"/>
      <c r="V227" s="3"/>
      <c r="W227" s="3"/>
      <c r="X227" s="3"/>
      <c r="Y227" s="3"/>
      <c r="Z227" s="3"/>
      <c r="AA227" s="3"/>
      <c r="AB227" s="3"/>
    </row>
    <row r="228" spans="1:28" x14ac:dyDescent="0.35">
      <c r="A228" s="6"/>
      <c r="B228" s="6"/>
      <c r="C228" s="6"/>
      <c r="D228" s="6"/>
      <c r="E228" s="5"/>
      <c r="F228" s="3"/>
      <c r="G228" s="3"/>
      <c r="H228" s="3"/>
      <c r="I228" s="3"/>
      <c r="J228" s="3"/>
      <c r="K228" s="3"/>
      <c r="L228" s="3"/>
      <c r="M228" s="3"/>
      <c r="N228" s="3"/>
      <c r="O228" s="3"/>
      <c r="P228" s="3"/>
      <c r="Q228" s="3"/>
      <c r="R228" s="3"/>
      <c r="S228" s="3"/>
      <c r="T228" s="3"/>
      <c r="U228" s="3"/>
      <c r="V228" s="3"/>
      <c r="W228" s="3"/>
      <c r="X228" s="3"/>
      <c r="Y228" s="3"/>
      <c r="Z228" s="3"/>
      <c r="AA228" s="3"/>
      <c r="AB228" s="3"/>
    </row>
    <row r="229" spans="1:28" x14ac:dyDescent="0.35">
      <c r="A229" s="6"/>
      <c r="B229" s="6"/>
      <c r="C229" s="6"/>
      <c r="D229" s="6"/>
      <c r="E229" s="5"/>
      <c r="F229" s="3"/>
      <c r="G229" s="3"/>
      <c r="H229" s="3"/>
      <c r="I229" s="3"/>
      <c r="J229" s="3"/>
      <c r="K229" s="3"/>
      <c r="L229" s="3"/>
      <c r="M229" s="3"/>
      <c r="N229" s="3"/>
      <c r="O229" s="3"/>
      <c r="P229" s="3"/>
      <c r="Q229" s="3"/>
      <c r="R229" s="3"/>
      <c r="S229" s="3"/>
      <c r="T229" s="3"/>
      <c r="U229" s="3"/>
      <c r="V229" s="3"/>
      <c r="W229" s="3"/>
      <c r="X229" s="3"/>
      <c r="Y229" s="3"/>
      <c r="Z229" s="3"/>
      <c r="AA229" s="3"/>
      <c r="AB229" s="3"/>
    </row>
    <row r="230" spans="1:28" x14ac:dyDescent="0.35">
      <c r="A230" s="6"/>
      <c r="B230" s="6"/>
      <c r="C230" s="6"/>
      <c r="D230" s="6"/>
      <c r="E230" s="5"/>
      <c r="F230" s="3"/>
      <c r="G230" s="3"/>
      <c r="H230" s="3"/>
      <c r="I230" s="3"/>
      <c r="J230" s="3"/>
      <c r="K230" s="3"/>
      <c r="L230" s="3"/>
      <c r="M230" s="3"/>
      <c r="N230" s="3"/>
      <c r="O230" s="3"/>
      <c r="P230" s="3"/>
      <c r="Q230" s="3"/>
      <c r="R230" s="3"/>
      <c r="S230" s="3"/>
      <c r="T230" s="3"/>
      <c r="U230" s="3"/>
      <c r="V230" s="3"/>
      <c r="W230" s="3"/>
      <c r="X230" s="3"/>
      <c r="Y230" s="3"/>
      <c r="Z230" s="3"/>
      <c r="AA230" s="3"/>
      <c r="AB230" s="3"/>
    </row>
    <row r="231" spans="1:28" x14ac:dyDescent="0.35">
      <c r="A231" s="6"/>
      <c r="B231" s="6"/>
      <c r="C231" s="6"/>
      <c r="D231" s="6"/>
      <c r="E231" s="5"/>
      <c r="F231" s="3"/>
      <c r="G231" s="3"/>
      <c r="H231" s="3"/>
      <c r="I231" s="3"/>
      <c r="J231" s="3"/>
      <c r="K231" s="3"/>
      <c r="L231" s="3"/>
      <c r="M231" s="3"/>
      <c r="N231" s="3"/>
      <c r="O231" s="3"/>
      <c r="P231" s="3"/>
      <c r="Q231" s="3"/>
      <c r="R231" s="3"/>
      <c r="S231" s="3"/>
      <c r="T231" s="3"/>
      <c r="U231" s="3"/>
      <c r="V231" s="3"/>
      <c r="W231" s="3"/>
      <c r="X231" s="3"/>
      <c r="Y231" s="3"/>
      <c r="Z231" s="3"/>
      <c r="AA231" s="3"/>
      <c r="AB231" s="3"/>
    </row>
    <row r="232" spans="1:28" x14ac:dyDescent="0.35">
      <c r="A232" s="6"/>
      <c r="B232" s="6"/>
      <c r="C232" s="6"/>
      <c r="D232" s="6"/>
      <c r="E232" s="5"/>
      <c r="F232" s="3"/>
      <c r="G232" s="3"/>
      <c r="H232" s="3"/>
      <c r="I232" s="3"/>
      <c r="J232" s="3"/>
      <c r="K232" s="3"/>
      <c r="L232" s="3"/>
      <c r="M232" s="3"/>
      <c r="N232" s="3"/>
      <c r="O232" s="3"/>
      <c r="P232" s="3"/>
      <c r="Q232" s="3"/>
      <c r="R232" s="3"/>
      <c r="S232" s="3"/>
      <c r="T232" s="3"/>
      <c r="U232" s="3"/>
      <c r="V232" s="3"/>
      <c r="W232" s="3"/>
      <c r="X232" s="3"/>
      <c r="Y232" s="3"/>
      <c r="Z232" s="3"/>
      <c r="AA232" s="3"/>
      <c r="AB232" s="3"/>
    </row>
    <row r="233" spans="1:28" x14ac:dyDescent="0.35">
      <c r="A233" s="6"/>
      <c r="B233" s="6"/>
      <c r="C233" s="6"/>
      <c r="D233" s="6"/>
      <c r="E233" s="5"/>
      <c r="F233" s="3"/>
      <c r="G233" s="3"/>
      <c r="H233" s="3"/>
      <c r="I233" s="3"/>
      <c r="J233" s="3"/>
      <c r="K233" s="3"/>
      <c r="L233" s="3"/>
      <c r="M233" s="3"/>
      <c r="N233" s="3"/>
      <c r="O233" s="3"/>
      <c r="P233" s="3"/>
      <c r="Q233" s="3"/>
      <c r="R233" s="3"/>
      <c r="S233" s="3"/>
      <c r="T233" s="3"/>
      <c r="U233" s="3"/>
      <c r="V233" s="3"/>
      <c r="W233" s="3"/>
      <c r="X233" s="3"/>
      <c r="Y233" s="3"/>
      <c r="Z233" s="3"/>
      <c r="AA233" s="3"/>
      <c r="AB233" s="3"/>
    </row>
    <row r="234" spans="1:28" x14ac:dyDescent="0.35">
      <c r="A234" s="6"/>
      <c r="B234" s="6"/>
      <c r="C234" s="6"/>
      <c r="D234" s="6"/>
      <c r="E234" s="5"/>
      <c r="F234" s="3"/>
      <c r="G234" s="3"/>
      <c r="H234" s="3"/>
      <c r="I234" s="3"/>
      <c r="J234" s="3"/>
      <c r="K234" s="3"/>
      <c r="L234" s="3"/>
      <c r="M234" s="3"/>
      <c r="N234" s="3"/>
      <c r="O234" s="3"/>
      <c r="P234" s="3"/>
      <c r="Q234" s="3"/>
      <c r="R234" s="3"/>
      <c r="S234" s="3"/>
      <c r="T234" s="3"/>
      <c r="U234" s="3"/>
      <c r="V234" s="3"/>
      <c r="W234" s="3"/>
      <c r="X234" s="3"/>
      <c r="Y234" s="3"/>
      <c r="Z234" s="3"/>
      <c r="AA234" s="3"/>
      <c r="AB234" s="3"/>
    </row>
    <row r="235" spans="1:28" x14ac:dyDescent="0.35">
      <c r="A235" s="6"/>
      <c r="B235" s="6"/>
      <c r="C235" s="6"/>
      <c r="D235" s="6"/>
      <c r="E235" s="5"/>
      <c r="F235" s="3"/>
      <c r="G235" s="3"/>
      <c r="H235" s="3"/>
      <c r="I235" s="3"/>
      <c r="J235" s="3"/>
      <c r="K235" s="3"/>
      <c r="L235" s="3"/>
      <c r="M235" s="3"/>
      <c r="N235" s="3"/>
      <c r="O235" s="3"/>
      <c r="P235" s="3"/>
      <c r="Q235" s="3"/>
      <c r="R235" s="3"/>
      <c r="S235" s="3"/>
      <c r="T235" s="3"/>
      <c r="U235" s="3"/>
      <c r="V235" s="3"/>
      <c r="W235" s="3"/>
      <c r="X235" s="3"/>
      <c r="Y235" s="3"/>
      <c r="Z235" s="3"/>
      <c r="AA235" s="3"/>
      <c r="AB235" s="3"/>
    </row>
    <row r="236" spans="1:28" x14ac:dyDescent="0.35">
      <c r="A236" s="6"/>
      <c r="B236" s="6"/>
      <c r="C236" s="6"/>
      <c r="D236" s="6"/>
      <c r="E236" s="5"/>
      <c r="F236" s="3"/>
      <c r="G236" s="3"/>
      <c r="H236" s="3"/>
      <c r="I236" s="3"/>
      <c r="J236" s="3"/>
      <c r="K236" s="3"/>
      <c r="L236" s="3"/>
      <c r="M236" s="3"/>
      <c r="N236" s="3"/>
      <c r="O236" s="3"/>
      <c r="P236" s="3"/>
      <c r="Q236" s="3"/>
      <c r="R236" s="3"/>
      <c r="S236" s="3"/>
      <c r="T236" s="3"/>
      <c r="U236" s="3"/>
      <c r="V236" s="3"/>
      <c r="W236" s="3"/>
      <c r="X236" s="3"/>
      <c r="Y236" s="3"/>
      <c r="Z236" s="3"/>
      <c r="AA236" s="3"/>
      <c r="AB236" s="3"/>
    </row>
    <row r="237" spans="1:28" x14ac:dyDescent="0.35">
      <c r="A237" s="6"/>
      <c r="B237" s="6"/>
      <c r="C237" s="6"/>
      <c r="D237" s="6"/>
      <c r="E237" s="5"/>
      <c r="F237" s="3"/>
      <c r="G237" s="3"/>
      <c r="H237" s="3"/>
      <c r="I237" s="3"/>
      <c r="J237" s="3"/>
      <c r="K237" s="3"/>
      <c r="L237" s="3"/>
      <c r="M237" s="3"/>
      <c r="N237" s="3"/>
      <c r="O237" s="3"/>
      <c r="P237" s="3"/>
      <c r="Q237" s="3"/>
      <c r="R237" s="3"/>
      <c r="S237" s="3"/>
      <c r="T237" s="3"/>
      <c r="U237" s="3"/>
      <c r="V237" s="3"/>
      <c r="W237" s="3"/>
      <c r="X237" s="3"/>
      <c r="Y237" s="3"/>
      <c r="Z237" s="3"/>
      <c r="AA237" s="3"/>
      <c r="AB237" s="3"/>
    </row>
    <row r="238" spans="1:28" x14ac:dyDescent="0.35">
      <c r="A238" s="6"/>
      <c r="B238" s="6"/>
      <c r="C238" s="6"/>
      <c r="D238" s="6"/>
      <c r="E238" s="5"/>
      <c r="F238" s="3"/>
      <c r="G238" s="3"/>
      <c r="H238" s="3"/>
      <c r="I238" s="3"/>
      <c r="J238" s="3"/>
      <c r="K238" s="3"/>
      <c r="L238" s="3"/>
      <c r="M238" s="3"/>
      <c r="N238" s="3"/>
      <c r="O238" s="3"/>
      <c r="P238" s="3"/>
      <c r="Q238" s="3"/>
      <c r="R238" s="3"/>
      <c r="S238" s="3"/>
      <c r="T238" s="3"/>
      <c r="U238" s="3"/>
      <c r="V238" s="3"/>
      <c r="W238" s="3"/>
      <c r="X238" s="3"/>
      <c r="Y238" s="3"/>
      <c r="Z238" s="3"/>
      <c r="AA238" s="3"/>
      <c r="AB238" s="3"/>
    </row>
    <row r="239" spans="1:28" x14ac:dyDescent="0.35">
      <c r="A239" s="6"/>
      <c r="B239" s="6"/>
      <c r="C239" s="6"/>
      <c r="D239" s="6"/>
      <c r="E239" s="5"/>
      <c r="F239" s="3"/>
      <c r="G239" s="3"/>
      <c r="H239" s="3"/>
      <c r="I239" s="3"/>
      <c r="J239" s="3"/>
      <c r="K239" s="3"/>
      <c r="L239" s="3"/>
      <c r="M239" s="3"/>
      <c r="N239" s="3"/>
      <c r="O239" s="3"/>
      <c r="P239" s="3"/>
      <c r="Q239" s="3"/>
      <c r="R239" s="3"/>
      <c r="S239" s="3"/>
      <c r="T239" s="3"/>
      <c r="U239" s="3"/>
      <c r="V239" s="3"/>
      <c r="W239" s="3"/>
      <c r="X239" s="3"/>
      <c r="Y239" s="3"/>
      <c r="Z239" s="3"/>
      <c r="AA239" s="3"/>
      <c r="AB239" s="3"/>
    </row>
    <row r="240" spans="1:28" x14ac:dyDescent="0.35">
      <c r="A240" s="6"/>
      <c r="B240" s="6"/>
      <c r="C240" s="6"/>
      <c r="D240" s="6"/>
      <c r="E240" s="5"/>
      <c r="F240" s="3"/>
      <c r="G240" s="3"/>
      <c r="H240" s="3"/>
      <c r="I240" s="3"/>
      <c r="J240" s="3"/>
      <c r="K240" s="3"/>
      <c r="L240" s="3"/>
      <c r="M240" s="3"/>
      <c r="N240" s="3"/>
      <c r="O240" s="3"/>
      <c r="P240" s="3"/>
      <c r="Q240" s="3"/>
      <c r="R240" s="3"/>
      <c r="S240" s="3"/>
      <c r="T240" s="3"/>
      <c r="U240" s="3"/>
      <c r="V240" s="3"/>
      <c r="W240" s="3"/>
      <c r="X240" s="3"/>
      <c r="Y240" s="3"/>
      <c r="Z240" s="3"/>
      <c r="AA240" s="3"/>
      <c r="AB240" s="3"/>
    </row>
    <row r="241" spans="1:28" x14ac:dyDescent="0.35">
      <c r="A241" s="6"/>
      <c r="B241" s="6"/>
      <c r="C241" s="6"/>
      <c r="D241" s="6"/>
      <c r="E241" s="5"/>
      <c r="F241" s="3"/>
      <c r="G241" s="3"/>
      <c r="H241" s="3"/>
      <c r="I241" s="3"/>
      <c r="J241" s="3"/>
      <c r="K241" s="3"/>
      <c r="L241" s="3"/>
      <c r="M241" s="3"/>
      <c r="N241" s="3"/>
      <c r="O241" s="3"/>
      <c r="P241" s="3"/>
      <c r="Q241" s="3"/>
      <c r="R241" s="3"/>
      <c r="S241" s="3"/>
      <c r="T241" s="3"/>
      <c r="U241" s="3"/>
      <c r="V241" s="3"/>
      <c r="W241" s="3"/>
      <c r="X241" s="3"/>
      <c r="Y241" s="3"/>
      <c r="Z241" s="3"/>
      <c r="AA241" s="3"/>
      <c r="AB241" s="3"/>
    </row>
    <row r="242" spans="1:28" x14ac:dyDescent="0.35">
      <c r="A242" s="6"/>
      <c r="B242" s="6"/>
      <c r="C242" s="6"/>
      <c r="D242" s="6"/>
      <c r="E242" s="5"/>
      <c r="F242" s="3"/>
      <c r="G242" s="3"/>
      <c r="H242" s="3"/>
      <c r="I242" s="3"/>
      <c r="J242" s="3"/>
      <c r="K242" s="3"/>
      <c r="L242" s="3"/>
      <c r="M242" s="3"/>
      <c r="N242" s="3"/>
      <c r="O242" s="3"/>
      <c r="P242" s="3"/>
      <c r="Q242" s="3"/>
      <c r="R242" s="3"/>
      <c r="S242" s="3"/>
      <c r="T242" s="3"/>
      <c r="U242" s="3"/>
      <c r="V242" s="3"/>
      <c r="W242" s="3"/>
      <c r="X242" s="3"/>
      <c r="Y242" s="3"/>
      <c r="Z242" s="3"/>
      <c r="AA242" s="3"/>
      <c r="AB242" s="3"/>
    </row>
    <row r="243" spans="1:28" x14ac:dyDescent="0.35">
      <c r="A243" s="6"/>
      <c r="B243" s="6"/>
      <c r="C243" s="6"/>
      <c r="D243" s="6"/>
      <c r="E243" s="5"/>
      <c r="F243" s="3"/>
      <c r="G243" s="3"/>
      <c r="H243" s="3"/>
      <c r="I243" s="3"/>
      <c r="J243" s="3"/>
      <c r="K243" s="3"/>
      <c r="L243" s="3"/>
      <c r="M243" s="3"/>
      <c r="N243" s="3"/>
      <c r="O243" s="3"/>
      <c r="P243" s="3"/>
      <c r="Q243" s="3"/>
      <c r="R243" s="3"/>
      <c r="S243" s="3"/>
      <c r="T243" s="3"/>
      <c r="U243" s="3"/>
      <c r="V243" s="3"/>
      <c r="W243" s="3"/>
      <c r="X243" s="3"/>
      <c r="Y243" s="3"/>
      <c r="Z243" s="3"/>
      <c r="AA243" s="3"/>
      <c r="AB243" s="3"/>
    </row>
    <row r="244" spans="1:28" x14ac:dyDescent="0.35">
      <c r="A244" s="6"/>
      <c r="B244" s="6"/>
      <c r="C244" s="6"/>
      <c r="D244" s="6"/>
      <c r="E244" s="5"/>
      <c r="F244" s="3"/>
      <c r="G244" s="3"/>
      <c r="H244" s="3"/>
      <c r="I244" s="3"/>
      <c r="J244" s="3"/>
      <c r="K244" s="3"/>
      <c r="L244" s="3"/>
      <c r="M244" s="3"/>
      <c r="N244" s="3"/>
      <c r="O244" s="3"/>
      <c r="P244" s="3"/>
      <c r="Q244" s="3"/>
      <c r="R244" s="3"/>
      <c r="S244" s="3"/>
      <c r="T244" s="3"/>
      <c r="U244" s="3"/>
      <c r="V244" s="3"/>
      <c r="W244" s="3"/>
      <c r="X244" s="3"/>
      <c r="Y244" s="3"/>
      <c r="Z244" s="3"/>
      <c r="AA244" s="3"/>
      <c r="AB244" s="3"/>
    </row>
    <row r="245" spans="1:28" x14ac:dyDescent="0.35">
      <c r="A245" s="6"/>
      <c r="B245" s="6"/>
      <c r="C245" s="6"/>
      <c r="D245" s="6"/>
      <c r="E245" s="5"/>
      <c r="F245" s="3"/>
      <c r="G245" s="3"/>
      <c r="H245" s="3"/>
      <c r="I245" s="3"/>
      <c r="J245" s="3"/>
      <c r="K245" s="3"/>
      <c r="L245" s="3"/>
      <c r="M245" s="3"/>
      <c r="N245" s="3"/>
      <c r="O245" s="3"/>
      <c r="P245" s="3"/>
      <c r="Q245" s="3"/>
      <c r="R245" s="3"/>
      <c r="S245" s="3"/>
      <c r="T245" s="3"/>
      <c r="U245" s="3"/>
      <c r="V245" s="3"/>
      <c r="W245" s="3"/>
      <c r="X245" s="3"/>
      <c r="Y245" s="3"/>
      <c r="Z245" s="3"/>
      <c r="AA245" s="3"/>
      <c r="AB245" s="3"/>
    </row>
    <row r="246" spans="1:28" x14ac:dyDescent="0.35">
      <c r="A246" s="6"/>
      <c r="B246" s="6"/>
      <c r="C246" s="6"/>
      <c r="D246" s="6"/>
      <c r="E246" s="5"/>
      <c r="F246" s="3"/>
      <c r="G246" s="3"/>
      <c r="H246" s="3"/>
      <c r="I246" s="3"/>
      <c r="J246" s="3"/>
      <c r="K246" s="3"/>
      <c r="L246" s="3"/>
      <c r="M246" s="3"/>
      <c r="N246" s="3"/>
      <c r="O246" s="3"/>
      <c r="P246" s="3"/>
      <c r="Q246" s="3"/>
      <c r="R246" s="3"/>
      <c r="S246" s="3"/>
      <c r="T246" s="3"/>
      <c r="U246" s="3"/>
      <c r="V246" s="3"/>
      <c r="W246" s="3"/>
      <c r="X246" s="3"/>
      <c r="Y246" s="3"/>
      <c r="Z246" s="3"/>
      <c r="AA246" s="3"/>
      <c r="AB246" s="3"/>
    </row>
    <row r="247" spans="1:28" x14ac:dyDescent="0.35">
      <c r="A247" s="6"/>
      <c r="B247" s="6"/>
      <c r="C247" s="6"/>
      <c r="D247" s="6"/>
      <c r="E247" s="5"/>
      <c r="F247" s="3"/>
      <c r="G247" s="3"/>
      <c r="H247" s="3"/>
      <c r="I247" s="3"/>
      <c r="J247" s="3"/>
      <c r="K247" s="3"/>
      <c r="L247" s="3"/>
      <c r="M247" s="3"/>
      <c r="N247" s="3"/>
      <c r="O247" s="3"/>
      <c r="P247" s="3"/>
      <c r="Q247" s="3"/>
      <c r="R247" s="3"/>
      <c r="S247" s="3"/>
      <c r="T247" s="3"/>
      <c r="U247" s="3"/>
      <c r="V247" s="3"/>
      <c r="W247" s="3"/>
      <c r="X247" s="3"/>
      <c r="Y247" s="3"/>
      <c r="Z247" s="3"/>
      <c r="AA247" s="3"/>
      <c r="AB247" s="3"/>
    </row>
    <row r="248" spans="1:28" x14ac:dyDescent="0.35">
      <c r="A248" s="6"/>
      <c r="B248" s="6"/>
      <c r="C248" s="6"/>
      <c r="D248" s="6"/>
      <c r="E248" s="5"/>
      <c r="F248" s="3"/>
      <c r="G248" s="3"/>
      <c r="H248" s="3"/>
      <c r="I248" s="3"/>
      <c r="J248" s="3"/>
      <c r="K248" s="3"/>
      <c r="L248" s="3"/>
      <c r="M248" s="3"/>
      <c r="N248" s="3"/>
      <c r="O248" s="3"/>
      <c r="P248" s="3"/>
      <c r="Q248" s="3"/>
      <c r="R248" s="3"/>
      <c r="S248" s="3"/>
      <c r="T248" s="3"/>
      <c r="U248" s="3"/>
      <c r="V248" s="3"/>
      <c r="W248" s="3"/>
      <c r="X248" s="3"/>
      <c r="Y248" s="3"/>
      <c r="Z248" s="3"/>
      <c r="AA248" s="3"/>
      <c r="AB248" s="3"/>
    </row>
    <row r="249" spans="1:28" x14ac:dyDescent="0.35">
      <c r="A249" s="6"/>
      <c r="B249" s="6"/>
      <c r="C249" s="6"/>
      <c r="D249" s="6"/>
      <c r="E249" s="5"/>
      <c r="F249" s="3"/>
      <c r="G249" s="3"/>
      <c r="H249" s="3"/>
      <c r="I249" s="3"/>
      <c r="J249" s="3"/>
      <c r="K249" s="3"/>
      <c r="L249" s="3"/>
      <c r="M249" s="3"/>
      <c r="N249" s="3"/>
      <c r="O249" s="3"/>
      <c r="P249" s="3"/>
      <c r="Q249" s="3"/>
      <c r="R249" s="3"/>
      <c r="S249" s="3"/>
      <c r="T249" s="3"/>
      <c r="U249" s="3"/>
      <c r="V249" s="3"/>
      <c r="W249" s="3"/>
      <c r="X249" s="3"/>
      <c r="Y249" s="3"/>
      <c r="Z249" s="3"/>
      <c r="AA249" s="3"/>
      <c r="AB249" s="3"/>
    </row>
    <row r="250" spans="1:28" x14ac:dyDescent="0.35">
      <c r="A250" s="6"/>
      <c r="B250" s="6"/>
      <c r="C250" s="6"/>
      <c r="D250" s="6"/>
      <c r="E250" s="5"/>
      <c r="F250" s="3"/>
      <c r="G250" s="3"/>
      <c r="H250" s="3"/>
      <c r="I250" s="3"/>
      <c r="J250" s="3"/>
      <c r="K250" s="3"/>
      <c r="L250" s="3"/>
      <c r="M250" s="3"/>
      <c r="N250" s="3"/>
      <c r="O250" s="3"/>
      <c r="P250" s="3"/>
      <c r="Q250" s="3"/>
      <c r="R250" s="3"/>
      <c r="S250" s="3"/>
      <c r="T250" s="3"/>
      <c r="U250" s="3"/>
      <c r="V250" s="3"/>
      <c r="W250" s="3"/>
      <c r="X250" s="3"/>
      <c r="Y250" s="3"/>
      <c r="Z250" s="3"/>
      <c r="AA250" s="3"/>
      <c r="AB250" s="3"/>
    </row>
    <row r="251" spans="1:28" x14ac:dyDescent="0.35">
      <c r="A251" s="6"/>
      <c r="B251" s="6"/>
      <c r="C251" s="6"/>
      <c r="D251" s="6"/>
      <c r="E251" s="5"/>
      <c r="F251" s="3"/>
      <c r="G251" s="3"/>
      <c r="H251" s="3"/>
      <c r="I251" s="3"/>
      <c r="J251" s="3"/>
      <c r="K251" s="3"/>
      <c r="L251" s="3"/>
      <c r="M251" s="3"/>
      <c r="N251" s="3"/>
      <c r="O251" s="3"/>
      <c r="P251" s="3"/>
      <c r="Q251" s="3"/>
      <c r="R251" s="3"/>
      <c r="S251" s="3"/>
      <c r="T251" s="3"/>
      <c r="U251" s="3"/>
      <c r="V251" s="3"/>
      <c r="W251" s="3"/>
      <c r="X251" s="3"/>
      <c r="Y251" s="3"/>
      <c r="Z251" s="3"/>
      <c r="AA251" s="3"/>
      <c r="AB251" s="3"/>
    </row>
    <row r="252" spans="1:28" x14ac:dyDescent="0.35">
      <c r="A252" s="6"/>
      <c r="B252" s="6"/>
      <c r="C252" s="6"/>
      <c r="D252" s="6"/>
      <c r="E252" s="5"/>
      <c r="F252" s="3"/>
      <c r="G252" s="3"/>
      <c r="H252" s="3"/>
      <c r="I252" s="3"/>
      <c r="J252" s="3"/>
      <c r="K252" s="3"/>
      <c r="L252" s="3"/>
      <c r="M252" s="3"/>
      <c r="N252" s="3"/>
      <c r="O252" s="3"/>
      <c r="P252" s="3"/>
      <c r="Q252" s="3"/>
      <c r="R252" s="3"/>
      <c r="S252" s="3"/>
      <c r="T252" s="3"/>
      <c r="U252" s="3"/>
      <c r="V252" s="3"/>
      <c r="W252" s="3"/>
      <c r="X252" s="3"/>
      <c r="Y252" s="3"/>
      <c r="Z252" s="3"/>
      <c r="AA252" s="3"/>
      <c r="AB252" s="3"/>
    </row>
    <row r="253" spans="1:28" x14ac:dyDescent="0.35">
      <c r="A253" s="6"/>
      <c r="B253" s="6"/>
      <c r="C253" s="6"/>
      <c r="D253" s="6"/>
      <c r="E253" s="5"/>
      <c r="F253" s="3"/>
      <c r="G253" s="3"/>
      <c r="H253" s="3"/>
      <c r="I253" s="3"/>
      <c r="J253" s="3"/>
      <c r="K253" s="3"/>
      <c r="L253" s="3"/>
      <c r="M253" s="3"/>
      <c r="N253" s="3"/>
      <c r="O253" s="3"/>
      <c r="P253" s="3"/>
      <c r="Q253" s="3"/>
      <c r="R253" s="3"/>
      <c r="S253" s="3"/>
      <c r="T253" s="3"/>
      <c r="U253" s="3"/>
      <c r="V253" s="3"/>
      <c r="W253" s="3"/>
      <c r="X253" s="3"/>
      <c r="Y253" s="3"/>
      <c r="Z253" s="3"/>
      <c r="AA253" s="3"/>
      <c r="AB253" s="3"/>
    </row>
    <row r="254" spans="1:28" x14ac:dyDescent="0.35">
      <c r="A254" s="6"/>
      <c r="B254" s="6"/>
      <c r="C254" s="6"/>
      <c r="D254" s="6"/>
      <c r="E254" s="5"/>
      <c r="F254" s="3"/>
      <c r="G254" s="3"/>
      <c r="H254" s="3"/>
      <c r="I254" s="3"/>
      <c r="J254" s="3"/>
      <c r="K254" s="3"/>
      <c r="L254" s="3"/>
      <c r="M254" s="3"/>
      <c r="N254" s="3"/>
      <c r="O254" s="3"/>
      <c r="P254" s="3"/>
      <c r="Q254" s="3"/>
      <c r="R254" s="3"/>
      <c r="S254" s="3"/>
      <c r="T254" s="3"/>
      <c r="U254" s="3"/>
      <c r="V254" s="3"/>
      <c r="W254" s="3"/>
      <c r="X254" s="3"/>
      <c r="Y254" s="3"/>
      <c r="Z254" s="3"/>
      <c r="AA254" s="3"/>
      <c r="AB254" s="3"/>
    </row>
    <row r="255" spans="1:28" x14ac:dyDescent="0.35">
      <c r="A255" s="6"/>
      <c r="B255" s="6"/>
      <c r="C255" s="6"/>
      <c r="D255" s="6"/>
      <c r="E255" s="5"/>
      <c r="F255" s="3"/>
      <c r="G255" s="3"/>
      <c r="H255" s="3"/>
      <c r="I255" s="3"/>
      <c r="J255" s="3"/>
      <c r="K255" s="3"/>
      <c r="L255" s="3"/>
      <c r="M255" s="3"/>
      <c r="N255" s="3"/>
      <c r="O255" s="3"/>
      <c r="P255" s="3"/>
      <c r="Q255" s="3"/>
      <c r="R255" s="3"/>
      <c r="S255" s="3"/>
      <c r="T255" s="3"/>
      <c r="U255" s="3"/>
      <c r="V255" s="3"/>
      <c r="W255" s="3"/>
      <c r="X255" s="3"/>
      <c r="Y255" s="3"/>
      <c r="Z255" s="3"/>
      <c r="AA255" s="3"/>
      <c r="AB255" s="3"/>
    </row>
    <row r="256" spans="1:28" x14ac:dyDescent="0.35">
      <c r="A256" s="6"/>
      <c r="B256" s="6"/>
      <c r="C256" s="6"/>
      <c r="D256" s="6"/>
      <c r="E256" s="5"/>
      <c r="F256" s="3"/>
      <c r="G256" s="3"/>
      <c r="H256" s="3"/>
      <c r="I256" s="3"/>
      <c r="J256" s="3"/>
      <c r="K256" s="3"/>
      <c r="L256" s="3"/>
      <c r="M256" s="3"/>
      <c r="N256" s="3"/>
      <c r="O256" s="3"/>
      <c r="P256" s="3"/>
      <c r="Q256" s="3"/>
      <c r="R256" s="3"/>
      <c r="S256" s="3"/>
      <c r="T256" s="3"/>
      <c r="U256" s="3"/>
      <c r="V256" s="3"/>
      <c r="W256" s="3"/>
      <c r="X256" s="3"/>
      <c r="Y256" s="3"/>
      <c r="Z256" s="3"/>
      <c r="AA256" s="3"/>
      <c r="AB256" s="3"/>
    </row>
    <row r="257" spans="1:28" x14ac:dyDescent="0.35">
      <c r="A257" s="6"/>
      <c r="B257" s="6"/>
      <c r="C257" s="6"/>
      <c r="D257" s="6"/>
      <c r="E257" s="5"/>
      <c r="F257" s="3"/>
      <c r="G257" s="3"/>
      <c r="H257" s="3"/>
      <c r="I257" s="3"/>
      <c r="J257" s="3"/>
      <c r="K257" s="3"/>
      <c r="L257" s="3"/>
      <c r="M257" s="3"/>
      <c r="N257" s="3"/>
      <c r="O257" s="3"/>
      <c r="P257" s="3"/>
      <c r="Q257" s="3"/>
      <c r="R257" s="3"/>
      <c r="S257" s="3"/>
      <c r="T257" s="3"/>
      <c r="U257" s="3"/>
      <c r="V257" s="3"/>
      <c r="W257" s="3"/>
      <c r="X257" s="3"/>
      <c r="Y257" s="3"/>
      <c r="Z257" s="3"/>
      <c r="AA257" s="3"/>
      <c r="AB257" s="3"/>
    </row>
    <row r="258" spans="1:28" x14ac:dyDescent="0.35">
      <c r="A258" s="6"/>
      <c r="B258" s="6"/>
      <c r="C258" s="6"/>
      <c r="D258" s="6"/>
      <c r="E258" s="5"/>
      <c r="F258" s="3"/>
      <c r="G258" s="3"/>
      <c r="H258" s="3"/>
      <c r="I258" s="3"/>
      <c r="J258" s="3"/>
      <c r="K258" s="3"/>
      <c r="L258" s="3"/>
      <c r="M258" s="3"/>
      <c r="N258" s="3"/>
      <c r="O258" s="3"/>
      <c r="P258" s="3"/>
      <c r="Q258" s="3"/>
      <c r="R258" s="3"/>
      <c r="S258" s="3"/>
      <c r="T258" s="3"/>
      <c r="U258" s="3"/>
      <c r="V258" s="3"/>
      <c r="W258" s="3"/>
      <c r="X258" s="3"/>
      <c r="Y258" s="3"/>
      <c r="Z258" s="3"/>
      <c r="AA258" s="3"/>
      <c r="AB258" s="3"/>
    </row>
    <row r="259" spans="1:28" x14ac:dyDescent="0.35">
      <c r="A259" s="6"/>
      <c r="B259" s="6"/>
      <c r="C259" s="6"/>
      <c r="D259" s="6"/>
      <c r="E259" s="5"/>
      <c r="F259" s="3"/>
      <c r="G259" s="3"/>
      <c r="H259" s="3"/>
      <c r="I259" s="3"/>
      <c r="J259" s="3"/>
      <c r="K259" s="3"/>
      <c r="L259" s="3"/>
      <c r="M259" s="3"/>
      <c r="N259" s="3"/>
      <c r="O259" s="3"/>
      <c r="P259" s="3"/>
      <c r="Q259" s="3"/>
      <c r="R259" s="3"/>
      <c r="S259" s="3"/>
      <c r="T259" s="3"/>
      <c r="U259" s="3"/>
      <c r="V259" s="3"/>
      <c r="W259" s="3"/>
      <c r="X259" s="3"/>
      <c r="Y259" s="3"/>
      <c r="Z259" s="3"/>
      <c r="AA259" s="3"/>
      <c r="AB259" s="3"/>
    </row>
    <row r="260" spans="1:28" x14ac:dyDescent="0.35">
      <c r="A260" s="6"/>
      <c r="B260" s="6"/>
      <c r="C260" s="6"/>
      <c r="D260" s="6"/>
      <c r="E260" s="5"/>
      <c r="F260" s="3"/>
      <c r="G260" s="3"/>
      <c r="H260" s="3"/>
      <c r="I260" s="3"/>
      <c r="J260" s="3"/>
      <c r="K260" s="3"/>
      <c r="L260" s="3"/>
      <c r="M260" s="3"/>
      <c r="N260" s="3"/>
      <c r="O260" s="3"/>
      <c r="P260" s="3"/>
      <c r="Q260" s="3"/>
      <c r="R260" s="3"/>
      <c r="S260" s="3"/>
      <c r="T260" s="3"/>
      <c r="U260" s="3"/>
      <c r="V260" s="3"/>
      <c r="W260" s="3"/>
      <c r="X260" s="3"/>
      <c r="Y260" s="3"/>
      <c r="Z260" s="3"/>
      <c r="AA260" s="3"/>
      <c r="AB260" s="3"/>
    </row>
    <row r="261" spans="1:28" x14ac:dyDescent="0.35">
      <c r="A261" s="6"/>
      <c r="B261" s="6"/>
      <c r="C261" s="6"/>
      <c r="D261" s="6"/>
      <c r="E261" s="5"/>
      <c r="F261" s="3"/>
      <c r="G261" s="3"/>
      <c r="H261" s="3"/>
      <c r="I261" s="3"/>
      <c r="J261" s="3"/>
      <c r="K261" s="3"/>
      <c r="L261" s="3"/>
      <c r="M261" s="3"/>
      <c r="N261" s="3"/>
      <c r="O261" s="3"/>
      <c r="P261" s="3"/>
      <c r="Q261" s="3"/>
      <c r="R261" s="3"/>
      <c r="S261" s="3"/>
      <c r="T261" s="3"/>
      <c r="U261" s="3"/>
      <c r="V261" s="3"/>
      <c r="W261" s="3"/>
      <c r="X261" s="3"/>
      <c r="Y261" s="3"/>
      <c r="Z261" s="3"/>
      <c r="AA261" s="3"/>
      <c r="AB261" s="3"/>
    </row>
    <row r="262" spans="1:28" x14ac:dyDescent="0.35">
      <c r="A262" s="6"/>
      <c r="B262" s="6"/>
      <c r="C262" s="6"/>
      <c r="D262" s="6"/>
      <c r="E262" s="5"/>
      <c r="F262" s="3"/>
      <c r="G262" s="3"/>
      <c r="H262" s="3"/>
      <c r="I262" s="3"/>
      <c r="J262" s="3"/>
      <c r="K262" s="3"/>
      <c r="L262" s="3"/>
      <c r="M262" s="3"/>
      <c r="N262" s="3"/>
      <c r="O262" s="3"/>
      <c r="P262" s="3"/>
      <c r="Q262" s="3"/>
      <c r="R262" s="3"/>
      <c r="S262" s="3"/>
      <c r="T262" s="3"/>
      <c r="U262" s="3"/>
      <c r="V262" s="3"/>
      <c r="W262" s="3"/>
      <c r="X262" s="3"/>
      <c r="Y262" s="3"/>
      <c r="Z262" s="3"/>
      <c r="AA262" s="3"/>
      <c r="AB262" s="3"/>
    </row>
    <row r="263" spans="1:28" x14ac:dyDescent="0.35">
      <c r="A263" s="6"/>
      <c r="B263" s="6"/>
      <c r="C263" s="6"/>
      <c r="D263" s="6"/>
      <c r="E263" s="5"/>
      <c r="F263" s="3"/>
      <c r="G263" s="3"/>
      <c r="H263" s="3"/>
      <c r="I263" s="3"/>
      <c r="J263" s="3"/>
      <c r="K263" s="3"/>
      <c r="L263" s="3"/>
      <c r="M263" s="3"/>
      <c r="N263" s="3"/>
      <c r="O263" s="3"/>
      <c r="P263" s="3"/>
      <c r="Q263" s="3"/>
      <c r="R263" s="3"/>
      <c r="S263" s="3"/>
      <c r="T263" s="3"/>
      <c r="U263" s="3"/>
      <c r="V263" s="3"/>
      <c r="W263" s="3"/>
      <c r="X263" s="3"/>
      <c r="Y263" s="3"/>
      <c r="Z263" s="3"/>
      <c r="AA263" s="3"/>
      <c r="AB263" s="3"/>
    </row>
    <row r="264" spans="1:28" x14ac:dyDescent="0.35">
      <c r="A264" s="6"/>
      <c r="B264" s="6"/>
      <c r="C264" s="6"/>
      <c r="D264" s="6"/>
      <c r="E264" s="5"/>
      <c r="F264" s="3"/>
      <c r="G264" s="3"/>
      <c r="H264" s="3"/>
      <c r="I264" s="3"/>
      <c r="J264" s="3"/>
      <c r="K264" s="3"/>
      <c r="L264" s="3"/>
      <c r="M264" s="3"/>
      <c r="N264" s="3"/>
      <c r="O264" s="3"/>
      <c r="P264" s="3"/>
      <c r="Q264" s="3"/>
      <c r="R264" s="3"/>
      <c r="S264" s="3"/>
      <c r="T264" s="3"/>
      <c r="U264" s="3"/>
      <c r="V264" s="3"/>
      <c r="W264" s="3"/>
      <c r="X264" s="3"/>
      <c r="Y264" s="3"/>
      <c r="Z264" s="3"/>
      <c r="AA264" s="3"/>
      <c r="AB264" s="3"/>
    </row>
    <row r="265" spans="1:28" x14ac:dyDescent="0.35">
      <c r="A265" s="6"/>
      <c r="B265" s="6"/>
      <c r="C265" s="6"/>
      <c r="D265" s="6"/>
      <c r="E265" s="5"/>
      <c r="F265" s="3"/>
      <c r="G265" s="3"/>
      <c r="H265" s="3"/>
      <c r="I265" s="3"/>
      <c r="J265" s="3"/>
      <c r="K265" s="3"/>
      <c r="L265" s="3"/>
      <c r="M265" s="3"/>
      <c r="N265" s="3"/>
      <c r="O265" s="3"/>
      <c r="P265" s="3"/>
      <c r="Q265" s="3"/>
      <c r="R265" s="3"/>
      <c r="S265" s="3"/>
      <c r="T265" s="3"/>
      <c r="U265" s="3"/>
      <c r="V265" s="3"/>
      <c r="W265" s="3"/>
      <c r="X265" s="3"/>
      <c r="Y265" s="3"/>
      <c r="Z265" s="3"/>
      <c r="AA265" s="3"/>
      <c r="AB265" s="3"/>
    </row>
    <row r="266" spans="1:28" x14ac:dyDescent="0.35">
      <c r="A266" s="6"/>
      <c r="B266" s="6"/>
      <c r="C266" s="6"/>
      <c r="D266" s="6"/>
      <c r="E266" s="5"/>
      <c r="F266" s="3"/>
      <c r="G266" s="3"/>
      <c r="H266" s="3"/>
      <c r="I266" s="3"/>
      <c r="J266" s="3"/>
      <c r="K266" s="3"/>
      <c r="L266" s="3"/>
      <c r="M266" s="3"/>
      <c r="N266" s="3"/>
      <c r="O266" s="3"/>
      <c r="P266" s="3"/>
      <c r="Q266" s="3"/>
      <c r="R266" s="3"/>
      <c r="S266" s="3"/>
      <c r="T266" s="3"/>
      <c r="U266" s="3"/>
      <c r="V266" s="3"/>
      <c r="W266" s="3"/>
      <c r="X266" s="3"/>
      <c r="Y266" s="3"/>
      <c r="Z266" s="3"/>
      <c r="AA266" s="3"/>
      <c r="AB266" s="3"/>
    </row>
    <row r="267" spans="1:28" x14ac:dyDescent="0.35">
      <c r="A267" s="6"/>
      <c r="B267" s="6"/>
      <c r="C267" s="6"/>
      <c r="D267" s="6"/>
      <c r="E267" s="5"/>
      <c r="F267" s="3"/>
      <c r="G267" s="3"/>
      <c r="H267" s="3"/>
      <c r="I267" s="3"/>
      <c r="J267" s="3"/>
      <c r="K267" s="3"/>
      <c r="L267" s="3"/>
      <c r="M267" s="3"/>
      <c r="N267" s="3"/>
      <c r="O267" s="3"/>
      <c r="P267" s="3"/>
      <c r="Q267" s="3"/>
      <c r="R267" s="3"/>
      <c r="S267" s="3"/>
      <c r="T267" s="3"/>
      <c r="U267" s="3"/>
      <c r="V267" s="3"/>
      <c r="W267" s="3"/>
      <c r="X267" s="3"/>
      <c r="Y267" s="3"/>
      <c r="Z267" s="3"/>
      <c r="AA267" s="3"/>
      <c r="AB267" s="3"/>
    </row>
    <row r="268" spans="1:28" x14ac:dyDescent="0.35">
      <c r="A268" s="6"/>
      <c r="B268" s="6"/>
      <c r="C268" s="6"/>
      <c r="D268" s="6"/>
      <c r="E268" s="5"/>
      <c r="F268" s="3"/>
      <c r="G268" s="3"/>
      <c r="H268" s="3"/>
      <c r="I268" s="3"/>
      <c r="J268" s="3"/>
      <c r="K268" s="3"/>
      <c r="L268" s="3"/>
      <c r="M268" s="3"/>
      <c r="N268" s="3"/>
      <c r="O268" s="3"/>
      <c r="P268" s="3"/>
      <c r="Q268" s="3"/>
      <c r="R268" s="3"/>
      <c r="S268" s="3"/>
      <c r="T268" s="3"/>
      <c r="U268" s="3"/>
      <c r="V268" s="3"/>
      <c r="W268" s="3"/>
      <c r="X268" s="3"/>
      <c r="Y268" s="3"/>
      <c r="Z268" s="3"/>
      <c r="AA268" s="3"/>
      <c r="AB268" s="3"/>
    </row>
    <row r="269" spans="1:28" x14ac:dyDescent="0.35">
      <c r="A269" s="6"/>
      <c r="B269" s="6"/>
      <c r="C269" s="6"/>
      <c r="D269" s="6"/>
      <c r="E269" s="5"/>
      <c r="F269" s="3"/>
      <c r="G269" s="3"/>
      <c r="H269" s="3"/>
      <c r="I269" s="3"/>
      <c r="J269" s="3"/>
      <c r="K269" s="3"/>
      <c r="L269" s="3"/>
      <c r="M269" s="3"/>
      <c r="N269" s="3"/>
      <c r="O269" s="3"/>
      <c r="P269" s="3"/>
      <c r="Q269" s="3"/>
      <c r="R269" s="3"/>
      <c r="S269" s="3"/>
      <c r="T269" s="3"/>
      <c r="U269" s="3"/>
      <c r="V269" s="3"/>
      <c r="W269" s="3"/>
      <c r="X269" s="3"/>
      <c r="Y269" s="3"/>
      <c r="Z269" s="3"/>
      <c r="AA269" s="3"/>
      <c r="AB269" s="3"/>
    </row>
    <row r="270" spans="1:28" x14ac:dyDescent="0.35">
      <c r="A270" s="6"/>
      <c r="B270" s="6"/>
      <c r="C270" s="6"/>
      <c r="D270" s="6"/>
      <c r="E270" s="5"/>
      <c r="F270" s="3"/>
      <c r="G270" s="3"/>
      <c r="H270" s="3"/>
      <c r="I270" s="3"/>
      <c r="J270" s="3"/>
      <c r="K270" s="3"/>
      <c r="L270" s="3"/>
      <c r="M270" s="3"/>
      <c r="N270" s="3"/>
      <c r="O270" s="3"/>
      <c r="P270" s="3"/>
      <c r="Q270" s="3"/>
      <c r="R270" s="3"/>
      <c r="S270" s="3"/>
      <c r="T270" s="3"/>
      <c r="U270" s="3"/>
      <c r="V270" s="3"/>
      <c r="W270" s="3"/>
      <c r="X270" s="3"/>
      <c r="Y270" s="3"/>
      <c r="Z270" s="3"/>
      <c r="AA270" s="3"/>
      <c r="AB270" s="3"/>
    </row>
    <row r="271" spans="1:28" x14ac:dyDescent="0.35">
      <c r="A271" s="6"/>
      <c r="B271" s="6"/>
      <c r="C271" s="6"/>
      <c r="D271" s="6"/>
      <c r="E271" s="5"/>
      <c r="F271" s="3"/>
      <c r="G271" s="3"/>
      <c r="H271" s="3"/>
      <c r="I271" s="3"/>
      <c r="J271" s="3"/>
      <c r="K271" s="3"/>
      <c r="L271" s="3"/>
      <c r="M271" s="3"/>
      <c r="N271" s="3"/>
      <c r="O271" s="3"/>
      <c r="P271" s="3"/>
      <c r="Q271" s="3"/>
      <c r="R271" s="3"/>
      <c r="S271" s="3"/>
      <c r="T271" s="3"/>
      <c r="U271" s="3"/>
      <c r="V271" s="3"/>
      <c r="W271" s="3"/>
      <c r="X271" s="3"/>
      <c r="Y271" s="3"/>
      <c r="Z271" s="3"/>
      <c r="AA271" s="3"/>
      <c r="AB271" s="3"/>
    </row>
    <row r="272" spans="1:28" x14ac:dyDescent="0.35">
      <c r="A272" s="6"/>
      <c r="B272" s="6"/>
      <c r="C272" s="6"/>
      <c r="D272" s="6"/>
      <c r="E272" s="5"/>
      <c r="F272" s="3"/>
      <c r="G272" s="3"/>
      <c r="H272" s="3"/>
      <c r="I272" s="3"/>
      <c r="J272" s="3"/>
      <c r="K272" s="3"/>
      <c r="L272" s="3"/>
      <c r="M272" s="3"/>
      <c r="N272" s="3"/>
      <c r="O272" s="3"/>
      <c r="P272" s="3"/>
      <c r="Q272" s="3"/>
      <c r="R272" s="3"/>
      <c r="S272" s="3"/>
      <c r="T272" s="3"/>
      <c r="U272" s="3"/>
      <c r="V272" s="3"/>
      <c r="W272" s="3"/>
      <c r="X272" s="3"/>
      <c r="Y272" s="3"/>
      <c r="Z272" s="3"/>
      <c r="AA272" s="3"/>
      <c r="AB272" s="3"/>
    </row>
    <row r="273" spans="1:28" x14ac:dyDescent="0.35">
      <c r="A273" s="6"/>
      <c r="B273" s="6"/>
      <c r="C273" s="6"/>
      <c r="D273" s="6"/>
      <c r="E273" s="5"/>
      <c r="F273" s="3"/>
      <c r="G273" s="3"/>
      <c r="H273" s="3"/>
      <c r="I273" s="3"/>
      <c r="J273" s="3"/>
      <c r="K273" s="3"/>
      <c r="L273" s="3"/>
      <c r="M273" s="3"/>
      <c r="N273" s="3"/>
      <c r="O273" s="3"/>
      <c r="P273" s="3"/>
      <c r="Q273" s="3"/>
      <c r="R273" s="3"/>
      <c r="S273" s="3"/>
      <c r="T273" s="3"/>
      <c r="U273" s="3"/>
      <c r="V273" s="3"/>
      <c r="W273" s="3"/>
      <c r="X273" s="3"/>
      <c r="Y273" s="3"/>
      <c r="Z273" s="3"/>
      <c r="AA273" s="3"/>
      <c r="AB273" s="3"/>
    </row>
    <row r="274" spans="1:28" x14ac:dyDescent="0.35">
      <c r="A274" s="6"/>
      <c r="B274" s="6"/>
      <c r="C274" s="6"/>
      <c r="D274" s="6"/>
      <c r="E274" s="5"/>
      <c r="F274" s="3"/>
      <c r="G274" s="3"/>
      <c r="H274" s="3"/>
      <c r="I274" s="3"/>
      <c r="J274" s="3"/>
      <c r="K274" s="3"/>
      <c r="L274" s="3"/>
      <c r="M274" s="3"/>
      <c r="N274" s="3"/>
      <c r="O274" s="3"/>
      <c r="P274" s="3"/>
      <c r="Q274" s="3"/>
      <c r="R274" s="3"/>
      <c r="S274" s="3"/>
      <c r="T274" s="3"/>
      <c r="U274" s="3"/>
      <c r="V274" s="3"/>
      <c r="W274" s="3"/>
      <c r="X274" s="3"/>
      <c r="Y274" s="3"/>
      <c r="Z274" s="3"/>
      <c r="AA274" s="3"/>
      <c r="AB274" s="3"/>
    </row>
    <row r="275" spans="1:28" x14ac:dyDescent="0.35">
      <c r="A275" s="6"/>
      <c r="B275" s="6"/>
      <c r="C275" s="6"/>
      <c r="D275" s="6"/>
      <c r="E275" s="5"/>
      <c r="F275" s="3"/>
      <c r="G275" s="3"/>
      <c r="H275" s="3"/>
      <c r="I275" s="3"/>
      <c r="J275" s="3"/>
      <c r="K275" s="3"/>
      <c r="L275" s="3"/>
      <c r="M275" s="3"/>
      <c r="N275" s="3"/>
      <c r="O275" s="3"/>
      <c r="P275" s="3"/>
      <c r="Q275" s="3"/>
      <c r="R275" s="3"/>
      <c r="S275" s="3"/>
      <c r="T275" s="3"/>
      <c r="U275" s="3"/>
      <c r="V275" s="3"/>
      <c r="W275" s="3"/>
      <c r="X275" s="3"/>
      <c r="Y275" s="3"/>
      <c r="Z275" s="3"/>
      <c r="AA275" s="3"/>
      <c r="AB275" s="3"/>
    </row>
    <row r="276" spans="1:28" x14ac:dyDescent="0.35">
      <c r="A276" s="6"/>
      <c r="B276" s="6"/>
      <c r="C276" s="6"/>
      <c r="D276" s="6"/>
      <c r="E276" s="5"/>
      <c r="F276" s="3"/>
      <c r="G276" s="3"/>
      <c r="H276" s="3"/>
      <c r="I276" s="3"/>
      <c r="J276" s="3"/>
      <c r="K276" s="3"/>
      <c r="L276" s="3"/>
      <c r="M276" s="3"/>
      <c r="N276" s="3"/>
      <c r="O276" s="3"/>
      <c r="P276" s="3"/>
      <c r="Q276" s="3"/>
      <c r="R276" s="3"/>
      <c r="S276" s="3"/>
      <c r="T276" s="3"/>
      <c r="U276" s="3"/>
      <c r="V276" s="3"/>
      <c r="W276" s="3"/>
      <c r="X276" s="3"/>
      <c r="Y276" s="3"/>
      <c r="Z276" s="3"/>
      <c r="AA276" s="3"/>
      <c r="AB276" s="3"/>
    </row>
    <row r="277" spans="1:28" x14ac:dyDescent="0.35">
      <c r="A277" s="6"/>
      <c r="B277" s="6"/>
      <c r="C277" s="6"/>
      <c r="D277" s="6"/>
      <c r="E277" s="5"/>
      <c r="F277" s="3"/>
      <c r="G277" s="3"/>
      <c r="H277" s="3"/>
      <c r="I277" s="3"/>
      <c r="J277" s="3"/>
      <c r="K277" s="3"/>
      <c r="L277" s="3"/>
      <c r="M277" s="3"/>
      <c r="N277" s="3"/>
      <c r="O277" s="3"/>
      <c r="P277" s="3"/>
      <c r="Q277" s="3"/>
      <c r="R277" s="3"/>
      <c r="S277" s="3"/>
      <c r="T277" s="3"/>
      <c r="U277" s="3"/>
      <c r="V277" s="3"/>
      <c r="W277" s="3"/>
      <c r="X277" s="3"/>
      <c r="Y277" s="3"/>
      <c r="Z277" s="3"/>
      <c r="AA277" s="3"/>
      <c r="AB277" s="3"/>
    </row>
    <row r="278" spans="1:28" x14ac:dyDescent="0.35">
      <c r="A278" s="6"/>
      <c r="B278" s="6"/>
      <c r="C278" s="6"/>
      <c r="D278" s="6"/>
      <c r="E278" s="5"/>
      <c r="F278" s="3"/>
      <c r="G278" s="3"/>
      <c r="H278" s="3"/>
      <c r="I278" s="3"/>
      <c r="J278" s="3"/>
      <c r="K278" s="3"/>
      <c r="L278" s="3"/>
      <c r="M278" s="3"/>
      <c r="N278" s="3"/>
      <c r="O278" s="3"/>
      <c r="P278" s="3"/>
      <c r="Q278" s="3"/>
      <c r="R278" s="3"/>
      <c r="S278" s="3"/>
      <c r="T278" s="3"/>
      <c r="U278" s="3"/>
      <c r="V278" s="3"/>
      <c r="W278" s="3"/>
      <c r="X278" s="3"/>
      <c r="Y278" s="3"/>
      <c r="Z278" s="3"/>
      <c r="AA278" s="3"/>
      <c r="AB278" s="3"/>
    </row>
    <row r="279" spans="1:28" x14ac:dyDescent="0.35">
      <c r="A279" s="6"/>
      <c r="B279" s="6"/>
      <c r="C279" s="6"/>
      <c r="D279" s="6"/>
      <c r="E279" s="5"/>
      <c r="F279" s="3"/>
      <c r="G279" s="3"/>
      <c r="H279" s="3"/>
      <c r="I279" s="3"/>
      <c r="J279" s="3"/>
      <c r="K279" s="3"/>
      <c r="L279" s="3"/>
      <c r="M279" s="3"/>
      <c r="N279" s="3"/>
      <c r="O279" s="3"/>
      <c r="P279" s="3"/>
      <c r="Q279" s="3"/>
      <c r="R279" s="3"/>
      <c r="S279" s="3"/>
      <c r="T279" s="3"/>
      <c r="U279" s="3"/>
      <c r="V279" s="3"/>
      <c r="W279" s="3"/>
      <c r="X279" s="3"/>
      <c r="Y279" s="3"/>
      <c r="Z279" s="3"/>
      <c r="AA279" s="3"/>
      <c r="AB279" s="3"/>
    </row>
    <row r="280" spans="1:28" x14ac:dyDescent="0.35">
      <c r="A280" s="6"/>
      <c r="B280" s="6"/>
      <c r="C280" s="6"/>
      <c r="D280" s="6"/>
      <c r="E280" s="5"/>
      <c r="F280" s="3"/>
      <c r="G280" s="3"/>
      <c r="H280" s="3"/>
      <c r="I280" s="3"/>
      <c r="J280" s="3"/>
      <c r="K280" s="3"/>
      <c r="L280" s="3"/>
      <c r="M280" s="3"/>
      <c r="N280" s="3"/>
      <c r="O280" s="3"/>
      <c r="P280" s="3"/>
      <c r="Q280" s="3"/>
      <c r="R280" s="3"/>
      <c r="S280" s="3"/>
      <c r="T280" s="3"/>
      <c r="U280" s="3"/>
      <c r="V280" s="3"/>
      <c r="W280" s="3"/>
      <c r="X280" s="3"/>
      <c r="Y280" s="3"/>
      <c r="Z280" s="3"/>
      <c r="AA280" s="3"/>
      <c r="AB280" s="3"/>
    </row>
    <row r="281" spans="1:28" x14ac:dyDescent="0.35">
      <c r="A281" s="6"/>
      <c r="B281" s="6"/>
      <c r="C281" s="6"/>
      <c r="D281" s="6"/>
      <c r="E281" s="5"/>
      <c r="F281" s="3"/>
      <c r="G281" s="3"/>
      <c r="H281" s="3"/>
      <c r="I281" s="3"/>
      <c r="J281" s="3"/>
      <c r="K281" s="3"/>
      <c r="L281" s="3"/>
      <c r="M281" s="3"/>
      <c r="N281" s="3"/>
      <c r="O281" s="3"/>
      <c r="P281" s="3"/>
      <c r="Q281" s="3"/>
      <c r="R281" s="3"/>
      <c r="S281" s="3"/>
      <c r="T281" s="3"/>
      <c r="U281" s="3"/>
      <c r="V281" s="3"/>
      <c r="W281" s="3"/>
      <c r="X281" s="3"/>
      <c r="Y281" s="3"/>
      <c r="Z281" s="3"/>
      <c r="AA281" s="3"/>
      <c r="AB281" s="3"/>
    </row>
    <row r="282" spans="1:28" x14ac:dyDescent="0.35">
      <c r="A282" s="6"/>
      <c r="B282" s="6"/>
      <c r="C282" s="6"/>
      <c r="D282" s="6"/>
      <c r="E282" s="5"/>
      <c r="F282" s="3"/>
      <c r="G282" s="3"/>
      <c r="H282" s="3"/>
      <c r="I282" s="3"/>
      <c r="J282" s="3"/>
      <c r="K282" s="3"/>
      <c r="L282" s="3"/>
      <c r="M282" s="3"/>
      <c r="N282" s="3"/>
      <c r="O282" s="3"/>
      <c r="P282" s="3"/>
      <c r="Q282" s="3"/>
      <c r="R282" s="3"/>
      <c r="S282" s="3"/>
      <c r="T282" s="3"/>
      <c r="U282" s="3"/>
      <c r="V282" s="3"/>
      <c r="W282" s="3"/>
      <c r="X282" s="3"/>
      <c r="Y282" s="3"/>
      <c r="Z282" s="3"/>
      <c r="AA282" s="3"/>
      <c r="AB282" s="3"/>
    </row>
    <row r="283" spans="1:28" x14ac:dyDescent="0.35">
      <c r="A283" s="6"/>
      <c r="B283" s="6"/>
      <c r="C283" s="6"/>
      <c r="D283" s="6"/>
      <c r="E283" s="5"/>
      <c r="F283" s="3"/>
      <c r="G283" s="3"/>
      <c r="H283" s="3"/>
      <c r="I283" s="3"/>
      <c r="J283" s="3"/>
      <c r="K283" s="3"/>
      <c r="L283" s="3"/>
      <c r="M283" s="3"/>
      <c r="N283" s="3"/>
      <c r="O283" s="3"/>
      <c r="P283" s="3"/>
      <c r="Q283" s="3"/>
      <c r="R283" s="3"/>
      <c r="S283" s="3"/>
      <c r="T283" s="3"/>
      <c r="U283" s="3"/>
      <c r="V283" s="3"/>
      <c r="W283" s="3"/>
      <c r="X283" s="3"/>
      <c r="Y283" s="3"/>
      <c r="Z283" s="3"/>
      <c r="AA283" s="3"/>
      <c r="AB283" s="3"/>
    </row>
    <row r="284" spans="1:28" x14ac:dyDescent="0.35">
      <c r="A284" s="6"/>
      <c r="B284" s="6"/>
      <c r="C284" s="6"/>
      <c r="D284" s="6"/>
      <c r="E284" s="5"/>
      <c r="F284" s="3"/>
      <c r="G284" s="3"/>
      <c r="H284" s="3"/>
      <c r="I284" s="3"/>
      <c r="J284" s="3"/>
      <c r="K284" s="3"/>
      <c r="L284" s="3"/>
      <c r="M284" s="3"/>
      <c r="N284" s="3"/>
      <c r="O284" s="3"/>
      <c r="P284" s="3"/>
      <c r="Q284" s="3"/>
      <c r="R284" s="3"/>
      <c r="S284" s="3"/>
      <c r="T284" s="3"/>
      <c r="U284" s="3"/>
      <c r="V284" s="3"/>
      <c r="W284" s="3"/>
      <c r="X284" s="3"/>
      <c r="Y284" s="3"/>
      <c r="Z284" s="3"/>
      <c r="AA284" s="3"/>
      <c r="AB284" s="3"/>
    </row>
    <row r="285" spans="1:28" x14ac:dyDescent="0.35">
      <c r="A285" s="6"/>
      <c r="B285" s="6"/>
      <c r="C285" s="6"/>
      <c r="D285" s="6"/>
      <c r="E285" s="5"/>
      <c r="F285" s="3"/>
      <c r="G285" s="3"/>
      <c r="H285" s="3"/>
      <c r="I285" s="3"/>
      <c r="J285" s="3"/>
      <c r="K285" s="3"/>
      <c r="L285" s="3"/>
      <c r="M285" s="3"/>
      <c r="N285" s="3"/>
      <c r="O285" s="3"/>
      <c r="P285" s="3"/>
      <c r="Q285" s="3"/>
      <c r="R285" s="3"/>
      <c r="S285" s="3"/>
      <c r="T285" s="3"/>
      <c r="U285" s="3"/>
      <c r="V285" s="3"/>
      <c r="W285" s="3"/>
      <c r="X285" s="3"/>
      <c r="Y285" s="3"/>
      <c r="Z285" s="3"/>
      <c r="AA285" s="3"/>
      <c r="AB285" s="3"/>
    </row>
    <row r="286" spans="1:28" x14ac:dyDescent="0.35">
      <c r="A286" s="6"/>
      <c r="B286" s="6"/>
      <c r="C286" s="6"/>
      <c r="D286" s="6"/>
      <c r="E286" s="5"/>
      <c r="F286" s="3"/>
      <c r="G286" s="3"/>
      <c r="H286" s="3"/>
      <c r="I286" s="3"/>
      <c r="J286" s="3"/>
      <c r="K286" s="3"/>
      <c r="L286" s="3"/>
      <c r="M286" s="3"/>
      <c r="N286" s="3"/>
      <c r="O286" s="3"/>
      <c r="P286" s="3"/>
      <c r="Q286" s="3"/>
      <c r="R286" s="3"/>
      <c r="S286" s="3"/>
      <c r="T286" s="3"/>
      <c r="U286" s="3"/>
      <c r="V286" s="3"/>
      <c r="W286" s="3"/>
      <c r="X286" s="3"/>
      <c r="Y286" s="3"/>
      <c r="Z286" s="3"/>
      <c r="AA286" s="3"/>
      <c r="AB286" s="3"/>
    </row>
    <row r="287" spans="1:28" x14ac:dyDescent="0.35">
      <c r="A287" s="6"/>
      <c r="B287" s="6"/>
      <c r="C287" s="6"/>
      <c r="D287" s="6"/>
      <c r="E287" s="5"/>
      <c r="F287" s="3"/>
      <c r="G287" s="3"/>
      <c r="H287" s="3"/>
      <c r="I287" s="3"/>
      <c r="J287" s="3"/>
      <c r="K287" s="3"/>
      <c r="L287" s="3"/>
      <c r="M287" s="3"/>
      <c r="N287" s="3"/>
      <c r="O287" s="3"/>
      <c r="P287" s="3"/>
      <c r="Q287" s="3"/>
      <c r="R287" s="3"/>
      <c r="S287" s="3"/>
      <c r="T287" s="3"/>
      <c r="U287" s="3"/>
      <c r="V287" s="3"/>
      <c r="W287" s="3"/>
      <c r="X287" s="3"/>
      <c r="Y287" s="3"/>
      <c r="Z287" s="3"/>
      <c r="AA287" s="3"/>
      <c r="AB287" s="3"/>
    </row>
    <row r="288" spans="1:28" x14ac:dyDescent="0.35">
      <c r="A288" s="6"/>
      <c r="B288" s="6"/>
      <c r="C288" s="6"/>
      <c r="D288" s="6"/>
      <c r="E288" s="5"/>
      <c r="F288" s="3"/>
      <c r="G288" s="3"/>
      <c r="H288" s="3"/>
      <c r="I288" s="3"/>
      <c r="J288" s="3"/>
      <c r="K288" s="3"/>
      <c r="L288" s="3"/>
      <c r="M288" s="3"/>
      <c r="N288" s="3"/>
      <c r="O288" s="3"/>
      <c r="P288" s="3"/>
      <c r="Q288" s="3"/>
      <c r="R288" s="3"/>
      <c r="S288" s="3"/>
      <c r="T288" s="3"/>
      <c r="U288" s="3"/>
      <c r="V288" s="3"/>
      <c r="W288" s="3"/>
      <c r="X288" s="3"/>
      <c r="Y288" s="3"/>
      <c r="Z288" s="3"/>
      <c r="AA288" s="3"/>
      <c r="AB288" s="3"/>
    </row>
    <row r="289" spans="1:28" x14ac:dyDescent="0.35">
      <c r="A289" s="6"/>
      <c r="B289" s="6"/>
      <c r="C289" s="6"/>
      <c r="D289" s="6"/>
      <c r="E289" s="5"/>
      <c r="F289" s="3"/>
      <c r="G289" s="3"/>
      <c r="H289" s="3"/>
      <c r="I289" s="3"/>
      <c r="J289" s="3"/>
      <c r="K289" s="3"/>
      <c r="L289" s="3"/>
      <c r="M289" s="3"/>
      <c r="N289" s="3"/>
      <c r="O289" s="3"/>
      <c r="P289" s="3"/>
      <c r="Q289" s="3"/>
      <c r="R289" s="3"/>
      <c r="S289" s="3"/>
      <c r="T289" s="3"/>
      <c r="U289" s="3"/>
      <c r="V289" s="3"/>
      <c r="W289" s="3"/>
      <c r="X289" s="3"/>
      <c r="Y289" s="3"/>
      <c r="Z289" s="3"/>
      <c r="AA289" s="3"/>
      <c r="AB289" s="3"/>
    </row>
    <row r="290" spans="1:28" x14ac:dyDescent="0.35">
      <c r="A290" s="6"/>
      <c r="B290" s="6"/>
      <c r="C290" s="6"/>
      <c r="D290" s="6"/>
      <c r="E290" s="5"/>
      <c r="F290" s="3"/>
      <c r="G290" s="3"/>
      <c r="H290" s="3"/>
      <c r="I290" s="3"/>
      <c r="J290" s="3"/>
      <c r="K290" s="3"/>
      <c r="L290" s="3"/>
      <c r="M290" s="3"/>
      <c r="N290" s="3"/>
      <c r="O290" s="3"/>
      <c r="P290" s="3"/>
      <c r="Q290" s="3"/>
      <c r="R290" s="3"/>
      <c r="S290" s="3"/>
      <c r="T290" s="3"/>
      <c r="U290" s="3"/>
      <c r="V290" s="3"/>
      <c r="W290" s="3"/>
      <c r="X290" s="3"/>
      <c r="Y290" s="3"/>
      <c r="Z290" s="3"/>
      <c r="AA290" s="3"/>
      <c r="AB290" s="3"/>
    </row>
    <row r="291" spans="1:28" x14ac:dyDescent="0.35">
      <c r="A291" s="6"/>
      <c r="B291" s="6"/>
      <c r="C291" s="6"/>
      <c r="D291" s="6"/>
      <c r="E291" s="5"/>
      <c r="F291" s="3"/>
      <c r="G291" s="3"/>
      <c r="H291" s="3"/>
      <c r="I291" s="3"/>
      <c r="J291" s="3"/>
      <c r="K291" s="3"/>
      <c r="L291" s="3"/>
      <c r="M291" s="3"/>
      <c r="N291" s="3"/>
      <c r="O291" s="3"/>
      <c r="P291" s="3"/>
      <c r="Q291" s="3"/>
      <c r="R291" s="3"/>
      <c r="S291" s="3"/>
      <c r="T291" s="3"/>
      <c r="U291" s="3"/>
      <c r="V291" s="3"/>
      <c r="W291" s="3"/>
      <c r="X291" s="3"/>
      <c r="Y291" s="3"/>
      <c r="Z291" s="3"/>
      <c r="AA291" s="3"/>
      <c r="AB291" s="3"/>
    </row>
    <row r="292" spans="1:28" x14ac:dyDescent="0.35">
      <c r="A292" s="6"/>
      <c r="B292" s="6"/>
      <c r="C292" s="6"/>
      <c r="D292" s="6"/>
      <c r="E292" s="5"/>
      <c r="F292" s="3"/>
      <c r="G292" s="3"/>
      <c r="H292" s="3"/>
      <c r="I292" s="3"/>
      <c r="J292" s="3"/>
      <c r="K292" s="3"/>
      <c r="L292" s="3"/>
      <c r="M292" s="3"/>
      <c r="N292" s="3"/>
      <c r="O292" s="3"/>
      <c r="P292" s="3"/>
      <c r="Q292" s="3"/>
      <c r="R292" s="3"/>
      <c r="S292" s="3"/>
      <c r="T292" s="3"/>
      <c r="U292" s="3"/>
      <c r="V292" s="3"/>
      <c r="W292" s="3"/>
      <c r="X292" s="3"/>
      <c r="Y292" s="3"/>
      <c r="Z292" s="3"/>
      <c r="AA292" s="3"/>
      <c r="AB292" s="3"/>
    </row>
    <row r="293" spans="1:28" x14ac:dyDescent="0.35">
      <c r="A293" s="6"/>
      <c r="B293" s="6"/>
      <c r="C293" s="6"/>
      <c r="D293" s="6"/>
      <c r="E293" s="5"/>
      <c r="F293" s="3"/>
      <c r="G293" s="3"/>
      <c r="H293" s="3"/>
      <c r="I293" s="3"/>
      <c r="J293" s="3"/>
      <c r="K293" s="3"/>
      <c r="L293" s="3"/>
      <c r="M293" s="3"/>
      <c r="N293" s="3"/>
      <c r="O293" s="3"/>
      <c r="P293" s="3"/>
      <c r="Q293" s="3"/>
      <c r="R293" s="3"/>
      <c r="S293" s="3"/>
      <c r="T293" s="3"/>
      <c r="U293" s="3"/>
      <c r="V293" s="3"/>
      <c r="W293" s="3"/>
      <c r="X293" s="3"/>
      <c r="Y293" s="3"/>
      <c r="Z293" s="3"/>
      <c r="AA293" s="3"/>
      <c r="AB293" s="3"/>
    </row>
    <row r="294" spans="1:28" x14ac:dyDescent="0.35">
      <c r="A294" s="6"/>
      <c r="B294" s="6"/>
      <c r="C294" s="6"/>
      <c r="D294" s="6"/>
      <c r="E294" s="5"/>
      <c r="F294" s="3"/>
      <c r="G294" s="3"/>
      <c r="H294" s="3"/>
      <c r="I294" s="3"/>
      <c r="J294" s="3"/>
      <c r="K294" s="3"/>
      <c r="L294" s="3"/>
      <c r="M294" s="3"/>
      <c r="N294" s="3"/>
      <c r="O294" s="3"/>
      <c r="P294" s="3"/>
      <c r="Q294" s="3"/>
      <c r="R294" s="3"/>
      <c r="S294" s="3"/>
      <c r="T294" s="3"/>
      <c r="U294" s="3"/>
      <c r="V294" s="3"/>
      <c r="W294" s="3"/>
      <c r="X294" s="3"/>
      <c r="Y294" s="3"/>
      <c r="Z294" s="3"/>
      <c r="AA294" s="3"/>
      <c r="AB294" s="3"/>
    </row>
    <row r="295" spans="1:28" x14ac:dyDescent="0.35">
      <c r="A295" s="6"/>
      <c r="B295" s="6"/>
      <c r="C295" s="6"/>
      <c r="D295" s="6"/>
      <c r="E295" s="5"/>
      <c r="F295" s="3"/>
      <c r="G295" s="3"/>
      <c r="H295" s="3"/>
      <c r="I295" s="3"/>
      <c r="J295" s="3"/>
      <c r="K295" s="3"/>
      <c r="L295" s="3"/>
      <c r="M295" s="3"/>
      <c r="N295" s="3"/>
      <c r="O295" s="3"/>
      <c r="P295" s="3"/>
      <c r="Q295" s="3"/>
      <c r="R295" s="3"/>
      <c r="S295" s="3"/>
      <c r="T295" s="3"/>
      <c r="U295" s="3"/>
      <c r="V295" s="3"/>
      <c r="W295" s="3"/>
      <c r="X295" s="3"/>
      <c r="Y295" s="3"/>
      <c r="Z295" s="3"/>
      <c r="AA295" s="3"/>
      <c r="AB295" s="3"/>
    </row>
    <row r="296" spans="1:28" x14ac:dyDescent="0.35">
      <c r="A296" s="6"/>
      <c r="B296" s="6"/>
      <c r="C296" s="6"/>
      <c r="D296" s="6"/>
      <c r="E296" s="5"/>
      <c r="F296" s="3"/>
      <c r="G296" s="3"/>
      <c r="H296" s="3"/>
      <c r="I296" s="3"/>
      <c r="J296" s="3"/>
      <c r="K296" s="3"/>
      <c r="L296" s="3"/>
      <c r="M296" s="3"/>
      <c r="N296" s="3"/>
      <c r="O296" s="3"/>
      <c r="P296" s="3"/>
      <c r="Q296" s="3"/>
      <c r="R296" s="3"/>
      <c r="S296" s="3"/>
      <c r="T296" s="3"/>
      <c r="U296" s="3"/>
      <c r="V296" s="3"/>
      <c r="W296" s="3"/>
      <c r="X296" s="3"/>
      <c r="Y296" s="3"/>
      <c r="Z296" s="3"/>
      <c r="AA296" s="3"/>
      <c r="AB296" s="3"/>
    </row>
    <row r="297" spans="1:28" x14ac:dyDescent="0.35">
      <c r="A297" s="6"/>
      <c r="B297" s="6"/>
      <c r="C297" s="6"/>
      <c r="D297" s="6"/>
      <c r="E297" s="5"/>
      <c r="F297" s="3"/>
      <c r="G297" s="3"/>
      <c r="H297" s="3"/>
      <c r="I297" s="3"/>
      <c r="J297" s="3"/>
      <c r="K297" s="3"/>
      <c r="L297" s="3"/>
      <c r="M297" s="3"/>
      <c r="N297" s="3"/>
      <c r="O297" s="3"/>
      <c r="P297" s="3"/>
      <c r="Q297" s="3"/>
      <c r="R297" s="3"/>
      <c r="S297" s="3"/>
      <c r="T297" s="3"/>
      <c r="U297" s="3"/>
      <c r="V297" s="3"/>
      <c r="W297" s="3"/>
      <c r="X297" s="3"/>
      <c r="Y297" s="3"/>
      <c r="Z297" s="3"/>
      <c r="AA297" s="3"/>
      <c r="AB297" s="3"/>
    </row>
    <row r="298" spans="1:28" x14ac:dyDescent="0.35">
      <c r="A298" s="6"/>
      <c r="B298" s="6"/>
      <c r="C298" s="6"/>
      <c r="D298" s="6"/>
      <c r="E298" s="5"/>
      <c r="F298" s="3"/>
      <c r="G298" s="3"/>
      <c r="H298" s="3"/>
      <c r="I298" s="3"/>
      <c r="J298" s="3"/>
      <c r="K298" s="3"/>
      <c r="L298" s="3"/>
      <c r="M298" s="3"/>
      <c r="N298" s="3"/>
      <c r="O298" s="3"/>
      <c r="P298" s="3"/>
      <c r="Q298" s="3"/>
      <c r="R298" s="3"/>
      <c r="S298" s="3"/>
      <c r="T298" s="3"/>
      <c r="U298" s="3"/>
      <c r="V298" s="3"/>
      <c r="W298" s="3"/>
      <c r="X298" s="3"/>
      <c r="Y298" s="3"/>
      <c r="Z298" s="3"/>
      <c r="AA298" s="3"/>
      <c r="AB298" s="3"/>
    </row>
    <row r="299" spans="1:28" x14ac:dyDescent="0.35">
      <c r="A299" s="6"/>
      <c r="B299" s="6"/>
      <c r="C299" s="6"/>
      <c r="D299" s="6"/>
      <c r="E299" s="5"/>
      <c r="F299" s="3"/>
      <c r="G299" s="3"/>
      <c r="H299" s="3"/>
      <c r="I299" s="3"/>
      <c r="J299" s="3"/>
      <c r="K299" s="3"/>
      <c r="L299" s="3"/>
      <c r="M299" s="3"/>
      <c r="N299" s="3"/>
      <c r="O299" s="3"/>
      <c r="P299" s="3"/>
      <c r="Q299" s="3"/>
      <c r="R299" s="3"/>
      <c r="S299" s="3"/>
      <c r="T299" s="3"/>
      <c r="U299" s="3"/>
      <c r="V299" s="3"/>
      <c r="W299" s="3"/>
      <c r="X299" s="3"/>
      <c r="Y299" s="3"/>
      <c r="Z299" s="3"/>
      <c r="AA299" s="3"/>
      <c r="AB299" s="3"/>
    </row>
    <row r="300" spans="1:28" x14ac:dyDescent="0.35">
      <c r="A300" s="6"/>
      <c r="B300" s="6"/>
      <c r="C300" s="6"/>
      <c r="D300" s="6"/>
      <c r="E300" s="5"/>
      <c r="F300" s="3"/>
      <c r="G300" s="3"/>
      <c r="H300" s="3"/>
      <c r="I300" s="3"/>
      <c r="J300" s="3"/>
      <c r="K300" s="3"/>
      <c r="L300" s="3"/>
      <c r="M300" s="3"/>
      <c r="N300" s="3"/>
      <c r="O300" s="3"/>
      <c r="P300" s="3"/>
      <c r="Q300" s="3"/>
      <c r="R300" s="3"/>
      <c r="S300" s="3"/>
      <c r="T300" s="3"/>
      <c r="U300" s="3"/>
      <c r="V300" s="3"/>
      <c r="W300" s="3"/>
      <c r="X300" s="3"/>
      <c r="Y300" s="3"/>
      <c r="Z300" s="3"/>
      <c r="AA300" s="3"/>
      <c r="AB300" s="3"/>
    </row>
    <row r="301" spans="1:28" x14ac:dyDescent="0.35">
      <c r="A301" s="6"/>
      <c r="B301" s="6"/>
      <c r="C301" s="6"/>
      <c r="D301" s="6"/>
      <c r="E301" s="5"/>
      <c r="F301" s="3"/>
      <c r="G301" s="3"/>
      <c r="H301" s="3"/>
      <c r="I301" s="3"/>
      <c r="J301" s="3"/>
      <c r="K301" s="3"/>
      <c r="L301" s="3"/>
      <c r="M301" s="3"/>
      <c r="N301" s="3"/>
      <c r="O301" s="3"/>
      <c r="P301" s="3"/>
      <c r="Q301" s="3"/>
      <c r="R301" s="3"/>
      <c r="S301" s="3"/>
      <c r="T301" s="3"/>
      <c r="U301" s="3"/>
      <c r="V301" s="3"/>
      <c r="W301" s="3"/>
      <c r="X301" s="3"/>
      <c r="Y301" s="3"/>
      <c r="Z301" s="3"/>
      <c r="AA301" s="3"/>
      <c r="AB301" s="3"/>
    </row>
    <row r="302" spans="1:28" x14ac:dyDescent="0.35">
      <c r="A302" s="6"/>
      <c r="B302" s="6"/>
      <c r="C302" s="6"/>
      <c r="D302" s="6"/>
      <c r="E302" s="5"/>
      <c r="F302" s="3"/>
      <c r="G302" s="3"/>
      <c r="H302" s="3"/>
      <c r="I302" s="3"/>
      <c r="J302" s="3"/>
      <c r="K302" s="3"/>
      <c r="L302" s="3"/>
      <c r="M302" s="3"/>
      <c r="N302" s="3"/>
      <c r="O302" s="3"/>
      <c r="P302" s="3"/>
      <c r="Q302" s="3"/>
      <c r="R302" s="3"/>
      <c r="S302" s="3"/>
      <c r="T302" s="3"/>
      <c r="U302" s="3"/>
      <c r="V302" s="3"/>
      <c r="W302" s="3"/>
      <c r="X302" s="3"/>
      <c r="Y302" s="3"/>
      <c r="Z302" s="3"/>
      <c r="AA302" s="3"/>
      <c r="AB302" s="3"/>
    </row>
    <row r="303" spans="1:28" x14ac:dyDescent="0.35">
      <c r="A303" s="6"/>
      <c r="B303" s="6"/>
      <c r="C303" s="6"/>
      <c r="D303" s="6"/>
      <c r="E303" s="5"/>
      <c r="F303" s="3"/>
      <c r="G303" s="3"/>
      <c r="H303" s="3"/>
      <c r="I303" s="3"/>
      <c r="J303" s="3"/>
      <c r="K303" s="3"/>
      <c r="L303" s="3"/>
      <c r="M303" s="3"/>
      <c r="N303" s="3"/>
      <c r="O303" s="3"/>
      <c r="P303" s="3"/>
      <c r="Q303" s="3"/>
      <c r="R303" s="3"/>
      <c r="S303" s="3"/>
      <c r="T303" s="3"/>
      <c r="U303" s="3"/>
      <c r="V303" s="3"/>
      <c r="W303" s="3"/>
      <c r="X303" s="3"/>
      <c r="Y303" s="3"/>
      <c r="Z303" s="3"/>
      <c r="AA303" s="3"/>
      <c r="AB303" s="3"/>
    </row>
    <row r="304" spans="1:28" x14ac:dyDescent="0.35">
      <c r="A304" s="6"/>
      <c r="B304" s="6"/>
      <c r="C304" s="6"/>
      <c r="D304" s="6"/>
      <c r="E304" s="5"/>
      <c r="F304" s="3"/>
      <c r="G304" s="3"/>
      <c r="H304" s="3"/>
      <c r="I304" s="3"/>
      <c r="J304" s="3"/>
      <c r="K304" s="3"/>
      <c r="L304" s="3"/>
      <c r="M304" s="3"/>
      <c r="N304" s="3"/>
      <c r="O304" s="3"/>
      <c r="P304" s="3"/>
      <c r="Q304" s="3"/>
      <c r="R304" s="3"/>
      <c r="S304" s="3"/>
      <c r="T304" s="3"/>
      <c r="U304" s="3"/>
      <c r="V304" s="3"/>
      <c r="W304" s="3"/>
      <c r="X304" s="3"/>
      <c r="Y304" s="3"/>
      <c r="Z304" s="3"/>
      <c r="AA304" s="3"/>
      <c r="AB304" s="3"/>
    </row>
    <row r="305" spans="1:28" x14ac:dyDescent="0.35">
      <c r="A305" s="6"/>
      <c r="B305" s="6"/>
      <c r="C305" s="6"/>
      <c r="D305" s="6"/>
      <c r="E305" s="5"/>
      <c r="F305" s="3"/>
      <c r="G305" s="3"/>
      <c r="H305" s="3"/>
      <c r="I305" s="3"/>
      <c r="J305" s="3"/>
      <c r="K305" s="3"/>
      <c r="L305" s="3"/>
      <c r="M305" s="3"/>
      <c r="N305" s="3"/>
      <c r="O305" s="3"/>
      <c r="P305" s="3"/>
      <c r="Q305" s="3"/>
      <c r="R305" s="3"/>
      <c r="S305" s="3"/>
      <c r="T305" s="3"/>
      <c r="U305" s="3"/>
      <c r="V305" s="3"/>
      <c r="W305" s="3"/>
      <c r="X305" s="3"/>
      <c r="Y305" s="3"/>
      <c r="Z305" s="3"/>
      <c r="AA305" s="3"/>
      <c r="AB305" s="3"/>
    </row>
    <row r="306" spans="1:28" x14ac:dyDescent="0.35">
      <c r="A306" s="6"/>
      <c r="B306" s="6"/>
      <c r="C306" s="6"/>
      <c r="D306" s="6"/>
      <c r="E306" s="5"/>
      <c r="F306" s="3"/>
      <c r="G306" s="3"/>
      <c r="H306" s="3"/>
      <c r="I306" s="3"/>
      <c r="J306" s="3"/>
      <c r="K306" s="3"/>
      <c r="L306" s="3"/>
      <c r="M306" s="3"/>
      <c r="N306" s="3"/>
      <c r="O306" s="3"/>
      <c r="P306" s="3"/>
      <c r="Q306" s="3"/>
      <c r="R306" s="3"/>
      <c r="S306" s="3"/>
      <c r="T306" s="3"/>
      <c r="U306" s="3"/>
      <c r="V306" s="3"/>
      <c r="W306" s="3"/>
      <c r="X306" s="3"/>
      <c r="Y306" s="3"/>
      <c r="Z306" s="3"/>
      <c r="AA306" s="3"/>
      <c r="AB306" s="3"/>
    </row>
    <row r="307" spans="1:28" x14ac:dyDescent="0.35">
      <c r="A307" s="6"/>
      <c r="B307" s="6"/>
      <c r="C307" s="6"/>
      <c r="D307" s="6"/>
      <c r="E307" s="5"/>
      <c r="F307" s="3"/>
      <c r="G307" s="3"/>
      <c r="H307" s="3"/>
      <c r="I307" s="3"/>
      <c r="J307" s="3"/>
      <c r="K307" s="3"/>
      <c r="L307" s="3"/>
      <c r="M307" s="3"/>
      <c r="N307" s="3"/>
      <c r="O307" s="3"/>
      <c r="P307" s="3"/>
      <c r="Q307" s="3"/>
      <c r="R307" s="3"/>
      <c r="S307" s="3"/>
      <c r="T307" s="3"/>
      <c r="U307" s="3"/>
      <c r="V307" s="3"/>
      <c r="W307" s="3"/>
      <c r="X307" s="3"/>
      <c r="Y307" s="3"/>
      <c r="Z307" s="3"/>
      <c r="AA307" s="3"/>
      <c r="AB307" s="3"/>
    </row>
    <row r="308" spans="1:28" x14ac:dyDescent="0.35">
      <c r="A308" s="6"/>
      <c r="B308" s="6"/>
      <c r="C308" s="6"/>
      <c r="D308" s="6"/>
      <c r="E308" s="5"/>
      <c r="F308" s="3"/>
      <c r="G308" s="3"/>
      <c r="H308" s="3"/>
      <c r="I308" s="3"/>
      <c r="J308" s="3"/>
      <c r="K308" s="3"/>
      <c r="L308" s="3"/>
      <c r="M308" s="3"/>
      <c r="N308" s="3"/>
      <c r="O308" s="3"/>
      <c r="P308" s="3"/>
      <c r="Q308" s="3"/>
      <c r="R308" s="3"/>
      <c r="S308" s="3"/>
      <c r="T308" s="3"/>
      <c r="U308" s="3"/>
      <c r="V308" s="3"/>
      <c r="W308" s="3"/>
      <c r="X308" s="3"/>
      <c r="Y308" s="3"/>
      <c r="Z308" s="3"/>
      <c r="AA308" s="3"/>
      <c r="AB308" s="3"/>
    </row>
    <row r="309" spans="1:28" x14ac:dyDescent="0.35">
      <c r="A309" s="6"/>
      <c r="B309" s="6"/>
      <c r="C309" s="6"/>
      <c r="D309" s="6"/>
      <c r="E309" s="5"/>
      <c r="F309" s="3"/>
      <c r="G309" s="3"/>
      <c r="H309" s="3"/>
      <c r="I309" s="3"/>
      <c r="J309" s="3"/>
      <c r="K309" s="3"/>
      <c r="L309" s="3"/>
      <c r="M309" s="3"/>
      <c r="N309" s="3"/>
      <c r="O309" s="3"/>
      <c r="P309" s="3"/>
      <c r="Q309" s="3"/>
      <c r="R309" s="3"/>
      <c r="S309" s="3"/>
      <c r="T309" s="3"/>
      <c r="U309" s="3"/>
      <c r="V309" s="3"/>
      <c r="W309" s="3"/>
      <c r="X309" s="3"/>
      <c r="Y309" s="3"/>
      <c r="Z309" s="3"/>
      <c r="AA309" s="3"/>
      <c r="AB309" s="3"/>
    </row>
    <row r="310" spans="1:28" x14ac:dyDescent="0.35">
      <c r="A310" s="6"/>
      <c r="B310" s="6"/>
      <c r="C310" s="6"/>
      <c r="D310" s="6"/>
      <c r="E310" s="5"/>
      <c r="F310" s="3"/>
      <c r="G310" s="3"/>
      <c r="H310" s="3"/>
      <c r="I310" s="3"/>
      <c r="J310" s="3"/>
      <c r="K310" s="3"/>
      <c r="L310" s="3"/>
      <c r="M310" s="3"/>
      <c r="N310" s="3"/>
      <c r="O310" s="3"/>
      <c r="P310" s="3"/>
      <c r="Q310" s="3"/>
      <c r="R310" s="3"/>
      <c r="S310" s="3"/>
      <c r="T310" s="3"/>
      <c r="U310" s="3"/>
      <c r="V310" s="3"/>
      <c r="W310" s="3"/>
      <c r="X310" s="3"/>
      <c r="Y310" s="3"/>
      <c r="Z310" s="3"/>
      <c r="AA310" s="3"/>
      <c r="AB310" s="3"/>
    </row>
    <row r="311" spans="1:28" x14ac:dyDescent="0.35">
      <c r="A311" s="6"/>
      <c r="B311" s="6"/>
      <c r="C311" s="6"/>
      <c r="D311" s="6"/>
      <c r="E311" s="5"/>
      <c r="F311" s="3"/>
      <c r="G311" s="3"/>
      <c r="H311" s="3"/>
      <c r="I311" s="3"/>
      <c r="J311" s="3"/>
      <c r="K311" s="3"/>
      <c r="L311" s="3"/>
      <c r="M311" s="3"/>
      <c r="N311" s="3"/>
      <c r="O311" s="3"/>
      <c r="P311" s="3"/>
      <c r="Q311" s="3"/>
      <c r="R311" s="3"/>
      <c r="S311" s="3"/>
      <c r="T311" s="3"/>
      <c r="U311" s="3"/>
      <c r="V311" s="3"/>
      <c r="W311" s="3"/>
      <c r="X311" s="3"/>
      <c r="Y311" s="3"/>
      <c r="Z311" s="3"/>
      <c r="AA311" s="3"/>
      <c r="AB311" s="3"/>
    </row>
    <row r="312" spans="1:28" x14ac:dyDescent="0.35">
      <c r="A312" s="6"/>
      <c r="B312" s="6"/>
      <c r="C312" s="6"/>
      <c r="D312" s="6"/>
      <c r="E312" s="5"/>
      <c r="F312" s="3"/>
      <c r="G312" s="3"/>
      <c r="H312" s="3"/>
      <c r="I312" s="3"/>
      <c r="J312" s="3"/>
      <c r="K312" s="3"/>
      <c r="L312" s="3"/>
      <c r="M312" s="3"/>
      <c r="N312" s="3"/>
      <c r="O312" s="3"/>
      <c r="P312" s="3"/>
      <c r="Q312" s="3"/>
      <c r="R312" s="3"/>
      <c r="S312" s="3"/>
      <c r="T312" s="3"/>
      <c r="U312" s="3"/>
      <c r="V312" s="3"/>
      <c r="W312" s="3"/>
      <c r="X312" s="3"/>
      <c r="Y312" s="3"/>
      <c r="Z312" s="3"/>
      <c r="AA312" s="3"/>
      <c r="AB312" s="3"/>
    </row>
    <row r="313" spans="1:28" x14ac:dyDescent="0.35">
      <c r="A313" s="6"/>
      <c r="B313" s="6"/>
      <c r="C313" s="6"/>
      <c r="D313" s="6"/>
      <c r="E313" s="5"/>
      <c r="F313" s="3"/>
      <c r="G313" s="3"/>
      <c r="H313" s="3"/>
      <c r="I313" s="3"/>
      <c r="J313" s="3"/>
      <c r="K313" s="3"/>
      <c r="L313" s="3"/>
      <c r="M313" s="3"/>
      <c r="N313" s="3"/>
      <c r="O313" s="3"/>
      <c r="P313" s="3"/>
      <c r="Q313" s="3"/>
      <c r="R313" s="3"/>
      <c r="S313" s="3"/>
      <c r="T313" s="3"/>
      <c r="U313" s="3"/>
      <c r="V313" s="3"/>
      <c r="W313" s="3"/>
      <c r="X313" s="3"/>
      <c r="Y313" s="3"/>
      <c r="Z313" s="3"/>
      <c r="AA313" s="3"/>
      <c r="AB313" s="3"/>
    </row>
    <row r="314" spans="1:28" x14ac:dyDescent="0.35">
      <c r="A314" s="6"/>
      <c r="B314" s="6"/>
      <c r="C314" s="6"/>
      <c r="D314" s="6"/>
      <c r="E314" s="5"/>
      <c r="F314" s="3"/>
      <c r="G314" s="3"/>
      <c r="H314" s="3"/>
      <c r="I314" s="3"/>
      <c r="J314" s="3"/>
      <c r="K314" s="3"/>
      <c r="L314" s="3"/>
      <c r="M314" s="3"/>
      <c r="N314" s="3"/>
      <c r="O314" s="3"/>
      <c r="P314" s="3"/>
      <c r="Q314" s="3"/>
      <c r="R314" s="3"/>
      <c r="S314" s="3"/>
      <c r="T314" s="3"/>
      <c r="U314" s="3"/>
      <c r="V314" s="3"/>
      <c r="W314" s="3"/>
      <c r="X314" s="3"/>
      <c r="Y314" s="3"/>
      <c r="Z314" s="3"/>
      <c r="AA314" s="3"/>
      <c r="AB314" s="3"/>
    </row>
    <row r="315" spans="1:28" x14ac:dyDescent="0.35">
      <c r="A315" s="6"/>
      <c r="B315" s="6"/>
      <c r="C315" s="6"/>
      <c r="D315" s="6"/>
      <c r="E315" s="5"/>
      <c r="F315" s="3"/>
      <c r="G315" s="3"/>
      <c r="H315" s="3"/>
      <c r="I315" s="3"/>
      <c r="J315" s="3"/>
      <c r="K315" s="3"/>
      <c r="L315" s="3"/>
      <c r="M315" s="3"/>
      <c r="N315" s="3"/>
      <c r="O315" s="3"/>
      <c r="P315" s="3"/>
      <c r="Q315" s="3"/>
      <c r="R315" s="3"/>
      <c r="S315" s="3"/>
      <c r="T315" s="3"/>
      <c r="U315" s="3"/>
      <c r="V315" s="3"/>
      <c r="W315" s="3"/>
      <c r="X315" s="3"/>
      <c r="Y315" s="3"/>
      <c r="Z315" s="3"/>
      <c r="AA315" s="3"/>
      <c r="AB315" s="3"/>
    </row>
    <row r="316" spans="1:28" x14ac:dyDescent="0.35">
      <c r="A316" s="6"/>
      <c r="B316" s="6"/>
      <c r="C316" s="6"/>
      <c r="D316" s="6"/>
      <c r="E316" s="5"/>
      <c r="F316" s="3"/>
      <c r="G316" s="3"/>
      <c r="H316" s="3"/>
      <c r="I316" s="3"/>
      <c r="J316" s="3"/>
      <c r="K316" s="3"/>
      <c r="L316" s="3"/>
      <c r="M316" s="3"/>
      <c r="N316" s="3"/>
      <c r="O316" s="3"/>
      <c r="P316" s="3"/>
      <c r="Q316" s="3"/>
      <c r="R316" s="3"/>
      <c r="S316" s="3"/>
      <c r="T316" s="3"/>
      <c r="U316" s="3"/>
      <c r="V316" s="3"/>
      <c r="W316" s="3"/>
      <c r="X316" s="3"/>
      <c r="Y316" s="3"/>
      <c r="Z316" s="3"/>
      <c r="AA316" s="3"/>
      <c r="AB316" s="3"/>
    </row>
    <row r="317" spans="1:28" x14ac:dyDescent="0.35">
      <c r="A317" s="6"/>
      <c r="B317" s="6"/>
      <c r="C317" s="6"/>
      <c r="D317" s="6"/>
      <c r="E317" s="5"/>
      <c r="F317" s="3"/>
      <c r="G317" s="3"/>
      <c r="H317" s="3"/>
      <c r="I317" s="3"/>
      <c r="J317" s="3"/>
      <c r="K317" s="3"/>
      <c r="L317" s="3"/>
      <c r="M317" s="3"/>
      <c r="N317" s="3"/>
      <c r="O317" s="3"/>
      <c r="P317" s="3"/>
      <c r="Q317" s="3"/>
      <c r="R317" s="3"/>
      <c r="S317" s="3"/>
      <c r="T317" s="3"/>
      <c r="U317" s="3"/>
      <c r="V317" s="3"/>
      <c r="W317" s="3"/>
      <c r="X317" s="3"/>
      <c r="Y317" s="3"/>
      <c r="Z317" s="3"/>
      <c r="AA317" s="3"/>
      <c r="AB317" s="3"/>
    </row>
    <row r="318" spans="1:28" x14ac:dyDescent="0.35">
      <c r="A318" s="6"/>
      <c r="B318" s="6"/>
      <c r="C318" s="6"/>
      <c r="D318" s="6"/>
      <c r="E318" s="5"/>
      <c r="F318" s="3"/>
      <c r="G318" s="3"/>
      <c r="H318" s="3"/>
      <c r="I318" s="3"/>
      <c r="J318" s="3"/>
      <c r="K318" s="3"/>
      <c r="L318" s="3"/>
      <c r="M318" s="3"/>
      <c r="N318" s="3"/>
      <c r="O318" s="3"/>
      <c r="P318" s="3"/>
      <c r="Q318" s="3"/>
      <c r="R318" s="3"/>
      <c r="S318" s="3"/>
      <c r="T318" s="3"/>
      <c r="U318" s="3"/>
      <c r="V318" s="3"/>
      <c r="W318" s="3"/>
      <c r="X318" s="3"/>
      <c r="Y318" s="3"/>
      <c r="Z318" s="3"/>
      <c r="AA318" s="3"/>
      <c r="AB318" s="3"/>
    </row>
    <row r="319" spans="1:28" x14ac:dyDescent="0.35">
      <c r="A319" s="6"/>
      <c r="B319" s="6"/>
      <c r="C319" s="6"/>
      <c r="D319" s="6"/>
      <c r="E319" s="5"/>
      <c r="F319" s="3"/>
      <c r="G319" s="3"/>
      <c r="H319" s="3"/>
      <c r="I319" s="3"/>
      <c r="J319" s="3"/>
      <c r="K319" s="3"/>
      <c r="L319" s="3"/>
      <c r="M319" s="3"/>
      <c r="N319" s="3"/>
      <c r="O319" s="3"/>
      <c r="P319" s="3"/>
      <c r="Q319" s="3"/>
      <c r="R319" s="3"/>
      <c r="S319" s="3"/>
      <c r="T319" s="3"/>
      <c r="U319" s="3"/>
      <c r="V319" s="3"/>
      <c r="W319" s="3"/>
      <c r="X319" s="3"/>
      <c r="Y319" s="3"/>
      <c r="Z319" s="3"/>
      <c r="AA319" s="3"/>
      <c r="AB319" s="3"/>
    </row>
    <row r="320" spans="1:28" x14ac:dyDescent="0.35">
      <c r="A320" s="6"/>
      <c r="B320" s="6"/>
      <c r="C320" s="6"/>
      <c r="D320" s="6"/>
      <c r="E320" s="5"/>
      <c r="F320" s="3"/>
      <c r="G320" s="3"/>
      <c r="H320" s="3"/>
      <c r="I320" s="3"/>
      <c r="J320" s="3"/>
      <c r="K320" s="3"/>
      <c r="L320" s="3"/>
      <c r="M320" s="3"/>
      <c r="N320" s="3"/>
      <c r="O320" s="3"/>
      <c r="P320" s="3"/>
      <c r="Q320" s="3"/>
      <c r="R320" s="3"/>
      <c r="S320" s="3"/>
      <c r="T320" s="3"/>
      <c r="U320" s="3"/>
      <c r="V320" s="3"/>
      <c r="W320" s="3"/>
      <c r="X320" s="3"/>
      <c r="Y320" s="3"/>
      <c r="Z320" s="3"/>
      <c r="AA320" s="3"/>
      <c r="AB320" s="3"/>
    </row>
    <row r="321" spans="1:28" x14ac:dyDescent="0.35">
      <c r="A321" s="6"/>
      <c r="B321" s="6"/>
      <c r="C321" s="6"/>
      <c r="D321" s="6"/>
      <c r="E321" s="5"/>
      <c r="F321" s="3"/>
      <c r="G321" s="3"/>
      <c r="H321" s="3"/>
      <c r="I321" s="3"/>
      <c r="J321" s="3"/>
      <c r="K321" s="3"/>
      <c r="L321" s="3"/>
      <c r="M321" s="3"/>
      <c r="N321" s="3"/>
      <c r="O321" s="3"/>
      <c r="P321" s="3"/>
      <c r="Q321" s="3"/>
      <c r="R321" s="3"/>
      <c r="S321" s="3"/>
      <c r="T321" s="3"/>
      <c r="U321" s="3"/>
      <c r="V321" s="3"/>
      <c r="W321" s="3"/>
      <c r="X321" s="3"/>
      <c r="Y321" s="3"/>
      <c r="Z321" s="3"/>
      <c r="AA321" s="3"/>
      <c r="AB321" s="3"/>
    </row>
    <row r="322" spans="1:28" x14ac:dyDescent="0.35">
      <c r="A322" s="6"/>
      <c r="B322" s="6"/>
      <c r="C322" s="6"/>
      <c r="D322" s="6"/>
      <c r="E322" s="5"/>
      <c r="F322" s="3"/>
      <c r="G322" s="3"/>
      <c r="H322" s="3"/>
      <c r="I322" s="3"/>
      <c r="J322" s="3"/>
      <c r="K322" s="3"/>
      <c r="L322" s="3"/>
      <c r="M322" s="3"/>
      <c r="N322" s="3"/>
      <c r="O322" s="3"/>
      <c r="P322" s="3"/>
      <c r="Q322" s="3"/>
      <c r="R322" s="3"/>
      <c r="S322" s="3"/>
      <c r="T322" s="3"/>
      <c r="U322" s="3"/>
      <c r="V322" s="3"/>
      <c r="W322" s="3"/>
      <c r="X322" s="3"/>
      <c r="Y322" s="3"/>
      <c r="Z322" s="3"/>
      <c r="AA322" s="3"/>
      <c r="AB322" s="3"/>
    </row>
    <row r="323" spans="1:28" x14ac:dyDescent="0.35">
      <c r="A323" s="6"/>
      <c r="B323" s="6"/>
      <c r="C323" s="6"/>
      <c r="D323" s="6"/>
      <c r="E323" s="5"/>
      <c r="F323" s="3"/>
      <c r="G323" s="3"/>
      <c r="H323" s="3"/>
      <c r="I323" s="3"/>
      <c r="J323" s="3"/>
      <c r="K323" s="3"/>
      <c r="L323" s="3"/>
      <c r="M323" s="3"/>
      <c r="N323" s="3"/>
      <c r="O323" s="3"/>
      <c r="P323" s="3"/>
      <c r="Q323" s="3"/>
      <c r="R323" s="3"/>
      <c r="S323" s="3"/>
      <c r="T323" s="3"/>
      <c r="U323" s="3"/>
      <c r="V323" s="3"/>
      <c r="W323" s="3"/>
      <c r="X323" s="3"/>
      <c r="Y323" s="3"/>
      <c r="Z323" s="3"/>
      <c r="AA323" s="3"/>
      <c r="AB323" s="3"/>
    </row>
    <row r="324" spans="1:28" x14ac:dyDescent="0.35">
      <c r="A324" s="6"/>
      <c r="B324" s="6"/>
      <c r="C324" s="6"/>
      <c r="D324" s="6"/>
      <c r="E324" s="5"/>
      <c r="F324" s="3"/>
      <c r="G324" s="3"/>
      <c r="H324" s="3"/>
      <c r="I324" s="3"/>
      <c r="J324" s="3"/>
      <c r="K324" s="3"/>
      <c r="L324" s="3"/>
      <c r="M324" s="3"/>
      <c r="N324" s="3"/>
      <c r="O324" s="3"/>
      <c r="P324" s="3"/>
      <c r="Q324" s="3"/>
      <c r="R324" s="3"/>
      <c r="S324" s="3"/>
      <c r="T324" s="3"/>
      <c r="U324" s="3"/>
      <c r="V324" s="3"/>
      <c r="W324" s="3"/>
      <c r="X324" s="3"/>
      <c r="Y324" s="3"/>
      <c r="Z324" s="3"/>
      <c r="AA324" s="3"/>
      <c r="AB324" s="3"/>
    </row>
    <row r="325" spans="1:28" x14ac:dyDescent="0.35">
      <c r="A325" s="6"/>
      <c r="B325" s="6"/>
      <c r="C325" s="6"/>
      <c r="D325" s="6"/>
      <c r="E325" s="5"/>
      <c r="F325" s="3"/>
      <c r="G325" s="3"/>
      <c r="H325" s="3"/>
      <c r="I325" s="3"/>
      <c r="J325" s="3"/>
      <c r="K325" s="3"/>
      <c r="L325" s="3"/>
      <c r="M325" s="3"/>
      <c r="N325" s="3"/>
      <c r="O325" s="3"/>
      <c r="P325" s="3"/>
      <c r="Q325" s="3"/>
      <c r="R325" s="3"/>
      <c r="S325" s="3"/>
      <c r="T325" s="3"/>
      <c r="U325" s="3"/>
      <c r="V325" s="3"/>
      <c r="W325" s="3"/>
      <c r="X325" s="3"/>
      <c r="Y325" s="3"/>
      <c r="Z325" s="3"/>
      <c r="AA325" s="3"/>
      <c r="AB325" s="3"/>
    </row>
    <row r="326" spans="1:28" x14ac:dyDescent="0.35">
      <c r="A326" s="6"/>
      <c r="B326" s="6"/>
      <c r="C326" s="6"/>
      <c r="D326" s="6"/>
      <c r="E326" s="5"/>
      <c r="F326" s="3"/>
      <c r="G326" s="3"/>
      <c r="H326" s="3"/>
      <c r="I326" s="3"/>
      <c r="J326" s="3"/>
      <c r="K326" s="3"/>
      <c r="L326" s="3"/>
      <c r="M326" s="3"/>
      <c r="N326" s="3"/>
      <c r="O326" s="3"/>
      <c r="P326" s="3"/>
      <c r="Q326" s="3"/>
      <c r="R326" s="3"/>
      <c r="S326" s="3"/>
      <c r="T326" s="3"/>
      <c r="U326" s="3"/>
      <c r="V326" s="3"/>
      <c r="W326" s="3"/>
      <c r="X326" s="3"/>
      <c r="Y326" s="3"/>
      <c r="Z326" s="3"/>
      <c r="AA326" s="3"/>
      <c r="AB326" s="3"/>
    </row>
    <row r="327" spans="1:28" x14ac:dyDescent="0.35">
      <c r="A327" s="6"/>
      <c r="B327" s="6"/>
      <c r="C327" s="6"/>
      <c r="D327" s="6"/>
      <c r="E327" s="5"/>
      <c r="F327" s="3"/>
      <c r="G327" s="3"/>
      <c r="H327" s="3"/>
      <c r="I327" s="3"/>
      <c r="J327" s="3"/>
      <c r="K327" s="3"/>
      <c r="L327" s="3"/>
      <c r="M327" s="3"/>
      <c r="N327" s="3"/>
      <c r="O327" s="3"/>
      <c r="P327" s="3"/>
      <c r="Q327" s="3"/>
      <c r="R327" s="3"/>
      <c r="S327" s="3"/>
      <c r="T327" s="3"/>
      <c r="U327" s="3"/>
      <c r="V327" s="3"/>
      <c r="W327" s="3"/>
      <c r="X327" s="3"/>
      <c r="Y327" s="3"/>
      <c r="Z327" s="3"/>
      <c r="AA327" s="3"/>
      <c r="AB327" s="3"/>
    </row>
    <row r="328" spans="1:28" x14ac:dyDescent="0.35">
      <c r="A328" s="6"/>
      <c r="B328" s="6"/>
      <c r="C328" s="6"/>
      <c r="D328" s="6"/>
      <c r="E328" s="5"/>
      <c r="F328" s="3"/>
      <c r="G328" s="3"/>
      <c r="H328" s="3"/>
      <c r="I328" s="3"/>
      <c r="J328" s="3"/>
      <c r="K328" s="3"/>
      <c r="L328" s="3"/>
      <c r="M328" s="3"/>
      <c r="N328" s="3"/>
      <c r="O328" s="3"/>
      <c r="P328" s="3"/>
      <c r="Q328" s="3"/>
      <c r="R328" s="3"/>
      <c r="S328" s="3"/>
      <c r="T328" s="3"/>
      <c r="U328" s="3"/>
      <c r="V328" s="3"/>
      <c r="W328" s="3"/>
      <c r="X328" s="3"/>
      <c r="Y328" s="3"/>
      <c r="Z328" s="3"/>
      <c r="AA328" s="3"/>
      <c r="AB328" s="3"/>
    </row>
    <row r="329" spans="1:28" x14ac:dyDescent="0.35">
      <c r="A329" s="6"/>
      <c r="B329" s="6"/>
      <c r="C329" s="6"/>
      <c r="D329" s="6"/>
      <c r="E329" s="5"/>
      <c r="F329" s="3"/>
      <c r="G329" s="3"/>
      <c r="H329" s="3"/>
      <c r="I329" s="3"/>
      <c r="J329" s="3"/>
      <c r="K329" s="3"/>
      <c r="L329" s="3"/>
      <c r="M329" s="3"/>
      <c r="N329" s="3"/>
      <c r="O329" s="3"/>
      <c r="P329" s="3"/>
      <c r="Q329" s="3"/>
      <c r="R329" s="3"/>
      <c r="S329" s="3"/>
      <c r="T329" s="3"/>
      <c r="U329" s="3"/>
      <c r="V329" s="3"/>
      <c r="W329" s="3"/>
      <c r="X329" s="3"/>
      <c r="Y329" s="3"/>
      <c r="Z329" s="3"/>
      <c r="AA329" s="3"/>
      <c r="AB329" s="3"/>
    </row>
    <row r="330" spans="1:28" x14ac:dyDescent="0.35">
      <c r="A330" s="6"/>
      <c r="B330" s="6"/>
      <c r="C330" s="6"/>
      <c r="D330" s="6"/>
      <c r="E330" s="5"/>
      <c r="F330" s="3"/>
      <c r="G330" s="3"/>
      <c r="H330" s="3"/>
      <c r="I330" s="3"/>
      <c r="J330" s="3"/>
      <c r="K330" s="3"/>
      <c r="L330" s="3"/>
      <c r="M330" s="3"/>
      <c r="N330" s="3"/>
      <c r="O330" s="3"/>
      <c r="P330" s="3"/>
      <c r="Q330" s="3"/>
      <c r="R330" s="3"/>
      <c r="S330" s="3"/>
      <c r="T330" s="3"/>
      <c r="U330" s="3"/>
      <c r="V330" s="3"/>
      <c r="W330" s="3"/>
      <c r="X330" s="3"/>
      <c r="Y330" s="3"/>
      <c r="Z330" s="3"/>
      <c r="AA330" s="3"/>
      <c r="AB330" s="3"/>
    </row>
    <row r="331" spans="1:28" x14ac:dyDescent="0.35">
      <c r="A331" s="6"/>
      <c r="B331" s="6"/>
      <c r="C331" s="6"/>
      <c r="D331" s="6"/>
      <c r="E331" s="5"/>
      <c r="F331" s="3"/>
      <c r="G331" s="3"/>
      <c r="H331" s="3"/>
      <c r="I331" s="3"/>
      <c r="J331" s="3"/>
      <c r="K331" s="3"/>
      <c r="L331" s="3"/>
      <c r="M331" s="3"/>
      <c r="N331" s="3"/>
      <c r="O331" s="3"/>
      <c r="P331" s="3"/>
      <c r="Q331" s="3"/>
      <c r="R331" s="3"/>
      <c r="S331" s="3"/>
      <c r="T331" s="3"/>
      <c r="U331" s="3"/>
      <c r="V331" s="3"/>
      <c r="W331" s="3"/>
      <c r="X331" s="3"/>
      <c r="Y331" s="3"/>
      <c r="Z331" s="3"/>
      <c r="AA331" s="3"/>
      <c r="AB331" s="3"/>
    </row>
    <row r="332" spans="1:28" x14ac:dyDescent="0.35">
      <c r="A332" s="6"/>
      <c r="B332" s="6"/>
      <c r="C332" s="6"/>
      <c r="D332" s="6"/>
      <c r="E332" s="5"/>
      <c r="F332" s="3"/>
      <c r="G332" s="3"/>
      <c r="H332" s="3"/>
      <c r="I332" s="3"/>
      <c r="J332" s="3"/>
      <c r="K332" s="3"/>
      <c r="L332" s="3"/>
      <c r="M332" s="3"/>
      <c r="N332" s="3"/>
      <c r="O332" s="3"/>
      <c r="P332" s="3"/>
      <c r="Q332" s="3"/>
      <c r="R332" s="3"/>
      <c r="S332" s="3"/>
      <c r="T332" s="3"/>
      <c r="U332" s="3"/>
      <c r="V332" s="3"/>
      <c r="W332" s="3"/>
      <c r="X332" s="3"/>
      <c r="Y332" s="3"/>
      <c r="Z332" s="3"/>
      <c r="AA332" s="3"/>
      <c r="AB332" s="3"/>
    </row>
    <row r="333" spans="1:28" x14ac:dyDescent="0.35">
      <c r="A333" s="6"/>
      <c r="B333" s="6"/>
      <c r="C333" s="6"/>
      <c r="D333" s="6"/>
      <c r="E333" s="5"/>
      <c r="F333" s="3"/>
      <c r="G333" s="3"/>
      <c r="H333" s="3"/>
      <c r="I333" s="3"/>
      <c r="J333" s="3"/>
      <c r="K333" s="3"/>
      <c r="L333" s="3"/>
      <c r="M333" s="3"/>
      <c r="N333" s="3"/>
      <c r="O333" s="3"/>
      <c r="P333" s="3"/>
      <c r="Q333" s="3"/>
      <c r="R333" s="3"/>
      <c r="S333" s="3"/>
      <c r="T333" s="3"/>
      <c r="U333" s="3"/>
      <c r="V333" s="3"/>
      <c r="W333" s="3"/>
      <c r="X333" s="3"/>
      <c r="Y333" s="3"/>
      <c r="Z333" s="3"/>
      <c r="AA333" s="3"/>
      <c r="AB333" s="3"/>
    </row>
    <row r="334" spans="1:28" x14ac:dyDescent="0.35">
      <c r="A334" s="6"/>
      <c r="B334" s="6"/>
      <c r="C334" s="6"/>
      <c r="D334" s="6"/>
      <c r="E334" s="5"/>
      <c r="F334" s="3"/>
      <c r="G334" s="3"/>
      <c r="H334" s="3"/>
      <c r="I334" s="3"/>
      <c r="J334" s="3"/>
      <c r="K334" s="3"/>
      <c r="L334" s="3"/>
      <c r="M334" s="3"/>
      <c r="N334" s="3"/>
      <c r="O334" s="3"/>
      <c r="P334" s="3"/>
      <c r="Q334" s="3"/>
      <c r="R334" s="3"/>
      <c r="S334" s="3"/>
      <c r="T334" s="3"/>
      <c r="U334" s="3"/>
      <c r="V334" s="3"/>
      <c r="W334" s="3"/>
      <c r="X334" s="3"/>
      <c r="Y334" s="3"/>
      <c r="Z334" s="3"/>
      <c r="AA334" s="3"/>
      <c r="AB334" s="3"/>
    </row>
    <row r="335" spans="1:28" x14ac:dyDescent="0.35">
      <c r="A335" s="6"/>
      <c r="B335" s="6"/>
      <c r="C335" s="6"/>
      <c r="D335" s="6"/>
      <c r="E335" s="5"/>
      <c r="F335" s="3"/>
      <c r="G335" s="3"/>
      <c r="H335" s="3"/>
      <c r="I335" s="3"/>
      <c r="J335" s="3"/>
      <c r="K335" s="3"/>
      <c r="L335" s="3"/>
      <c r="M335" s="3"/>
      <c r="N335" s="3"/>
      <c r="O335" s="3"/>
      <c r="P335" s="3"/>
      <c r="Q335" s="3"/>
      <c r="R335" s="3"/>
      <c r="S335" s="3"/>
      <c r="T335" s="3"/>
      <c r="U335" s="3"/>
      <c r="V335" s="3"/>
      <c r="W335" s="3"/>
      <c r="X335" s="3"/>
      <c r="Y335" s="3"/>
      <c r="Z335" s="3"/>
      <c r="AA335" s="3"/>
      <c r="AB335" s="3"/>
    </row>
    <row r="336" spans="1:28" x14ac:dyDescent="0.35">
      <c r="A336" s="6"/>
      <c r="B336" s="6"/>
      <c r="C336" s="6"/>
      <c r="D336" s="6"/>
      <c r="E336" s="5"/>
      <c r="F336" s="3"/>
      <c r="G336" s="3"/>
      <c r="H336" s="3"/>
      <c r="I336" s="3"/>
      <c r="J336" s="3"/>
      <c r="K336" s="3"/>
      <c r="L336" s="3"/>
      <c r="M336" s="3"/>
      <c r="N336" s="3"/>
      <c r="O336" s="3"/>
      <c r="P336" s="3"/>
      <c r="Q336" s="3"/>
      <c r="R336" s="3"/>
      <c r="S336" s="3"/>
      <c r="T336" s="3"/>
      <c r="U336" s="3"/>
      <c r="V336" s="3"/>
      <c r="W336" s="3"/>
      <c r="X336" s="3"/>
      <c r="Y336" s="3"/>
      <c r="Z336" s="3"/>
      <c r="AA336" s="3"/>
      <c r="AB336" s="3"/>
    </row>
    <row r="337" spans="1:28" x14ac:dyDescent="0.35">
      <c r="A337" s="6"/>
      <c r="B337" s="6"/>
      <c r="C337" s="6"/>
      <c r="D337" s="6"/>
      <c r="E337" s="5"/>
      <c r="F337" s="3"/>
      <c r="G337" s="3"/>
      <c r="H337" s="3"/>
      <c r="I337" s="3"/>
      <c r="J337" s="3"/>
      <c r="K337" s="3"/>
      <c r="L337" s="3"/>
      <c r="M337" s="3"/>
      <c r="N337" s="3"/>
      <c r="O337" s="3"/>
      <c r="P337" s="3"/>
      <c r="Q337" s="3"/>
      <c r="R337" s="3"/>
      <c r="S337" s="3"/>
      <c r="T337" s="3"/>
      <c r="U337" s="3"/>
      <c r="V337" s="3"/>
      <c r="W337" s="3"/>
      <c r="X337" s="3"/>
      <c r="Y337" s="3"/>
      <c r="Z337" s="3"/>
      <c r="AA337" s="3"/>
      <c r="AB337" s="3"/>
    </row>
    <row r="338" spans="1:28" x14ac:dyDescent="0.35">
      <c r="A338" s="6"/>
      <c r="B338" s="6"/>
      <c r="C338" s="6"/>
      <c r="D338" s="6"/>
      <c r="E338" s="5"/>
      <c r="F338" s="3"/>
      <c r="G338" s="3"/>
      <c r="H338" s="3"/>
      <c r="I338" s="3"/>
      <c r="J338" s="3"/>
      <c r="K338" s="3"/>
      <c r="L338" s="3"/>
      <c r="M338" s="3"/>
      <c r="N338" s="3"/>
      <c r="O338" s="3"/>
      <c r="P338" s="3"/>
      <c r="Q338" s="3"/>
      <c r="R338" s="3"/>
      <c r="S338" s="3"/>
      <c r="T338" s="3"/>
      <c r="U338" s="3"/>
      <c r="V338" s="3"/>
      <c r="W338" s="3"/>
      <c r="X338" s="3"/>
      <c r="Y338" s="3"/>
      <c r="Z338" s="3"/>
      <c r="AA338" s="3"/>
      <c r="AB338" s="3"/>
    </row>
    <row r="339" spans="1:28" x14ac:dyDescent="0.35">
      <c r="A339" s="6"/>
      <c r="B339" s="6"/>
      <c r="C339" s="6"/>
      <c r="D339" s="6"/>
      <c r="E339" s="5"/>
      <c r="F339" s="3"/>
      <c r="G339" s="3"/>
      <c r="H339" s="3"/>
      <c r="I339" s="3"/>
      <c r="J339" s="3"/>
      <c r="K339" s="3"/>
      <c r="L339" s="3"/>
      <c r="M339" s="3"/>
      <c r="N339" s="3"/>
      <c r="O339" s="3"/>
      <c r="P339" s="3"/>
      <c r="Q339" s="3"/>
      <c r="R339" s="3"/>
      <c r="S339" s="3"/>
      <c r="T339" s="3"/>
      <c r="U339" s="3"/>
      <c r="V339" s="3"/>
      <c r="W339" s="3"/>
      <c r="X339" s="3"/>
      <c r="Y339" s="3"/>
      <c r="Z339" s="3"/>
      <c r="AA339" s="3"/>
      <c r="AB339" s="3"/>
    </row>
    <row r="340" spans="1:28" x14ac:dyDescent="0.35">
      <c r="A340" s="6"/>
      <c r="B340" s="6"/>
      <c r="C340" s="6"/>
      <c r="D340" s="6"/>
      <c r="E340" s="5"/>
      <c r="F340" s="3"/>
      <c r="G340" s="3"/>
      <c r="H340" s="3"/>
      <c r="I340" s="3"/>
      <c r="J340" s="3"/>
      <c r="K340" s="3"/>
      <c r="L340" s="3"/>
      <c r="M340" s="3"/>
      <c r="N340" s="3"/>
      <c r="O340" s="3"/>
      <c r="P340" s="3"/>
      <c r="Q340" s="3"/>
      <c r="R340" s="3"/>
      <c r="S340" s="3"/>
      <c r="T340" s="3"/>
      <c r="U340" s="3"/>
      <c r="V340" s="3"/>
      <c r="W340" s="3"/>
      <c r="X340" s="3"/>
      <c r="Y340" s="3"/>
      <c r="Z340" s="3"/>
      <c r="AA340" s="3"/>
      <c r="AB340" s="3"/>
    </row>
    <row r="341" spans="1:28" x14ac:dyDescent="0.35">
      <c r="A341" s="6"/>
      <c r="B341" s="6"/>
      <c r="C341" s="6"/>
      <c r="D341" s="6"/>
      <c r="E341" s="5"/>
      <c r="F341" s="3"/>
      <c r="G341" s="3"/>
      <c r="H341" s="3"/>
      <c r="I341" s="3"/>
      <c r="J341" s="3"/>
      <c r="K341" s="3"/>
      <c r="L341" s="3"/>
      <c r="M341" s="3"/>
      <c r="N341" s="3"/>
      <c r="O341" s="3"/>
      <c r="P341" s="3"/>
      <c r="Q341" s="3"/>
      <c r="R341" s="3"/>
      <c r="S341" s="3"/>
      <c r="T341" s="3"/>
      <c r="U341" s="3"/>
      <c r="V341" s="3"/>
      <c r="W341" s="3"/>
      <c r="X341" s="3"/>
      <c r="Y341" s="3"/>
      <c r="Z341" s="3"/>
      <c r="AA341" s="3"/>
      <c r="AB341" s="3"/>
    </row>
    <row r="342" spans="1:28" x14ac:dyDescent="0.35">
      <c r="A342" s="6"/>
      <c r="B342" s="6"/>
      <c r="C342" s="6"/>
      <c r="D342" s="6"/>
      <c r="E342" s="5"/>
      <c r="F342" s="3"/>
      <c r="G342" s="3"/>
      <c r="H342" s="3"/>
      <c r="I342" s="3"/>
      <c r="J342" s="3"/>
      <c r="K342" s="3"/>
      <c r="L342" s="3"/>
      <c r="M342" s="3"/>
      <c r="N342" s="3"/>
      <c r="O342" s="3"/>
      <c r="P342" s="3"/>
      <c r="Q342" s="3"/>
      <c r="R342" s="3"/>
      <c r="S342" s="3"/>
      <c r="T342" s="3"/>
      <c r="U342" s="3"/>
      <c r="V342" s="3"/>
      <c r="W342" s="3"/>
      <c r="X342" s="3"/>
      <c r="Y342" s="3"/>
      <c r="Z342" s="3"/>
      <c r="AA342" s="3"/>
      <c r="AB342" s="3"/>
    </row>
    <row r="343" spans="1:28" x14ac:dyDescent="0.35">
      <c r="A343" s="6"/>
      <c r="B343" s="6"/>
      <c r="C343" s="6"/>
      <c r="D343" s="6"/>
      <c r="E343" s="5"/>
      <c r="F343" s="3"/>
      <c r="G343" s="3"/>
      <c r="H343" s="3"/>
      <c r="I343" s="3"/>
      <c r="J343" s="3"/>
      <c r="K343" s="3"/>
      <c r="L343" s="3"/>
      <c r="M343" s="3"/>
      <c r="N343" s="3"/>
      <c r="O343" s="3"/>
      <c r="P343" s="3"/>
      <c r="Q343" s="3"/>
      <c r="R343" s="3"/>
      <c r="S343" s="3"/>
      <c r="T343" s="3"/>
      <c r="U343" s="3"/>
      <c r="V343" s="3"/>
      <c r="W343" s="3"/>
      <c r="X343" s="3"/>
      <c r="Y343" s="3"/>
      <c r="Z343" s="3"/>
      <c r="AA343" s="3"/>
      <c r="AB343" s="3"/>
    </row>
    <row r="344" spans="1:28" x14ac:dyDescent="0.35">
      <c r="A344" s="6"/>
      <c r="B344" s="6"/>
      <c r="C344" s="6"/>
      <c r="D344" s="6"/>
      <c r="E344" s="5"/>
      <c r="F344" s="3"/>
      <c r="G344" s="3"/>
      <c r="H344" s="3"/>
      <c r="I344" s="3"/>
      <c r="J344" s="3"/>
      <c r="K344" s="3"/>
      <c r="L344" s="3"/>
      <c r="M344" s="3"/>
      <c r="N344" s="3"/>
      <c r="O344" s="3"/>
      <c r="P344" s="3"/>
      <c r="Q344" s="3"/>
      <c r="R344" s="3"/>
      <c r="S344" s="3"/>
      <c r="T344" s="3"/>
      <c r="U344" s="3"/>
      <c r="V344" s="3"/>
      <c r="W344" s="3"/>
      <c r="X344" s="3"/>
      <c r="Y344" s="3"/>
      <c r="Z344" s="3"/>
      <c r="AA344" s="3"/>
      <c r="AB344" s="3"/>
    </row>
    <row r="345" spans="1:28" x14ac:dyDescent="0.35">
      <c r="A345" s="6"/>
      <c r="B345" s="6"/>
      <c r="C345" s="6"/>
      <c r="D345" s="6"/>
      <c r="E345" s="5"/>
      <c r="F345" s="3"/>
      <c r="G345" s="3"/>
      <c r="H345" s="3"/>
      <c r="I345" s="3"/>
      <c r="J345" s="3"/>
      <c r="K345" s="3"/>
      <c r="L345" s="3"/>
      <c r="M345" s="3"/>
      <c r="N345" s="3"/>
      <c r="O345" s="3"/>
      <c r="P345" s="3"/>
      <c r="Q345" s="3"/>
      <c r="R345" s="3"/>
      <c r="S345" s="3"/>
      <c r="T345" s="3"/>
      <c r="U345" s="3"/>
      <c r="V345" s="3"/>
      <c r="W345" s="3"/>
      <c r="X345" s="3"/>
      <c r="Y345" s="3"/>
      <c r="Z345" s="3"/>
      <c r="AA345" s="3"/>
      <c r="AB345" s="3"/>
    </row>
    <row r="346" spans="1:28" x14ac:dyDescent="0.35">
      <c r="A346" s="6"/>
      <c r="B346" s="6"/>
      <c r="C346" s="6"/>
      <c r="D346" s="6"/>
      <c r="E346" s="5"/>
      <c r="F346" s="3"/>
      <c r="G346" s="3"/>
      <c r="H346" s="3"/>
      <c r="I346" s="3"/>
      <c r="J346" s="3"/>
      <c r="K346" s="3"/>
      <c r="L346" s="3"/>
      <c r="M346" s="3"/>
      <c r="N346" s="3"/>
      <c r="O346" s="3"/>
      <c r="P346" s="3"/>
      <c r="Q346" s="3"/>
      <c r="R346" s="3"/>
      <c r="S346" s="3"/>
      <c r="T346" s="3"/>
      <c r="U346" s="3"/>
      <c r="V346" s="3"/>
      <c r="W346" s="3"/>
      <c r="X346" s="3"/>
      <c r="Y346" s="3"/>
      <c r="Z346" s="3"/>
      <c r="AA346" s="3"/>
      <c r="AB346" s="3"/>
    </row>
    <row r="347" spans="1:28" x14ac:dyDescent="0.35">
      <c r="A347" s="6"/>
      <c r="B347" s="6"/>
      <c r="C347" s="6"/>
      <c r="D347" s="6"/>
      <c r="E347" s="5"/>
      <c r="F347" s="3"/>
      <c r="G347" s="3"/>
      <c r="H347" s="3"/>
      <c r="I347" s="3"/>
      <c r="J347" s="3"/>
      <c r="K347" s="3"/>
      <c r="L347" s="3"/>
      <c r="M347" s="3"/>
      <c r="N347" s="3"/>
      <c r="O347" s="3"/>
      <c r="P347" s="3"/>
      <c r="Q347" s="3"/>
      <c r="R347" s="3"/>
      <c r="S347" s="3"/>
      <c r="T347" s="3"/>
      <c r="U347" s="3"/>
      <c r="V347" s="3"/>
      <c r="W347" s="3"/>
      <c r="X347" s="3"/>
      <c r="Y347" s="3"/>
      <c r="Z347" s="3"/>
      <c r="AA347" s="3"/>
      <c r="AB347" s="3"/>
    </row>
    <row r="348" spans="1:28" x14ac:dyDescent="0.35">
      <c r="A348" s="6"/>
      <c r="B348" s="6"/>
      <c r="C348" s="6"/>
      <c r="D348" s="6"/>
      <c r="E348" s="5"/>
      <c r="F348" s="3"/>
      <c r="G348" s="3"/>
      <c r="H348" s="3"/>
      <c r="I348" s="3"/>
      <c r="J348" s="3"/>
      <c r="K348" s="3"/>
      <c r="L348" s="3"/>
      <c r="M348" s="3"/>
      <c r="N348" s="3"/>
      <c r="O348" s="3"/>
      <c r="P348" s="3"/>
      <c r="Q348" s="3"/>
      <c r="R348" s="3"/>
      <c r="S348" s="3"/>
      <c r="T348" s="3"/>
      <c r="U348" s="3"/>
      <c r="V348" s="3"/>
      <c r="W348" s="3"/>
      <c r="X348" s="3"/>
      <c r="Y348" s="3"/>
      <c r="Z348" s="3"/>
      <c r="AA348" s="3"/>
      <c r="AB348" s="3"/>
    </row>
    <row r="349" spans="1:28" x14ac:dyDescent="0.35">
      <c r="A349" s="6"/>
      <c r="B349" s="6"/>
      <c r="C349" s="6"/>
      <c r="D349" s="6"/>
      <c r="E349" s="5"/>
      <c r="F349" s="3"/>
      <c r="G349" s="3"/>
      <c r="H349" s="3"/>
      <c r="I349" s="3"/>
      <c r="J349" s="3"/>
      <c r="K349" s="3"/>
      <c r="L349" s="3"/>
      <c r="M349" s="3"/>
      <c r="N349" s="3"/>
      <c r="O349" s="3"/>
      <c r="P349" s="3"/>
      <c r="Q349" s="3"/>
      <c r="R349" s="3"/>
      <c r="S349" s="3"/>
      <c r="T349" s="3"/>
      <c r="U349" s="3"/>
      <c r="V349" s="3"/>
      <c r="W349" s="3"/>
      <c r="X349" s="3"/>
      <c r="Y349" s="3"/>
      <c r="Z349" s="3"/>
      <c r="AA349" s="3"/>
      <c r="AB349" s="3"/>
    </row>
    <row r="350" spans="1:28" x14ac:dyDescent="0.35">
      <c r="A350" s="6"/>
      <c r="B350" s="6"/>
      <c r="C350" s="6"/>
      <c r="D350" s="6"/>
      <c r="E350" s="5"/>
      <c r="F350" s="3"/>
      <c r="G350" s="3"/>
      <c r="H350" s="3"/>
      <c r="I350" s="3"/>
      <c r="J350" s="3"/>
      <c r="K350" s="3"/>
      <c r="L350" s="3"/>
      <c r="M350" s="3"/>
      <c r="N350" s="3"/>
      <c r="O350" s="3"/>
      <c r="P350" s="3"/>
      <c r="Q350" s="3"/>
      <c r="R350" s="3"/>
      <c r="S350" s="3"/>
      <c r="T350" s="3"/>
      <c r="U350" s="3"/>
      <c r="V350" s="3"/>
      <c r="W350" s="3"/>
      <c r="X350" s="3"/>
      <c r="Y350" s="3"/>
      <c r="Z350" s="3"/>
      <c r="AA350" s="3"/>
      <c r="AB350" s="3"/>
    </row>
    <row r="351" spans="1:28" x14ac:dyDescent="0.35">
      <c r="A351" s="6"/>
      <c r="B351" s="6"/>
      <c r="C351" s="6"/>
      <c r="D351" s="6"/>
      <c r="E351" s="5"/>
      <c r="F351" s="3"/>
      <c r="G351" s="3"/>
      <c r="H351" s="3"/>
      <c r="I351" s="3"/>
      <c r="J351" s="3"/>
      <c r="K351" s="3"/>
      <c r="L351" s="3"/>
      <c r="M351" s="3"/>
      <c r="N351" s="3"/>
      <c r="O351" s="3"/>
      <c r="P351" s="3"/>
      <c r="Q351" s="3"/>
      <c r="R351" s="3"/>
      <c r="S351" s="3"/>
      <c r="T351" s="3"/>
      <c r="U351" s="3"/>
      <c r="V351" s="3"/>
      <c r="W351" s="3"/>
      <c r="X351" s="3"/>
      <c r="Y351" s="3"/>
      <c r="Z351" s="3"/>
      <c r="AA351" s="3"/>
      <c r="AB351" s="3"/>
    </row>
    <row r="352" spans="1:28" x14ac:dyDescent="0.35">
      <c r="A352" s="6"/>
      <c r="B352" s="6"/>
      <c r="C352" s="6"/>
      <c r="D352" s="6"/>
      <c r="E352" s="5"/>
      <c r="F352" s="3"/>
      <c r="G352" s="3"/>
      <c r="H352" s="3"/>
      <c r="I352" s="3"/>
      <c r="J352" s="3"/>
      <c r="K352" s="3"/>
      <c r="L352" s="3"/>
      <c r="M352" s="3"/>
      <c r="N352" s="3"/>
      <c r="O352" s="3"/>
      <c r="P352" s="3"/>
      <c r="Q352" s="3"/>
      <c r="R352" s="3"/>
      <c r="S352" s="3"/>
      <c r="T352" s="3"/>
      <c r="U352" s="3"/>
      <c r="V352" s="3"/>
      <c r="W352" s="3"/>
      <c r="X352" s="3"/>
      <c r="Y352" s="3"/>
      <c r="Z352" s="3"/>
      <c r="AA352" s="3"/>
      <c r="AB352" s="3"/>
    </row>
    <row r="353" spans="1:28" x14ac:dyDescent="0.35">
      <c r="A353" s="6"/>
      <c r="B353" s="6"/>
      <c r="C353" s="6"/>
      <c r="D353" s="6"/>
      <c r="E353" s="5"/>
      <c r="F353" s="3"/>
      <c r="G353" s="3"/>
      <c r="H353" s="3"/>
      <c r="I353" s="3"/>
      <c r="J353" s="3"/>
      <c r="K353" s="3"/>
      <c r="L353" s="3"/>
      <c r="M353" s="3"/>
      <c r="N353" s="3"/>
      <c r="O353" s="3"/>
      <c r="P353" s="3"/>
      <c r="Q353" s="3"/>
      <c r="R353" s="3"/>
      <c r="S353" s="3"/>
      <c r="T353" s="3"/>
      <c r="U353" s="3"/>
      <c r="V353" s="3"/>
      <c r="W353" s="3"/>
      <c r="X353" s="3"/>
      <c r="Y353" s="3"/>
      <c r="Z353" s="3"/>
      <c r="AA353" s="3"/>
      <c r="AB353" s="3"/>
    </row>
    <row r="354" spans="1:28" x14ac:dyDescent="0.35">
      <c r="A354" s="6"/>
      <c r="B354" s="6"/>
      <c r="C354" s="6"/>
      <c r="D354" s="6"/>
      <c r="E354" s="5"/>
      <c r="F354" s="3"/>
      <c r="G354" s="3"/>
      <c r="H354" s="3"/>
      <c r="I354" s="3"/>
      <c r="J354" s="3"/>
      <c r="K354" s="3"/>
      <c r="L354" s="3"/>
      <c r="M354" s="3"/>
      <c r="N354" s="3"/>
      <c r="O354" s="3"/>
      <c r="P354" s="3"/>
      <c r="Q354" s="3"/>
      <c r="R354" s="3"/>
      <c r="S354" s="3"/>
      <c r="T354" s="3"/>
      <c r="U354" s="3"/>
      <c r="V354" s="3"/>
      <c r="W354" s="3"/>
      <c r="X354" s="3"/>
      <c r="Y354" s="3"/>
      <c r="Z354" s="3"/>
      <c r="AA354" s="3"/>
      <c r="AB354" s="3"/>
    </row>
    <row r="355" spans="1:28" x14ac:dyDescent="0.35">
      <c r="A355" s="6"/>
      <c r="B355" s="6"/>
      <c r="C355" s="6"/>
      <c r="D355" s="6"/>
      <c r="E355" s="5"/>
      <c r="F355" s="3"/>
      <c r="G355" s="3"/>
      <c r="H355" s="3"/>
      <c r="I355" s="3"/>
      <c r="J355" s="3"/>
      <c r="K355" s="3"/>
      <c r="L355" s="3"/>
      <c r="M355" s="3"/>
      <c r="N355" s="3"/>
      <c r="O355" s="3"/>
      <c r="P355" s="3"/>
      <c r="Q355" s="3"/>
      <c r="R355" s="3"/>
      <c r="S355" s="3"/>
      <c r="T355" s="3"/>
      <c r="U355" s="3"/>
      <c r="V355" s="3"/>
      <c r="W355" s="3"/>
      <c r="X355" s="3"/>
      <c r="Y355" s="3"/>
      <c r="Z355" s="3"/>
      <c r="AA355" s="3"/>
      <c r="AB355" s="3"/>
    </row>
    <row r="356" spans="1:28" x14ac:dyDescent="0.35">
      <c r="A356" s="6"/>
      <c r="B356" s="6"/>
      <c r="C356" s="6"/>
      <c r="D356" s="6"/>
      <c r="E356" s="5"/>
      <c r="F356" s="3"/>
      <c r="G356" s="3"/>
      <c r="H356" s="3"/>
      <c r="I356" s="3"/>
      <c r="J356" s="3"/>
      <c r="K356" s="3"/>
      <c r="L356" s="3"/>
      <c r="M356" s="3"/>
      <c r="N356" s="3"/>
      <c r="O356" s="3"/>
      <c r="P356" s="3"/>
      <c r="Q356" s="3"/>
      <c r="R356" s="3"/>
      <c r="S356" s="3"/>
      <c r="T356" s="3"/>
      <c r="U356" s="3"/>
      <c r="V356" s="3"/>
      <c r="W356" s="3"/>
      <c r="X356" s="3"/>
      <c r="Y356" s="3"/>
      <c r="Z356" s="3"/>
      <c r="AA356" s="3"/>
      <c r="AB356" s="3"/>
    </row>
    <row r="357" spans="1:28" x14ac:dyDescent="0.35">
      <c r="A357" s="6"/>
      <c r="B357" s="6"/>
      <c r="C357" s="6"/>
      <c r="D357" s="6"/>
      <c r="E357" s="5"/>
      <c r="F357" s="3"/>
      <c r="G357" s="3"/>
      <c r="H357" s="3"/>
      <c r="I357" s="3"/>
      <c r="J357" s="3"/>
      <c r="K357" s="3"/>
      <c r="L357" s="3"/>
      <c r="M357" s="3"/>
      <c r="N357" s="3"/>
      <c r="O357" s="3"/>
      <c r="P357" s="3"/>
      <c r="Q357" s="3"/>
      <c r="R357" s="3"/>
      <c r="S357" s="3"/>
      <c r="T357" s="3"/>
      <c r="U357" s="3"/>
      <c r="V357" s="3"/>
      <c r="W357" s="3"/>
      <c r="X357" s="3"/>
      <c r="Y357" s="3"/>
      <c r="Z357" s="3"/>
      <c r="AA357" s="3"/>
      <c r="AB357" s="3"/>
    </row>
    <row r="358" spans="1:28" x14ac:dyDescent="0.35">
      <c r="A358" s="6"/>
      <c r="B358" s="6"/>
      <c r="C358" s="6"/>
      <c r="D358" s="6"/>
      <c r="E358" s="5"/>
      <c r="F358" s="3"/>
      <c r="G358" s="3"/>
      <c r="H358" s="3"/>
      <c r="I358" s="3"/>
      <c r="J358" s="3"/>
      <c r="K358" s="3"/>
      <c r="L358" s="3"/>
      <c r="M358" s="3"/>
      <c r="N358" s="3"/>
      <c r="O358" s="3"/>
      <c r="P358" s="3"/>
      <c r="Q358" s="3"/>
      <c r="R358" s="3"/>
      <c r="S358" s="3"/>
      <c r="T358" s="3"/>
      <c r="U358" s="3"/>
      <c r="V358" s="3"/>
      <c r="W358" s="3"/>
      <c r="X358" s="3"/>
      <c r="Y358" s="3"/>
      <c r="Z358" s="3"/>
      <c r="AA358" s="3"/>
      <c r="AB358" s="3"/>
    </row>
    <row r="359" spans="1:28" x14ac:dyDescent="0.35">
      <c r="A359" s="6"/>
      <c r="B359" s="6"/>
      <c r="C359" s="6"/>
      <c r="D359" s="6"/>
      <c r="E359" s="5"/>
      <c r="F359" s="3"/>
      <c r="G359" s="3"/>
      <c r="H359" s="3"/>
      <c r="I359" s="3"/>
      <c r="J359" s="3"/>
      <c r="K359" s="3"/>
      <c r="L359" s="3"/>
      <c r="M359" s="3"/>
      <c r="N359" s="3"/>
      <c r="O359" s="3"/>
      <c r="P359" s="3"/>
      <c r="Q359" s="3"/>
      <c r="R359" s="3"/>
      <c r="S359" s="3"/>
      <c r="T359" s="3"/>
      <c r="U359" s="3"/>
      <c r="V359" s="3"/>
      <c r="W359" s="3"/>
      <c r="X359" s="3"/>
      <c r="Y359" s="3"/>
      <c r="Z359" s="3"/>
      <c r="AA359" s="3"/>
      <c r="AB359" s="3"/>
    </row>
    <row r="360" spans="1:28" x14ac:dyDescent="0.35">
      <c r="A360" s="6"/>
      <c r="B360" s="6"/>
      <c r="C360" s="6"/>
      <c r="D360" s="6"/>
      <c r="E360" s="5"/>
      <c r="F360" s="3"/>
      <c r="G360" s="3"/>
      <c r="H360" s="3"/>
      <c r="I360" s="3"/>
      <c r="J360" s="3"/>
      <c r="K360" s="3"/>
      <c r="L360" s="3"/>
      <c r="M360" s="3"/>
      <c r="N360" s="3"/>
      <c r="O360" s="3"/>
      <c r="P360" s="3"/>
      <c r="Q360" s="3"/>
      <c r="R360" s="3"/>
      <c r="S360" s="3"/>
      <c r="T360" s="3"/>
      <c r="U360" s="3"/>
      <c r="V360" s="3"/>
      <c r="W360" s="3"/>
      <c r="X360" s="3"/>
      <c r="Y360" s="3"/>
      <c r="Z360" s="3"/>
      <c r="AA360" s="3"/>
      <c r="AB360" s="3"/>
    </row>
    <row r="361" spans="1:28" x14ac:dyDescent="0.35">
      <c r="A361" s="6"/>
      <c r="B361" s="6"/>
      <c r="C361" s="6"/>
      <c r="D361" s="6"/>
      <c r="E361" s="5"/>
      <c r="F361" s="3"/>
      <c r="G361" s="3"/>
      <c r="H361" s="3"/>
      <c r="I361" s="3"/>
      <c r="J361" s="3"/>
      <c r="K361" s="3"/>
      <c r="L361" s="3"/>
      <c r="M361" s="3"/>
      <c r="N361" s="3"/>
      <c r="O361" s="3"/>
      <c r="P361" s="3"/>
      <c r="Q361" s="3"/>
      <c r="R361" s="3"/>
      <c r="S361" s="3"/>
      <c r="T361" s="3"/>
      <c r="U361" s="3"/>
      <c r="V361" s="3"/>
      <c r="W361" s="3"/>
      <c r="X361" s="3"/>
      <c r="Y361" s="3"/>
      <c r="Z361" s="3"/>
      <c r="AA361" s="3"/>
      <c r="AB361" s="3"/>
    </row>
    <row r="362" spans="1:28" x14ac:dyDescent="0.35">
      <c r="A362" s="6"/>
      <c r="B362" s="6"/>
      <c r="C362" s="6"/>
      <c r="D362" s="6"/>
      <c r="E362" s="5"/>
      <c r="F362" s="3"/>
      <c r="G362" s="3"/>
      <c r="H362" s="3"/>
      <c r="I362" s="3"/>
      <c r="J362" s="3"/>
      <c r="K362" s="3"/>
      <c r="L362" s="3"/>
      <c r="M362" s="3"/>
      <c r="N362" s="3"/>
      <c r="O362" s="3"/>
      <c r="P362" s="3"/>
      <c r="Q362" s="3"/>
      <c r="R362" s="3"/>
      <c r="S362" s="3"/>
      <c r="T362" s="3"/>
      <c r="U362" s="3"/>
      <c r="V362" s="3"/>
      <c r="W362" s="3"/>
      <c r="X362" s="3"/>
      <c r="Y362" s="3"/>
      <c r="Z362" s="3"/>
      <c r="AA362" s="3"/>
      <c r="AB362" s="3"/>
    </row>
    <row r="363" spans="1:28" x14ac:dyDescent="0.35">
      <c r="A363" s="6"/>
      <c r="B363" s="6"/>
      <c r="C363" s="6"/>
      <c r="D363" s="6"/>
      <c r="E363" s="5"/>
      <c r="F363" s="3"/>
      <c r="G363" s="3"/>
      <c r="H363" s="3"/>
      <c r="I363" s="3"/>
      <c r="J363" s="3"/>
      <c r="K363" s="3"/>
      <c r="L363" s="3"/>
      <c r="M363" s="3"/>
      <c r="N363" s="3"/>
      <c r="O363" s="3"/>
      <c r="P363" s="3"/>
      <c r="Q363" s="3"/>
      <c r="R363" s="3"/>
      <c r="S363" s="3"/>
      <c r="T363" s="3"/>
      <c r="U363" s="3"/>
      <c r="V363" s="3"/>
      <c r="W363" s="3"/>
      <c r="X363" s="3"/>
      <c r="Y363" s="3"/>
      <c r="Z363" s="3"/>
      <c r="AA363" s="3"/>
      <c r="AB363" s="3"/>
    </row>
    <row r="364" spans="1:28" x14ac:dyDescent="0.35">
      <c r="A364" s="6"/>
      <c r="B364" s="6"/>
      <c r="C364" s="6"/>
      <c r="D364" s="6"/>
      <c r="E364" s="5"/>
      <c r="F364" s="3"/>
      <c r="G364" s="3"/>
      <c r="H364" s="3"/>
      <c r="I364" s="3"/>
      <c r="J364" s="3"/>
      <c r="K364" s="3"/>
      <c r="L364" s="3"/>
      <c r="M364" s="3"/>
      <c r="N364" s="3"/>
      <c r="O364" s="3"/>
      <c r="P364" s="3"/>
      <c r="Q364" s="3"/>
      <c r="R364" s="3"/>
      <c r="S364" s="3"/>
      <c r="T364" s="3"/>
      <c r="U364" s="3"/>
      <c r="V364" s="3"/>
      <c r="W364" s="3"/>
      <c r="X364" s="3"/>
      <c r="Y364" s="3"/>
      <c r="Z364" s="3"/>
      <c r="AA364" s="3"/>
      <c r="AB364" s="3"/>
    </row>
    <row r="365" spans="1:28" x14ac:dyDescent="0.35">
      <c r="A365" s="6"/>
      <c r="B365" s="6"/>
      <c r="C365" s="6"/>
      <c r="D365" s="6"/>
      <c r="E365" s="5"/>
      <c r="F365" s="3"/>
      <c r="G365" s="3"/>
      <c r="H365" s="3"/>
      <c r="I365" s="3"/>
      <c r="J365" s="3"/>
      <c r="K365" s="3"/>
      <c r="L365" s="3"/>
      <c r="M365" s="3"/>
      <c r="N365" s="3"/>
      <c r="O365" s="3"/>
      <c r="P365" s="3"/>
      <c r="Q365" s="3"/>
      <c r="R365" s="3"/>
      <c r="S365" s="3"/>
      <c r="T365" s="3"/>
      <c r="U365" s="3"/>
      <c r="V365" s="3"/>
      <c r="W365" s="3"/>
      <c r="X365" s="3"/>
      <c r="Y365" s="3"/>
      <c r="Z365" s="3"/>
      <c r="AA365" s="3"/>
      <c r="AB365" s="3"/>
    </row>
    <row r="366" spans="1:28" x14ac:dyDescent="0.35">
      <c r="A366" s="6"/>
      <c r="B366" s="6"/>
      <c r="C366" s="6"/>
      <c r="D366" s="6"/>
      <c r="E366" s="5"/>
      <c r="F366" s="3"/>
      <c r="G366" s="3"/>
      <c r="H366" s="3"/>
      <c r="I366" s="3"/>
      <c r="J366" s="3"/>
      <c r="K366" s="3"/>
      <c r="L366" s="3"/>
      <c r="M366" s="3"/>
      <c r="N366" s="3"/>
      <c r="O366" s="3"/>
      <c r="P366" s="3"/>
      <c r="Q366" s="3"/>
      <c r="R366" s="3"/>
      <c r="S366" s="3"/>
      <c r="T366" s="3"/>
      <c r="U366" s="3"/>
      <c r="V366" s="3"/>
      <c r="W366" s="3"/>
      <c r="X366" s="3"/>
      <c r="Y366" s="3"/>
      <c r="Z366" s="3"/>
      <c r="AA366" s="3"/>
      <c r="AB366" s="3"/>
    </row>
    <row r="367" spans="1:28" x14ac:dyDescent="0.35">
      <c r="A367" s="6"/>
      <c r="B367" s="6"/>
      <c r="C367" s="6"/>
      <c r="D367" s="6"/>
      <c r="E367" s="5"/>
      <c r="F367" s="3"/>
      <c r="G367" s="3"/>
      <c r="H367" s="3"/>
      <c r="I367" s="3"/>
      <c r="J367" s="3"/>
      <c r="K367" s="3"/>
      <c r="L367" s="3"/>
      <c r="M367" s="3"/>
      <c r="N367" s="3"/>
      <c r="O367" s="3"/>
      <c r="P367" s="3"/>
      <c r="Q367" s="3"/>
      <c r="R367" s="3"/>
      <c r="S367" s="3"/>
      <c r="T367" s="3"/>
      <c r="U367" s="3"/>
      <c r="V367" s="3"/>
      <c r="W367" s="3"/>
      <c r="X367" s="3"/>
      <c r="Y367" s="3"/>
      <c r="Z367" s="3"/>
      <c r="AA367" s="3"/>
      <c r="AB367" s="3"/>
    </row>
    <row r="368" spans="1:28" x14ac:dyDescent="0.35">
      <c r="A368" s="6"/>
      <c r="B368" s="6"/>
      <c r="C368" s="6"/>
      <c r="D368" s="6"/>
      <c r="E368" s="5"/>
      <c r="F368" s="3"/>
      <c r="G368" s="3"/>
      <c r="H368" s="3"/>
      <c r="I368" s="3"/>
      <c r="J368" s="3"/>
      <c r="K368" s="3"/>
      <c r="L368" s="3"/>
      <c r="M368" s="3"/>
      <c r="N368" s="3"/>
      <c r="O368" s="3"/>
      <c r="P368" s="3"/>
      <c r="Q368" s="3"/>
      <c r="R368" s="3"/>
      <c r="S368" s="3"/>
      <c r="T368" s="3"/>
      <c r="U368" s="3"/>
      <c r="V368" s="3"/>
      <c r="W368" s="3"/>
      <c r="X368" s="3"/>
      <c r="Y368" s="3"/>
      <c r="Z368" s="3"/>
      <c r="AA368" s="3"/>
      <c r="AB368" s="3"/>
    </row>
    <row r="369" spans="1:28" x14ac:dyDescent="0.35">
      <c r="A369" s="6"/>
      <c r="B369" s="6"/>
      <c r="C369" s="6"/>
      <c r="D369" s="6"/>
      <c r="E369" s="5"/>
      <c r="F369" s="3"/>
      <c r="G369" s="3"/>
      <c r="H369" s="3"/>
      <c r="I369" s="3"/>
      <c r="J369" s="3"/>
      <c r="K369" s="3"/>
      <c r="L369" s="3"/>
      <c r="M369" s="3"/>
      <c r="N369" s="3"/>
      <c r="O369" s="3"/>
      <c r="P369" s="3"/>
      <c r="Q369" s="3"/>
      <c r="R369" s="3"/>
      <c r="S369" s="3"/>
      <c r="T369" s="3"/>
      <c r="U369" s="3"/>
      <c r="V369" s="3"/>
      <c r="W369" s="3"/>
      <c r="X369" s="3"/>
      <c r="Y369" s="3"/>
      <c r="Z369" s="3"/>
      <c r="AA369" s="3"/>
      <c r="AB369" s="3"/>
    </row>
    <row r="370" spans="1:28" x14ac:dyDescent="0.35">
      <c r="A370" s="6"/>
      <c r="B370" s="6"/>
      <c r="C370" s="6"/>
      <c r="D370" s="6"/>
      <c r="E370" s="5"/>
      <c r="F370" s="3"/>
      <c r="G370" s="3"/>
      <c r="H370" s="3"/>
      <c r="I370" s="3"/>
      <c r="J370" s="3"/>
      <c r="K370" s="3"/>
      <c r="L370" s="3"/>
      <c r="M370" s="3"/>
      <c r="N370" s="3"/>
      <c r="O370" s="3"/>
      <c r="P370" s="3"/>
      <c r="Q370" s="3"/>
      <c r="R370" s="3"/>
      <c r="S370" s="3"/>
      <c r="T370" s="3"/>
      <c r="U370" s="3"/>
      <c r="V370" s="3"/>
      <c r="W370" s="3"/>
      <c r="X370" s="3"/>
      <c r="Y370" s="3"/>
      <c r="Z370" s="3"/>
      <c r="AA370" s="3"/>
      <c r="AB370" s="3"/>
    </row>
    <row r="371" spans="1:28" x14ac:dyDescent="0.35">
      <c r="A371" s="6"/>
      <c r="B371" s="6"/>
      <c r="C371" s="6"/>
      <c r="D371" s="6"/>
      <c r="E371" s="5"/>
      <c r="F371" s="3"/>
      <c r="G371" s="3"/>
      <c r="H371" s="3"/>
      <c r="I371" s="3"/>
      <c r="J371" s="3"/>
      <c r="K371" s="3"/>
      <c r="L371" s="3"/>
      <c r="M371" s="3"/>
      <c r="N371" s="3"/>
      <c r="O371" s="3"/>
      <c r="P371" s="3"/>
      <c r="Q371" s="3"/>
      <c r="R371" s="3"/>
      <c r="S371" s="3"/>
      <c r="T371" s="3"/>
      <c r="U371" s="3"/>
      <c r="V371" s="3"/>
      <c r="W371" s="3"/>
      <c r="X371" s="3"/>
      <c r="Y371" s="3"/>
      <c r="Z371" s="3"/>
      <c r="AA371" s="3"/>
      <c r="AB371" s="3"/>
    </row>
    <row r="372" spans="1:28" x14ac:dyDescent="0.35">
      <c r="A372" s="6"/>
      <c r="B372" s="6"/>
      <c r="C372" s="6"/>
      <c r="D372" s="6"/>
      <c r="E372" s="5"/>
      <c r="F372" s="3"/>
      <c r="G372" s="3"/>
      <c r="H372" s="3"/>
      <c r="I372" s="3"/>
      <c r="J372" s="3"/>
      <c r="K372" s="3"/>
      <c r="L372" s="3"/>
      <c r="M372" s="3"/>
      <c r="N372" s="3"/>
      <c r="O372" s="3"/>
      <c r="P372" s="3"/>
      <c r="Q372" s="3"/>
      <c r="R372" s="3"/>
      <c r="S372" s="3"/>
      <c r="T372" s="3"/>
      <c r="U372" s="3"/>
      <c r="V372" s="3"/>
      <c r="W372" s="3"/>
      <c r="X372" s="3"/>
      <c r="Y372" s="3"/>
      <c r="Z372" s="3"/>
      <c r="AA372" s="3"/>
      <c r="AB372" s="3"/>
    </row>
    <row r="373" spans="1:28" x14ac:dyDescent="0.35">
      <c r="A373" s="6"/>
      <c r="B373" s="6"/>
      <c r="C373" s="6"/>
      <c r="D373" s="6"/>
      <c r="E373" s="5"/>
      <c r="F373" s="3"/>
      <c r="G373" s="3"/>
      <c r="H373" s="3"/>
      <c r="I373" s="3"/>
      <c r="J373" s="3"/>
      <c r="K373" s="3"/>
      <c r="L373" s="3"/>
      <c r="M373" s="3"/>
      <c r="N373" s="3"/>
      <c r="O373" s="3"/>
      <c r="P373" s="3"/>
      <c r="Q373" s="3"/>
      <c r="R373" s="3"/>
      <c r="S373" s="3"/>
      <c r="T373" s="3"/>
      <c r="U373" s="3"/>
      <c r="V373" s="3"/>
      <c r="W373" s="3"/>
      <c r="X373" s="3"/>
      <c r="Y373" s="3"/>
      <c r="Z373" s="3"/>
      <c r="AA373" s="3"/>
      <c r="AB373" s="3"/>
    </row>
    <row r="374" spans="1:28" x14ac:dyDescent="0.35">
      <c r="A374" s="6"/>
      <c r="B374" s="6"/>
      <c r="C374" s="6"/>
      <c r="D374" s="6"/>
      <c r="E374" s="5"/>
      <c r="F374" s="3"/>
      <c r="G374" s="3"/>
      <c r="H374" s="3"/>
      <c r="I374" s="3"/>
      <c r="J374" s="3"/>
      <c r="K374" s="3"/>
      <c r="L374" s="3"/>
      <c r="M374" s="3"/>
      <c r="N374" s="3"/>
      <c r="O374" s="3"/>
      <c r="P374" s="3"/>
      <c r="Q374" s="3"/>
      <c r="R374" s="3"/>
      <c r="S374" s="3"/>
      <c r="T374" s="3"/>
      <c r="U374" s="3"/>
      <c r="V374" s="3"/>
      <c r="W374" s="3"/>
      <c r="X374" s="3"/>
      <c r="Y374" s="3"/>
      <c r="Z374" s="3"/>
      <c r="AA374" s="3"/>
      <c r="AB374" s="3"/>
    </row>
    <row r="375" spans="1:28" x14ac:dyDescent="0.35">
      <c r="A375" s="6"/>
      <c r="B375" s="6"/>
      <c r="C375" s="6"/>
      <c r="D375" s="6"/>
      <c r="E375" s="5"/>
      <c r="F375" s="3"/>
      <c r="G375" s="3"/>
      <c r="H375" s="3"/>
      <c r="I375" s="3"/>
      <c r="J375" s="3"/>
      <c r="K375" s="3"/>
      <c r="L375" s="3"/>
      <c r="M375" s="3"/>
      <c r="N375" s="3"/>
      <c r="O375" s="3"/>
      <c r="P375" s="3"/>
      <c r="Q375" s="3"/>
      <c r="R375" s="3"/>
      <c r="S375" s="3"/>
      <c r="T375" s="3"/>
      <c r="U375" s="3"/>
      <c r="V375" s="3"/>
      <c r="W375" s="3"/>
      <c r="X375" s="3"/>
      <c r="Y375" s="3"/>
      <c r="Z375" s="3"/>
      <c r="AA375" s="3"/>
      <c r="AB375" s="3"/>
    </row>
    <row r="376" spans="1:28" x14ac:dyDescent="0.35">
      <c r="A376" s="6"/>
      <c r="B376" s="6"/>
      <c r="C376" s="6"/>
      <c r="D376" s="6"/>
      <c r="E376" s="5"/>
      <c r="F376" s="3"/>
      <c r="G376" s="3"/>
      <c r="H376" s="3"/>
      <c r="I376" s="3"/>
      <c r="J376" s="3"/>
      <c r="K376" s="3"/>
      <c r="L376" s="3"/>
      <c r="M376" s="3"/>
      <c r="N376" s="3"/>
      <c r="O376" s="3"/>
      <c r="P376" s="3"/>
      <c r="Q376" s="3"/>
      <c r="R376" s="3"/>
      <c r="S376" s="3"/>
      <c r="T376" s="3"/>
      <c r="U376" s="3"/>
      <c r="V376" s="3"/>
      <c r="W376" s="3"/>
      <c r="X376" s="3"/>
      <c r="Y376" s="3"/>
      <c r="Z376" s="3"/>
      <c r="AA376" s="3"/>
      <c r="AB376" s="3"/>
    </row>
    <row r="377" spans="1:28" x14ac:dyDescent="0.35">
      <c r="A377" s="6"/>
      <c r="B377" s="6"/>
      <c r="C377" s="6"/>
      <c r="D377" s="6"/>
      <c r="E377" s="5"/>
      <c r="F377" s="3"/>
      <c r="G377" s="3"/>
      <c r="H377" s="3"/>
      <c r="I377" s="3"/>
      <c r="J377" s="3"/>
      <c r="K377" s="3"/>
      <c r="L377" s="3"/>
      <c r="M377" s="3"/>
      <c r="N377" s="3"/>
      <c r="O377" s="3"/>
      <c r="P377" s="3"/>
      <c r="Q377" s="3"/>
      <c r="R377" s="3"/>
      <c r="S377" s="3"/>
      <c r="T377" s="3"/>
      <c r="U377" s="3"/>
      <c r="V377" s="3"/>
      <c r="W377" s="3"/>
      <c r="X377" s="3"/>
      <c r="Y377" s="3"/>
      <c r="Z377" s="3"/>
      <c r="AA377" s="3"/>
      <c r="AB377" s="3"/>
    </row>
    <row r="378" spans="1:28" x14ac:dyDescent="0.35">
      <c r="A378" s="6"/>
      <c r="B378" s="6"/>
      <c r="C378" s="6"/>
      <c r="D378" s="6"/>
      <c r="E378" s="5"/>
      <c r="F378" s="3"/>
      <c r="G378" s="3"/>
      <c r="H378" s="3"/>
      <c r="I378" s="3"/>
      <c r="J378" s="3"/>
      <c r="K378" s="3"/>
      <c r="L378" s="3"/>
      <c r="M378" s="3"/>
      <c r="N378" s="3"/>
      <c r="O378" s="3"/>
      <c r="P378" s="3"/>
      <c r="Q378" s="3"/>
      <c r="R378" s="3"/>
      <c r="S378" s="3"/>
      <c r="T378" s="3"/>
      <c r="U378" s="3"/>
      <c r="V378" s="3"/>
      <c r="W378" s="3"/>
      <c r="X378" s="3"/>
      <c r="Y378" s="3"/>
      <c r="Z378" s="3"/>
      <c r="AA378" s="3"/>
      <c r="AB378" s="3"/>
    </row>
    <row r="379" spans="1:28" x14ac:dyDescent="0.35">
      <c r="A379" s="6"/>
      <c r="B379" s="6"/>
      <c r="C379" s="6"/>
      <c r="D379" s="6"/>
      <c r="E379" s="5"/>
      <c r="F379" s="3"/>
      <c r="G379" s="3"/>
      <c r="H379" s="3"/>
      <c r="I379" s="3"/>
      <c r="J379" s="3"/>
      <c r="K379" s="3"/>
      <c r="L379" s="3"/>
      <c r="M379" s="3"/>
      <c r="N379" s="3"/>
      <c r="O379" s="3"/>
      <c r="P379" s="3"/>
      <c r="Q379" s="3"/>
      <c r="R379" s="3"/>
      <c r="S379" s="3"/>
      <c r="T379" s="3"/>
      <c r="U379" s="3"/>
      <c r="V379" s="3"/>
      <c r="W379" s="3"/>
      <c r="X379" s="3"/>
      <c r="Y379" s="3"/>
      <c r="Z379" s="3"/>
      <c r="AA379" s="3"/>
      <c r="AB379" s="3"/>
    </row>
    <row r="380" spans="1:28" x14ac:dyDescent="0.35">
      <c r="A380" s="6"/>
      <c r="B380" s="6"/>
      <c r="C380" s="6"/>
      <c r="D380" s="6"/>
      <c r="E380" s="5"/>
      <c r="F380" s="3"/>
      <c r="G380" s="3"/>
      <c r="H380" s="3"/>
      <c r="I380" s="3"/>
      <c r="J380" s="3"/>
      <c r="K380" s="3"/>
      <c r="L380" s="3"/>
      <c r="M380" s="3"/>
      <c r="N380" s="3"/>
      <c r="O380" s="3"/>
      <c r="P380" s="3"/>
      <c r="Q380" s="3"/>
      <c r="R380" s="3"/>
      <c r="S380" s="3"/>
      <c r="T380" s="3"/>
      <c r="U380" s="3"/>
      <c r="V380" s="3"/>
      <c r="W380" s="3"/>
      <c r="X380" s="3"/>
      <c r="Y380" s="3"/>
      <c r="Z380" s="3"/>
      <c r="AA380" s="3"/>
      <c r="AB380" s="3"/>
    </row>
    <row r="381" spans="1:28" x14ac:dyDescent="0.35">
      <c r="A381" s="6"/>
      <c r="B381" s="6"/>
      <c r="C381" s="6"/>
      <c r="D381" s="6"/>
      <c r="E381" s="5"/>
      <c r="F381" s="3"/>
      <c r="G381" s="3"/>
      <c r="H381" s="3"/>
      <c r="I381" s="3"/>
      <c r="J381" s="3"/>
      <c r="K381" s="3"/>
      <c r="L381" s="3"/>
      <c r="M381" s="3"/>
      <c r="N381" s="3"/>
      <c r="O381" s="3"/>
      <c r="P381" s="3"/>
      <c r="Q381" s="3"/>
      <c r="R381" s="3"/>
      <c r="S381" s="3"/>
      <c r="T381" s="3"/>
      <c r="U381" s="3"/>
      <c r="V381" s="3"/>
      <c r="W381" s="3"/>
      <c r="X381" s="3"/>
      <c r="Y381" s="3"/>
      <c r="Z381" s="3"/>
      <c r="AA381" s="3"/>
      <c r="AB381" s="3"/>
    </row>
    <row r="382" spans="1:28" x14ac:dyDescent="0.35">
      <c r="A382" s="6"/>
      <c r="B382" s="6"/>
      <c r="C382" s="6"/>
      <c r="D382" s="6"/>
      <c r="E382" s="5"/>
      <c r="F382" s="3"/>
      <c r="G382" s="3"/>
      <c r="H382" s="3"/>
      <c r="I382" s="3"/>
      <c r="J382" s="3"/>
      <c r="K382" s="3"/>
      <c r="L382" s="3"/>
      <c r="M382" s="3"/>
      <c r="N382" s="3"/>
      <c r="O382" s="3"/>
      <c r="P382" s="3"/>
      <c r="Q382" s="3"/>
      <c r="R382" s="3"/>
      <c r="S382" s="3"/>
      <c r="T382" s="3"/>
      <c r="U382" s="3"/>
      <c r="V382" s="3"/>
      <c r="W382" s="3"/>
      <c r="X382" s="3"/>
      <c r="Y382" s="3"/>
      <c r="Z382" s="3"/>
      <c r="AA382" s="3"/>
      <c r="AB382" s="3"/>
    </row>
    <row r="383" spans="1:28" x14ac:dyDescent="0.35">
      <c r="A383" s="6"/>
      <c r="B383" s="6"/>
      <c r="C383" s="6"/>
      <c r="D383" s="6"/>
      <c r="E383" s="5"/>
      <c r="F383" s="3"/>
      <c r="G383" s="3"/>
      <c r="H383" s="3"/>
      <c r="I383" s="3"/>
      <c r="J383" s="3"/>
      <c r="K383" s="3"/>
      <c r="L383" s="3"/>
      <c r="M383" s="3"/>
      <c r="N383" s="3"/>
      <c r="O383" s="3"/>
      <c r="P383" s="3"/>
      <c r="Q383" s="3"/>
      <c r="R383" s="3"/>
      <c r="S383" s="3"/>
      <c r="T383" s="3"/>
      <c r="U383" s="3"/>
      <c r="V383" s="3"/>
      <c r="W383" s="3"/>
      <c r="X383" s="3"/>
      <c r="Y383" s="3"/>
      <c r="Z383" s="3"/>
      <c r="AA383" s="3"/>
      <c r="AB383" s="3"/>
    </row>
    <row r="384" spans="1:28" x14ac:dyDescent="0.35">
      <c r="A384" s="6"/>
      <c r="B384" s="6"/>
      <c r="C384" s="6"/>
      <c r="D384" s="6"/>
      <c r="E384" s="5"/>
      <c r="F384" s="3"/>
      <c r="G384" s="3"/>
      <c r="H384" s="3"/>
      <c r="I384" s="3"/>
      <c r="J384" s="3"/>
      <c r="K384" s="3"/>
      <c r="L384" s="3"/>
      <c r="M384" s="3"/>
      <c r="N384" s="3"/>
      <c r="O384" s="3"/>
      <c r="P384" s="3"/>
      <c r="Q384" s="3"/>
      <c r="R384" s="3"/>
      <c r="S384" s="3"/>
      <c r="T384" s="3"/>
      <c r="U384" s="3"/>
      <c r="V384" s="3"/>
      <c r="W384" s="3"/>
      <c r="X384" s="3"/>
      <c r="Y384" s="3"/>
      <c r="Z384" s="3"/>
      <c r="AA384" s="3"/>
      <c r="AB384" s="3"/>
    </row>
    <row r="385" spans="1:28" x14ac:dyDescent="0.35">
      <c r="A385" s="6"/>
      <c r="B385" s="6"/>
      <c r="C385" s="6"/>
      <c r="D385" s="6"/>
      <c r="E385" s="5"/>
      <c r="F385" s="3"/>
      <c r="G385" s="3"/>
      <c r="H385" s="3"/>
      <c r="I385" s="3"/>
      <c r="J385" s="3"/>
      <c r="K385" s="3"/>
      <c r="L385" s="3"/>
      <c r="M385" s="3"/>
      <c r="N385" s="3"/>
      <c r="O385" s="3"/>
      <c r="P385" s="3"/>
      <c r="Q385" s="3"/>
      <c r="R385" s="3"/>
      <c r="S385" s="3"/>
      <c r="T385" s="3"/>
      <c r="U385" s="3"/>
      <c r="V385" s="3"/>
      <c r="W385" s="3"/>
      <c r="X385" s="3"/>
      <c r="Y385" s="3"/>
      <c r="Z385" s="3"/>
      <c r="AA385" s="3"/>
      <c r="AB385" s="3"/>
    </row>
    <row r="386" spans="1:28" x14ac:dyDescent="0.35">
      <c r="A386" s="6"/>
      <c r="B386" s="6"/>
      <c r="C386" s="6"/>
      <c r="D386" s="6"/>
      <c r="E386" s="5"/>
      <c r="F386" s="3"/>
      <c r="G386" s="3"/>
      <c r="H386" s="3"/>
      <c r="I386" s="3"/>
      <c r="J386" s="3"/>
      <c r="K386" s="3"/>
      <c r="L386" s="3"/>
      <c r="M386" s="3"/>
      <c r="N386" s="3"/>
      <c r="O386" s="3"/>
      <c r="P386" s="3"/>
      <c r="Q386" s="3"/>
      <c r="R386" s="3"/>
      <c r="S386" s="3"/>
      <c r="T386" s="3"/>
      <c r="U386" s="3"/>
      <c r="V386" s="3"/>
      <c r="W386" s="3"/>
      <c r="X386" s="3"/>
      <c r="Y386" s="3"/>
      <c r="Z386" s="3"/>
      <c r="AA386" s="3"/>
      <c r="AB386" s="3"/>
    </row>
    <row r="387" spans="1:28" x14ac:dyDescent="0.35">
      <c r="A387" s="6"/>
      <c r="B387" s="6"/>
      <c r="C387" s="6"/>
      <c r="D387" s="6"/>
      <c r="E387" s="5"/>
      <c r="F387" s="3"/>
      <c r="G387" s="3"/>
      <c r="H387" s="3"/>
      <c r="I387" s="3"/>
      <c r="J387" s="3"/>
      <c r="K387" s="3"/>
      <c r="L387" s="3"/>
      <c r="M387" s="3"/>
      <c r="N387" s="3"/>
      <c r="O387" s="3"/>
      <c r="P387" s="3"/>
      <c r="Q387" s="3"/>
      <c r="R387" s="3"/>
      <c r="S387" s="3"/>
      <c r="T387" s="3"/>
      <c r="U387" s="3"/>
      <c r="V387" s="3"/>
      <c r="W387" s="3"/>
      <c r="X387" s="3"/>
      <c r="Y387" s="3"/>
      <c r="Z387" s="3"/>
      <c r="AA387" s="3"/>
      <c r="AB387" s="3"/>
    </row>
    <row r="388" spans="1:28" x14ac:dyDescent="0.35">
      <c r="A388" s="6"/>
      <c r="B388" s="6"/>
      <c r="C388" s="6"/>
      <c r="D388" s="6"/>
      <c r="E388" s="5"/>
      <c r="F388" s="3"/>
      <c r="G388" s="3"/>
      <c r="H388" s="3"/>
      <c r="I388" s="3"/>
      <c r="J388" s="3"/>
      <c r="K388" s="3"/>
      <c r="L388" s="3"/>
      <c r="M388" s="3"/>
      <c r="N388" s="3"/>
      <c r="O388" s="3"/>
      <c r="P388" s="3"/>
      <c r="Q388" s="3"/>
      <c r="R388" s="3"/>
      <c r="S388" s="3"/>
      <c r="T388" s="3"/>
      <c r="U388" s="3"/>
      <c r="V388" s="3"/>
      <c r="W388" s="3"/>
      <c r="X388" s="3"/>
      <c r="Y388" s="3"/>
      <c r="Z388" s="3"/>
      <c r="AA388" s="3"/>
      <c r="AB388" s="3"/>
    </row>
    <row r="389" spans="1:28" x14ac:dyDescent="0.35">
      <c r="A389" s="6"/>
      <c r="B389" s="6"/>
      <c r="C389" s="6"/>
      <c r="D389" s="6"/>
      <c r="E389" s="5"/>
      <c r="F389" s="3"/>
      <c r="G389" s="3"/>
      <c r="H389" s="3"/>
      <c r="I389" s="3"/>
      <c r="J389" s="3"/>
      <c r="K389" s="3"/>
      <c r="L389" s="3"/>
      <c r="M389" s="3"/>
      <c r="N389" s="3"/>
      <c r="O389" s="3"/>
      <c r="P389" s="3"/>
      <c r="Q389" s="3"/>
      <c r="R389" s="3"/>
      <c r="S389" s="3"/>
      <c r="T389" s="3"/>
      <c r="U389" s="3"/>
      <c r="V389" s="3"/>
      <c r="W389" s="3"/>
      <c r="X389" s="3"/>
      <c r="Y389" s="3"/>
      <c r="Z389" s="3"/>
      <c r="AA389" s="3"/>
      <c r="AB389" s="3"/>
    </row>
    <row r="390" spans="1:28" x14ac:dyDescent="0.35">
      <c r="A390" s="6"/>
      <c r="B390" s="6"/>
      <c r="C390" s="6"/>
      <c r="D390" s="6"/>
      <c r="E390" s="5"/>
      <c r="F390" s="3"/>
      <c r="G390" s="3"/>
      <c r="H390" s="3"/>
      <c r="I390" s="3"/>
      <c r="J390" s="3"/>
      <c r="K390" s="3"/>
      <c r="L390" s="3"/>
      <c r="M390" s="3"/>
      <c r="N390" s="3"/>
      <c r="O390" s="3"/>
      <c r="P390" s="3"/>
      <c r="Q390" s="3"/>
      <c r="R390" s="3"/>
      <c r="S390" s="3"/>
      <c r="T390" s="3"/>
      <c r="U390" s="3"/>
      <c r="V390" s="3"/>
      <c r="W390" s="3"/>
      <c r="X390" s="3"/>
      <c r="Y390" s="3"/>
      <c r="Z390" s="3"/>
      <c r="AA390" s="3"/>
      <c r="AB390" s="3"/>
    </row>
    <row r="391" spans="1:28" x14ac:dyDescent="0.35">
      <c r="A391" s="6"/>
      <c r="B391" s="6"/>
      <c r="C391" s="6"/>
      <c r="D391" s="6"/>
      <c r="E391" s="5"/>
      <c r="F391" s="3"/>
      <c r="G391" s="3"/>
      <c r="H391" s="3"/>
      <c r="I391" s="3"/>
      <c r="J391" s="3"/>
      <c r="K391" s="3"/>
      <c r="L391" s="3"/>
      <c r="M391" s="3"/>
      <c r="N391" s="3"/>
      <c r="O391" s="3"/>
      <c r="P391" s="3"/>
      <c r="Q391" s="3"/>
      <c r="R391" s="3"/>
      <c r="S391" s="3"/>
      <c r="T391" s="3"/>
      <c r="U391" s="3"/>
      <c r="V391" s="3"/>
      <c r="W391" s="3"/>
      <c r="X391" s="3"/>
      <c r="Y391" s="3"/>
      <c r="Z391" s="3"/>
      <c r="AA391" s="3"/>
      <c r="AB391" s="3"/>
    </row>
    <row r="392" spans="1:28" x14ac:dyDescent="0.35">
      <c r="A392" s="6"/>
      <c r="B392" s="6"/>
      <c r="C392" s="6"/>
      <c r="D392" s="6"/>
      <c r="E392" s="5"/>
      <c r="F392" s="3"/>
      <c r="G392" s="3"/>
      <c r="H392" s="3"/>
      <c r="I392" s="3"/>
      <c r="J392" s="3"/>
      <c r="K392" s="3"/>
      <c r="L392" s="3"/>
      <c r="M392" s="3"/>
      <c r="N392" s="3"/>
      <c r="O392" s="3"/>
      <c r="P392" s="3"/>
      <c r="Q392" s="3"/>
      <c r="R392" s="3"/>
      <c r="S392" s="3"/>
      <c r="T392" s="3"/>
      <c r="U392" s="3"/>
      <c r="V392" s="3"/>
      <c r="W392" s="3"/>
      <c r="X392" s="3"/>
      <c r="Y392" s="3"/>
      <c r="Z392" s="3"/>
      <c r="AA392" s="3"/>
      <c r="AB392" s="3"/>
    </row>
    <row r="393" spans="1:28" x14ac:dyDescent="0.35">
      <c r="A393" s="6"/>
      <c r="B393" s="6"/>
      <c r="C393" s="6"/>
      <c r="D393" s="6"/>
      <c r="E393" s="5"/>
      <c r="F393" s="3"/>
      <c r="G393" s="3"/>
      <c r="H393" s="3"/>
      <c r="I393" s="3"/>
      <c r="J393" s="3"/>
      <c r="K393" s="3"/>
      <c r="L393" s="3"/>
      <c r="M393" s="3"/>
      <c r="N393" s="3"/>
      <c r="O393" s="3"/>
      <c r="P393" s="3"/>
      <c r="Q393" s="3"/>
      <c r="R393" s="3"/>
      <c r="S393" s="3"/>
      <c r="T393" s="3"/>
      <c r="U393" s="3"/>
      <c r="V393" s="3"/>
      <c r="W393" s="3"/>
      <c r="X393" s="3"/>
      <c r="Y393" s="3"/>
      <c r="Z393" s="3"/>
      <c r="AA393" s="3"/>
      <c r="AB393" s="3"/>
    </row>
    <row r="394" spans="1:28" x14ac:dyDescent="0.35">
      <c r="A394" s="6"/>
      <c r="B394" s="6"/>
      <c r="C394" s="6"/>
      <c r="D394" s="6"/>
      <c r="E394" s="5"/>
      <c r="F394" s="3"/>
      <c r="G394" s="3"/>
      <c r="H394" s="3"/>
      <c r="I394" s="3"/>
      <c r="J394" s="3"/>
      <c r="K394" s="3"/>
      <c r="L394" s="3"/>
      <c r="M394" s="3"/>
      <c r="N394" s="3"/>
      <c r="O394" s="3"/>
      <c r="P394" s="3"/>
      <c r="Q394" s="3"/>
      <c r="R394" s="3"/>
      <c r="S394" s="3"/>
      <c r="T394" s="3"/>
      <c r="U394" s="3"/>
      <c r="V394" s="3"/>
      <c r="W394" s="3"/>
      <c r="X394" s="3"/>
      <c r="Y394" s="3"/>
      <c r="Z394" s="3"/>
      <c r="AA394" s="3"/>
      <c r="AB394" s="3"/>
    </row>
    <row r="395" spans="1:28" x14ac:dyDescent="0.35">
      <c r="A395" s="6"/>
      <c r="B395" s="6"/>
      <c r="C395" s="6"/>
      <c r="D395" s="6"/>
      <c r="E395" s="5"/>
      <c r="F395" s="3"/>
      <c r="G395" s="3"/>
      <c r="H395" s="3"/>
      <c r="I395" s="3"/>
      <c r="J395" s="3"/>
      <c r="K395" s="3"/>
      <c r="L395" s="3"/>
      <c r="M395" s="3"/>
      <c r="N395" s="3"/>
      <c r="O395" s="3"/>
      <c r="P395" s="3"/>
      <c r="Q395" s="3"/>
      <c r="R395" s="3"/>
      <c r="S395" s="3"/>
      <c r="T395" s="3"/>
      <c r="U395" s="3"/>
      <c r="V395" s="3"/>
      <c r="W395" s="3"/>
      <c r="X395" s="3"/>
      <c r="Y395" s="3"/>
      <c r="Z395" s="3"/>
      <c r="AA395" s="3"/>
      <c r="AB395" s="3"/>
    </row>
    <row r="396" spans="1:28" x14ac:dyDescent="0.35">
      <c r="A396" s="6"/>
      <c r="B396" s="6"/>
      <c r="C396" s="6"/>
      <c r="D396" s="6"/>
      <c r="E396" s="5"/>
      <c r="F396" s="3"/>
      <c r="G396" s="3"/>
      <c r="H396" s="3"/>
      <c r="I396" s="3"/>
      <c r="J396" s="3"/>
      <c r="K396" s="3"/>
      <c r="L396" s="3"/>
      <c r="M396" s="3"/>
      <c r="N396" s="3"/>
      <c r="O396" s="3"/>
      <c r="P396" s="3"/>
      <c r="Q396" s="3"/>
      <c r="R396" s="3"/>
      <c r="S396" s="3"/>
      <c r="T396" s="3"/>
      <c r="U396" s="3"/>
      <c r="V396" s="3"/>
      <c r="W396" s="3"/>
      <c r="X396" s="3"/>
      <c r="Y396" s="3"/>
      <c r="Z396" s="3"/>
      <c r="AA396" s="3"/>
      <c r="AB396" s="3"/>
    </row>
    <row r="397" spans="1:28" x14ac:dyDescent="0.35">
      <c r="A397" s="6"/>
      <c r="B397" s="6"/>
      <c r="C397" s="6"/>
      <c r="D397" s="6"/>
      <c r="E397" s="5"/>
      <c r="F397" s="3"/>
      <c r="G397" s="3"/>
      <c r="H397" s="3"/>
      <c r="I397" s="3"/>
      <c r="J397" s="3"/>
      <c r="K397" s="3"/>
      <c r="L397" s="3"/>
      <c r="M397" s="3"/>
      <c r="N397" s="3"/>
      <c r="O397" s="3"/>
      <c r="P397" s="3"/>
      <c r="Q397" s="3"/>
      <c r="R397" s="3"/>
      <c r="S397" s="3"/>
      <c r="T397" s="3"/>
      <c r="U397" s="3"/>
      <c r="V397" s="3"/>
      <c r="W397" s="3"/>
      <c r="X397" s="3"/>
      <c r="Y397" s="3"/>
      <c r="Z397" s="3"/>
      <c r="AA397" s="3"/>
      <c r="AB397" s="3"/>
    </row>
    <row r="398" spans="1:28" x14ac:dyDescent="0.35">
      <c r="A398" s="6"/>
      <c r="B398" s="6"/>
      <c r="C398" s="6"/>
      <c r="D398" s="6"/>
      <c r="E398" s="5"/>
      <c r="F398" s="3"/>
      <c r="G398" s="3"/>
      <c r="H398" s="3"/>
      <c r="I398" s="3"/>
      <c r="J398" s="3"/>
      <c r="K398" s="3"/>
      <c r="L398" s="3"/>
      <c r="M398" s="3"/>
      <c r="N398" s="3"/>
      <c r="O398" s="3"/>
      <c r="P398" s="3"/>
      <c r="Q398" s="3"/>
      <c r="R398" s="3"/>
      <c r="S398" s="3"/>
      <c r="T398" s="3"/>
      <c r="U398" s="3"/>
      <c r="V398" s="3"/>
      <c r="W398" s="3"/>
      <c r="X398" s="3"/>
      <c r="Y398" s="3"/>
      <c r="Z398" s="3"/>
      <c r="AA398" s="3"/>
      <c r="AB398" s="3"/>
    </row>
    <row r="399" spans="1:28" x14ac:dyDescent="0.35">
      <c r="A399" s="6"/>
      <c r="B399" s="6"/>
      <c r="C399" s="6"/>
      <c r="D399" s="6"/>
      <c r="E399" s="5"/>
      <c r="F399" s="3"/>
      <c r="G399" s="3"/>
      <c r="H399" s="3"/>
      <c r="I399" s="3"/>
      <c r="J399" s="3"/>
      <c r="K399" s="3"/>
      <c r="L399" s="3"/>
      <c r="M399" s="3"/>
      <c r="N399" s="3"/>
      <c r="O399" s="3"/>
      <c r="P399" s="3"/>
      <c r="Q399" s="3"/>
      <c r="R399" s="3"/>
      <c r="S399" s="3"/>
      <c r="T399" s="3"/>
      <c r="U399" s="3"/>
      <c r="V399" s="3"/>
      <c r="W399" s="3"/>
      <c r="X399" s="3"/>
      <c r="Y399" s="3"/>
      <c r="Z399" s="3"/>
      <c r="AA399" s="3"/>
      <c r="AB399" s="3"/>
    </row>
    <row r="400" spans="1:28" x14ac:dyDescent="0.35">
      <c r="A400" s="6"/>
      <c r="B400" s="6"/>
      <c r="C400" s="6"/>
      <c r="D400" s="6"/>
      <c r="E400" s="5"/>
      <c r="F400" s="3"/>
      <c r="G400" s="3"/>
      <c r="H400" s="3"/>
      <c r="I400" s="3"/>
      <c r="J400" s="3"/>
      <c r="K400" s="3"/>
      <c r="L400" s="3"/>
      <c r="M400" s="3"/>
      <c r="N400" s="3"/>
      <c r="O400" s="3"/>
      <c r="P400" s="3"/>
      <c r="Q400" s="3"/>
      <c r="R400" s="3"/>
      <c r="S400" s="3"/>
      <c r="T400" s="3"/>
      <c r="U400" s="3"/>
      <c r="V400" s="3"/>
      <c r="W400" s="3"/>
      <c r="X400" s="3"/>
      <c r="Y400" s="3"/>
      <c r="Z400" s="3"/>
      <c r="AA400" s="3"/>
      <c r="AB400" s="3"/>
    </row>
    <row r="401" spans="1:28" x14ac:dyDescent="0.35">
      <c r="A401" s="6"/>
      <c r="B401" s="6"/>
      <c r="C401" s="6"/>
      <c r="D401" s="6"/>
      <c r="E401" s="5"/>
      <c r="F401" s="3"/>
      <c r="G401" s="3"/>
      <c r="H401" s="3"/>
      <c r="I401" s="3"/>
      <c r="J401" s="3"/>
      <c r="K401" s="3"/>
      <c r="L401" s="3"/>
      <c r="M401" s="3"/>
      <c r="N401" s="3"/>
      <c r="O401" s="3"/>
      <c r="P401" s="3"/>
      <c r="Q401" s="3"/>
      <c r="R401" s="3"/>
      <c r="S401" s="3"/>
      <c r="T401" s="3"/>
      <c r="U401" s="3"/>
      <c r="V401" s="3"/>
      <c r="W401" s="3"/>
      <c r="X401" s="3"/>
      <c r="Y401" s="3"/>
      <c r="Z401" s="3"/>
      <c r="AA401" s="3"/>
      <c r="AB401" s="3"/>
    </row>
    <row r="402" spans="1:28" x14ac:dyDescent="0.35">
      <c r="A402" s="6"/>
      <c r="B402" s="6"/>
      <c r="C402" s="6"/>
      <c r="D402" s="6"/>
      <c r="E402" s="5"/>
      <c r="F402" s="3"/>
      <c r="G402" s="3"/>
      <c r="H402" s="3"/>
      <c r="I402" s="3"/>
      <c r="J402" s="3"/>
      <c r="K402" s="3"/>
      <c r="L402" s="3"/>
      <c r="M402" s="3"/>
      <c r="N402" s="3"/>
      <c r="O402" s="3"/>
      <c r="P402" s="3"/>
      <c r="Q402" s="3"/>
      <c r="R402" s="3"/>
      <c r="S402" s="3"/>
      <c r="T402" s="3"/>
      <c r="U402" s="3"/>
      <c r="V402" s="3"/>
      <c r="W402" s="3"/>
      <c r="X402" s="3"/>
      <c r="Y402" s="3"/>
      <c r="Z402" s="3"/>
      <c r="AA402" s="3"/>
      <c r="AB402" s="3"/>
    </row>
    <row r="403" spans="1:28" x14ac:dyDescent="0.35">
      <c r="A403" s="6"/>
      <c r="B403" s="6"/>
      <c r="C403" s="6"/>
      <c r="D403" s="6"/>
      <c r="E403" s="5"/>
      <c r="F403" s="3"/>
      <c r="G403" s="3"/>
      <c r="H403" s="3"/>
      <c r="I403" s="3"/>
      <c r="J403" s="3"/>
      <c r="K403" s="3"/>
      <c r="L403" s="3"/>
      <c r="M403" s="3"/>
      <c r="N403" s="3"/>
      <c r="O403" s="3"/>
      <c r="P403" s="3"/>
      <c r="Q403" s="3"/>
      <c r="R403" s="3"/>
      <c r="S403" s="3"/>
      <c r="T403" s="3"/>
      <c r="U403" s="3"/>
      <c r="V403" s="3"/>
      <c r="W403" s="3"/>
      <c r="X403" s="3"/>
      <c r="Y403" s="3"/>
      <c r="Z403" s="3"/>
      <c r="AA403" s="3"/>
      <c r="AB403" s="3"/>
    </row>
    <row r="404" spans="1:28" x14ac:dyDescent="0.35">
      <c r="A404" s="6"/>
      <c r="B404" s="6"/>
      <c r="C404" s="6"/>
      <c r="D404" s="6"/>
      <c r="E404" s="5"/>
      <c r="F404" s="3"/>
      <c r="G404" s="3"/>
      <c r="H404" s="3"/>
      <c r="I404" s="3"/>
      <c r="J404" s="3"/>
      <c r="K404" s="3"/>
      <c r="L404" s="3"/>
      <c r="M404" s="3"/>
      <c r="N404" s="3"/>
      <c r="O404" s="3"/>
      <c r="P404" s="3"/>
      <c r="Q404" s="3"/>
      <c r="R404" s="3"/>
      <c r="S404" s="3"/>
      <c r="T404" s="3"/>
      <c r="U404" s="3"/>
      <c r="V404" s="3"/>
      <c r="W404" s="3"/>
      <c r="X404" s="3"/>
      <c r="Y404" s="3"/>
      <c r="Z404" s="3"/>
      <c r="AA404" s="3"/>
      <c r="AB404" s="3"/>
    </row>
    <row r="405" spans="1:28" x14ac:dyDescent="0.35">
      <c r="A405" s="6"/>
      <c r="B405" s="6"/>
      <c r="C405" s="6"/>
      <c r="D405" s="6"/>
      <c r="E405" s="5"/>
      <c r="F405" s="3"/>
      <c r="G405" s="3"/>
      <c r="H405" s="3"/>
      <c r="I405" s="3"/>
      <c r="J405" s="3"/>
      <c r="K405" s="3"/>
      <c r="L405" s="3"/>
      <c r="M405" s="3"/>
      <c r="N405" s="3"/>
      <c r="O405" s="3"/>
      <c r="P405" s="3"/>
      <c r="Q405" s="3"/>
      <c r="R405" s="3"/>
      <c r="S405" s="3"/>
      <c r="T405" s="3"/>
      <c r="U405" s="3"/>
      <c r="V405" s="3"/>
      <c r="W405" s="3"/>
      <c r="X405" s="3"/>
      <c r="Y405" s="3"/>
      <c r="Z405" s="3"/>
      <c r="AA405" s="3"/>
      <c r="AB405" s="3"/>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7B2D2-5C42-488A-9CC2-CD5BD6443A82}">
  <dimension ref="A1:M1001"/>
  <sheetViews>
    <sheetView tabSelected="1" topLeftCell="C1" workbookViewId="0">
      <selection activeCell="K10" sqref="K10"/>
    </sheetView>
  </sheetViews>
  <sheetFormatPr defaultRowHeight="15.5" x14ac:dyDescent="0.35"/>
  <cols>
    <col min="1" max="1" width="10.25" bestFit="1" customWidth="1"/>
    <col min="2" max="2" width="11.1640625" bestFit="1" customWidth="1"/>
    <col min="3" max="3" width="10.75" bestFit="1" customWidth="1"/>
    <col min="4" max="4" width="13" bestFit="1" customWidth="1"/>
    <col min="5" max="5" width="7.58203125" bestFit="1" customWidth="1"/>
    <col min="6" max="6" width="11.6640625" bestFit="1" customWidth="1"/>
    <col min="7" max="7" width="13.08203125" bestFit="1" customWidth="1"/>
    <col min="8" max="8" width="17.83203125" bestFit="1" customWidth="1"/>
    <col min="9" max="10" width="13.83203125" bestFit="1" customWidth="1"/>
    <col min="11" max="11" width="18.1640625" bestFit="1" customWidth="1"/>
    <col min="12" max="12" width="17.9140625" bestFit="1" customWidth="1"/>
  </cols>
  <sheetData>
    <row r="1" spans="1:13" x14ac:dyDescent="0.35">
      <c r="A1" t="s">
        <v>0</v>
      </c>
      <c r="B1" t="s">
        <v>1</v>
      </c>
      <c r="C1" t="s">
        <v>30</v>
      </c>
      <c r="D1" t="s">
        <v>2</v>
      </c>
      <c r="E1" t="s">
        <v>3</v>
      </c>
      <c r="F1" t="s">
        <v>10</v>
      </c>
      <c r="G1" t="s">
        <v>4</v>
      </c>
      <c r="H1" t="s">
        <v>26</v>
      </c>
      <c r="I1" t="s">
        <v>29</v>
      </c>
      <c r="J1" t="s">
        <v>27</v>
      </c>
      <c r="K1" t="s">
        <v>28</v>
      </c>
      <c r="L1" t="s">
        <v>31</v>
      </c>
      <c r="M1" t="s">
        <v>52</v>
      </c>
    </row>
    <row r="2" spans="1:13" x14ac:dyDescent="0.35">
      <c r="A2" s="8">
        <v>44927</v>
      </c>
      <c r="B2" t="s">
        <v>16</v>
      </c>
      <c r="C2" s="9">
        <v>16428</v>
      </c>
      <c r="D2">
        <v>264895</v>
      </c>
      <c r="E2">
        <v>18521</v>
      </c>
      <c r="F2" t="s">
        <v>11</v>
      </c>
      <c r="G2" s="11">
        <v>222</v>
      </c>
      <c r="H2" s="9">
        <v>64925.62</v>
      </c>
      <c r="I2" s="9">
        <f>tbl_Data[[#This Row],[Ad Cost]]/tbl_Data[[#This Row],[Impressions]]</f>
        <v>6.20170256139225E-2</v>
      </c>
      <c r="J2" s="10">
        <f>tbl_Data[[#This Row],[Conversions]]/tbl_Data[[#This Row],[Clicks]]</f>
        <v>1.1986393823227687E-2</v>
      </c>
      <c r="K2" s="9">
        <f>tbl_Data[[#This Row],[Ad Cost]]/tbl_Data[[#This Row],[Conversions]]</f>
        <v>74</v>
      </c>
      <c r="L2" s="10">
        <f>(tbl_Data[[#This Row],[Clicks]]/tbl_Data[[#This Row],[Impressions]])</f>
        <v>6.9918269503010624E-2</v>
      </c>
      <c r="M2" s="9">
        <f>tbl_Data[[#This Row],[Revenue from Ads]]/tbl_Data[[#This Row],[Ad Cost]]</f>
        <v>3.9521317263209155</v>
      </c>
    </row>
    <row r="3" spans="1:13" x14ac:dyDescent="0.35">
      <c r="A3" s="8">
        <v>44927</v>
      </c>
      <c r="B3" t="s">
        <v>16</v>
      </c>
      <c r="C3" s="9">
        <v>6795.8</v>
      </c>
      <c r="D3">
        <v>366020</v>
      </c>
      <c r="E3">
        <v>19350</v>
      </c>
      <c r="F3" t="s">
        <v>11</v>
      </c>
      <c r="G3">
        <v>196</v>
      </c>
      <c r="H3" s="9">
        <v>12694.41</v>
      </c>
      <c r="I3" s="9">
        <f>tbl_Data[[#This Row],[Ad Cost]]/tbl_Data[[#This Row],[Impressions]]</f>
        <v>1.8566744986612753E-2</v>
      </c>
      <c r="J3" s="10">
        <f>tbl_Data[[#This Row],[Conversions]]/tbl_Data[[#This Row],[Clicks]]</f>
        <v>1.0129198966408268E-2</v>
      </c>
      <c r="K3" s="9">
        <f>tbl_Data[[#This Row],[Ad Cost]]/tbl_Data[[#This Row],[Conversions]]</f>
        <v>34.672448979591834</v>
      </c>
      <c r="L3" s="10">
        <f>(tbl_Data[[#This Row],[Clicks]]/tbl_Data[[#This Row],[Impressions]])</f>
        <v>5.2865963608545979E-2</v>
      </c>
      <c r="M3" s="9">
        <f>tbl_Data[[#This Row],[Revenue from Ads]]/tbl_Data[[#This Row],[Ad Cost]]</f>
        <v>1.8679787515818593</v>
      </c>
    </row>
    <row r="4" spans="1:13" x14ac:dyDescent="0.35">
      <c r="A4" s="8">
        <v>44927</v>
      </c>
      <c r="B4" t="s">
        <v>16</v>
      </c>
      <c r="C4" s="9">
        <v>31299</v>
      </c>
      <c r="D4">
        <v>209876</v>
      </c>
      <c r="E4">
        <v>14454</v>
      </c>
      <c r="F4" t="s">
        <v>18</v>
      </c>
      <c r="G4">
        <v>115</v>
      </c>
      <c r="H4" s="9">
        <v>57255.55</v>
      </c>
      <c r="I4" s="9">
        <f>tbl_Data[[#This Row],[Ad Cost]]/tbl_Data[[#This Row],[Impressions]]</f>
        <v>0.14913091539766338</v>
      </c>
      <c r="J4" s="10">
        <f>tbl_Data[[#This Row],[Conversions]]/tbl_Data[[#This Row],[Clicks]]</f>
        <v>7.956275079562751E-3</v>
      </c>
      <c r="K4" s="9">
        <f>tbl_Data[[#This Row],[Ad Cost]]/tbl_Data[[#This Row],[Conversions]]</f>
        <v>272.16521739130434</v>
      </c>
      <c r="L4" s="10">
        <f>(tbl_Data[[#This Row],[Clicks]]/tbl_Data[[#This Row],[Impressions]])</f>
        <v>6.8869237073319489E-2</v>
      </c>
      <c r="M4" s="9">
        <f>tbl_Data[[#This Row],[Revenue from Ads]]/tbl_Data[[#This Row],[Ad Cost]]</f>
        <v>1.8293092431068085</v>
      </c>
    </row>
    <row r="5" spans="1:13" x14ac:dyDescent="0.35">
      <c r="A5" s="8">
        <v>44928</v>
      </c>
      <c r="B5" t="s">
        <v>15</v>
      </c>
      <c r="C5" s="9">
        <v>40969</v>
      </c>
      <c r="D5">
        <v>438911</v>
      </c>
      <c r="E5">
        <v>14965</v>
      </c>
      <c r="F5" t="s">
        <v>13</v>
      </c>
      <c r="G5">
        <v>82</v>
      </c>
      <c r="H5" s="9">
        <v>42044.46</v>
      </c>
      <c r="I5" s="9">
        <f>tbl_Data[[#This Row],[Ad Cost]]/tbl_Data[[#This Row],[Impressions]]</f>
        <v>9.3342386041817133E-2</v>
      </c>
      <c r="J5" s="10">
        <f>tbl_Data[[#This Row],[Conversions]]/tbl_Data[[#This Row],[Clicks]]</f>
        <v>5.4794520547945206E-3</v>
      </c>
      <c r="K5" s="9">
        <f>tbl_Data[[#This Row],[Ad Cost]]/tbl_Data[[#This Row],[Conversions]]</f>
        <v>499.6219512195122</v>
      </c>
      <c r="L5" s="10">
        <f>(tbl_Data[[#This Row],[Clicks]]/tbl_Data[[#This Row],[Impressions]])</f>
        <v>3.409575061914602E-2</v>
      </c>
      <c r="M5" s="9">
        <f>tbl_Data[[#This Row],[Revenue from Ads]]/tbl_Data[[#This Row],[Ad Cost]]</f>
        <v>1.0262505797066075</v>
      </c>
    </row>
    <row r="6" spans="1:13" x14ac:dyDescent="0.35">
      <c r="A6" s="8">
        <v>44928</v>
      </c>
      <c r="B6" t="s">
        <v>16</v>
      </c>
      <c r="C6" s="9">
        <v>28165</v>
      </c>
      <c r="D6">
        <v>373208</v>
      </c>
      <c r="E6">
        <v>5647</v>
      </c>
      <c r="F6" t="s">
        <v>11</v>
      </c>
      <c r="G6">
        <v>392</v>
      </c>
      <c r="H6" s="9">
        <v>25065.84</v>
      </c>
      <c r="I6" s="9">
        <f>tbl_Data[[#This Row],[Ad Cost]]/tbl_Data[[#This Row],[Impressions]]</f>
        <v>7.546729973634006E-2</v>
      </c>
      <c r="J6" s="10">
        <f>tbl_Data[[#This Row],[Conversions]]/tbl_Data[[#This Row],[Clicks]]</f>
        <v>6.9417389764476714E-2</v>
      </c>
      <c r="K6" s="9">
        <f>tbl_Data[[#This Row],[Ad Cost]]/tbl_Data[[#This Row],[Conversions]]</f>
        <v>71.849489795918373</v>
      </c>
      <c r="L6" s="10">
        <f>(tbl_Data[[#This Row],[Clicks]]/tbl_Data[[#This Row],[Impressions]])</f>
        <v>1.5130972540781547E-2</v>
      </c>
      <c r="M6" s="9">
        <f>tbl_Data[[#This Row],[Revenue from Ads]]/tbl_Data[[#This Row],[Ad Cost]]</f>
        <v>0.88996413988993428</v>
      </c>
    </row>
    <row r="7" spans="1:13" x14ac:dyDescent="0.35">
      <c r="A7" s="8">
        <v>44929</v>
      </c>
      <c r="B7" t="s">
        <v>14</v>
      </c>
      <c r="C7" s="9">
        <v>44204</v>
      </c>
      <c r="D7">
        <v>361450</v>
      </c>
      <c r="E7">
        <v>8389</v>
      </c>
      <c r="F7" t="s">
        <v>11</v>
      </c>
      <c r="G7" s="11">
        <v>100</v>
      </c>
      <c r="H7" s="9">
        <v>43687.26</v>
      </c>
      <c r="I7" s="9">
        <f>tbl_Data[[#This Row],[Ad Cost]]/tbl_Data[[#This Row],[Impressions]]</f>
        <v>0.12229630654309033</v>
      </c>
      <c r="J7" s="10">
        <f>tbl_Data[[#This Row],[Conversions]]/tbl_Data[[#This Row],[Clicks]]</f>
        <v>1.1920371915603767E-2</v>
      </c>
      <c r="K7" s="9">
        <f>tbl_Data[[#This Row],[Ad Cost]]/tbl_Data[[#This Row],[Conversions]]</f>
        <v>442.04</v>
      </c>
      <c r="L7" s="10">
        <f>(tbl_Data[[#This Row],[Clicks]]/tbl_Data[[#This Row],[Impressions]])</f>
        <v>2.3209295891547931E-2</v>
      </c>
      <c r="M7" s="9">
        <f>tbl_Data[[#This Row],[Revenue from Ads]]/tbl_Data[[#This Row],[Ad Cost]]</f>
        <v>0.98831010768256267</v>
      </c>
    </row>
    <row r="8" spans="1:13" x14ac:dyDescent="0.35">
      <c r="A8" s="8">
        <v>44929</v>
      </c>
      <c r="B8" t="s">
        <v>19</v>
      </c>
      <c r="C8" s="9">
        <v>36287</v>
      </c>
      <c r="D8">
        <v>456786</v>
      </c>
      <c r="E8">
        <v>13293</v>
      </c>
      <c r="F8" t="s">
        <v>11</v>
      </c>
      <c r="G8">
        <v>508</v>
      </c>
      <c r="H8" s="9">
        <v>61378.59</v>
      </c>
      <c r="I8" s="9">
        <f>tbl_Data[[#This Row],[Ad Cost]]/tbl_Data[[#This Row],[Impressions]]</f>
        <v>7.943982521355733E-2</v>
      </c>
      <c r="J8" s="10">
        <f>tbl_Data[[#This Row],[Conversions]]/tbl_Data[[#This Row],[Clicks]]</f>
        <v>3.8215602196644848E-2</v>
      </c>
      <c r="K8" s="9">
        <f>tbl_Data[[#This Row],[Ad Cost]]/tbl_Data[[#This Row],[Conversions]]</f>
        <v>71.431102362204726</v>
      </c>
      <c r="L8" s="10">
        <f>(tbl_Data[[#This Row],[Clicks]]/tbl_Data[[#This Row],[Impressions]])</f>
        <v>2.9101154588800884E-2</v>
      </c>
      <c r="M8" s="9">
        <f>tbl_Data[[#This Row],[Revenue from Ads]]/tbl_Data[[#This Row],[Ad Cost]]</f>
        <v>1.6914760106925344</v>
      </c>
    </row>
    <row r="9" spans="1:13" x14ac:dyDescent="0.35">
      <c r="A9" s="8">
        <v>44929</v>
      </c>
      <c r="B9" t="s">
        <v>20</v>
      </c>
      <c r="C9" s="9">
        <v>11972</v>
      </c>
      <c r="D9">
        <v>296571</v>
      </c>
      <c r="E9">
        <v>17495</v>
      </c>
      <c r="F9" t="s">
        <v>13</v>
      </c>
      <c r="G9">
        <v>399</v>
      </c>
      <c r="H9" s="9">
        <v>36780.47</v>
      </c>
      <c r="I9" s="9">
        <f>tbl_Data[[#This Row],[Ad Cost]]/tbl_Data[[#This Row],[Impressions]]</f>
        <v>4.036807374962488E-2</v>
      </c>
      <c r="J9" s="10">
        <f>tbl_Data[[#This Row],[Conversions]]/tbl_Data[[#This Row],[Clicks]]</f>
        <v>2.2806516147470705E-2</v>
      </c>
      <c r="K9" s="9">
        <f>tbl_Data[[#This Row],[Ad Cost]]/tbl_Data[[#This Row],[Conversions]]</f>
        <v>30.005012531328322</v>
      </c>
      <c r="L9" s="10">
        <f>(tbl_Data[[#This Row],[Clicks]]/tbl_Data[[#This Row],[Impressions]])</f>
        <v>5.8990933031213437E-2</v>
      </c>
      <c r="M9" s="9">
        <f>tbl_Data[[#This Row],[Revenue from Ads]]/tbl_Data[[#This Row],[Ad Cost]]</f>
        <v>3.0722076511861012</v>
      </c>
    </row>
    <row r="10" spans="1:13" x14ac:dyDescent="0.35">
      <c r="A10" s="8">
        <v>44930</v>
      </c>
      <c r="B10" t="s">
        <v>12</v>
      </c>
      <c r="C10" s="9">
        <v>44474</v>
      </c>
      <c r="D10">
        <v>362549</v>
      </c>
      <c r="E10">
        <v>11783</v>
      </c>
      <c r="F10" t="s">
        <v>13</v>
      </c>
      <c r="G10">
        <v>120</v>
      </c>
      <c r="H10" s="9">
        <v>361299</v>
      </c>
      <c r="I10" s="9">
        <f>tbl_Data[[#This Row],[Ad Cost]]/tbl_Data[[#This Row],[Impressions]]</f>
        <v>0.12267031490915711</v>
      </c>
      <c r="J10" s="10">
        <f>tbl_Data[[#This Row],[Conversions]]/tbl_Data[[#This Row],[Clicks]]</f>
        <v>1.0184163625562251E-2</v>
      </c>
      <c r="K10" s="9">
        <f>tbl_Data[[#This Row],[Ad Cost]]/tbl_Data[[#This Row],[Conversions]]</f>
        <v>370.61666666666667</v>
      </c>
      <c r="L10" s="10">
        <f>(tbl_Data[[#This Row],[Clicks]]/tbl_Data[[#This Row],[Impressions]])</f>
        <v>3.2500434424036474E-2</v>
      </c>
      <c r="M10" s="9">
        <f>tbl_Data[[#This Row],[Revenue from Ads]]/tbl_Data[[#This Row],[Ad Cost]]</f>
        <v>8.1238251562710797</v>
      </c>
    </row>
    <row r="11" spans="1:13" x14ac:dyDescent="0.35">
      <c r="A11" s="8">
        <v>44930</v>
      </c>
      <c r="B11" t="s">
        <v>17</v>
      </c>
      <c r="C11" s="9">
        <v>37038</v>
      </c>
      <c r="D11">
        <v>440259</v>
      </c>
      <c r="E11">
        <v>16630</v>
      </c>
      <c r="F11" t="s">
        <v>24</v>
      </c>
      <c r="G11">
        <v>272</v>
      </c>
      <c r="H11" s="9">
        <v>56342.12</v>
      </c>
      <c r="I11" s="9">
        <f>tbl_Data[[#This Row],[Ad Cost]]/tbl_Data[[#This Row],[Impressions]]</f>
        <v>8.4127752073211451E-2</v>
      </c>
      <c r="J11" s="10">
        <f>tbl_Data[[#This Row],[Conversions]]/tbl_Data[[#This Row],[Clicks]]</f>
        <v>1.6355983162958509E-2</v>
      </c>
      <c r="K11" s="9">
        <f>tbl_Data[[#This Row],[Ad Cost]]/tbl_Data[[#This Row],[Conversions]]</f>
        <v>136.16911764705881</v>
      </c>
      <c r="L11" s="10">
        <f>(tbl_Data[[#This Row],[Clicks]]/tbl_Data[[#This Row],[Impressions]])</f>
        <v>3.7773219854676451E-2</v>
      </c>
      <c r="M11" s="9">
        <f>tbl_Data[[#This Row],[Revenue from Ads]]/tbl_Data[[#This Row],[Ad Cost]]</f>
        <v>1.5211976888600898</v>
      </c>
    </row>
    <row r="12" spans="1:13" x14ac:dyDescent="0.35">
      <c r="A12" s="8">
        <v>44930</v>
      </c>
      <c r="B12" t="s">
        <v>12</v>
      </c>
      <c r="C12" s="9">
        <v>27751</v>
      </c>
      <c r="D12">
        <v>409771</v>
      </c>
      <c r="E12">
        <v>6852</v>
      </c>
      <c r="F12" t="s">
        <v>13</v>
      </c>
      <c r="G12">
        <v>68</v>
      </c>
      <c r="H12" s="9">
        <v>26636.75</v>
      </c>
      <c r="I12" s="9">
        <f>tbl_Data[[#This Row],[Ad Cost]]/tbl_Data[[#This Row],[Impressions]]</f>
        <v>6.7723191733919677E-2</v>
      </c>
      <c r="J12" s="10">
        <f>tbl_Data[[#This Row],[Conversions]]/tbl_Data[[#This Row],[Clicks]]</f>
        <v>9.9241097489784005E-3</v>
      </c>
      <c r="K12" s="9">
        <f>tbl_Data[[#This Row],[Ad Cost]]/tbl_Data[[#This Row],[Conversions]]</f>
        <v>408.10294117647061</v>
      </c>
      <c r="L12" s="10">
        <f>(tbl_Data[[#This Row],[Clicks]]/tbl_Data[[#This Row],[Impressions]])</f>
        <v>1.6721534710850694E-2</v>
      </c>
      <c r="M12" s="9">
        <f>tbl_Data[[#This Row],[Revenue from Ads]]/tbl_Data[[#This Row],[Ad Cost]]</f>
        <v>0.95984829375517999</v>
      </c>
    </row>
    <row r="13" spans="1:13" x14ac:dyDescent="0.35">
      <c r="A13" s="8">
        <v>44930</v>
      </c>
      <c r="B13" t="s">
        <v>12</v>
      </c>
      <c r="C13" s="9">
        <v>40445</v>
      </c>
      <c r="D13">
        <v>235930</v>
      </c>
      <c r="E13">
        <v>14946</v>
      </c>
      <c r="F13" t="s">
        <v>11</v>
      </c>
      <c r="G13">
        <v>141</v>
      </c>
      <c r="H13" s="9">
        <v>59744.99</v>
      </c>
      <c r="I13" s="9">
        <f>tbl_Data[[#This Row],[Ad Cost]]/tbl_Data[[#This Row],[Impressions]]</f>
        <v>0.17142796592209553</v>
      </c>
      <c r="J13" s="10">
        <f>tbl_Data[[#This Row],[Conversions]]/tbl_Data[[#This Row],[Clicks]]</f>
        <v>9.433962264150943E-3</v>
      </c>
      <c r="K13" s="9">
        <f>tbl_Data[[#This Row],[Ad Cost]]/tbl_Data[[#This Row],[Conversions]]</f>
        <v>286.84397163120565</v>
      </c>
      <c r="L13" s="10">
        <f>(tbl_Data[[#This Row],[Clicks]]/tbl_Data[[#This Row],[Impressions]])</f>
        <v>6.3349298520747679E-2</v>
      </c>
      <c r="M13" s="9">
        <f>tbl_Data[[#This Row],[Revenue from Ads]]/tbl_Data[[#This Row],[Ad Cost]]</f>
        <v>1.4771910001236246</v>
      </c>
    </row>
    <row r="14" spans="1:13" x14ac:dyDescent="0.35">
      <c r="A14" s="8">
        <v>44931</v>
      </c>
      <c r="B14" t="s">
        <v>16</v>
      </c>
      <c r="C14" s="9">
        <v>36228</v>
      </c>
      <c r="D14">
        <v>274021</v>
      </c>
      <c r="E14">
        <v>7132</v>
      </c>
      <c r="F14" t="s">
        <v>11</v>
      </c>
      <c r="G14">
        <v>126</v>
      </c>
      <c r="H14" s="9">
        <v>57777.72</v>
      </c>
      <c r="I14" s="9">
        <f>tbl_Data[[#This Row],[Ad Cost]]/tbl_Data[[#This Row],[Impressions]]</f>
        <v>0.13220884530747642</v>
      </c>
      <c r="J14" s="10">
        <f>tbl_Data[[#This Row],[Conversions]]/tbl_Data[[#This Row],[Clicks]]</f>
        <v>1.7666853617498597E-2</v>
      </c>
      <c r="K14" s="9">
        <f>tbl_Data[[#This Row],[Ad Cost]]/tbl_Data[[#This Row],[Conversions]]</f>
        <v>287.52380952380952</v>
      </c>
      <c r="L14" s="10">
        <f>(tbl_Data[[#This Row],[Clicks]]/tbl_Data[[#This Row],[Impressions]])</f>
        <v>2.6027202294714637E-2</v>
      </c>
      <c r="M14" s="9">
        <f>tbl_Data[[#This Row],[Revenue from Ads]]/tbl_Data[[#This Row],[Ad Cost]]</f>
        <v>1.5948360384233191</v>
      </c>
    </row>
    <row r="15" spans="1:13" x14ac:dyDescent="0.35">
      <c r="A15" s="8">
        <v>44931</v>
      </c>
      <c r="B15" t="s">
        <v>12</v>
      </c>
      <c r="C15" s="9">
        <v>22973</v>
      </c>
      <c r="D15">
        <v>426794</v>
      </c>
      <c r="E15">
        <v>13987</v>
      </c>
      <c r="F15" t="s">
        <v>13</v>
      </c>
      <c r="G15">
        <v>159</v>
      </c>
      <c r="H15" s="9">
        <v>29735.03</v>
      </c>
      <c r="I15" s="9">
        <f>tbl_Data[[#This Row],[Ad Cost]]/tbl_Data[[#This Row],[Impressions]]</f>
        <v>5.3826904783103792E-2</v>
      </c>
      <c r="J15" s="10">
        <f>tbl_Data[[#This Row],[Conversions]]/tbl_Data[[#This Row],[Clicks]]</f>
        <v>1.1367698577250304E-2</v>
      </c>
      <c r="K15" s="9">
        <f>tbl_Data[[#This Row],[Ad Cost]]/tbl_Data[[#This Row],[Conversions]]</f>
        <v>144.48427672955975</v>
      </c>
      <c r="L15" s="10">
        <f>(tbl_Data[[#This Row],[Clicks]]/tbl_Data[[#This Row],[Impressions]])</f>
        <v>3.2772250781407421E-2</v>
      </c>
      <c r="M15" s="9">
        <f>tbl_Data[[#This Row],[Revenue from Ads]]/tbl_Data[[#This Row],[Ad Cost]]</f>
        <v>1.2943468419448918</v>
      </c>
    </row>
    <row r="16" spans="1:13" x14ac:dyDescent="0.35">
      <c r="A16" s="8">
        <v>44931</v>
      </c>
      <c r="B16" t="s">
        <v>17</v>
      </c>
      <c r="C16" s="9">
        <v>42238</v>
      </c>
      <c r="D16">
        <v>363441</v>
      </c>
      <c r="E16">
        <v>19567</v>
      </c>
      <c r="F16" t="s">
        <v>11</v>
      </c>
      <c r="G16">
        <v>97</v>
      </c>
      <c r="H16" s="9">
        <v>38766.04</v>
      </c>
      <c r="I16" s="9">
        <f>tbl_Data[[#This Row],[Ad Cost]]/tbl_Data[[#This Row],[Impressions]]</f>
        <v>0.11621693754969857</v>
      </c>
      <c r="J16" s="10">
        <f>tbl_Data[[#This Row],[Conversions]]/tbl_Data[[#This Row],[Clicks]]</f>
        <v>4.9573261102877292E-3</v>
      </c>
      <c r="K16" s="9">
        <f>tbl_Data[[#This Row],[Ad Cost]]/tbl_Data[[#This Row],[Conversions]]</f>
        <v>435.44329896907215</v>
      </c>
      <c r="L16" s="10">
        <f>(tbl_Data[[#This Row],[Clicks]]/tbl_Data[[#This Row],[Impressions]])</f>
        <v>5.3838174559281977E-2</v>
      </c>
      <c r="M16" s="9">
        <f>tbl_Data[[#This Row],[Revenue from Ads]]/tbl_Data[[#This Row],[Ad Cost]]</f>
        <v>0.91780008523130829</v>
      </c>
    </row>
    <row r="17" spans="1:13" x14ac:dyDescent="0.35">
      <c r="A17" s="8">
        <v>44932</v>
      </c>
      <c r="B17" t="s">
        <v>12</v>
      </c>
      <c r="C17" s="9">
        <v>24147</v>
      </c>
      <c r="D17">
        <v>322298</v>
      </c>
      <c r="E17">
        <v>14406</v>
      </c>
      <c r="F17" t="s">
        <v>11</v>
      </c>
      <c r="G17">
        <v>162</v>
      </c>
      <c r="H17" s="9">
        <v>13254.29</v>
      </c>
      <c r="I17" s="9">
        <f>tbl_Data[[#This Row],[Ad Cost]]/tbl_Data[[#This Row],[Impressions]]</f>
        <v>7.4921346083438312E-2</v>
      </c>
      <c r="J17" s="10">
        <f>tbl_Data[[#This Row],[Conversions]]/tbl_Data[[#This Row],[Clicks]]</f>
        <v>1.1245314452311536E-2</v>
      </c>
      <c r="K17" s="9">
        <f>tbl_Data[[#This Row],[Ad Cost]]/tbl_Data[[#This Row],[Conversions]]</f>
        <v>149.05555555555554</v>
      </c>
      <c r="L17" s="10">
        <f>(tbl_Data[[#This Row],[Clicks]]/tbl_Data[[#This Row],[Impressions]])</f>
        <v>4.4697764180975368E-2</v>
      </c>
      <c r="M17" s="9">
        <f>tbl_Data[[#This Row],[Revenue from Ads]]/tbl_Data[[#This Row],[Ad Cost]]</f>
        <v>0.54890007040212041</v>
      </c>
    </row>
    <row r="18" spans="1:13" x14ac:dyDescent="0.35">
      <c r="A18" s="8">
        <v>44932</v>
      </c>
      <c r="B18" t="s">
        <v>19</v>
      </c>
      <c r="C18" s="9">
        <v>20668</v>
      </c>
      <c r="D18">
        <v>343051</v>
      </c>
      <c r="E18">
        <v>7004</v>
      </c>
      <c r="F18" t="s">
        <v>13</v>
      </c>
      <c r="G18">
        <v>249</v>
      </c>
      <c r="H18" s="9">
        <v>65296.43</v>
      </c>
      <c r="I18" s="9">
        <f>tbl_Data[[#This Row],[Ad Cost]]/tbl_Data[[#This Row],[Impressions]]</f>
        <v>6.0247601668556569E-2</v>
      </c>
      <c r="J18" s="10">
        <f>tbl_Data[[#This Row],[Conversions]]/tbl_Data[[#This Row],[Clicks]]</f>
        <v>3.5551113649343234E-2</v>
      </c>
      <c r="K18" s="9">
        <f>tbl_Data[[#This Row],[Ad Cost]]/tbl_Data[[#This Row],[Conversions]]</f>
        <v>83.00401606425703</v>
      </c>
      <c r="L18" s="10">
        <f>(tbl_Data[[#This Row],[Clicks]]/tbl_Data[[#This Row],[Impressions]])</f>
        <v>2.041678934036047E-2</v>
      </c>
      <c r="M18" s="9">
        <f>tbl_Data[[#This Row],[Revenue from Ads]]/tbl_Data[[#This Row],[Ad Cost]]</f>
        <v>3.1593008515579641</v>
      </c>
    </row>
    <row r="19" spans="1:13" x14ac:dyDescent="0.35">
      <c r="A19" s="8">
        <v>44934</v>
      </c>
      <c r="B19" t="s">
        <v>14</v>
      </c>
      <c r="C19" s="9">
        <v>27369</v>
      </c>
      <c r="D19">
        <v>391775</v>
      </c>
      <c r="E19">
        <v>19210</v>
      </c>
      <c r="F19" t="s">
        <v>11</v>
      </c>
      <c r="G19">
        <v>475</v>
      </c>
      <c r="H19" s="9">
        <v>45895.76</v>
      </c>
      <c r="I19" s="9">
        <f>tbl_Data[[#This Row],[Ad Cost]]/tbl_Data[[#This Row],[Impressions]]</f>
        <v>6.9858975177078675E-2</v>
      </c>
      <c r="J19" s="10">
        <f>tbl_Data[[#This Row],[Conversions]]/tbl_Data[[#This Row],[Clicks]]</f>
        <v>2.4726704841228526E-2</v>
      </c>
      <c r="K19" s="9">
        <f>tbl_Data[[#This Row],[Ad Cost]]/tbl_Data[[#This Row],[Conversions]]</f>
        <v>57.618947368421054</v>
      </c>
      <c r="L19" s="10">
        <f>(tbl_Data[[#This Row],[Clicks]]/tbl_Data[[#This Row],[Impressions]])</f>
        <v>4.9033246123412672E-2</v>
      </c>
      <c r="M19" s="9">
        <f>tbl_Data[[#This Row],[Revenue from Ads]]/tbl_Data[[#This Row],[Ad Cost]]</f>
        <v>1.6769249881252513</v>
      </c>
    </row>
    <row r="20" spans="1:13" x14ac:dyDescent="0.35">
      <c r="A20" s="8">
        <v>44934</v>
      </c>
      <c r="B20" t="s">
        <v>15</v>
      </c>
      <c r="C20" s="9">
        <v>48220</v>
      </c>
      <c r="D20">
        <v>393532</v>
      </c>
      <c r="E20">
        <v>16260</v>
      </c>
      <c r="F20" t="s">
        <v>13</v>
      </c>
      <c r="G20">
        <v>186</v>
      </c>
      <c r="H20" s="9">
        <v>36926.949999999997</v>
      </c>
      <c r="I20" s="9">
        <f>tbl_Data[[#This Row],[Ad Cost]]/tbl_Data[[#This Row],[Impressions]]</f>
        <v>0.12253133163249748</v>
      </c>
      <c r="J20" s="10">
        <f>tbl_Data[[#This Row],[Conversions]]/tbl_Data[[#This Row],[Clicks]]</f>
        <v>1.1439114391143911E-2</v>
      </c>
      <c r="K20" s="9">
        <f>tbl_Data[[#This Row],[Ad Cost]]/tbl_Data[[#This Row],[Conversions]]</f>
        <v>259.24731182795699</v>
      </c>
      <c r="L20" s="10">
        <f>(tbl_Data[[#This Row],[Clicks]]/tbl_Data[[#This Row],[Impressions]])</f>
        <v>4.1318113901791978E-2</v>
      </c>
      <c r="M20" s="9">
        <f>tbl_Data[[#This Row],[Revenue from Ads]]/tbl_Data[[#This Row],[Ad Cost]]</f>
        <v>0.76580153463293232</v>
      </c>
    </row>
    <row r="21" spans="1:13" x14ac:dyDescent="0.35">
      <c r="A21" s="8">
        <v>44935</v>
      </c>
      <c r="B21" t="s">
        <v>12</v>
      </c>
      <c r="C21" s="9">
        <v>8265.7999999999993</v>
      </c>
      <c r="D21">
        <v>320051</v>
      </c>
      <c r="E21">
        <v>7654</v>
      </c>
      <c r="F21" t="s">
        <v>18</v>
      </c>
      <c r="G21" s="11">
        <v>91</v>
      </c>
      <c r="H21" s="9">
        <v>40406.99</v>
      </c>
      <c r="I21" s="9">
        <f>tbl_Data[[#This Row],[Ad Cost]]/tbl_Data[[#This Row],[Impressions]]</f>
        <v>2.5826508900144037E-2</v>
      </c>
      <c r="J21" s="10">
        <f>tbl_Data[[#This Row],[Conversions]]/tbl_Data[[#This Row],[Clicks]]</f>
        <v>1.188920825712046E-2</v>
      </c>
      <c r="K21" s="9">
        <f>tbl_Data[[#This Row],[Ad Cost]]/tbl_Data[[#This Row],[Conversions]]</f>
        <v>90.832967032967019</v>
      </c>
      <c r="L21" s="10">
        <f>(tbl_Data[[#This Row],[Clicks]]/tbl_Data[[#This Row],[Impressions]])</f>
        <v>2.3914938556667532E-2</v>
      </c>
      <c r="M21" s="9">
        <f>tbl_Data[[#This Row],[Revenue from Ads]]/tbl_Data[[#This Row],[Ad Cost]]</f>
        <v>4.8884548380072106</v>
      </c>
    </row>
    <row r="22" spans="1:13" x14ac:dyDescent="0.35">
      <c r="A22" s="8">
        <v>44935</v>
      </c>
      <c r="B22" t="s">
        <v>14</v>
      </c>
      <c r="C22" s="9">
        <v>9790.6</v>
      </c>
      <c r="D22">
        <v>372911</v>
      </c>
      <c r="E22">
        <v>12166</v>
      </c>
      <c r="F22" t="s">
        <v>24</v>
      </c>
      <c r="G22">
        <v>236</v>
      </c>
      <c r="H22" s="9">
        <v>21378.67</v>
      </c>
      <c r="I22" s="9">
        <f>tbl_Data[[#This Row],[Ad Cost]]/tbl_Data[[#This Row],[Impressions]]</f>
        <v>2.6254521856421506E-2</v>
      </c>
      <c r="J22" s="10">
        <f>tbl_Data[[#This Row],[Conversions]]/tbl_Data[[#This Row],[Clicks]]</f>
        <v>1.9398323195791552E-2</v>
      </c>
      <c r="K22" s="9">
        <f>tbl_Data[[#This Row],[Ad Cost]]/tbl_Data[[#This Row],[Conversions]]</f>
        <v>41.485593220338984</v>
      </c>
      <c r="L22" s="10">
        <f>(tbl_Data[[#This Row],[Clicks]]/tbl_Data[[#This Row],[Impressions]])</f>
        <v>3.2624406359694401E-2</v>
      </c>
      <c r="M22" s="9">
        <f>tbl_Data[[#This Row],[Revenue from Ads]]/tbl_Data[[#This Row],[Ad Cost]]</f>
        <v>2.1835914039997548</v>
      </c>
    </row>
    <row r="23" spans="1:13" x14ac:dyDescent="0.35">
      <c r="A23" s="8">
        <v>44936</v>
      </c>
      <c r="B23" t="s">
        <v>15</v>
      </c>
      <c r="C23" s="9">
        <v>30376</v>
      </c>
      <c r="D23">
        <v>200639</v>
      </c>
      <c r="E23">
        <v>14695</v>
      </c>
      <c r="F23" t="s">
        <v>13</v>
      </c>
      <c r="G23">
        <v>346</v>
      </c>
      <c r="H23" s="9">
        <v>39650.79</v>
      </c>
      <c r="I23" s="9">
        <f>tbl_Data[[#This Row],[Ad Cost]]/tbl_Data[[#This Row],[Impressions]]</f>
        <v>0.15139628885710157</v>
      </c>
      <c r="J23" s="10">
        <f>tbl_Data[[#This Row],[Conversions]]/tbl_Data[[#This Row],[Clicks]]</f>
        <v>2.3545423613473972E-2</v>
      </c>
      <c r="K23" s="9">
        <f>tbl_Data[[#This Row],[Ad Cost]]/tbl_Data[[#This Row],[Conversions]]</f>
        <v>87.79190751445087</v>
      </c>
      <c r="L23" s="10">
        <f>(tbl_Data[[#This Row],[Clicks]]/tbl_Data[[#This Row],[Impressions]])</f>
        <v>7.3240995020908195E-2</v>
      </c>
      <c r="M23" s="9">
        <f>tbl_Data[[#This Row],[Revenue from Ads]]/tbl_Data[[#This Row],[Ad Cost]]</f>
        <v>1.3053328285488544</v>
      </c>
    </row>
    <row r="24" spans="1:13" x14ac:dyDescent="0.35">
      <c r="A24" s="8">
        <v>44936</v>
      </c>
      <c r="B24" t="s">
        <v>17</v>
      </c>
      <c r="C24" s="9">
        <v>26333</v>
      </c>
      <c r="D24">
        <v>485228</v>
      </c>
      <c r="E24">
        <v>3716</v>
      </c>
      <c r="F24" t="s">
        <v>11</v>
      </c>
      <c r="G24">
        <v>45</v>
      </c>
      <c r="H24" s="9">
        <v>43136.59</v>
      </c>
      <c r="I24" s="9">
        <f>tbl_Data[[#This Row],[Ad Cost]]/tbl_Data[[#This Row],[Impressions]]</f>
        <v>5.4269333179453781E-2</v>
      </c>
      <c r="J24" s="10">
        <f>tbl_Data[[#This Row],[Conversions]]/tbl_Data[[#This Row],[Clicks]]</f>
        <v>1.2109795479009687E-2</v>
      </c>
      <c r="K24" s="9">
        <f>tbl_Data[[#This Row],[Ad Cost]]/tbl_Data[[#This Row],[Conversions]]</f>
        <v>585.17777777777781</v>
      </c>
      <c r="L24" s="10">
        <f>(tbl_Data[[#This Row],[Clicks]]/tbl_Data[[#This Row],[Impressions]])</f>
        <v>7.658255500506978E-3</v>
      </c>
      <c r="M24" s="9">
        <f>tbl_Data[[#This Row],[Revenue from Ads]]/tbl_Data[[#This Row],[Ad Cost]]</f>
        <v>1.6381190901150646</v>
      </c>
    </row>
    <row r="25" spans="1:13" x14ac:dyDescent="0.35">
      <c r="A25" s="8">
        <v>44937</v>
      </c>
      <c r="B25" t="s">
        <v>15</v>
      </c>
      <c r="C25" s="9">
        <v>29095</v>
      </c>
      <c r="D25">
        <v>274248</v>
      </c>
      <c r="E25">
        <v>10493</v>
      </c>
      <c r="F25" t="s">
        <v>11</v>
      </c>
      <c r="G25" s="11">
        <v>176</v>
      </c>
      <c r="H25" s="9">
        <v>36174.65</v>
      </c>
      <c r="I25" s="9">
        <f>tbl_Data[[#This Row],[Ad Cost]]/tbl_Data[[#This Row],[Impressions]]</f>
        <v>0.10609010822321402</v>
      </c>
      <c r="J25" s="10">
        <f>tbl_Data[[#This Row],[Conversions]]/tbl_Data[[#This Row],[Clicks]]</f>
        <v>1.6773086819784618E-2</v>
      </c>
      <c r="K25" s="9">
        <f>tbl_Data[[#This Row],[Ad Cost]]/tbl_Data[[#This Row],[Conversions]]</f>
        <v>165.3125</v>
      </c>
      <c r="L25" s="10">
        <f>(tbl_Data[[#This Row],[Clicks]]/tbl_Data[[#This Row],[Impressions]])</f>
        <v>3.8260990052798927E-2</v>
      </c>
      <c r="M25" s="9">
        <f>tbl_Data[[#This Row],[Revenue from Ads]]/tbl_Data[[#This Row],[Ad Cost]]</f>
        <v>1.2433287506444406</v>
      </c>
    </row>
    <row r="26" spans="1:13" x14ac:dyDescent="0.35">
      <c r="A26" s="8">
        <v>44937</v>
      </c>
      <c r="B26" t="s">
        <v>20</v>
      </c>
      <c r="C26" s="9">
        <v>36338</v>
      </c>
      <c r="D26">
        <v>391216</v>
      </c>
      <c r="E26">
        <v>9023</v>
      </c>
      <c r="F26" t="s">
        <v>13</v>
      </c>
      <c r="G26">
        <v>224</v>
      </c>
      <c r="H26" s="9">
        <v>414832.33</v>
      </c>
      <c r="I26" s="9">
        <f>tbl_Data[[#This Row],[Ad Cost]]/tbl_Data[[#This Row],[Impressions]]</f>
        <v>9.2884749090016774E-2</v>
      </c>
      <c r="J26" s="10">
        <f>tbl_Data[[#This Row],[Conversions]]/tbl_Data[[#This Row],[Clicks]]</f>
        <v>2.482544608223429E-2</v>
      </c>
      <c r="K26" s="9">
        <f>tbl_Data[[#This Row],[Ad Cost]]/tbl_Data[[#This Row],[Conversions]]</f>
        <v>162.22321428571428</v>
      </c>
      <c r="L26" s="10">
        <f>(tbl_Data[[#This Row],[Clicks]]/tbl_Data[[#This Row],[Impressions]])</f>
        <v>2.3063985113083309E-2</v>
      </c>
      <c r="M26" s="9">
        <f>tbl_Data[[#This Row],[Revenue from Ads]]/tbl_Data[[#This Row],[Ad Cost]]</f>
        <v>11.415937310804118</v>
      </c>
    </row>
    <row r="27" spans="1:13" x14ac:dyDescent="0.35">
      <c r="A27" s="8">
        <v>44937</v>
      </c>
      <c r="B27" t="s">
        <v>19</v>
      </c>
      <c r="C27" s="9">
        <v>10029</v>
      </c>
      <c r="D27">
        <v>249588</v>
      </c>
      <c r="E27">
        <v>13729</v>
      </c>
      <c r="F27" t="s">
        <v>23</v>
      </c>
      <c r="G27">
        <v>107</v>
      </c>
      <c r="H27" s="9">
        <v>4266.63</v>
      </c>
      <c r="I27" s="9">
        <f>tbl_Data[[#This Row],[Ad Cost]]/tbl_Data[[#This Row],[Impressions]]</f>
        <v>4.0182220299052836E-2</v>
      </c>
      <c r="J27" s="10">
        <f>tbl_Data[[#This Row],[Conversions]]/tbl_Data[[#This Row],[Clicks]]</f>
        <v>7.7937213198339284E-3</v>
      </c>
      <c r="K27" s="9">
        <f>tbl_Data[[#This Row],[Ad Cost]]/tbl_Data[[#This Row],[Conversions]]</f>
        <v>93.728971962616825</v>
      </c>
      <c r="L27" s="10">
        <f>(tbl_Data[[#This Row],[Clicks]]/tbl_Data[[#This Row],[Impressions]])</f>
        <v>5.5006650960783374E-2</v>
      </c>
      <c r="M27" s="9">
        <f>tbl_Data[[#This Row],[Revenue from Ads]]/tbl_Data[[#This Row],[Ad Cost]]</f>
        <v>0.42542925516003588</v>
      </c>
    </row>
    <row r="28" spans="1:13" x14ac:dyDescent="0.35">
      <c r="A28" s="8">
        <v>44937</v>
      </c>
      <c r="B28" t="s">
        <v>12</v>
      </c>
      <c r="C28" s="9">
        <v>1555.1</v>
      </c>
      <c r="D28">
        <v>346809</v>
      </c>
      <c r="E28">
        <v>5267</v>
      </c>
      <c r="F28" t="s">
        <v>13</v>
      </c>
      <c r="G28">
        <v>426</v>
      </c>
      <c r="H28" s="9">
        <v>10336.040000000001</v>
      </c>
      <c r="I28" s="9">
        <f>tbl_Data[[#This Row],[Ad Cost]]/tbl_Data[[#This Row],[Impressions]]</f>
        <v>4.4840243476957052E-3</v>
      </c>
      <c r="J28" s="10">
        <f>tbl_Data[[#This Row],[Conversions]]/tbl_Data[[#This Row],[Clicks]]</f>
        <v>8.0880956901461937E-2</v>
      </c>
      <c r="K28" s="9">
        <f>tbl_Data[[#This Row],[Ad Cost]]/tbl_Data[[#This Row],[Conversions]]</f>
        <v>3.6504694835680751</v>
      </c>
      <c r="L28" s="10">
        <f>(tbl_Data[[#This Row],[Clicks]]/tbl_Data[[#This Row],[Impressions]])</f>
        <v>1.5187033785167052E-2</v>
      </c>
      <c r="M28" s="9">
        <f>tbl_Data[[#This Row],[Revenue from Ads]]/tbl_Data[[#This Row],[Ad Cost]]</f>
        <v>6.646543630634687</v>
      </c>
    </row>
    <row r="29" spans="1:13" x14ac:dyDescent="0.35">
      <c r="A29" s="8">
        <v>44937</v>
      </c>
      <c r="B29" t="s">
        <v>17</v>
      </c>
      <c r="C29" s="9">
        <v>7899.7</v>
      </c>
      <c r="D29">
        <v>450128</v>
      </c>
      <c r="E29">
        <v>5012</v>
      </c>
      <c r="F29" t="s">
        <v>11</v>
      </c>
      <c r="G29">
        <v>268</v>
      </c>
      <c r="H29" s="9">
        <v>58308.58</v>
      </c>
      <c r="I29" s="9">
        <f>tbl_Data[[#This Row],[Ad Cost]]/tbl_Data[[#This Row],[Impressions]]</f>
        <v>1.7549896918209931E-2</v>
      </c>
      <c r="J29" s="10">
        <f>tbl_Data[[#This Row],[Conversions]]/tbl_Data[[#This Row],[Clicks]]</f>
        <v>5.3471667996807665E-2</v>
      </c>
      <c r="K29" s="9">
        <f>tbl_Data[[#This Row],[Ad Cost]]/tbl_Data[[#This Row],[Conversions]]</f>
        <v>29.476492537313433</v>
      </c>
      <c r="L29" s="10">
        <f>(tbl_Data[[#This Row],[Clicks]]/tbl_Data[[#This Row],[Impressions]])</f>
        <v>1.1134610599651654E-2</v>
      </c>
      <c r="M29" s="9">
        <f>tbl_Data[[#This Row],[Revenue from Ads]]/tbl_Data[[#This Row],[Ad Cost]]</f>
        <v>7.3811132068306398</v>
      </c>
    </row>
    <row r="30" spans="1:13" x14ac:dyDescent="0.35">
      <c r="A30" s="8">
        <v>44937</v>
      </c>
      <c r="B30" t="s">
        <v>20</v>
      </c>
      <c r="C30" s="9">
        <v>37195</v>
      </c>
      <c r="D30">
        <v>376395</v>
      </c>
      <c r="E30">
        <v>13344</v>
      </c>
      <c r="F30" t="s">
        <v>11</v>
      </c>
      <c r="G30">
        <v>483</v>
      </c>
      <c r="H30" s="9">
        <v>4241</v>
      </c>
      <c r="I30" s="9">
        <f>tbl_Data[[#This Row],[Ad Cost]]/tbl_Data[[#This Row],[Impressions]]</f>
        <v>9.8819059764343312E-2</v>
      </c>
      <c r="J30" s="10">
        <f>tbl_Data[[#This Row],[Conversions]]/tbl_Data[[#This Row],[Clicks]]</f>
        <v>3.6196043165467623E-2</v>
      </c>
      <c r="K30" s="9">
        <f>tbl_Data[[#This Row],[Ad Cost]]/tbl_Data[[#This Row],[Conversions]]</f>
        <v>77.008281573498962</v>
      </c>
      <c r="L30" s="10">
        <f>(tbl_Data[[#This Row],[Clicks]]/tbl_Data[[#This Row],[Impressions]])</f>
        <v>3.5452118120591403E-2</v>
      </c>
      <c r="M30" s="9">
        <f>tbl_Data[[#This Row],[Revenue from Ads]]/tbl_Data[[#This Row],[Ad Cost]]</f>
        <v>0.11402070170721872</v>
      </c>
    </row>
    <row r="31" spans="1:13" x14ac:dyDescent="0.35">
      <c r="A31" s="8">
        <v>44938</v>
      </c>
      <c r="B31" t="s">
        <v>15</v>
      </c>
      <c r="C31" s="9">
        <v>20163</v>
      </c>
      <c r="D31">
        <v>495196</v>
      </c>
      <c r="E31">
        <v>11506</v>
      </c>
      <c r="F31" t="s">
        <v>11</v>
      </c>
      <c r="G31" s="11">
        <v>552</v>
      </c>
      <c r="H31" s="9">
        <v>47431.74</v>
      </c>
      <c r="I31" s="9">
        <f>tbl_Data[[#This Row],[Ad Cost]]/tbl_Data[[#This Row],[Impressions]]</f>
        <v>4.0717210962931849E-2</v>
      </c>
      <c r="J31" s="10">
        <f>tbl_Data[[#This Row],[Conversions]]/tbl_Data[[#This Row],[Clicks]]</f>
        <v>4.7974969581088128E-2</v>
      </c>
      <c r="K31" s="9">
        <f>tbl_Data[[#This Row],[Ad Cost]]/tbl_Data[[#This Row],[Conversions]]</f>
        <v>36.527173913043477</v>
      </c>
      <c r="L31" s="10">
        <f>(tbl_Data[[#This Row],[Clicks]]/tbl_Data[[#This Row],[Impressions]])</f>
        <v>2.3235244226528486E-2</v>
      </c>
      <c r="M31" s="9">
        <f>tbl_Data[[#This Row],[Revenue from Ads]]/tbl_Data[[#This Row],[Ad Cost]]</f>
        <v>2.3524148192233296</v>
      </c>
    </row>
    <row r="32" spans="1:13" x14ac:dyDescent="0.35">
      <c r="A32" s="8">
        <v>44939</v>
      </c>
      <c r="B32" t="s">
        <v>15</v>
      </c>
      <c r="C32" s="9">
        <v>41623</v>
      </c>
      <c r="D32">
        <v>249087</v>
      </c>
      <c r="E32">
        <v>7338</v>
      </c>
      <c r="F32" t="s">
        <v>11</v>
      </c>
      <c r="G32">
        <v>425</v>
      </c>
      <c r="H32" s="9">
        <v>10308.68</v>
      </c>
      <c r="I32" s="9">
        <f>tbl_Data[[#This Row],[Ad Cost]]/tbl_Data[[#This Row],[Impressions]]</f>
        <v>0.16710225744418616</v>
      </c>
      <c r="J32" s="10">
        <f>tbl_Data[[#This Row],[Conversions]]/tbl_Data[[#This Row],[Clicks]]</f>
        <v>5.7917688743526846E-2</v>
      </c>
      <c r="K32" s="9">
        <f>tbl_Data[[#This Row],[Ad Cost]]/tbl_Data[[#This Row],[Conversions]]</f>
        <v>97.936470588235295</v>
      </c>
      <c r="L32" s="10">
        <f>(tbl_Data[[#This Row],[Clicks]]/tbl_Data[[#This Row],[Impressions]])</f>
        <v>2.945958640956774E-2</v>
      </c>
      <c r="M32" s="9">
        <f>tbl_Data[[#This Row],[Revenue from Ads]]/tbl_Data[[#This Row],[Ad Cost]]</f>
        <v>0.24766787593397882</v>
      </c>
    </row>
    <row r="33" spans="1:13" x14ac:dyDescent="0.35">
      <c r="A33" s="8">
        <v>44941</v>
      </c>
      <c r="B33" t="s">
        <v>16</v>
      </c>
      <c r="C33" s="9">
        <v>7927.1</v>
      </c>
      <c r="D33">
        <v>319000</v>
      </c>
      <c r="E33">
        <v>15264</v>
      </c>
      <c r="F33" t="s">
        <v>13</v>
      </c>
      <c r="G33">
        <v>356</v>
      </c>
      <c r="H33" s="9">
        <v>67433.64</v>
      </c>
      <c r="I33" s="9">
        <f>tbl_Data[[#This Row],[Ad Cost]]/tbl_Data[[#This Row],[Impressions]]</f>
        <v>2.484984326018809E-2</v>
      </c>
      <c r="J33" s="10">
        <f>tbl_Data[[#This Row],[Conversions]]/tbl_Data[[#This Row],[Clicks]]</f>
        <v>2.3322851153039833E-2</v>
      </c>
      <c r="K33" s="9">
        <f>tbl_Data[[#This Row],[Ad Cost]]/tbl_Data[[#This Row],[Conversions]]</f>
        <v>22.267134831460677</v>
      </c>
      <c r="L33" s="10">
        <f>(tbl_Data[[#This Row],[Clicks]]/tbl_Data[[#This Row],[Impressions]])</f>
        <v>4.7849529780564261E-2</v>
      </c>
      <c r="M33" s="9">
        <f>tbl_Data[[#This Row],[Revenue from Ads]]/tbl_Data[[#This Row],[Ad Cost]]</f>
        <v>8.5067225088620049</v>
      </c>
    </row>
    <row r="34" spans="1:13" x14ac:dyDescent="0.35">
      <c r="A34" s="8">
        <v>44941</v>
      </c>
      <c r="B34" t="s">
        <v>19</v>
      </c>
      <c r="C34" s="9">
        <v>35699</v>
      </c>
      <c r="D34">
        <v>459058</v>
      </c>
      <c r="E34">
        <v>3601</v>
      </c>
      <c r="F34" t="s">
        <v>11</v>
      </c>
      <c r="G34">
        <v>256</v>
      </c>
      <c r="H34" s="9">
        <v>51439.67</v>
      </c>
      <c r="I34" s="9">
        <f>tbl_Data[[#This Row],[Ad Cost]]/tbl_Data[[#This Row],[Impressions]]</f>
        <v>7.7765772516762588E-2</v>
      </c>
      <c r="J34" s="10">
        <f>tbl_Data[[#This Row],[Conversions]]/tbl_Data[[#This Row],[Clicks]]</f>
        <v>7.1091363510136077E-2</v>
      </c>
      <c r="K34" s="9">
        <f>tbl_Data[[#This Row],[Ad Cost]]/tbl_Data[[#This Row],[Conversions]]</f>
        <v>139.44921875</v>
      </c>
      <c r="L34" s="10">
        <f>(tbl_Data[[#This Row],[Clicks]]/tbl_Data[[#This Row],[Impressions]])</f>
        <v>7.844324682284156E-3</v>
      </c>
      <c r="M34" s="9">
        <f>tbl_Data[[#This Row],[Revenue from Ads]]/tbl_Data[[#This Row],[Ad Cost]]</f>
        <v>1.4409274769601388</v>
      </c>
    </row>
    <row r="35" spans="1:13" x14ac:dyDescent="0.35">
      <c r="A35" s="8">
        <v>44941</v>
      </c>
      <c r="B35" t="s">
        <v>12</v>
      </c>
      <c r="C35" s="9">
        <v>25432</v>
      </c>
      <c r="D35">
        <v>384112</v>
      </c>
      <c r="E35">
        <v>18359</v>
      </c>
      <c r="F35" t="s">
        <v>11</v>
      </c>
      <c r="G35">
        <v>235</v>
      </c>
      <c r="H35" s="9">
        <v>12055.29</v>
      </c>
      <c r="I35" s="9">
        <f>tbl_Data[[#This Row],[Ad Cost]]/tbl_Data[[#This Row],[Impressions]]</f>
        <v>6.6209855458824504E-2</v>
      </c>
      <c r="J35" s="10">
        <f>tbl_Data[[#This Row],[Conversions]]/tbl_Data[[#This Row],[Clicks]]</f>
        <v>1.280026145214881E-2</v>
      </c>
      <c r="K35" s="9">
        <f>tbl_Data[[#This Row],[Ad Cost]]/tbl_Data[[#This Row],[Conversions]]</f>
        <v>108.22127659574468</v>
      </c>
      <c r="L35" s="10">
        <f>(tbl_Data[[#This Row],[Clicks]]/tbl_Data[[#This Row],[Impressions]])</f>
        <v>4.7795955346357312E-2</v>
      </c>
      <c r="M35" s="9">
        <f>tbl_Data[[#This Row],[Revenue from Ads]]/tbl_Data[[#This Row],[Ad Cost]]</f>
        <v>0.47402052532242844</v>
      </c>
    </row>
    <row r="36" spans="1:13" x14ac:dyDescent="0.35">
      <c r="A36" s="8">
        <v>44942</v>
      </c>
      <c r="B36" t="s">
        <v>19</v>
      </c>
      <c r="C36" s="9">
        <v>44097</v>
      </c>
      <c r="D36">
        <v>384820</v>
      </c>
      <c r="E36">
        <v>9469</v>
      </c>
      <c r="F36" t="s">
        <v>25</v>
      </c>
      <c r="G36">
        <v>497</v>
      </c>
      <c r="H36" s="9">
        <v>4419.74</v>
      </c>
      <c r="I36" s="9">
        <f>tbl_Data[[#This Row],[Ad Cost]]/tbl_Data[[#This Row],[Impressions]]</f>
        <v>0.11459123746167039</v>
      </c>
      <c r="J36" s="10">
        <f>tbl_Data[[#This Row],[Conversions]]/tbl_Data[[#This Row],[Clicks]]</f>
        <v>5.2487063047840322E-2</v>
      </c>
      <c r="K36" s="9">
        <f>tbl_Data[[#This Row],[Ad Cost]]/tbl_Data[[#This Row],[Conversions]]</f>
        <v>88.726358148893354</v>
      </c>
      <c r="L36" s="10">
        <f>(tbl_Data[[#This Row],[Clicks]]/tbl_Data[[#This Row],[Impressions]])</f>
        <v>2.4606309443376124E-2</v>
      </c>
      <c r="M36" s="9">
        <f>tbl_Data[[#This Row],[Revenue from Ads]]/tbl_Data[[#This Row],[Ad Cost]]</f>
        <v>0.10022767988752068</v>
      </c>
    </row>
    <row r="37" spans="1:13" x14ac:dyDescent="0.35">
      <c r="A37" s="8">
        <v>44942</v>
      </c>
      <c r="B37" t="s">
        <v>20</v>
      </c>
      <c r="C37" s="9">
        <v>38203</v>
      </c>
      <c r="D37">
        <v>290695</v>
      </c>
      <c r="E37">
        <v>18456</v>
      </c>
      <c r="F37" t="s">
        <v>11</v>
      </c>
      <c r="G37">
        <v>146</v>
      </c>
      <c r="H37" s="9">
        <v>57009.65</v>
      </c>
      <c r="I37" s="9">
        <f>tbl_Data[[#This Row],[Ad Cost]]/tbl_Data[[#This Row],[Impressions]]</f>
        <v>0.13141952905966736</v>
      </c>
      <c r="J37" s="10">
        <f>tbl_Data[[#This Row],[Conversions]]/tbl_Data[[#This Row],[Clicks]]</f>
        <v>7.9107065452969222E-3</v>
      </c>
      <c r="K37" s="9">
        <f>tbl_Data[[#This Row],[Ad Cost]]/tbl_Data[[#This Row],[Conversions]]</f>
        <v>261.66438356164383</v>
      </c>
      <c r="L37" s="10">
        <f>(tbl_Data[[#This Row],[Clicks]]/tbl_Data[[#This Row],[Impressions]])</f>
        <v>6.3489224100861733E-2</v>
      </c>
      <c r="M37" s="9">
        <f>tbl_Data[[#This Row],[Revenue from Ads]]/tbl_Data[[#This Row],[Ad Cost]]</f>
        <v>1.49228201973667</v>
      </c>
    </row>
    <row r="38" spans="1:13" x14ac:dyDescent="0.35">
      <c r="A38" s="8">
        <v>44942</v>
      </c>
      <c r="B38" t="s">
        <v>19</v>
      </c>
      <c r="C38" s="9">
        <v>12803</v>
      </c>
      <c r="D38">
        <v>418163</v>
      </c>
      <c r="E38">
        <v>9684</v>
      </c>
      <c r="F38" t="s">
        <v>22</v>
      </c>
      <c r="G38">
        <v>326</v>
      </c>
      <c r="H38" s="9">
        <v>30494.97</v>
      </c>
      <c r="I38" s="9">
        <f>tbl_Data[[#This Row],[Ad Cost]]/tbl_Data[[#This Row],[Impressions]]</f>
        <v>3.0617247341347752E-2</v>
      </c>
      <c r="J38" s="10">
        <f>tbl_Data[[#This Row],[Conversions]]/tbl_Data[[#This Row],[Clicks]]</f>
        <v>3.3663775299463031E-2</v>
      </c>
      <c r="K38" s="9">
        <f>tbl_Data[[#This Row],[Ad Cost]]/tbl_Data[[#This Row],[Conversions]]</f>
        <v>39.273006134969329</v>
      </c>
      <c r="L38" s="10">
        <f>(tbl_Data[[#This Row],[Clicks]]/tbl_Data[[#This Row],[Impressions]])</f>
        <v>2.3158433433852349E-2</v>
      </c>
      <c r="M38" s="9">
        <f>tbl_Data[[#This Row],[Revenue from Ads]]/tbl_Data[[#This Row],[Ad Cost]]</f>
        <v>2.3818612825119114</v>
      </c>
    </row>
    <row r="39" spans="1:13" x14ac:dyDescent="0.35">
      <c r="A39" s="8">
        <v>44943</v>
      </c>
      <c r="B39" t="s">
        <v>20</v>
      </c>
      <c r="C39" s="9">
        <v>39202</v>
      </c>
      <c r="D39">
        <v>337611</v>
      </c>
      <c r="E39">
        <v>22432</v>
      </c>
      <c r="F39" t="s">
        <v>11</v>
      </c>
      <c r="G39" s="11">
        <v>323</v>
      </c>
      <c r="H39" s="9">
        <v>49531.26</v>
      </c>
      <c r="I39" s="9">
        <f>tbl_Data[[#This Row],[Ad Cost]]/tbl_Data[[#This Row],[Impressions]]</f>
        <v>0.1161158848497235</v>
      </c>
      <c r="J39" s="10">
        <f>tbl_Data[[#This Row],[Conversions]]/tbl_Data[[#This Row],[Clicks]]</f>
        <v>1.43990727532097E-2</v>
      </c>
      <c r="K39" s="9">
        <f>tbl_Data[[#This Row],[Ad Cost]]/tbl_Data[[#This Row],[Conversions]]</f>
        <v>121.36842105263158</v>
      </c>
      <c r="L39" s="10">
        <f>(tbl_Data[[#This Row],[Clicks]]/tbl_Data[[#This Row],[Impressions]])</f>
        <v>6.6443332711315681E-2</v>
      </c>
      <c r="M39" s="9">
        <f>tbl_Data[[#This Row],[Revenue from Ads]]/tbl_Data[[#This Row],[Ad Cost]]</f>
        <v>1.2634880873424825</v>
      </c>
    </row>
    <row r="40" spans="1:13" x14ac:dyDescent="0.35">
      <c r="A40" s="8">
        <v>44943</v>
      </c>
      <c r="B40" t="s">
        <v>20</v>
      </c>
      <c r="C40" s="9">
        <v>26104</v>
      </c>
      <c r="D40">
        <v>495457</v>
      </c>
      <c r="E40">
        <v>18643</v>
      </c>
      <c r="F40" t="s">
        <v>23</v>
      </c>
      <c r="G40">
        <v>412</v>
      </c>
      <c r="H40" s="9">
        <v>60172.41</v>
      </c>
      <c r="I40" s="9">
        <f>tbl_Data[[#This Row],[Ad Cost]]/tbl_Data[[#This Row],[Impressions]]</f>
        <v>5.2686711460328543E-2</v>
      </c>
      <c r="J40" s="10">
        <f>tbl_Data[[#This Row],[Conversions]]/tbl_Data[[#This Row],[Clicks]]</f>
        <v>2.2099447513812154E-2</v>
      </c>
      <c r="K40" s="9">
        <f>tbl_Data[[#This Row],[Ad Cost]]/tbl_Data[[#This Row],[Conversions]]</f>
        <v>63.359223300970875</v>
      </c>
      <c r="L40" s="10">
        <f>(tbl_Data[[#This Row],[Clicks]]/tbl_Data[[#This Row],[Impressions]])</f>
        <v>3.7627886981110366E-2</v>
      </c>
      <c r="M40" s="9">
        <f>tbl_Data[[#This Row],[Revenue from Ads]]/tbl_Data[[#This Row],[Ad Cost]]</f>
        <v>2.3051030493410973</v>
      </c>
    </row>
    <row r="41" spans="1:13" x14ac:dyDescent="0.35">
      <c r="A41" s="8">
        <v>44944</v>
      </c>
      <c r="B41" t="s">
        <v>12</v>
      </c>
      <c r="C41" s="9">
        <v>34655</v>
      </c>
      <c r="D41">
        <v>215942</v>
      </c>
      <c r="E41">
        <v>13170</v>
      </c>
      <c r="F41" t="s">
        <v>11</v>
      </c>
      <c r="G41">
        <v>187</v>
      </c>
      <c r="H41" s="9">
        <v>64048.23</v>
      </c>
      <c r="I41" s="9">
        <f>tbl_Data[[#This Row],[Ad Cost]]/tbl_Data[[#This Row],[Impressions]]</f>
        <v>0.16048290744737012</v>
      </c>
      <c r="J41" s="10">
        <f>tbl_Data[[#This Row],[Conversions]]/tbl_Data[[#This Row],[Clicks]]</f>
        <v>1.4198936977980258E-2</v>
      </c>
      <c r="K41" s="9">
        <f>tbl_Data[[#This Row],[Ad Cost]]/tbl_Data[[#This Row],[Conversions]]</f>
        <v>185.32085561497325</v>
      </c>
      <c r="L41" s="10">
        <f>(tbl_Data[[#This Row],[Clicks]]/tbl_Data[[#This Row],[Impressions]])</f>
        <v>6.0988598790415946E-2</v>
      </c>
      <c r="M41" s="9">
        <f>tbl_Data[[#This Row],[Revenue from Ads]]/tbl_Data[[#This Row],[Ad Cost]]</f>
        <v>1.848167075458087</v>
      </c>
    </row>
    <row r="42" spans="1:13" x14ac:dyDescent="0.35">
      <c r="A42" s="8">
        <v>44945</v>
      </c>
      <c r="B42" t="s">
        <v>19</v>
      </c>
      <c r="C42" s="9">
        <v>17400</v>
      </c>
      <c r="D42">
        <v>313846</v>
      </c>
      <c r="E42">
        <v>8480</v>
      </c>
      <c r="F42" t="s">
        <v>13</v>
      </c>
      <c r="G42">
        <v>404</v>
      </c>
      <c r="H42" s="9">
        <v>38455.599999999999</v>
      </c>
      <c r="I42" s="9">
        <f>tbl_Data[[#This Row],[Ad Cost]]/tbl_Data[[#This Row],[Impressions]]</f>
        <v>5.5441203647648846E-2</v>
      </c>
      <c r="J42" s="10">
        <f>tbl_Data[[#This Row],[Conversions]]/tbl_Data[[#This Row],[Clicks]]</f>
        <v>4.7641509433962267E-2</v>
      </c>
      <c r="K42" s="9">
        <f>tbl_Data[[#This Row],[Ad Cost]]/tbl_Data[[#This Row],[Conversions]]</f>
        <v>43.069306930693067</v>
      </c>
      <c r="L42" s="10">
        <f>(tbl_Data[[#This Row],[Clicks]]/tbl_Data[[#This Row],[Impressions]])</f>
        <v>2.7019621088049554E-2</v>
      </c>
      <c r="M42" s="9">
        <f>tbl_Data[[#This Row],[Revenue from Ads]]/tbl_Data[[#This Row],[Ad Cost]]</f>
        <v>2.2100919540229884</v>
      </c>
    </row>
    <row r="43" spans="1:13" x14ac:dyDescent="0.35">
      <c r="A43" s="8">
        <v>44945</v>
      </c>
      <c r="B43" t="s">
        <v>14</v>
      </c>
      <c r="C43" s="9">
        <v>49501</v>
      </c>
      <c r="D43">
        <v>223462</v>
      </c>
      <c r="E43">
        <v>9203</v>
      </c>
      <c r="F43" t="s">
        <v>13</v>
      </c>
      <c r="G43">
        <v>236</v>
      </c>
      <c r="H43" s="9">
        <v>45870.239999999998</v>
      </c>
      <c r="I43" s="9">
        <f>tbl_Data[[#This Row],[Ad Cost]]/tbl_Data[[#This Row],[Impressions]]</f>
        <v>0.22151864746578837</v>
      </c>
      <c r="J43" s="10">
        <f>tbl_Data[[#This Row],[Conversions]]/tbl_Data[[#This Row],[Clicks]]</f>
        <v>2.5643811800499836E-2</v>
      </c>
      <c r="K43" s="9">
        <f>tbl_Data[[#This Row],[Ad Cost]]/tbl_Data[[#This Row],[Conversions]]</f>
        <v>209.75</v>
      </c>
      <c r="L43" s="10">
        <f>(tbl_Data[[#This Row],[Clicks]]/tbl_Data[[#This Row],[Impressions]])</f>
        <v>4.1183735937206326E-2</v>
      </c>
      <c r="M43" s="9">
        <f>tbl_Data[[#This Row],[Revenue from Ads]]/tbl_Data[[#This Row],[Ad Cost]]</f>
        <v>0.92665279489303243</v>
      </c>
    </row>
    <row r="44" spans="1:13" x14ac:dyDescent="0.35">
      <c r="A44" s="8">
        <v>44945</v>
      </c>
      <c r="B44" t="s">
        <v>12</v>
      </c>
      <c r="C44" s="9">
        <v>32770</v>
      </c>
      <c r="D44">
        <v>491366</v>
      </c>
      <c r="E44">
        <v>19581</v>
      </c>
      <c r="F44" t="s">
        <v>11</v>
      </c>
      <c r="G44">
        <v>242</v>
      </c>
      <c r="H44" s="9">
        <v>49945.68</v>
      </c>
      <c r="I44" s="9">
        <f>tbl_Data[[#This Row],[Ad Cost]]/tbl_Data[[#This Row],[Impressions]]</f>
        <v>6.6691631085585901E-2</v>
      </c>
      <c r="J44" s="10">
        <f>tbl_Data[[#This Row],[Conversions]]/tbl_Data[[#This Row],[Clicks]]</f>
        <v>1.2358919360604667E-2</v>
      </c>
      <c r="K44" s="9">
        <f>tbl_Data[[#This Row],[Ad Cost]]/tbl_Data[[#This Row],[Conversions]]</f>
        <v>135.41322314049586</v>
      </c>
      <c r="L44" s="10">
        <f>(tbl_Data[[#This Row],[Clicks]]/tbl_Data[[#This Row],[Impressions]])</f>
        <v>3.9850132080770748E-2</v>
      </c>
      <c r="M44" s="9">
        <f>tbl_Data[[#This Row],[Revenue from Ads]]/tbl_Data[[#This Row],[Ad Cost]]</f>
        <v>1.5241281660054928</v>
      </c>
    </row>
    <row r="45" spans="1:13" x14ac:dyDescent="0.35">
      <c r="A45" s="8">
        <v>44945</v>
      </c>
      <c r="B45" t="s">
        <v>19</v>
      </c>
      <c r="C45" s="9">
        <v>34355</v>
      </c>
      <c r="D45">
        <v>491190</v>
      </c>
      <c r="E45">
        <v>6159</v>
      </c>
      <c r="F45" t="s">
        <v>13</v>
      </c>
      <c r="G45">
        <v>93</v>
      </c>
      <c r="H45" s="9">
        <v>55081.15</v>
      </c>
      <c r="I45" s="9">
        <f>tbl_Data[[#This Row],[Ad Cost]]/tbl_Data[[#This Row],[Impressions]]</f>
        <v>6.9942384820537884E-2</v>
      </c>
      <c r="J45" s="10">
        <f>tbl_Data[[#This Row],[Conversions]]/tbl_Data[[#This Row],[Clicks]]</f>
        <v>1.509985387238188E-2</v>
      </c>
      <c r="K45" s="9">
        <f>tbl_Data[[#This Row],[Ad Cost]]/tbl_Data[[#This Row],[Conversions]]</f>
        <v>369.40860215053766</v>
      </c>
      <c r="L45" s="10">
        <f>(tbl_Data[[#This Row],[Clicks]]/tbl_Data[[#This Row],[Impressions]])</f>
        <v>1.2538936053258414E-2</v>
      </c>
      <c r="M45" s="9">
        <f>tbl_Data[[#This Row],[Revenue from Ads]]/tbl_Data[[#This Row],[Ad Cost]]</f>
        <v>1.603293552612429</v>
      </c>
    </row>
    <row r="46" spans="1:13" x14ac:dyDescent="0.35">
      <c r="A46" s="8">
        <v>44946</v>
      </c>
      <c r="B46" t="s">
        <v>15</v>
      </c>
      <c r="C46" s="9">
        <v>44578</v>
      </c>
      <c r="D46">
        <v>301084</v>
      </c>
      <c r="E46">
        <v>19660</v>
      </c>
      <c r="F46" t="s">
        <v>11</v>
      </c>
      <c r="G46">
        <v>384</v>
      </c>
      <c r="H46" s="9">
        <v>21847.200000000001</v>
      </c>
      <c r="I46" s="9">
        <f>tbl_Data[[#This Row],[Ad Cost]]/tbl_Data[[#This Row],[Impressions]]</f>
        <v>0.14805834916501706</v>
      </c>
      <c r="J46" s="10">
        <f>tbl_Data[[#This Row],[Conversions]]/tbl_Data[[#This Row],[Clicks]]</f>
        <v>1.953204476093591E-2</v>
      </c>
      <c r="K46" s="9">
        <f>tbl_Data[[#This Row],[Ad Cost]]/tbl_Data[[#This Row],[Conversions]]</f>
        <v>116.08854166666667</v>
      </c>
      <c r="L46" s="10">
        <f>(tbl_Data[[#This Row],[Clicks]]/tbl_Data[[#This Row],[Impressions]])</f>
        <v>6.5297392089915113E-2</v>
      </c>
      <c r="M46" s="9">
        <f>tbl_Data[[#This Row],[Revenue from Ads]]/tbl_Data[[#This Row],[Ad Cost]]</f>
        <v>0.49008928170846605</v>
      </c>
    </row>
    <row r="47" spans="1:13" x14ac:dyDescent="0.35">
      <c r="A47" s="8">
        <v>44946</v>
      </c>
      <c r="B47" t="s">
        <v>15</v>
      </c>
      <c r="C47" s="9">
        <v>46320</v>
      </c>
      <c r="D47">
        <v>341439</v>
      </c>
      <c r="E47">
        <v>9961</v>
      </c>
      <c r="F47" t="s">
        <v>11</v>
      </c>
      <c r="G47">
        <v>422</v>
      </c>
      <c r="H47" s="9">
        <v>14908.92</v>
      </c>
      <c r="I47" s="9">
        <f>tbl_Data[[#This Row],[Ad Cost]]/tbl_Data[[#This Row],[Impressions]]</f>
        <v>0.13566112834210503</v>
      </c>
      <c r="J47" s="10">
        <f>tbl_Data[[#This Row],[Conversions]]/tbl_Data[[#This Row],[Clicks]]</f>
        <v>4.2365224375062745E-2</v>
      </c>
      <c r="K47" s="9">
        <f>tbl_Data[[#This Row],[Ad Cost]]/tbl_Data[[#This Row],[Conversions]]</f>
        <v>109.76303317535545</v>
      </c>
      <c r="L47" s="10">
        <f>(tbl_Data[[#This Row],[Clicks]]/tbl_Data[[#This Row],[Impressions]])</f>
        <v>2.9173585911392665E-2</v>
      </c>
      <c r="M47" s="9">
        <f>tbl_Data[[#This Row],[Revenue from Ads]]/tbl_Data[[#This Row],[Ad Cost]]</f>
        <v>0.32186787564766839</v>
      </c>
    </row>
    <row r="48" spans="1:13" x14ac:dyDescent="0.35">
      <c r="A48" s="8">
        <v>44946</v>
      </c>
      <c r="B48" t="s">
        <v>16</v>
      </c>
      <c r="C48" s="9">
        <v>7897.5</v>
      </c>
      <c r="D48">
        <v>479511</v>
      </c>
      <c r="E48">
        <v>16161</v>
      </c>
      <c r="F48" t="s">
        <v>11</v>
      </c>
      <c r="G48">
        <v>456</v>
      </c>
      <c r="H48" s="9">
        <v>25652.67</v>
      </c>
      <c r="I48" s="9">
        <f>tbl_Data[[#This Row],[Ad Cost]]/tbl_Data[[#This Row],[Impressions]]</f>
        <v>1.6469903714409054E-2</v>
      </c>
      <c r="J48" s="10">
        <f>tbl_Data[[#This Row],[Conversions]]/tbl_Data[[#This Row],[Clicks]]</f>
        <v>2.8216075737887508E-2</v>
      </c>
      <c r="K48" s="9">
        <f>tbl_Data[[#This Row],[Ad Cost]]/tbl_Data[[#This Row],[Conversions]]</f>
        <v>17.319078947368421</v>
      </c>
      <c r="L48" s="10">
        <f>(tbl_Data[[#This Row],[Clicks]]/tbl_Data[[#This Row],[Impressions]])</f>
        <v>3.3703085017861949E-2</v>
      </c>
      <c r="M48" s="9">
        <f>tbl_Data[[#This Row],[Revenue from Ads]]/tbl_Data[[#This Row],[Ad Cost]]</f>
        <v>3.2482013295346626</v>
      </c>
    </row>
    <row r="49" spans="1:13" x14ac:dyDescent="0.35">
      <c r="A49" s="8">
        <v>44946</v>
      </c>
      <c r="B49" t="s">
        <v>14</v>
      </c>
      <c r="C49" s="9">
        <v>1513.3</v>
      </c>
      <c r="D49">
        <v>451797</v>
      </c>
      <c r="E49">
        <v>11644</v>
      </c>
      <c r="F49" t="s">
        <v>13</v>
      </c>
      <c r="G49">
        <v>148</v>
      </c>
      <c r="H49" s="9">
        <v>63383.05</v>
      </c>
      <c r="I49" s="9">
        <f>tbl_Data[[#This Row],[Ad Cost]]/tbl_Data[[#This Row],[Impressions]]</f>
        <v>3.3495131663114183E-3</v>
      </c>
      <c r="J49" s="10">
        <f>tbl_Data[[#This Row],[Conversions]]/tbl_Data[[#This Row],[Clicks]]</f>
        <v>1.2710408794228788E-2</v>
      </c>
      <c r="K49" s="9">
        <f>tbl_Data[[#This Row],[Ad Cost]]/tbl_Data[[#This Row],[Conversions]]</f>
        <v>10.225</v>
      </c>
      <c r="L49" s="10">
        <f>(tbl_Data[[#This Row],[Clicks]]/tbl_Data[[#This Row],[Impressions]])</f>
        <v>2.5772636825831072E-2</v>
      </c>
      <c r="M49" s="9">
        <f>tbl_Data[[#This Row],[Revenue from Ads]]/tbl_Data[[#This Row],[Ad Cost]]</f>
        <v>41.883995242185954</v>
      </c>
    </row>
    <row r="50" spans="1:13" x14ac:dyDescent="0.35">
      <c r="A50" s="8">
        <v>44947</v>
      </c>
      <c r="B50" t="s">
        <v>17</v>
      </c>
      <c r="C50" s="9">
        <v>39263</v>
      </c>
      <c r="D50">
        <v>246327</v>
      </c>
      <c r="E50">
        <v>13924</v>
      </c>
      <c r="F50" t="s">
        <v>11</v>
      </c>
      <c r="G50">
        <v>119</v>
      </c>
      <c r="H50" s="9">
        <v>60077.83</v>
      </c>
      <c r="I50" s="9">
        <f>tbl_Data[[#This Row],[Ad Cost]]/tbl_Data[[#This Row],[Impressions]]</f>
        <v>0.15939381391402485</v>
      </c>
      <c r="J50" s="10">
        <f>tbl_Data[[#This Row],[Conversions]]/tbl_Data[[#This Row],[Clicks]]</f>
        <v>8.5463947141625977E-3</v>
      </c>
      <c r="K50" s="9">
        <f>tbl_Data[[#This Row],[Ad Cost]]/tbl_Data[[#This Row],[Conversions]]</f>
        <v>329.94117647058823</v>
      </c>
      <c r="L50" s="10">
        <f>(tbl_Data[[#This Row],[Clicks]]/tbl_Data[[#This Row],[Impressions]])</f>
        <v>5.6526487149195989E-2</v>
      </c>
      <c r="M50" s="9">
        <f>tbl_Data[[#This Row],[Revenue from Ads]]/tbl_Data[[#This Row],[Ad Cost]]</f>
        <v>1.5301385528360034</v>
      </c>
    </row>
    <row r="51" spans="1:13" x14ac:dyDescent="0.35">
      <c r="A51" s="8">
        <v>44947</v>
      </c>
      <c r="B51" t="s">
        <v>20</v>
      </c>
      <c r="C51" s="9">
        <v>40294</v>
      </c>
      <c r="D51">
        <v>402335</v>
      </c>
      <c r="E51">
        <v>5151</v>
      </c>
      <c r="F51" t="s">
        <v>13</v>
      </c>
      <c r="G51">
        <v>202</v>
      </c>
      <c r="H51" s="9">
        <v>14077.4</v>
      </c>
      <c r="I51" s="9">
        <f>tbl_Data[[#This Row],[Ad Cost]]/tbl_Data[[#This Row],[Impressions]]</f>
        <v>0.10015037220226926</v>
      </c>
      <c r="J51" s="10">
        <f>tbl_Data[[#This Row],[Conversions]]/tbl_Data[[#This Row],[Clicks]]</f>
        <v>3.9215686274509803E-2</v>
      </c>
      <c r="K51" s="9">
        <f>tbl_Data[[#This Row],[Ad Cost]]/tbl_Data[[#This Row],[Conversions]]</f>
        <v>199.47524752475246</v>
      </c>
      <c r="L51" s="10">
        <f>(tbl_Data[[#This Row],[Clicks]]/tbl_Data[[#This Row],[Impressions]])</f>
        <v>1.2802763865932619E-2</v>
      </c>
      <c r="M51" s="9">
        <f>tbl_Data[[#This Row],[Revenue from Ads]]/tbl_Data[[#This Row],[Ad Cost]]</f>
        <v>0.34936715143693847</v>
      </c>
    </row>
    <row r="52" spans="1:13" x14ac:dyDescent="0.35">
      <c r="A52" s="8">
        <v>44947</v>
      </c>
      <c r="B52" t="s">
        <v>14</v>
      </c>
      <c r="C52" s="9">
        <v>46607</v>
      </c>
      <c r="D52">
        <v>397523</v>
      </c>
      <c r="E52">
        <v>19433</v>
      </c>
      <c r="F52" t="s">
        <v>13</v>
      </c>
      <c r="G52">
        <v>920</v>
      </c>
      <c r="H52" s="9">
        <v>69534.31</v>
      </c>
      <c r="I52" s="9">
        <f>tbl_Data[[#This Row],[Ad Cost]]/tbl_Data[[#This Row],[Impressions]]</f>
        <v>0.11724353056301144</v>
      </c>
      <c r="J52" s="10">
        <f>tbl_Data[[#This Row],[Conversions]]/tbl_Data[[#This Row],[Clicks]]</f>
        <v>4.7342149951114083E-2</v>
      </c>
      <c r="K52" s="9">
        <f>tbl_Data[[#This Row],[Ad Cost]]/tbl_Data[[#This Row],[Conversions]]</f>
        <v>50.65978260869565</v>
      </c>
      <c r="L52" s="10">
        <f>(tbl_Data[[#This Row],[Clicks]]/tbl_Data[[#This Row],[Impressions]])</f>
        <v>4.8885221735597686E-2</v>
      </c>
      <c r="M52" s="9">
        <f>tbl_Data[[#This Row],[Revenue from Ads]]/tbl_Data[[#This Row],[Ad Cost]]</f>
        <v>1.4919284656811209</v>
      </c>
    </row>
    <row r="53" spans="1:13" x14ac:dyDescent="0.35">
      <c r="A53" s="8">
        <v>44947</v>
      </c>
      <c r="B53" t="s">
        <v>16</v>
      </c>
      <c r="C53" s="9">
        <v>42967</v>
      </c>
      <c r="D53">
        <v>253052</v>
      </c>
      <c r="E53">
        <v>17923</v>
      </c>
      <c r="F53" t="s">
        <v>11</v>
      </c>
      <c r="G53">
        <v>176</v>
      </c>
      <c r="H53" s="9">
        <v>68380.75</v>
      </c>
      <c r="I53" s="9">
        <f>tbl_Data[[#This Row],[Ad Cost]]/tbl_Data[[#This Row],[Impressions]]</f>
        <v>0.16979514091965286</v>
      </c>
      <c r="J53" s="10">
        <f>tbl_Data[[#This Row],[Conversions]]/tbl_Data[[#This Row],[Clicks]]</f>
        <v>9.8197846342688161E-3</v>
      </c>
      <c r="K53" s="9">
        <f>tbl_Data[[#This Row],[Ad Cost]]/tbl_Data[[#This Row],[Conversions]]</f>
        <v>244.13068181818181</v>
      </c>
      <c r="L53" s="10">
        <f>(tbl_Data[[#This Row],[Clicks]]/tbl_Data[[#This Row],[Impressions]])</f>
        <v>7.082733983529077E-2</v>
      </c>
      <c r="M53" s="9">
        <f>tbl_Data[[#This Row],[Revenue from Ads]]/tbl_Data[[#This Row],[Ad Cost]]</f>
        <v>1.5914713617427327</v>
      </c>
    </row>
    <row r="54" spans="1:13" x14ac:dyDescent="0.35">
      <c r="A54" s="8">
        <v>44948</v>
      </c>
      <c r="B54" t="s">
        <v>14</v>
      </c>
      <c r="C54" s="9">
        <v>14713</v>
      </c>
      <c r="D54">
        <v>494557</v>
      </c>
      <c r="E54">
        <v>13241</v>
      </c>
      <c r="F54" t="s">
        <v>13</v>
      </c>
      <c r="G54">
        <v>127</v>
      </c>
      <c r="H54" s="9">
        <v>24593.38</v>
      </c>
      <c r="I54" s="9">
        <f>tbl_Data[[#This Row],[Ad Cost]]/tbl_Data[[#This Row],[Impressions]]</f>
        <v>2.9749856942677993E-2</v>
      </c>
      <c r="J54" s="10">
        <f>tbl_Data[[#This Row],[Conversions]]/tbl_Data[[#This Row],[Clicks]]</f>
        <v>9.5914205875689152E-3</v>
      </c>
      <c r="K54" s="9">
        <f>tbl_Data[[#This Row],[Ad Cost]]/tbl_Data[[#This Row],[Conversions]]</f>
        <v>115.85039370078741</v>
      </c>
      <c r="L54" s="10">
        <f>(tbl_Data[[#This Row],[Clicks]]/tbl_Data[[#This Row],[Impressions]])</f>
        <v>2.6773455840277259E-2</v>
      </c>
      <c r="M54" s="9">
        <f>tbl_Data[[#This Row],[Revenue from Ads]]/tbl_Data[[#This Row],[Ad Cost]]</f>
        <v>1.6715408142459049</v>
      </c>
    </row>
    <row r="55" spans="1:13" x14ac:dyDescent="0.35">
      <c r="A55" s="8">
        <v>44948</v>
      </c>
      <c r="B55" t="s">
        <v>19</v>
      </c>
      <c r="C55" s="9">
        <v>3822.6</v>
      </c>
      <c r="D55">
        <v>388913</v>
      </c>
      <c r="E55">
        <v>7865</v>
      </c>
      <c r="F55" t="s">
        <v>24</v>
      </c>
      <c r="G55">
        <v>182</v>
      </c>
      <c r="H55" s="9">
        <v>1587.2</v>
      </c>
      <c r="I55" s="9">
        <f>tbl_Data[[#This Row],[Ad Cost]]/tbl_Data[[#This Row],[Impressions]]</f>
        <v>9.8289334632681337E-3</v>
      </c>
      <c r="J55" s="10">
        <f>tbl_Data[[#This Row],[Conversions]]/tbl_Data[[#This Row],[Clicks]]</f>
        <v>2.3140495867768594E-2</v>
      </c>
      <c r="K55" s="9">
        <f>tbl_Data[[#This Row],[Ad Cost]]/tbl_Data[[#This Row],[Conversions]]</f>
        <v>21.003296703296702</v>
      </c>
      <c r="L55" s="10">
        <f>(tbl_Data[[#This Row],[Clicks]]/tbl_Data[[#This Row],[Impressions]])</f>
        <v>2.0223031886308761E-2</v>
      </c>
      <c r="M55" s="9">
        <f>tbl_Data[[#This Row],[Revenue from Ads]]/tbl_Data[[#This Row],[Ad Cost]]</f>
        <v>0.41521477528383827</v>
      </c>
    </row>
    <row r="56" spans="1:13" x14ac:dyDescent="0.35">
      <c r="A56" s="8">
        <v>44949</v>
      </c>
      <c r="B56" t="s">
        <v>15</v>
      </c>
      <c r="C56" s="9">
        <v>17858</v>
      </c>
      <c r="D56">
        <v>986320</v>
      </c>
      <c r="E56">
        <v>22942</v>
      </c>
      <c r="F56" t="s">
        <v>11</v>
      </c>
      <c r="G56" s="11">
        <v>385</v>
      </c>
      <c r="H56" s="9">
        <v>40119.58</v>
      </c>
      <c r="I56" s="9">
        <f>tbl_Data[[#This Row],[Ad Cost]]/tbl_Data[[#This Row],[Impressions]]</f>
        <v>1.8105685781490796E-2</v>
      </c>
      <c r="J56" s="10">
        <f>tbl_Data[[#This Row],[Conversions]]/tbl_Data[[#This Row],[Clicks]]</f>
        <v>1.6781448871066168E-2</v>
      </c>
      <c r="K56" s="9">
        <f>tbl_Data[[#This Row],[Ad Cost]]/tbl_Data[[#This Row],[Conversions]]</f>
        <v>46.384415584415585</v>
      </c>
      <c r="L56" s="10">
        <f>(tbl_Data[[#This Row],[Clicks]]/tbl_Data[[#This Row],[Impressions]])</f>
        <v>2.3260199529564443E-2</v>
      </c>
      <c r="M56" s="9">
        <f>tbl_Data[[#This Row],[Revenue from Ads]]/tbl_Data[[#This Row],[Ad Cost]]</f>
        <v>2.2465886437451004</v>
      </c>
    </row>
    <row r="57" spans="1:13" x14ac:dyDescent="0.35">
      <c r="A57" s="8">
        <v>44949</v>
      </c>
      <c r="B57" t="s">
        <v>16</v>
      </c>
      <c r="C57" s="9">
        <v>43182</v>
      </c>
      <c r="D57">
        <v>440000</v>
      </c>
      <c r="E57">
        <v>18182</v>
      </c>
      <c r="F57" t="s">
        <v>13</v>
      </c>
      <c r="G57">
        <v>196</v>
      </c>
      <c r="H57" s="9">
        <v>54380.54</v>
      </c>
      <c r="I57" s="9">
        <f>tbl_Data[[#This Row],[Ad Cost]]/tbl_Data[[#This Row],[Impressions]]</f>
        <v>9.8140909090909084E-2</v>
      </c>
      <c r="J57" s="10">
        <f>tbl_Data[[#This Row],[Conversions]]/tbl_Data[[#This Row],[Clicks]]</f>
        <v>1.0779892201077989E-2</v>
      </c>
      <c r="K57" s="9">
        <f>tbl_Data[[#This Row],[Ad Cost]]/tbl_Data[[#This Row],[Conversions]]</f>
        <v>220.31632653061226</v>
      </c>
      <c r="L57" s="10">
        <f>(tbl_Data[[#This Row],[Clicks]]/tbl_Data[[#This Row],[Impressions]])</f>
        <v>4.1322727272727275E-2</v>
      </c>
      <c r="M57" s="9">
        <f>tbl_Data[[#This Row],[Revenue from Ads]]/tbl_Data[[#This Row],[Ad Cost]]</f>
        <v>1.2593335185957113</v>
      </c>
    </row>
    <row r="58" spans="1:13" x14ac:dyDescent="0.35">
      <c r="A58" s="8">
        <v>44949</v>
      </c>
      <c r="B58" t="s">
        <v>12</v>
      </c>
      <c r="C58" s="9">
        <v>21491</v>
      </c>
      <c r="D58">
        <v>289770</v>
      </c>
      <c r="E58">
        <v>13825</v>
      </c>
      <c r="F58" t="s">
        <v>11</v>
      </c>
      <c r="G58">
        <v>151</v>
      </c>
      <c r="H58" s="9">
        <v>15007.59</v>
      </c>
      <c r="I58" s="9">
        <f>tbl_Data[[#This Row],[Ad Cost]]/tbl_Data[[#This Row],[Impressions]]</f>
        <v>7.4165717638126794E-2</v>
      </c>
      <c r="J58" s="10">
        <f>tbl_Data[[#This Row],[Conversions]]/tbl_Data[[#This Row],[Clicks]]</f>
        <v>1.0922242314647378E-2</v>
      </c>
      <c r="K58" s="9">
        <f>tbl_Data[[#This Row],[Ad Cost]]/tbl_Data[[#This Row],[Conversions]]</f>
        <v>142.32450331125827</v>
      </c>
      <c r="L58" s="10">
        <f>(tbl_Data[[#This Row],[Clicks]]/tbl_Data[[#This Row],[Impressions]])</f>
        <v>4.771025295924354E-2</v>
      </c>
      <c r="M58" s="9">
        <f>tbl_Data[[#This Row],[Revenue from Ads]]/tbl_Data[[#This Row],[Ad Cost]]</f>
        <v>0.69831976176073707</v>
      </c>
    </row>
    <row r="59" spans="1:13" x14ac:dyDescent="0.35">
      <c r="A59" s="8">
        <v>44949</v>
      </c>
      <c r="B59" t="s">
        <v>14</v>
      </c>
      <c r="C59" s="9">
        <v>48181</v>
      </c>
      <c r="D59">
        <v>459167</v>
      </c>
      <c r="E59">
        <v>8315</v>
      </c>
      <c r="F59" t="s">
        <v>13</v>
      </c>
      <c r="G59">
        <v>94</v>
      </c>
      <c r="H59" s="9">
        <v>40061.78</v>
      </c>
      <c r="I59" s="9">
        <f>tbl_Data[[#This Row],[Ad Cost]]/tbl_Data[[#This Row],[Impressions]]</f>
        <v>0.10493132128397729</v>
      </c>
      <c r="J59" s="10">
        <f>tbl_Data[[#This Row],[Conversions]]/tbl_Data[[#This Row],[Clicks]]</f>
        <v>1.1304870715574263E-2</v>
      </c>
      <c r="K59" s="9">
        <f>tbl_Data[[#This Row],[Ad Cost]]/tbl_Data[[#This Row],[Conversions]]</f>
        <v>512.563829787234</v>
      </c>
      <c r="L59" s="10">
        <f>(tbl_Data[[#This Row],[Clicks]]/tbl_Data[[#This Row],[Impressions]])</f>
        <v>1.8108879775767858E-2</v>
      </c>
      <c r="M59" s="9">
        <f>tbl_Data[[#This Row],[Revenue from Ads]]/tbl_Data[[#This Row],[Ad Cost]]</f>
        <v>0.8314850252174093</v>
      </c>
    </row>
    <row r="60" spans="1:13" x14ac:dyDescent="0.35">
      <c r="A60" s="8">
        <v>44949</v>
      </c>
      <c r="B60" t="s">
        <v>19</v>
      </c>
      <c r="C60" s="9">
        <v>24001</v>
      </c>
      <c r="D60">
        <v>239280</v>
      </c>
      <c r="E60">
        <v>5994</v>
      </c>
      <c r="F60" t="s">
        <v>13</v>
      </c>
      <c r="G60">
        <v>84</v>
      </c>
      <c r="H60" s="9">
        <v>65079.28</v>
      </c>
      <c r="I60" s="9">
        <f>tbl_Data[[#This Row],[Ad Cost]]/tbl_Data[[#This Row],[Impressions]]</f>
        <v>0.10030508191240388</v>
      </c>
      <c r="J60" s="10">
        <f>tbl_Data[[#This Row],[Conversions]]/tbl_Data[[#This Row],[Clicks]]</f>
        <v>1.4014014014014014E-2</v>
      </c>
      <c r="K60" s="9">
        <f>tbl_Data[[#This Row],[Ad Cost]]/tbl_Data[[#This Row],[Conversions]]</f>
        <v>285.72619047619048</v>
      </c>
      <c r="L60" s="10">
        <f>(tbl_Data[[#This Row],[Clicks]]/tbl_Data[[#This Row],[Impressions]])</f>
        <v>2.5050150451354062E-2</v>
      </c>
      <c r="M60" s="9">
        <f>tbl_Data[[#This Row],[Revenue from Ads]]/tbl_Data[[#This Row],[Ad Cost]]</f>
        <v>2.7115236865130621</v>
      </c>
    </row>
    <row r="61" spans="1:13" x14ac:dyDescent="0.35">
      <c r="A61" s="8">
        <v>44949</v>
      </c>
      <c r="B61" t="s">
        <v>12</v>
      </c>
      <c r="C61" s="9">
        <v>24304</v>
      </c>
      <c r="D61">
        <v>446071</v>
      </c>
      <c r="E61">
        <v>7114</v>
      </c>
      <c r="F61" t="s">
        <v>22</v>
      </c>
      <c r="G61">
        <v>421</v>
      </c>
      <c r="H61" s="9">
        <v>27607.97</v>
      </c>
      <c r="I61" s="9">
        <f>tbl_Data[[#This Row],[Ad Cost]]/tbl_Data[[#This Row],[Impressions]]</f>
        <v>5.4484599985204149E-2</v>
      </c>
      <c r="J61" s="10">
        <f>tbl_Data[[#This Row],[Conversions]]/tbl_Data[[#This Row],[Clicks]]</f>
        <v>5.9179083497329213E-2</v>
      </c>
      <c r="K61" s="9">
        <f>tbl_Data[[#This Row],[Ad Cost]]/tbl_Data[[#This Row],[Conversions]]</f>
        <v>57.729216152018999</v>
      </c>
      <c r="L61" s="10">
        <f>(tbl_Data[[#This Row],[Clicks]]/tbl_Data[[#This Row],[Impressions]])</f>
        <v>1.5948133817262275E-2</v>
      </c>
      <c r="M61" s="9">
        <f>tbl_Data[[#This Row],[Revenue from Ads]]/tbl_Data[[#This Row],[Ad Cost]]</f>
        <v>1.1359434660961159</v>
      </c>
    </row>
    <row r="62" spans="1:13" x14ac:dyDescent="0.35">
      <c r="A62" s="8">
        <v>44950</v>
      </c>
      <c r="B62" t="s">
        <v>17</v>
      </c>
      <c r="C62" s="9">
        <v>20654</v>
      </c>
      <c r="D62">
        <v>418553</v>
      </c>
      <c r="E62">
        <v>17129</v>
      </c>
      <c r="F62" t="s">
        <v>13</v>
      </c>
      <c r="G62" s="11">
        <v>822</v>
      </c>
      <c r="H62" s="9">
        <v>49752.94</v>
      </c>
      <c r="I62" s="9">
        <f>tbl_Data[[#This Row],[Ad Cost]]/tbl_Data[[#This Row],[Impressions]]</f>
        <v>4.9346199883885673E-2</v>
      </c>
      <c r="J62" s="10">
        <f>tbl_Data[[#This Row],[Conversions]]/tbl_Data[[#This Row],[Clicks]]</f>
        <v>4.7988790939342635E-2</v>
      </c>
      <c r="K62" s="9">
        <f>tbl_Data[[#This Row],[Ad Cost]]/tbl_Data[[#This Row],[Conversions]]</f>
        <v>25.126520681265205</v>
      </c>
      <c r="L62" s="10">
        <f>(tbl_Data[[#This Row],[Clicks]]/tbl_Data[[#This Row],[Impressions]])</f>
        <v>4.0924327385062347E-2</v>
      </c>
      <c r="M62" s="9">
        <f>tbl_Data[[#This Row],[Revenue from Ads]]/tbl_Data[[#This Row],[Ad Cost]]</f>
        <v>2.4088767308995838</v>
      </c>
    </row>
    <row r="63" spans="1:13" x14ac:dyDescent="0.35">
      <c r="A63" s="8">
        <v>44950</v>
      </c>
      <c r="B63" t="s">
        <v>12</v>
      </c>
      <c r="C63" s="9">
        <v>34017</v>
      </c>
      <c r="D63">
        <v>235001</v>
      </c>
      <c r="E63">
        <v>13258</v>
      </c>
      <c r="F63" t="s">
        <v>13</v>
      </c>
      <c r="G63">
        <v>741</v>
      </c>
      <c r="H63" s="9">
        <v>29108.99</v>
      </c>
      <c r="I63" s="9">
        <f>tbl_Data[[#This Row],[Ad Cost]]/tbl_Data[[#This Row],[Impressions]]</f>
        <v>0.14475257552095522</v>
      </c>
      <c r="J63" s="10">
        <f>tbl_Data[[#This Row],[Conversions]]/tbl_Data[[#This Row],[Clicks]]</f>
        <v>5.5890782923517873E-2</v>
      </c>
      <c r="K63" s="9">
        <f>tbl_Data[[#This Row],[Ad Cost]]/tbl_Data[[#This Row],[Conversions]]</f>
        <v>45.906882591093115</v>
      </c>
      <c r="L63" s="10">
        <f>(tbl_Data[[#This Row],[Clicks]]/tbl_Data[[#This Row],[Impressions]])</f>
        <v>5.641678120518636E-2</v>
      </c>
      <c r="M63" s="9">
        <f>tbl_Data[[#This Row],[Revenue from Ads]]/tbl_Data[[#This Row],[Ad Cost]]</f>
        <v>0.85571890525325578</v>
      </c>
    </row>
    <row r="64" spans="1:13" x14ac:dyDescent="0.35">
      <c r="A64" s="8">
        <v>44950</v>
      </c>
      <c r="B64" t="s">
        <v>16</v>
      </c>
      <c r="C64" s="9">
        <v>1626.1</v>
      </c>
      <c r="D64">
        <v>343667</v>
      </c>
      <c r="E64">
        <v>13226</v>
      </c>
      <c r="F64" t="s">
        <v>11</v>
      </c>
      <c r="G64">
        <v>126</v>
      </c>
      <c r="H64" s="9">
        <v>14994.01</v>
      </c>
      <c r="I64" s="9">
        <f>tbl_Data[[#This Row],[Ad Cost]]/tbl_Data[[#This Row],[Impressions]]</f>
        <v>4.7316151972694497E-3</v>
      </c>
      <c r="J64" s="10">
        <f>tbl_Data[[#This Row],[Conversions]]/tbl_Data[[#This Row],[Clicks]]</f>
        <v>9.5266898533192205E-3</v>
      </c>
      <c r="K64" s="9">
        <f>tbl_Data[[#This Row],[Ad Cost]]/tbl_Data[[#This Row],[Conversions]]</f>
        <v>12.905555555555555</v>
      </c>
      <c r="L64" s="10">
        <f>(tbl_Data[[#This Row],[Clicks]]/tbl_Data[[#This Row],[Impressions]])</f>
        <v>3.8484928724608417E-2</v>
      </c>
      <c r="M64" s="9">
        <f>tbl_Data[[#This Row],[Revenue from Ads]]/tbl_Data[[#This Row],[Ad Cost]]</f>
        <v>9.2208412766742516</v>
      </c>
    </row>
    <row r="65" spans="1:13" x14ac:dyDescent="0.35">
      <c r="A65" s="8">
        <v>44951</v>
      </c>
      <c r="B65" t="s">
        <v>16</v>
      </c>
      <c r="C65" s="9">
        <v>22272</v>
      </c>
      <c r="D65">
        <v>481989</v>
      </c>
      <c r="E65">
        <v>4405</v>
      </c>
      <c r="F65" t="s">
        <v>13</v>
      </c>
      <c r="G65">
        <v>200</v>
      </c>
      <c r="H65" s="9">
        <v>51013.61</v>
      </c>
      <c r="I65" s="9">
        <f>tbl_Data[[#This Row],[Ad Cost]]/tbl_Data[[#This Row],[Impressions]]</f>
        <v>4.6208523431032655E-2</v>
      </c>
      <c r="J65" s="10">
        <f>tbl_Data[[#This Row],[Conversions]]/tbl_Data[[#This Row],[Clicks]]</f>
        <v>4.5402951191827468E-2</v>
      </c>
      <c r="K65" s="9">
        <f>tbl_Data[[#This Row],[Ad Cost]]/tbl_Data[[#This Row],[Conversions]]</f>
        <v>111.36</v>
      </c>
      <c r="L65" s="10">
        <f>(tbl_Data[[#This Row],[Clicks]]/tbl_Data[[#This Row],[Impressions]])</f>
        <v>9.1392127206222553E-3</v>
      </c>
      <c r="M65" s="9">
        <f>tbl_Data[[#This Row],[Revenue from Ads]]/tbl_Data[[#This Row],[Ad Cost]]</f>
        <v>2.2904817708333334</v>
      </c>
    </row>
    <row r="66" spans="1:13" x14ac:dyDescent="0.35">
      <c r="A66" s="8">
        <v>44951</v>
      </c>
      <c r="B66" t="s">
        <v>16</v>
      </c>
      <c r="C66" s="9">
        <v>33523</v>
      </c>
      <c r="D66">
        <v>478943</v>
      </c>
      <c r="E66">
        <v>19522</v>
      </c>
      <c r="F66" t="s">
        <v>11</v>
      </c>
      <c r="G66">
        <v>168</v>
      </c>
      <c r="H66" s="9">
        <v>14013.17</v>
      </c>
      <c r="I66" s="9">
        <f>tbl_Data[[#This Row],[Ad Cost]]/tbl_Data[[#This Row],[Impressions]]</f>
        <v>6.9993715327293649E-2</v>
      </c>
      <c r="J66" s="10">
        <f>tbl_Data[[#This Row],[Conversions]]/tbl_Data[[#This Row],[Clicks]]</f>
        <v>8.6056756479868865E-3</v>
      </c>
      <c r="K66" s="9">
        <f>tbl_Data[[#This Row],[Ad Cost]]/tbl_Data[[#This Row],[Conversions]]</f>
        <v>199.54166666666666</v>
      </c>
      <c r="L66" s="10">
        <f>(tbl_Data[[#This Row],[Clicks]]/tbl_Data[[#This Row],[Impressions]])</f>
        <v>4.0760591552648225E-2</v>
      </c>
      <c r="M66" s="9">
        <f>tbl_Data[[#This Row],[Revenue from Ads]]/tbl_Data[[#This Row],[Ad Cost]]</f>
        <v>0.41801658562777794</v>
      </c>
    </row>
    <row r="67" spans="1:13" x14ac:dyDescent="0.35">
      <c r="A67" s="8">
        <v>44952</v>
      </c>
      <c r="B67" t="s">
        <v>19</v>
      </c>
      <c r="C67" s="9">
        <v>6662.3</v>
      </c>
      <c r="D67">
        <v>291889</v>
      </c>
      <c r="E67">
        <v>3034</v>
      </c>
      <c r="F67" t="s">
        <v>11</v>
      </c>
      <c r="G67" s="11">
        <v>145</v>
      </c>
      <c r="H67" s="9">
        <v>3092.91</v>
      </c>
      <c r="I67" s="9">
        <f>tbl_Data[[#This Row],[Ad Cost]]/tbl_Data[[#This Row],[Impressions]]</f>
        <v>2.2824772430615748E-2</v>
      </c>
      <c r="J67" s="10">
        <f>tbl_Data[[#This Row],[Conversions]]/tbl_Data[[#This Row],[Clicks]]</f>
        <v>4.779169413315755E-2</v>
      </c>
      <c r="K67" s="9">
        <f>tbl_Data[[#This Row],[Ad Cost]]/tbl_Data[[#This Row],[Conversions]]</f>
        <v>45.946896551724137</v>
      </c>
      <c r="L67" s="10">
        <f>(tbl_Data[[#This Row],[Clicks]]/tbl_Data[[#This Row],[Impressions]])</f>
        <v>1.0394362240440715E-2</v>
      </c>
      <c r="M67" s="9">
        <f>tbl_Data[[#This Row],[Revenue from Ads]]/tbl_Data[[#This Row],[Ad Cost]]</f>
        <v>0.46424057757831377</v>
      </c>
    </row>
    <row r="68" spans="1:13" x14ac:dyDescent="0.35">
      <c r="A68" s="8">
        <v>44952</v>
      </c>
      <c r="B68" t="s">
        <v>15</v>
      </c>
      <c r="C68" s="9">
        <v>43186</v>
      </c>
      <c r="D68">
        <v>305864</v>
      </c>
      <c r="E68">
        <v>11591</v>
      </c>
      <c r="F68" t="s">
        <v>13</v>
      </c>
      <c r="G68" s="11">
        <v>278</v>
      </c>
      <c r="H68" s="9">
        <v>67361.399999999994</v>
      </c>
      <c r="I68" s="9">
        <f>tbl_Data[[#This Row],[Ad Cost]]/tbl_Data[[#This Row],[Impressions]]</f>
        <v>0.14119347160829651</v>
      </c>
      <c r="J68" s="10">
        <f>tbl_Data[[#This Row],[Conversions]]/tbl_Data[[#This Row],[Clicks]]</f>
        <v>2.3984125614701063E-2</v>
      </c>
      <c r="K68" s="9">
        <f>tbl_Data[[#This Row],[Ad Cost]]/tbl_Data[[#This Row],[Conversions]]</f>
        <v>155.34532374100721</v>
      </c>
      <c r="L68" s="10">
        <f>(tbl_Data[[#This Row],[Clicks]]/tbl_Data[[#This Row],[Impressions]])</f>
        <v>3.7895927601809952E-2</v>
      </c>
      <c r="M68" s="9">
        <f>tbl_Data[[#This Row],[Revenue from Ads]]/tbl_Data[[#This Row],[Ad Cost]]</f>
        <v>1.5597971564858981</v>
      </c>
    </row>
    <row r="69" spans="1:13" x14ac:dyDescent="0.35">
      <c r="A69" s="8">
        <v>44952</v>
      </c>
      <c r="B69" t="s">
        <v>15</v>
      </c>
      <c r="C69" s="9">
        <v>25222</v>
      </c>
      <c r="D69">
        <v>429351</v>
      </c>
      <c r="E69">
        <v>9931</v>
      </c>
      <c r="F69" t="s">
        <v>13</v>
      </c>
      <c r="G69">
        <v>464</v>
      </c>
      <c r="H69" s="9">
        <v>41385.83</v>
      </c>
      <c r="I69" s="9">
        <f>tbl_Data[[#This Row],[Ad Cost]]/tbl_Data[[#This Row],[Impressions]]</f>
        <v>5.874447712943489E-2</v>
      </c>
      <c r="J69" s="10">
        <f>tbl_Data[[#This Row],[Conversions]]/tbl_Data[[#This Row],[Clicks]]</f>
        <v>4.6722384452723795E-2</v>
      </c>
      <c r="K69" s="9">
        <f>tbl_Data[[#This Row],[Ad Cost]]/tbl_Data[[#This Row],[Conversions]]</f>
        <v>54.357758620689658</v>
      </c>
      <c r="L69" s="10">
        <f>(tbl_Data[[#This Row],[Clicks]]/tbl_Data[[#This Row],[Impressions]])</f>
        <v>2.3130259391500194E-2</v>
      </c>
      <c r="M69" s="9">
        <f>tbl_Data[[#This Row],[Revenue from Ads]]/tbl_Data[[#This Row],[Ad Cost]]</f>
        <v>1.6408623423994926</v>
      </c>
    </row>
    <row r="70" spans="1:13" x14ac:dyDescent="0.35">
      <c r="A70" s="8">
        <v>44952</v>
      </c>
      <c r="B70" t="s">
        <v>20</v>
      </c>
      <c r="C70" s="9">
        <v>17446</v>
      </c>
      <c r="D70">
        <v>416550</v>
      </c>
      <c r="E70">
        <v>19183</v>
      </c>
      <c r="F70" t="s">
        <v>13</v>
      </c>
      <c r="G70">
        <v>280</v>
      </c>
      <c r="H70" s="9">
        <v>66810.02</v>
      </c>
      <c r="I70" s="9">
        <f>tbl_Data[[#This Row],[Ad Cost]]/tbl_Data[[#This Row],[Impressions]]</f>
        <v>4.1882126995558759E-2</v>
      </c>
      <c r="J70" s="10">
        <f>tbl_Data[[#This Row],[Conversions]]/tbl_Data[[#This Row],[Clicks]]</f>
        <v>1.4596257102642965E-2</v>
      </c>
      <c r="K70" s="9">
        <f>tbl_Data[[#This Row],[Ad Cost]]/tbl_Data[[#This Row],[Conversions]]</f>
        <v>62.307142857142857</v>
      </c>
      <c r="L70" s="10">
        <f>(tbl_Data[[#This Row],[Clicks]]/tbl_Data[[#This Row],[Impressions]])</f>
        <v>4.6052094586484217E-2</v>
      </c>
      <c r="M70" s="9">
        <f>tbl_Data[[#This Row],[Revenue from Ads]]/tbl_Data[[#This Row],[Ad Cost]]</f>
        <v>3.8295322710076811</v>
      </c>
    </row>
    <row r="71" spans="1:13" x14ac:dyDescent="0.35">
      <c r="A71" s="8">
        <v>44953</v>
      </c>
      <c r="B71" t="s">
        <v>15</v>
      </c>
      <c r="C71" s="9">
        <v>2029.4</v>
      </c>
      <c r="D71">
        <v>471792</v>
      </c>
      <c r="E71">
        <v>15842</v>
      </c>
      <c r="F71" t="s">
        <v>11</v>
      </c>
      <c r="G71">
        <v>393</v>
      </c>
      <c r="H71" s="9">
        <v>67747.37</v>
      </c>
      <c r="I71" s="9">
        <f>tbl_Data[[#This Row],[Ad Cost]]/tbl_Data[[#This Row],[Impressions]]</f>
        <v>4.3014718350459528E-3</v>
      </c>
      <c r="J71" s="10">
        <f>tbl_Data[[#This Row],[Conversions]]/tbl_Data[[#This Row],[Clicks]]</f>
        <v>2.4807473803812648E-2</v>
      </c>
      <c r="K71" s="9">
        <f>tbl_Data[[#This Row],[Ad Cost]]/tbl_Data[[#This Row],[Conversions]]</f>
        <v>5.1638676844783715</v>
      </c>
      <c r="L71" s="10">
        <f>(tbl_Data[[#This Row],[Clicks]]/tbl_Data[[#This Row],[Impressions]])</f>
        <v>3.357835656390952E-2</v>
      </c>
      <c r="M71" s="9">
        <f>tbl_Data[[#This Row],[Revenue from Ads]]/tbl_Data[[#This Row],[Ad Cost]]</f>
        <v>33.38295555336552</v>
      </c>
    </row>
    <row r="72" spans="1:13" x14ac:dyDescent="0.35">
      <c r="A72" s="8">
        <v>44953</v>
      </c>
      <c r="B72" t="s">
        <v>12</v>
      </c>
      <c r="C72" s="9">
        <v>27325</v>
      </c>
      <c r="D72">
        <v>384713</v>
      </c>
      <c r="E72">
        <v>6551</v>
      </c>
      <c r="F72" t="s">
        <v>13</v>
      </c>
      <c r="G72">
        <v>439</v>
      </c>
      <c r="H72" s="9">
        <v>14437.47</v>
      </c>
      <c r="I72" s="9">
        <f>tbl_Data[[#This Row],[Ad Cost]]/tbl_Data[[#This Row],[Impressions]]</f>
        <v>7.102697335416272E-2</v>
      </c>
      <c r="J72" s="10">
        <f>tbl_Data[[#This Row],[Conversions]]/tbl_Data[[#This Row],[Clicks]]</f>
        <v>6.7012669821401319E-2</v>
      </c>
      <c r="K72" s="9">
        <f>tbl_Data[[#This Row],[Ad Cost]]/tbl_Data[[#This Row],[Conversions]]</f>
        <v>62.243735763097952</v>
      </c>
      <c r="L72" s="10">
        <f>(tbl_Data[[#This Row],[Clicks]]/tbl_Data[[#This Row],[Impressions]])</f>
        <v>1.7028278222987005E-2</v>
      </c>
      <c r="M72" s="9">
        <f>tbl_Data[[#This Row],[Revenue from Ads]]/tbl_Data[[#This Row],[Ad Cost]]</f>
        <v>0.52836120768526984</v>
      </c>
    </row>
    <row r="73" spans="1:13" x14ac:dyDescent="0.35">
      <c r="A73" s="8">
        <v>44954</v>
      </c>
      <c r="B73" t="s">
        <v>19</v>
      </c>
      <c r="C73" s="9">
        <v>11680</v>
      </c>
      <c r="D73">
        <v>284520</v>
      </c>
      <c r="E73">
        <v>11758</v>
      </c>
      <c r="F73" t="s">
        <v>11</v>
      </c>
      <c r="G73">
        <v>137</v>
      </c>
      <c r="H73" s="9">
        <v>16342.12</v>
      </c>
      <c r="I73" s="9">
        <f>tbl_Data[[#This Row],[Ad Cost]]/tbl_Data[[#This Row],[Impressions]]</f>
        <v>4.105159566990018E-2</v>
      </c>
      <c r="J73" s="10">
        <f>tbl_Data[[#This Row],[Conversions]]/tbl_Data[[#This Row],[Clicks]]</f>
        <v>1.1651641435618303E-2</v>
      </c>
      <c r="K73" s="9">
        <f>tbl_Data[[#This Row],[Ad Cost]]/tbl_Data[[#This Row],[Conversions]]</f>
        <v>85.255474452554751</v>
      </c>
      <c r="L73" s="10">
        <f>(tbl_Data[[#This Row],[Clicks]]/tbl_Data[[#This Row],[Impressions]])</f>
        <v>4.1325741599887528E-2</v>
      </c>
      <c r="M73" s="9">
        <f>tbl_Data[[#This Row],[Revenue from Ads]]/tbl_Data[[#This Row],[Ad Cost]]</f>
        <v>1.3991541095890412</v>
      </c>
    </row>
    <row r="74" spans="1:13" x14ac:dyDescent="0.35">
      <c r="A74" s="8">
        <v>44954</v>
      </c>
      <c r="B74" t="s">
        <v>20</v>
      </c>
      <c r="C74" s="9">
        <v>21146</v>
      </c>
      <c r="D74">
        <v>495839</v>
      </c>
      <c r="E74">
        <v>14710</v>
      </c>
      <c r="F74" t="s">
        <v>11</v>
      </c>
      <c r="G74">
        <v>301</v>
      </c>
      <c r="H74" s="9">
        <v>50599.7</v>
      </c>
      <c r="I74" s="9">
        <f>tbl_Data[[#This Row],[Ad Cost]]/tbl_Data[[#This Row],[Impressions]]</f>
        <v>4.264690756475388E-2</v>
      </c>
      <c r="J74" s="10">
        <f>tbl_Data[[#This Row],[Conversions]]/tbl_Data[[#This Row],[Clicks]]</f>
        <v>2.0462270564242012E-2</v>
      </c>
      <c r="K74" s="9">
        <f>tbl_Data[[#This Row],[Ad Cost]]/tbl_Data[[#This Row],[Conversions]]</f>
        <v>70.252491694352159</v>
      </c>
      <c r="L74" s="10">
        <f>(tbl_Data[[#This Row],[Clicks]]/tbl_Data[[#This Row],[Impressions]])</f>
        <v>2.9666887840609554E-2</v>
      </c>
      <c r="M74" s="9">
        <f>tbl_Data[[#This Row],[Revenue from Ads]]/tbl_Data[[#This Row],[Ad Cost]]</f>
        <v>2.3928733566631988</v>
      </c>
    </row>
    <row r="75" spans="1:13" x14ac:dyDescent="0.35">
      <c r="A75" s="8">
        <v>44955</v>
      </c>
      <c r="B75" t="s">
        <v>12</v>
      </c>
      <c r="C75" s="9">
        <v>15130</v>
      </c>
      <c r="D75">
        <v>489069</v>
      </c>
      <c r="E75">
        <v>5248</v>
      </c>
      <c r="F75" t="s">
        <v>13</v>
      </c>
      <c r="G75">
        <v>78</v>
      </c>
      <c r="H75" s="9">
        <v>18060.62</v>
      </c>
      <c r="I75" s="9">
        <f>tbl_Data[[#This Row],[Ad Cost]]/tbl_Data[[#This Row],[Impressions]]</f>
        <v>3.0936330047498409E-2</v>
      </c>
      <c r="J75" s="10">
        <f>tbl_Data[[#This Row],[Conversions]]/tbl_Data[[#This Row],[Clicks]]</f>
        <v>1.486280487804878E-2</v>
      </c>
      <c r="K75" s="9">
        <f>tbl_Data[[#This Row],[Ad Cost]]/tbl_Data[[#This Row],[Conversions]]</f>
        <v>193.97435897435898</v>
      </c>
      <c r="L75" s="10">
        <f>(tbl_Data[[#This Row],[Clicks]]/tbl_Data[[#This Row],[Impressions]])</f>
        <v>1.0730592206825621E-2</v>
      </c>
      <c r="M75" s="9">
        <f>tbl_Data[[#This Row],[Revenue from Ads]]/tbl_Data[[#This Row],[Ad Cost]]</f>
        <v>1.1936959682749504</v>
      </c>
    </row>
    <row r="76" spans="1:13" x14ac:dyDescent="0.35">
      <c r="A76" s="8">
        <v>44955</v>
      </c>
      <c r="B76" t="s">
        <v>16</v>
      </c>
      <c r="C76" s="9">
        <v>31903</v>
      </c>
      <c r="D76">
        <v>441303</v>
      </c>
      <c r="E76">
        <v>9580</v>
      </c>
      <c r="F76" t="s">
        <v>13</v>
      </c>
      <c r="G76">
        <v>266</v>
      </c>
      <c r="H76" s="9">
        <v>33315.07</v>
      </c>
      <c r="I76" s="9">
        <f>tbl_Data[[#This Row],[Ad Cost]]/tbl_Data[[#This Row],[Impressions]]</f>
        <v>7.2292733110810484E-2</v>
      </c>
      <c r="J76" s="10">
        <f>tbl_Data[[#This Row],[Conversions]]/tbl_Data[[#This Row],[Clicks]]</f>
        <v>2.7766179540709812E-2</v>
      </c>
      <c r="K76" s="9">
        <f>tbl_Data[[#This Row],[Ad Cost]]/tbl_Data[[#This Row],[Conversions]]</f>
        <v>119.93609022556392</v>
      </c>
      <c r="L76" s="10">
        <f>(tbl_Data[[#This Row],[Clicks]]/tbl_Data[[#This Row],[Impressions]])</f>
        <v>2.1708440685877958E-2</v>
      </c>
      <c r="M76" s="9">
        <f>tbl_Data[[#This Row],[Revenue from Ads]]/tbl_Data[[#This Row],[Ad Cost]]</f>
        <v>1.04426135473153</v>
      </c>
    </row>
    <row r="77" spans="1:13" x14ac:dyDescent="0.35">
      <c r="A77" s="8">
        <v>44956</v>
      </c>
      <c r="B77" t="s">
        <v>16</v>
      </c>
      <c r="C77" s="9">
        <v>33083</v>
      </c>
      <c r="D77">
        <v>362923</v>
      </c>
      <c r="E77">
        <v>8650</v>
      </c>
      <c r="F77" t="s">
        <v>11</v>
      </c>
      <c r="G77">
        <v>112</v>
      </c>
      <c r="H77" s="9">
        <v>25461.360000000001</v>
      </c>
      <c r="I77" s="9">
        <f>tbl_Data[[#This Row],[Ad Cost]]/tbl_Data[[#This Row],[Impressions]]</f>
        <v>9.1157077396582742E-2</v>
      </c>
      <c r="J77" s="10">
        <f>tbl_Data[[#This Row],[Conversions]]/tbl_Data[[#This Row],[Clicks]]</f>
        <v>1.2947976878612717E-2</v>
      </c>
      <c r="K77" s="9">
        <f>tbl_Data[[#This Row],[Ad Cost]]/tbl_Data[[#This Row],[Conversions]]</f>
        <v>295.38392857142856</v>
      </c>
      <c r="L77" s="10">
        <f>(tbl_Data[[#This Row],[Clicks]]/tbl_Data[[#This Row],[Impressions]])</f>
        <v>2.3834256853382123E-2</v>
      </c>
      <c r="M77" s="9">
        <f>tbl_Data[[#This Row],[Revenue from Ads]]/tbl_Data[[#This Row],[Ad Cost]]</f>
        <v>0.76962065108968358</v>
      </c>
    </row>
    <row r="78" spans="1:13" x14ac:dyDescent="0.35">
      <c r="A78" s="8">
        <v>44957</v>
      </c>
      <c r="B78" t="s">
        <v>20</v>
      </c>
      <c r="C78" s="9">
        <v>36184</v>
      </c>
      <c r="D78">
        <v>303149</v>
      </c>
      <c r="E78">
        <v>7795</v>
      </c>
      <c r="F78" t="s">
        <v>13</v>
      </c>
      <c r="G78" s="11">
        <v>687</v>
      </c>
      <c r="H78" s="9">
        <v>110754.55</v>
      </c>
      <c r="I78" s="9">
        <f>tbl_Data[[#This Row],[Ad Cost]]/tbl_Data[[#This Row],[Impressions]]</f>
        <v>0.11936044651310082</v>
      </c>
      <c r="J78" s="10">
        <f>tbl_Data[[#This Row],[Conversions]]/tbl_Data[[#This Row],[Clicks]]</f>
        <v>8.8133418858242468E-2</v>
      </c>
      <c r="K78" s="9">
        <f>tbl_Data[[#This Row],[Ad Cost]]/tbl_Data[[#This Row],[Conversions]]</f>
        <v>52.669577874818053</v>
      </c>
      <c r="L78" s="10">
        <f>(tbl_Data[[#This Row],[Clicks]]/tbl_Data[[#This Row],[Impressions]])</f>
        <v>2.5713428050232724E-2</v>
      </c>
      <c r="M78" s="9">
        <f>tbl_Data[[#This Row],[Revenue from Ads]]/tbl_Data[[#This Row],[Ad Cost]]</f>
        <v>3.0608708268848108</v>
      </c>
    </row>
    <row r="79" spans="1:13" x14ac:dyDescent="0.35">
      <c r="A79" s="8">
        <v>44957</v>
      </c>
      <c r="B79" t="s">
        <v>15</v>
      </c>
      <c r="C79" s="9">
        <v>10396</v>
      </c>
      <c r="D79">
        <v>314130</v>
      </c>
      <c r="E79">
        <v>4539</v>
      </c>
      <c r="F79" t="s">
        <v>21</v>
      </c>
      <c r="G79">
        <v>273</v>
      </c>
      <c r="H79" s="9">
        <v>64388.4</v>
      </c>
      <c r="I79" s="9">
        <f>tbl_Data[[#This Row],[Ad Cost]]/tbl_Data[[#This Row],[Impressions]]</f>
        <v>3.3094578677617545E-2</v>
      </c>
      <c r="J79" s="10">
        <f>tbl_Data[[#This Row],[Conversions]]/tbl_Data[[#This Row],[Clicks]]</f>
        <v>6.014540647719762E-2</v>
      </c>
      <c r="K79" s="9">
        <f>tbl_Data[[#This Row],[Ad Cost]]/tbl_Data[[#This Row],[Conversions]]</f>
        <v>38.08058608058608</v>
      </c>
      <c r="L79" s="10">
        <f>(tbl_Data[[#This Row],[Clicks]]/tbl_Data[[#This Row],[Impressions]])</f>
        <v>1.4449431763919397E-2</v>
      </c>
      <c r="M79" s="9">
        <f>tbl_Data[[#This Row],[Revenue from Ads]]/tbl_Data[[#This Row],[Ad Cost]]</f>
        <v>6.1935744517121973</v>
      </c>
    </row>
    <row r="80" spans="1:13" x14ac:dyDescent="0.35">
      <c r="A80" s="8">
        <v>44957</v>
      </c>
      <c r="B80" t="s">
        <v>15</v>
      </c>
      <c r="C80" s="9">
        <v>38052</v>
      </c>
      <c r="D80">
        <v>406166</v>
      </c>
      <c r="E80">
        <v>18811</v>
      </c>
      <c r="F80" t="s">
        <v>11</v>
      </c>
      <c r="G80">
        <v>326</v>
      </c>
      <c r="H80" s="9">
        <v>8970.1</v>
      </c>
      <c r="I80" s="9">
        <f>tbl_Data[[#This Row],[Ad Cost]]/tbl_Data[[#This Row],[Impressions]]</f>
        <v>9.368583288606136E-2</v>
      </c>
      <c r="J80" s="10">
        <f>tbl_Data[[#This Row],[Conversions]]/tbl_Data[[#This Row],[Clicks]]</f>
        <v>1.7330285471266811E-2</v>
      </c>
      <c r="K80" s="9">
        <f>tbl_Data[[#This Row],[Ad Cost]]/tbl_Data[[#This Row],[Conversions]]</f>
        <v>116.7239263803681</v>
      </c>
      <c r="L80" s="10">
        <f>(tbl_Data[[#This Row],[Clicks]]/tbl_Data[[#This Row],[Impressions]])</f>
        <v>4.6313576222529705E-2</v>
      </c>
      <c r="M80" s="9">
        <f>tbl_Data[[#This Row],[Revenue from Ads]]/tbl_Data[[#This Row],[Ad Cost]]</f>
        <v>0.23573268159360874</v>
      </c>
    </row>
    <row r="81" spans="1:13" x14ac:dyDescent="0.35">
      <c r="A81" s="8">
        <v>44958</v>
      </c>
      <c r="B81" t="s">
        <v>15</v>
      </c>
      <c r="C81" s="9">
        <v>8147.9</v>
      </c>
      <c r="D81">
        <v>345274</v>
      </c>
      <c r="E81">
        <v>14247</v>
      </c>
      <c r="F81" t="s">
        <v>13</v>
      </c>
      <c r="G81">
        <v>319</v>
      </c>
      <c r="H81" s="9">
        <v>52377.45</v>
      </c>
      <c r="I81" s="9">
        <f>tbl_Data[[#This Row],[Ad Cost]]/tbl_Data[[#This Row],[Impressions]]</f>
        <v>2.3598359563708822E-2</v>
      </c>
      <c r="J81" s="10">
        <f>tbl_Data[[#This Row],[Conversions]]/tbl_Data[[#This Row],[Clicks]]</f>
        <v>2.2390678739383729E-2</v>
      </c>
      <c r="K81" s="9">
        <f>tbl_Data[[#This Row],[Ad Cost]]/tbl_Data[[#This Row],[Conversions]]</f>
        <v>25.542006269592477</v>
      </c>
      <c r="L81" s="10">
        <f>(tbl_Data[[#This Row],[Clicks]]/tbl_Data[[#This Row],[Impressions]])</f>
        <v>4.1262881074161394E-2</v>
      </c>
      <c r="M81" s="9">
        <f>tbl_Data[[#This Row],[Revenue from Ads]]/tbl_Data[[#This Row],[Ad Cost]]</f>
        <v>6.4283373630015097</v>
      </c>
    </row>
    <row r="82" spans="1:13" x14ac:dyDescent="0.35">
      <c r="A82" s="8">
        <v>44958</v>
      </c>
      <c r="B82" t="s">
        <v>15</v>
      </c>
      <c r="C82" s="9">
        <v>18206</v>
      </c>
      <c r="D82">
        <v>367725</v>
      </c>
      <c r="E82">
        <v>12991</v>
      </c>
      <c r="F82" t="s">
        <v>11</v>
      </c>
      <c r="G82">
        <v>123</v>
      </c>
      <c r="H82" s="9">
        <v>40642.080000000002</v>
      </c>
      <c r="I82" s="9">
        <f>tbl_Data[[#This Row],[Ad Cost]]/tbl_Data[[#This Row],[Impressions]]</f>
        <v>4.9509823917329526E-2</v>
      </c>
      <c r="J82" s="10">
        <f>tbl_Data[[#This Row],[Conversions]]/tbl_Data[[#This Row],[Clicks]]</f>
        <v>9.4680932953583249E-3</v>
      </c>
      <c r="K82" s="9">
        <f>tbl_Data[[#This Row],[Ad Cost]]/tbl_Data[[#This Row],[Conversions]]</f>
        <v>148.01626016260164</v>
      </c>
      <c r="L82" s="10">
        <f>(tbl_Data[[#This Row],[Clicks]]/tbl_Data[[#This Row],[Impressions]])</f>
        <v>3.5328030457543E-2</v>
      </c>
      <c r="M82" s="9">
        <f>tbl_Data[[#This Row],[Revenue from Ads]]/tbl_Data[[#This Row],[Ad Cost]]</f>
        <v>2.2323453806437441</v>
      </c>
    </row>
    <row r="83" spans="1:13" x14ac:dyDescent="0.35">
      <c r="A83" s="8">
        <v>44958</v>
      </c>
      <c r="B83" t="s">
        <v>12</v>
      </c>
      <c r="C83" s="9">
        <v>3853</v>
      </c>
      <c r="D83">
        <v>362018</v>
      </c>
      <c r="E83">
        <v>13893</v>
      </c>
      <c r="F83" t="s">
        <v>13</v>
      </c>
      <c r="G83">
        <v>492</v>
      </c>
      <c r="H83" s="9">
        <v>25744.66</v>
      </c>
      <c r="I83" s="9">
        <f>tbl_Data[[#This Row],[Ad Cost]]/tbl_Data[[#This Row],[Impressions]]</f>
        <v>1.0643117193067748E-2</v>
      </c>
      <c r="J83" s="10">
        <f>tbl_Data[[#This Row],[Conversions]]/tbl_Data[[#This Row],[Clicks]]</f>
        <v>3.5413517598790759E-2</v>
      </c>
      <c r="K83" s="9">
        <f>tbl_Data[[#This Row],[Ad Cost]]/tbl_Data[[#This Row],[Conversions]]</f>
        <v>7.8313008130081299</v>
      </c>
      <c r="L83" s="10">
        <f>(tbl_Data[[#This Row],[Clicks]]/tbl_Data[[#This Row],[Impressions]])</f>
        <v>3.8376544812688873E-2</v>
      </c>
      <c r="M83" s="9">
        <f>tbl_Data[[#This Row],[Revenue from Ads]]/tbl_Data[[#This Row],[Ad Cost]]</f>
        <v>6.6817181417077602</v>
      </c>
    </row>
    <row r="84" spans="1:13" x14ac:dyDescent="0.35">
      <c r="A84" s="8">
        <v>44959</v>
      </c>
      <c r="B84" t="s">
        <v>20</v>
      </c>
      <c r="C84" s="9">
        <v>42362</v>
      </c>
      <c r="D84">
        <v>325002</v>
      </c>
      <c r="E84">
        <v>10148</v>
      </c>
      <c r="F84" t="s">
        <v>13</v>
      </c>
      <c r="G84">
        <v>103</v>
      </c>
      <c r="H84" s="9">
        <v>301674</v>
      </c>
      <c r="I84" s="9">
        <f>tbl_Data[[#This Row],[Ad Cost]]/tbl_Data[[#This Row],[Impressions]]</f>
        <v>0.13034381326884142</v>
      </c>
      <c r="J84" s="10">
        <f>tbl_Data[[#This Row],[Conversions]]/tbl_Data[[#This Row],[Clicks]]</f>
        <v>1.0149783208513993E-2</v>
      </c>
      <c r="K84" s="9">
        <f>tbl_Data[[#This Row],[Ad Cost]]/tbl_Data[[#This Row],[Conversions]]</f>
        <v>411.28155339805824</v>
      </c>
      <c r="L84" s="10">
        <f>(tbl_Data[[#This Row],[Clicks]]/tbl_Data[[#This Row],[Impressions]])</f>
        <v>3.1224423234318559E-2</v>
      </c>
      <c r="M84" s="9">
        <f>tbl_Data[[#This Row],[Revenue from Ads]]/tbl_Data[[#This Row],[Ad Cost]]</f>
        <v>7.1213351588687974</v>
      </c>
    </row>
    <row r="85" spans="1:13" x14ac:dyDescent="0.35">
      <c r="A85" s="8">
        <v>44959</v>
      </c>
      <c r="B85" t="s">
        <v>16</v>
      </c>
      <c r="C85" s="9">
        <v>10381</v>
      </c>
      <c r="D85">
        <v>217683</v>
      </c>
      <c r="E85">
        <v>3860</v>
      </c>
      <c r="F85" t="s">
        <v>11</v>
      </c>
      <c r="G85">
        <v>79</v>
      </c>
      <c r="H85" s="9">
        <v>46484.98</v>
      </c>
      <c r="I85" s="9">
        <f>tbl_Data[[#This Row],[Ad Cost]]/tbl_Data[[#This Row],[Impressions]]</f>
        <v>4.7688611421195043E-2</v>
      </c>
      <c r="J85" s="10">
        <f>tbl_Data[[#This Row],[Conversions]]/tbl_Data[[#This Row],[Clicks]]</f>
        <v>2.0466321243523315E-2</v>
      </c>
      <c r="K85" s="9">
        <f>tbl_Data[[#This Row],[Ad Cost]]/tbl_Data[[#This Row],[Conversions]]</f>
        <v>131.40506329113924</v>
      </c>
      <c r="L85" s="10">
        <f>(tbl_Data[[#This Row],[Clicks]]/tbl_Data[[#This Row],[Impressions]])</f>
        <v>1.7732206924748372E-2</v>
      </c>
      <c r="M85" s="9">
        <f>tbl_Data[[#This Row],[Revenue from Ads]]/tbl_Data[[#This Row],[Ad Cost]]</f>
        <v>4.4778903766496487</v>
      </c>
    </row>
    <row r="86" spans="1:13" x14ac:dyDescent="0.35">
      <c r="A86" s="8">
        <v>44959</v>
      </c>
      <c r="B86" t="s">
        <v>19</v>
      </c>
      <c r="C86" s="9">
        <v>13250</v>
      </c>
      <c r="D86">
        <v>439044</v>
      </c>
      <c r="E86">
        <v>9800</v>
      </c>
      <c r="F86" t="s">
        <v>11</v>
      </c>
      <c r="G86">
        <v>97</v>
      </c>
      <c r="H86" s="9">
        <v>5784.09</v>
      </c>
      <c r="I86" s="9">
        <f>tbl_Data[[#This Row],[Ad Cost]]/tbl_Data[[#This Row],[Impressions]]</f>
        <v>3.0179207550951614E-2</v>
      </c>
      <c r="J86" s="10">
        <f>tbl_Data[[#This Row],[Conversions]]/tbl_Data[[#This Row],[Clicks]]</f>
        <v>9.8979591836734701E-3</v>
      </c>
      <c r="K86" s="9">
        <f>tbl_Data[[#This Row],[Ad Cost]]/tbl_Data[[#This Row],[Conversions]]</f>
        <v>136.5979381443299</v>
      </c>
      <c r="L86" s="10">
        <f>(tbl_Data[[#This Row],[Clicks]]/tbl_Data[[#This Row],[Impressions]])</f>
        <v>2.2321225207496288E-2</v>
      </c>
      <c r="M86" s="9">
        <f>tbl_Data[[#This Row],[Revenue from Ads]]/tbl_Data[[#This Row],[Ad Cost]]</f>
        <v>0.43653509433962268</v>
      </c>
    </row>
    <row r="87" spans="1:13" x14ac:dyDescent="0.35">
      <c r="A87" s="8">
        <v>44960</v>
      </c>
      <c r="B87" t="s">
        <v>20</v>
      </c>
      <c r="C87" s="9">
        <v>41126</v>
      </c>
      <c r="D87">
        <v>392603</v>
      </c>
      <c r="E87">
        <v>5516</v>
      </c>
      <c r="F87" t="s">
        <v>13</v>
      </c>
      <c r="G87" s="11">
        <v>264</v>
      </c>
      <c r="H87" s="9">
        <v>35077</v>
      </c>
      <c r="I87" s="9">
        <f>tbl_Data[[#This Row],[Ad Cost]]/tbl_Data[[#This Row],[Impressions]]</f>
        <v>0.1047521287407381</v>
      </c>
      <c r="J87" s="10">
        <f>tbl_Data[[#This Row],[Conversions]]/tbl_Data[[#This Row],[Clicks]]</f>
        <v>4.7860768672951415E-2</v>
      </c>
      <c r="K87" s="9">
        <f>tbl_Data[[#This Row],[Ad Cost]]/tbl_Data[[#This Row],[Conversions]]</f>
        <v>155.78030303030303</v>
      </c>
      <c r="L87" s="10">
        <f>(tbl_Data[[#This Row],[Clicks]]/tbl_Data[[#This Row],[Impressions]])</f>
        <v>1.4049816226569842E-2</v>
      </c>
      <c r="M87" s="9">
        <f>tbl_Data[[#This Row],[Revenue from Ads]]/tbl_Data[[#This Row],[Ad Cost]]</f>
        <v>0.85291543062782671</v>
      </c>
    </row>
    <row r="88" spans="1:13" x14ac:dyDescent="0.35">
      <c r="A88" s="8">
        <v>44960</v>
      </c>
      <c r="B88" t="s">
        <v>17</v>
      </c>
      <c r="C88" s="9">
        <v>39553</v>
      </c>
      <c r="D88">
        <v>212270</v>
      </c>
      <c r="E88">
        <v>11085</v>
      </c>
      <c r="F88" t="s">
        <v>13</v>
      </c>
      <c r="G88">
        <v>166</v>
      </c>
      <c r="H88" s="9">
        <v>64800.6</v>
      </c>
      <c r="I88" s="9">
        <f>tbl_Data[[#This Row],[Ad Cost]]/tbl_Data[[#This Row],[Impressions]]</f>
        <v>0.18633344325623027</v>
      </c>
      <c r="J88" s="10">
        <f>tbl_Data[[#This Row],[Conversions]]/tbl_Data[[#This Row],[Clicks]]</f>
        <v>1.4975191700496167E-2</v>
      </c>
      <c r="K88" s="9">
        <f>tbl_Data[[#This Row],[Ad Cost]]/tbl_Data[[#This Row],[Conversions]]</f>
        <v>238.27108433734941</v>
      </c>
      <c r="L88" s="10">
        <f>(tbl_Data[[#This Row],[Clicks]]/tbl_Data[[#This Row],[Impressions]])</f>
        <v>5.2221227681726101E-2</v>
      </c>
      <c r="M88" s="9">
        <f>tbl_Data[[#This Row],[Revenue from Ads]]/tbl_Data[[#This Row],[Ad Cost]]</f>
        <v>1.6383232624579678</v>
      </c>
    </row>
    <row r="89" spans="1:13" x14ac:dyDescent="0.35">
      <c r="A89" s="8">
        <v>44961</v>
      </c>
      <c r="B89" t="s">
        <v>19</v>
      </c>
      <c r="C89" s="9">
        <v>19621</v>
      </c>
      <c r="D89">
        <v>426892</v>
      </c>
      <c r="E89">
        <v>16960</v>
      </c>
      <c r="F89" t="s">
        <v>13</v>
      </c>
      <c r="G89">
        <v>190</v>
      </c>
      <c r="H89" s="9">
        <v>8387.34</v>
      </c>
      <c r="I89" s="9">
        <f>tbl_Data[[#This Row],[Ad Cost]]/tbl_Data[[#This Row],[Impressions]]</f>
        <v>4.5962444833822134E-2</v>
      </c>
      <c r="J89" s="10">
        <f>tbl_Data[[#This Row],[Conversions]]/tbl_Data[[#This Row],[Clicks]]</f>
        <v>1.1202830188679245E-2</v>
      </c>
      <c r="K89" s="9">
        <f>tbl_Data[[#This Row],[Ad Cost]]/tbl_Data[[#This Row],[Conversions]]</f>
        <v>103.26842105263158</v>
      </c>
      <c r="L89" s="10">
        <f>(tbl_Data[[#This Row],[Clicks]]/tbl_Data[[#This Row],[Impressions]])</f>
        <v>3.9729018112309437E-2</v>
      </c>
      <c r="M89" s="9">
        <f>tbl_Data[[#This Row],[Revenue from Ads]]/tbl_Data[[#This Row],[Ad Cost]]</f>
        <v>0.42746750930125887</v>
      </c>
    </row>
    <row r="90" spans="1:13" x14ac:dyDescent="0.35">
      <c r="A90" s="8">
        <v>44961</v>
      </c>
      <c r="B90" t="s">
        <v>17</v>
      </c>
      <c r="C90" s="9">
        <v>37961</v>
      </c>
      <c r="D90">
        <v>269796</v>
      </c>
      <c r="E90">
        <v>8096</v>
      </c>
      <c r="F90" t="s">
        <v>13</v>
      </c>
      <c r="G90">
        <v>650</v>
      </c>
      <c r="H90" s="9">
        <v>50050.01</v>
      </c>
      <c r="I90" s="9">
        <f>tbl_Data[[#This Row],[Ad Cost]]/tbl_Data[[#This Row],[Impressions]]</f>
        <v>0.14070260493113315</v>
      </c>
      <c r="J90" s="10">
        <f>tbl_Data[[#This Row],[Conversions]]/tbl_Data[[#This Row],[Clicks]]</f>
        <v>8.0286561264822129E-2</v>
      </c>
      <c r="K90" s="9">
        <f>tbl_Data[[#This Row],[Ad Cost]]/tbl_Data[[#This Row],[Conversions]]</f>
        <v>58.401538461538465</v>
      </c>
      <c r="L90" s="10">
        <f>(tbl_Data[[#This Row],[Clicks]]/tbl_Data[[#This Row],[Impressions]])</f>
        <v>3.0007857788847871E-2</v>
      </c>
      <c r="M90" s="9">
        <f>tbl_Data[[#This Row],[Revenue from Ads]]/tbl_Data[[#This Row],[Ad Cost]]</f>
        <v>1.318458681278154</v>
      </c>
    </row>
    <row r="91" spans="1:13" x14ac:dyDescent="0.35">
      <c r="A91" s="8">
        <v>44962</v>
      </c>
      <c r="B91" t="s">
        <v>17</v>
      </c>
      <c r="C91" s="9">
        <v>3662.3</v>
      </c>
      <c r="D91">
        <v>234937</v>
      </c>
      <c r="E91">
        <v>17541</v>
      </c>
      <c r="F91" t="s">
        <v>13</v>
      </c>
      <c r="G91" s="11">
        <v>126</v>
      </c>
      <c r="H91" s="9">
        <v>9675.66</v>
      </c>
      <c r="I91" s="9">
        <f>tbl_Data[[#This Row],[Ad Cost]]/tbl_Data[[#This Row],[Impressions]]</f>
        <v>1.558843434622899E-2</v>
      </c>
      <c r="J91" s="10">
        <f>tbl_Data[[#This Row],[Conversions]]/tbl_Data[[#This Row],[Clicks]]</f>
        <v>7.1831708568496667E-3</v>
      </c>
      <c r="K91" s="9">
        <f>tbl_Data[[#This Row],[Ad Cost]]/tbl_Data[[#This Row],[Conversions]]</f>
        <v>29.065873015873017</v>
      </c>
      <c r="L91" s="10">
        <f>(tbl_Data[[#This Row],[Clicks]]/tbl_Data[[#This Row],[Impressions]])</f>
        <v>7.4662569114273186E-2</v>
      </c>
      <c r="M91" s="9">
        <f>tbl_Data[[#This Row],[Revenue from Ads]]/tbl_Data[[#This Row],[Ad Cost]]</f>
        <v>2.6419627010348687</v>
      </c>
    </row>
    <row r="92" spans="1:13" x14ac:dyDescent="0.35">
      <c r="A92" s="8">
        <v>44962</v>
      </c>
      <c r="B92" t="s">
        <v>17</v>
      </c>
      <c r="C92" s="9">
        <v>15151</v>
      </c>
      <c r="D92">
        <v>422678</v>
      </c>
      <c r="E92">
        <v>18957</v>
      </c>
      <c r="F92" t="s">
        <v>13</v>
      </c>
      <c r="G92">
        <v>155</v>
      </c>
      <c r="H92" s="9">
        <v>20197.810000000001</v>
      </c>
      <c r="I92" s="9">
        <f>tbl_Data[[#This Row],[Ad Cost]]/tbl_Data[[#This Row],[Impressions]]</f>
        <v>3.5845253360714299E-2</v>
      </c>
      <c r="J92" s="10">
        <f>tbl_Data[[#This Row],[Conversions]]/tbl_Data[[#This Row],[Clicks]]</f>
        <v>8.1763992192857519E-3</v>
      </c>
      <c r="K92" s="9">
        <f>tbl_Data[[#This Row],[Ad Cost]]/tbl_Data[[#This Row],[Conversions]]</f>
        <v>97.748387096774195</v>
      </c>
      <c r="L92" s="10">
        <f>(tbl_Data[[#This Row],[Clicks]]/tbl_Data[[#This Row],[Impressions]])</f>
        <v>4.4849743776586432E-2</v>
      </c>
      <c r="M92" s="9">
        <f>tbl_Data[[#This Row],[Revenue from Ads]]/tbl_Data[[#This Row],[Ad Cost]]</f>
        <v>1.3331007854267045</v>
      </c>
    </row>
    <row r="93" spans="1:13" x14ac:dyDescent="0.35">
      <c r="A93" s="8">
        <v>44962</v>
      </c>
      <c r="B93" t="s">
        <v>12</v>
      </c>
      <c r="C93" s="9">
        <v>16379</v>
      </c>
      <c r="D93">
        <v>435924</v>
      </c>
      <c r="E93">
        <v>3170</v>
      </c>
      <c r="F93" t="s">
        <v>13</v>
      </c>
      <c r="G93">
        <v>294</v>
      </c>
      <c r="H93" s="9">
        <v>66481.59</v>
      </c>
      <c r="I93" s="9">
        <f>tbl_Data[[#This Row],[Ad Cost]]/tbl_Data[[#This Row],[Impressions]]</f>
        <v>3.7573063194501793E-2</v>
      </c>
      <c r="J93" s="10">
        <f>tbl_Data[[#This Row],[Conversions]]/tbl_Data[[#This Row],[Clicks]]</f>
        <v>9.2744479495268137E-2</v>
      </c>
      <c r="K93" s="9">
        <f>tbl_Data[[#This Row],[Ad Cost]]/tbl_Data[[#This Row],[Conversions]]</f>
        <v>55.710884353741498</v>
      </c>
      <c r="L93" s="10">
        <f>(tbl_Data[[#This Row],[Clicks]]/tbl_Data[[#This Row],[Impressions]])</f>
        <v>7.2719097824391404E-3</v>
      </c>
      <c r="M93" s="9">
        <f>tbl_Data[[#This Row],[Revenue from Ads]]/tbl_Data[[#This Row],[Ad Cost]]</f>
        <v>4.0589529275291527</v>
      </c>
    </row>
    <row r="94" spans="1:13" x14ac:dyDescent="0.35">
      <c r="A94" s="8">
        <v>44962</v>
      </c>
      <c r="B94" t="s">
        <v>15</v>
      </c>
      <c r="C94" s="9">
        <v>19642</v>
      </c>
      <c r="D94">
        <v>466808</v>
      </c>
      <c r="E94">
        <v>12691</v>
      </c>
      <c r="F94" t="s">
        <v>11</v>
      </c>
      <c r="G94">
        <v>428</v>
      </c>
      <c r="H94" s="9">
        <v>57591.360000000001</v>
      </c>
      <c r="I94" s="9">
        <f>tbl_Data[[#This Row],[Ad Cost]]/tbl_Data[[#This Row],[Impressions]]</f>
        <v>4.2077256602286166E-2</v>
      </c>
      <c r="J94" s="10">
        <f>tbl_Data[[#This Row],[Conversions]]/tbl_Data[[#This Row],[Clicks]]</f>
        <v>3.3724686785911277E-2</v>
      </c>
      <c r="K94" s="9">
        <f>tbl_Data[[#This Row],[Ad Cost]]/tbl_Data[[#This Row],[Conversions]]</f>
        <v>45.892523364485982</v>
      </c>
      <c r="L94" s="10">
        <f>(tbl_Data[[#This Row],[Clicks]]/tbl_Data[[#This Row],[Impressions]])</f>
        <v>2.7186766293636783E-2</v>
      </c>
      <c r="M94" s="9">
        <f>tbl_Data[[#This Row],[Revenue from Ads]]/tbl_Data[[#This Row],[Ad Cost]]</f>
        <v>2.9320517258934937</v>
      </c>
    </row>
    <row r="95" spans="1:13" x14ac:dyDescent="0.35">
      <c r="A95" s="8">
        <v>44962</v>
      </c>
      <c r="B95" t="s">
        <v>19</v>
      </c>
      <c r="C95" s="9">
        <v>45168</v>
      </c>
      <c r="D95">
        <v>417068</v>
      </c>
      <c r="E95">
        <v>15250</v>
      </c>
      <c r="F95" t="s">
        <v>13</v>
      </c>
      <c r="G95">
        <v>121</v>
      </c>
      <c r="H95" s="9">
        <v>43808.04</v>
      </c>
      <c r="I95" s="9">
        <f>tbl_Data[[#This Row],[Ad Cost]]/tbl_Data[[#This Row],[Impressions]]</f>
        <v>0.10829888651251116</v>
      </c>
      <c r="J95" s="10">
        <f>tbl_Data[[#This Row],[Conversions]]/tbl_Data[[#This Row],[Clicks]]</f>
        <v>7.9344262295081968E-3</v>
      </c>
      <c r="K95" s="9">
        <f>tbl_Data[[#This Row],[Ad Cost]]/tbl_Data[[#This Row],[Conversions]]</f>
        <v>373.28925619834712</v>
      </c>
      <c r="L95" s="10">
        <f>(tbl_Data[[#This Row],[Clicks]]/tbl_Data[[#This Row],[Impressions]])</f>
        <v>3.6564780803130421E-2</v>
      </c>
      <c r="M95" s="9">
        <f>tbl_Data[[#This Row],[Revenue from Ads]]/tbl_Data[[#This Row],[Ad Cost]]</f>
        <v>0.96989107332624869</v>
      </c>
    </row>
    <row r="96" spans="1:13" x14ac:dyDescent="0.35">
      <c r="A96" s="8">
        <v>44962</v>
      </c>
      <c r="B96" t="s">
        <v>12</v>
      </c>
      <c r="C96" s="9">
        <v>13006</v>
      </c>
      <c r="D96">
        <v>491949</v>
      </c>
      <c r="E96">
        <v>9484</v>
      </c>
      <c r="F96" t="s">
        <v>11</v>
      </c>
      <c r="G96">
        <v>491</v>
      </c>
      <c r="H96" s="9">
        <v>49656.47</v>
      </c>
      <c r="I96" s="9">
        <f>tbl_Data[[#This Row],[Ad Cost]]/tbl_Data[[#This Row],[Impressions]]</f>
        <v>2.643769984286989E-2</v>
      </c>
      <c r="J96" s="10">
        <f>tbl_Data[[#This Row],[Conversions]]/tbl_Data[[#This Row],[Clicks]]</f>
        <v>5.1771404470687475E-2</v>
      </c>
      <c r="K96" s="9">
        <f>tbl_Data[[#This Row],[Ad Cost]]/tbl_Data[[#This Row],[Conversions]]</f>
        <v>26.488798370672097</v>
      </c>
      <c r="L96" s="10">
        <f>(tbl_Data[[#This Row],[Clicks]]/tbl_Data[[#This Row],[Impressions]])</f>
        <v>1.9278421137150396E-2</v>
      </c>
      <c r="M96" s="9">
        <f>tbl_Data[[#This Row],[Revenue from Ads]]/tbl_Data[[#This Row],[Ad Cost]]</f>
        <v>3.8179663232354297</v>
      </c>
    </row>
    <row r="97" spans="1:13" x14ac:dyDescent="0.35">
      <c r="A97" s="8">
        <v>44962</v>
      </c>
      <c r="B97" t="s">
        <v>15</v>
      </c>
      <c r="C97" s="9">
        <v>31951</v>
      </c>
      <c r="D97">
        <v>374786</v>
      </c>
      <c r="E97">
        <v>3448</v>
      </c>
      <c r="F97" t="s">
        <v>11</v>
      </c>
      <c r="G97">
        <v>33</v>
      </c>
      <c r="H97" s="9">
        <v>6635.6</v>
      </c>
      <c r="I97" s="9">
        <f>tbl_Data[[#This Row],[Ad Cost]]/tbl_Data[[#This Row],[Impressions]]</f>
        <v>8.5251316751426151E-2</v>
      </c>
      <c r="J97" s="10">
        <f>tbl_Data[[#This Row],[Conversions]]/tbl_Data[[#This Row],[Clicks]]</f>
        <v>9.5707656612528998E-3</v>
      </c>
      <c r="K97" s="9">
        <f>tbl_Data[[#This Row],[Ad Cost]]/tbl_Data[[#This Row],[Conversions]]</f>
        <v>968.21212121212125</v>
      </c>
      <c r="L97" s="10">
        <f>(tbl_Data[[#This Row],[Clicks]]/tbl_Data[[#This Row],[Impressions]])</f>
        <v>9.1999167524934224E-3</v>
      </c>
      <c r="M97" s="9">
        <f>tbl_Data[[#This Row],[Revenue from Ads]]/tbl_Data[[#This Row],[Ad Cost]]</f>
        <v>0.20768051078213515</v>
      </c>
    </row>
    <row r="98" spans="1:13" x14ac:dyDescent="0.35">
      <c r="A98" s="8">
        <v>44963</v>
      </c>
      <c r="B98" t="s">
        <v>14</v>
      </c>
      <c r="C98" s="9">
        <v>40334</v>
      </c>
      <c r="D98">
        <v>383853</v>
      </c>
      <c r="E98">
        <v>8097</v>
      </c>
      <c r="F98" t="s">
        <v>13</v>
      </c>
      <c r="G98" s="11">
        <v>194</v>
      </c>
      <c r="H98" s="9">
        <v>41566.57</v>
      </c>
      <c r="I98" s="9">
        <f>tbl_Data[[#This Row],[Ad Cost]]/tbl_Data[[#This Row],[Impressions]]</f>
        <v>0.10507668300104467</v>
      </c>
      <c r="J98" s="10">
        <f>tbl_Data[[#This Row],[Conversions]]/tbl_Data[[#This Row],[Clicks]]</f>
        <v>2.3959491169568976E-2</v>
      </c>
      <c r="K98" s="9">
        <f>tbl_Data[[#This Row],[Ad Cost]]/tbl_Data[[#This Row],[Conversions]]</f>
        <v>207.90721649484536</v>
      </c>
      <c r="L98" s="10">
        <f>(tbl_Data[[#This Row],[Clicks]]/tbl_Data[[#This Row],[Impressions]])</f>
        <v>2.109401255167994E-2</v>
      </c>
      <c r="M98" s="9">
        <f>tbl_Data[[#This Row],[Revenue from Ads]]/tbl_Data[[#This Row],[Ad Cost]]</f>
        <v>1.0305590816680716</v>
      </c>
    </row>
    <row r="99" spans="1:13" x14ac:dyDescent="0.35">
      <c r="A99" s="8">
        <v>44963</v>
      </c>
      <c r="B99" t="s">
        <v>12</v>
      </c>
      <c r="C99" s="9">
        <v>38130</v>
      </c>
      <c r="D99">
        <v>488574</v>
      </c>
      <c r="E99">
        <v>3167</v>
      </c>
      <c r="F99" t="s">
        <v>24</v>
      </c>
      <c r="G99">
        <v>238</v>
      </c>
      <c r="H99" s="9">
        <v>37999.519999999997</v>
      </c>
      <c r="I99" s="9">
        <f>tbl_Data[[#This Row],[Ad Cost]]/tbl_Data[[#This Row],[Impressions]]</f>
        <v>7.8043448894128634E-2</v>
      </c>
      <c r="J99" s="10">
        <f>tbl_Data[[#This Row],[Conversions]]/tbl_Data[[#This Row],[Clicks]]</f>
        <v>7.5149984212188187E-2</v>
      </c>
      <c r="K99" s="9">
        <f>tbl_Data[[#This Row],[Ad Cost]]/tbl_Data[[#This Row],[Conversions]]</f>
        <v>160.21008403361344</v>
      </c>
      <c r="L99" s="10">
        <f>(tbl_Data[[#This Row],[Clicks]]/tbl_Data[[#This Row],[Impressions]])</f>
        <v>6.4821296262183416E-3</v>
      </c>
      <c r="M99" s="9">
        <f>tbl_Data[[#This Row],[Revenue from Ads]]/tbl_Data[[#This Row],[Ad Cost]]</f>
        <v>0.99657802255441896</v>
      </c>
    </row>
    <row r="100" spans="1:13" x14ac:dyDescent="0.35">
      <c r="A100" s="8">
        <v>44963</v>
      </c>
      <c r="B100" t="s">
        <v>17</v>
      </c>
      <c r="C100" s="9">
        <v>1789.8</v>
      </c>
      <c r="D100">
        <v>272462</v>
      </c>
      <c r="E100">
        <v>17762</v>
      </c>
      <c r="F100" t="s">
        <v>11</v>
      </c>
      <c r="G100">
        <v>461</v>
      </c>
      <c r="H100" s="9">
        <v>60835.91</v>
      </c>
      <c r="I100" s="9">
        <f>tbl_Data[[#This Row],[Ad Cost]]/tbl_Data[[#This Row],[Impressions]]</f>
        <v>6.5689894370591128E-3</v>
      </c>
      <c r="J100" s="10">
        <f>tbl_Data[[#This Row],[Conversions]]/tbl_Data[[#This Row],[Clicks]]</f>
        <v>2.5954284427429343E-2</v>
      </c>
      <c r="K100" s="9">
        <f>tbl_Data[[#This Row],[Ad Cost]]/tbl_Data[[#This Row],[Conversions]]</f>
        <v>3.8824295010845984</v>
      </c>
      <c r="L100" s="10">
        <f>(tbl_Data[[#This Row],[Clicks]]/tbl_Data[[#This Row],[Impressions]])</f>
        <v>6.5190742195241902E-2</v>
      </c>
      <c r="M100" s="9">
        <f>tbl_Data[[#This Row],[Revenue from Ads]]/tbl_Data[[#This Row],[Ad Cost]]</f>
        <v>33.990339702760089</v>
      </c>
    </row>
    <row r="101" spans="1:13" x14ac:dyDescent="0.35">
      <c r="A101" s="8">
        <v>44964</v>
      </c>
      <c r="B101" t="s">
        <v>20</v>
      </c>
      <c r="C101" s="9">
        <v>17572</v>
      </c>
      <c r="D101">
        <v>284434</v>
      </c>
      <c r="E101">
        <v>9886</v>
      </c>
      <c r="F101" t="s">
        <v>11</v>
      </c>
      <c r="G101">
        <v>492</v>
      </c>
      <c r="H101" s="9">
        <v>113103.75</v>
      </c>
      <c r="I101" s="9">
        <f>tbl_Data[[#This Row],[Ad Cost]]/tbl_Data[[#This Row],[Impressions]]</f>
        <v>6.1778830941448634E-2</v>
      </c>
      <c r="J101" s="10">
        <f>tbl_Data[[#This Row],[Conversions]]/tbl_Data[[#This Row],[Clicks]]</f>
        <v>4.9767347764515475E-2</v>
      </c>
      <c r="K101" s="9">
        <f>tbl_Data[[#This Row],[Ad Cost]]/tbl_Data[[#This Row],[Conversions]]</f>
        <v>35.715447154471548</v>
      </c>
      <c r="L101" s="10">
        <f>(tbl_Data[[#This Row],[Clicks]]/tbl_Data[[#This Row],[Impressions]])</f>
        <v>3.4756744974229523E-2</v>
      </c>
      <c r="M101" s="9">
        <f>tbl_Data[[#This Row],[Revenue from Ads]]/tbl_Data[[#This Row],[Ad Cost]]</f>
        <v>6.4365894605053491</v>
      </c>
    </row>
    <row r="102" spans="1:13" x14ac:dyDescent="0.35">
      <c r="A102" s="8">
        <v>44964</v>
      </c>
      <c r="B102" t="s">
        <v>20</v>
      </c>
      <c r="C102" s="9">
        <v>30818</v>
      </c>
      <c r="D102">
        <v>406931</v>
      </c>
      <c r="E102">
        <v>5050</v>
      </c>
      <c r="F102" t="s">
        <v>13</v>
      </c>
      <c r="G102">
        <v>478</v>
      </c>
      <c r="H102" s="9">
        <v>44462.82</v>
      </c>
      <c r="I102" s="9">
        <f>tbl_Data[[#This Row],[Ad Cost]]/tbl_Data[[#This Row],[Impressions]]</f>
        <v>7.5732740931509279E-2</v>
      </c>
      <c r="J102" s="10">
        <f>tbl_Data[[#This Row],[Conversions]]/tbl_Data[[#This Row],[Clicks]]</f>
        <v>9.4653465346534654E-2</v>
      </c>
      <c r="K102" s="9">
        <f>tbl_Data[[#This Row],[Ad Cost]]/tbl_Data[[#This Row],[Conversions]]</f>
        <v>64.472803347280333</v>
      </c>
      <c r="L102" s="10">
        <f>(tbl_Data[[#This Row],[Clicks]]/tbl_Data[[#This Row],[Impressions]])</f>
        <v>1.2409966308784536E-2</v>
      </c>
      <c r="M102" s="9">
        <f>tbl_Data[[#This Row],[Revenue from Ads]]/tbl_Data[[#This Row],[Ad Cost]]</f>
        <v>1.4427548835096373</v>
      </c>
    </row>
    <row r="103" spans="1:13" x14ac:dyDescent="0.35">
      <c r="A103" s="8">
        <v>44965</v>
      </c>
      <c r="B103" t="s">
        <v>20</v>
      </c>
      <c r="C103" s="9">
        <v>23042</v>
      </c>
      <c r="D103">
        <v>297149</v>
      </c>
      <c r="E103">
        <v>19125</v>
      </c>
      <c r="F103" t="s">
        <v>11</v>
      </c>
      <c r="G103" s="11">
        <v>131</v>
      </c>
      <c r="H103" s="9">
        <v>34836.1</v>
      </c>
      <c r="I103" s="9">
        <f>tbl_Data[[#This Row],[Ad Cost]]/tbl_Data[[#This Row],[Impressions]]</f>
        <v>7.7543589243106989E-2</v>
      </c>
      <c r="J103" s="10">
        <f>tbl_Data[[#This Row],[Conversions]]/tbl_Data[[#This Row],[Clicks]]</f>
        <v>6.849673202614379E-3</v>
      </c>
      <c r="K103" s="9">
        <f>tbl_Data[[#This Row],[Ad Cost]]/tbl_Data[[#This Row],[Conversions]]</f>
        <v>175.89312977099237</v>
      </c>
      <c r="L103" s="10">
        <f>(tbl_Data[[#This Row],[Clicks]]/tbl_Data[[#This Row],[Impressions]])</f>
        <v>6.4361650215884955E-2</v>
      </c>
      <c r="M103" s="9">
        <f>tbl_Data[[#This Row],[Revenue from Ads]]/tbl_Data[[#This Row],[Ad Cost]]</f>
        <v>1.5118522697682493</v>
      </c>
    </row>
    <row r="104" spans="1:13" x14ac:dyDescent="0.35">
      <c r="A104" s="8">
        <v>44965</v>
      </c>
      <c r="B104" t="s">
        <v>12</v>
      </c>
      <c r="C104" s="9">
        <v>26876</v>
      </c>
      <c r="D104">
        <v>277532</v>
      </c>
      <c r="E104">
        <v>16411</v>
      </c>
      <c r="F104" t="s">
        <v>13</v>
      </c>
      <c r="G104" s="11">
        <v>393</v>
      </c>
      <c r="H104" s="9">
        <v>59181.65</v>
      </c>
      <c r="I104" s="9">
        <f>tbl_Data[[#This Row],[Ad Cost]]/tbl_Data[[#This Row],[Impressions]]</f>
        <v>9.6839283397950504E-2</v>
      </c>
      <c r="J104" s="10">
        <f>tbl_Data[[#This Row],[Conversions]]/tbl_Data[[#This Row],[Clicks]]</f>
        <v>2.3947352385595026E-2</v>
      </c>
      <c r="K104" s="9">
        <f>tbl_Data[[#This Row],[Ad Cost]]/tbl_Data[[#This Row],[Conversions]]</f>
        <v>68.386768447837156</v>
      </c>
      <c r="L104" s="10">
        <f>(tbl_Data[[#This Row],[Clicks]]/tbl_Data[[#This Row],[Impressions]])</f>
        <v>5.9131919922747647E-2</v>
      </c>
      <c r="M104" s="9">
        <f>tbl_Data[[#This Row],[Revenue from Ads]]/tbl_Data[[#This Row],[Ad Cost]]</f>
        <v>2.2020259711266559</v>
      </c>
    </row>
    <row r="105" spans="1:13" x14ac:dyDescent="0.35">
      <c r="A105" s="8">
        <v>44965</v>
      </c>
      <c r="B105" t="s">
        <v>12</v>
      </c>
      <c r="C105" s="9">
        <v>19592</v>
      </c>
      <c r="D105">
        <v>473024</v>
      </c>
      <c r="E105">
        <v>7757</v>
      </c>
      <c r="F105" t="s">
        <v>13</v>
      </c>
      <c r="G105">
        <v>351</v>
      </c>
      <c r="H105" s="9">
        <v>23922.07</v>
      </c>
      <c r="I105" s="9">
        <f>tbl_Data[[#This Row],[Ad Cost]]/tbl_Data[[#This Row],[Impressions]]</f>
        <v>4.1418617237180357E-2</v>
      </c>
      <c r="J105" s="10">
        <f>tbl_Data[[#This Row],[Conversions]]/tbl_Data[[#This Row],[Clicks]]</f>
        <v>4.5249452107773626E-2</v>
      </c>
      <c r="K105" s="9">
        <f>tbl_Data[[#This Row],[Ad Cost]]/tbl_Data[[#This Row],[Conversions]]</f>
        <v>55.817663817663821</v>
      </c>
      <c r="L105" s="10">
        <f>(tbl_Data[[#This Row],[Clicks]]/tbl_Data[[#This Row],[Impressions]])</f>
        <v>1.6398745095386282E-2</v>
      </c>
      <c r="M105" s="9">
        <f>tbl_Data[[#This Row],[Revenue from Ads]]/tbl_Data[[#This Row],[Ad Cost]]</f>
        <v>1.2210121478154348</v>
      </c>
    </row>
    <row r="106" spans="1:13" x14ac:dyDescent="0.35">
      <c r="A106" s="8">
        <v>44965</v>
      </c>
      <c r="B106" t="s">
        <v>17</v>
      </c>
      <c r="C106" s="9">
        <v>23348</v>
      </c>
      <c r="D106">
        <v>325330</v>
      </c>
      <c r="E106">
        <v>18679</v>
      </c>
      <c r="F106" t="s">
        <v>21</v>
      </c>
      <c r="G106">
        <v>109</v>
      </c>
      <c r="H106" s="9">
        <v>61968.02</v>
      </c>
      <c r="I106" s="9">
        <f>tbl_Data[[#This Row],[Ad Cost]]/tbl_Data[[#This Row],[Impressions]]</f>
        <v>7.1767128761565185E-2</v>
      </c>
      <c r="J106" s="10">
        <f>tbl_Data[[#This Row],[Conversions]]/tbl_Data[[#This Row],[Clicks]]</f>
        <v>5.8354301622142515E-3</v>
      </c>
      <c r="K106" s="9">
        <f>tbl_Data[[#This Row],[Ad Cost]]/tbl_Data[[#This Row],[Conversions]]</f>
        <v>214.20183486238531</v>
      </c>
      <c r="L106" s="10">
        <f>(tbl_Data[[#This Row],[Clicks]]/tbl_Data[[#This Row],[Impressions]])</f>
        <v>5.7415547290443548E-2</v>
      </c>
      <c r="M106" s="9">
        <f>tbl_Data[[#This Row],[Revenue from Ads]]/tbl_Data[[#This Row],[Ad Cost]]</f>
        <v>2.6541039917765974</v>
      </c>
    </row>
    <row r="107" spans="1:13" x14ac:dyDescent="0.35">
      <c r="A107" s="8">
        <v>44965</v>
      </c>
      <c r="B107" t="s">
        <v>16</v>
      </c>
      <c r="C107" s="9">
        <v>35624</v>
      </c>
      <c r="D107">
        <v>263400</v>
      </c>
      <c r="E107">
        <v>7589</v>
      </c>
      <c r="F107" t="s">
        <v>13</v>
      </c>
      <c r="G107">
        <v>233</v>
      </c>
      <c r="H107" s="9">
        <v>67220.05</v>
      </c>
      <c r="I107" s="9">
        <f>tbl_Data[[#This Row],[Ad Cost]]/tbl_Data[[#This Row],[Impressions]]</f>
        <v>0.13524677296886864</v>
      </c>
      <c r="J107" s="10">
        <f>tbl_Data[[#This Row],[Conversions]]/tbl_Data[[#This Row],[Clicks]]</f>
        <v>3.0702332323099223E-2</v>
      </c>
      <c r="K107" s="9">
        <f>tbl_Data[[#This Row],[Ad Cost]]/tbl_Data[[#This Row],[Conversions]]</f>
        <v>152.89270386266094</v>
      </c>
      <c r="L107" s="10">
        <f>(tbl_Data[[#This Row],[Clicks]]/tbl_Data[[#This Row],[Impressions]])</f>
        <v>2.8811693242217159E-2</v>
      </c>
      <c r="M107" s="9">
        <f>tbl_Data[[#This Row],[Revenue from Ads]]/tbl_Data[[#This Row],[Ad Cost]]</f>
        <v>1.886931562991242</v>
      </c>
    </row>
    <row r="108" spans="1:13" x14ac:dyDescent="0.35">
      <c r="A108" s="8">
        <v>44965</v>
      </c>
      <c r="B108" t="s">
        <v>15</v>
      </c>
      <c r="C108" s="9">
        <v>20849</v>
      </c>
      <c r="D108">
        <v>269007</v>
      </c>
      <c r="E108">
        <v>17374</v>
      </c>
      <c r="F108" t="s">
        <v>13</v>
      </c>
      <c r="G108">
        <v>202</v>
      </c>
      <c r="H108" s="9">
        <v>60235.08</v>
      </c>
      <c r="I108" s="9">
        <f>tbl_Data[[#This Row],[Ad Cost]]/tbl_Data[[#This Row],[Impressions]]</f>
        <v>7.7503559386930446E-2</v>
      </c>
      <c r="J108" s="10">
        <f>tbl_Data[[#This Row],[Conversions]]/tbl_Data[[#This Row],[Clicks]]</f>
        <v>1.1626568435593416E-2</v>
      </c>
      <c r="K108" s="9">
        <f>tbl_Data[[#This Row],[Ad Cost]]/tbl_Data[[#This Row],[Conversions]]</f>
        <v>103.21287128712871</v>
      </c>
      <c r="L108" s="10">
        <f>(tbl_Data[[#This Row],[Clicks]]/tbl_Data[[#This Row],[Impressions]])</f>
        <v>6.4585679926544667E-2</v>
      </c>
      <c r="M108" s="9">
        <f>tbl_Data[[#This Row],[Revenue from Ads]]/tbl_Data[[#This Row],[Ad Cost]]</f>
        <v>2.8891112283562763</v>
      </c>
    </row>
    <row r="109" spans="1:13" x14ac:dyDescent="0.35">
      <c r="A109" s="8">
        <v>44966</v>
      </c>
      <c r="B109" t="s">
        <v>19</v>
      </c>
      <c r="C109" s="9">
        <v>8957.2000000000007</v>
      </c>
      <c r="D109">
        <v>399938</v>
      </c>
      <c r="E109">
        <v>19666</v>
      </c>
      <c r="F109" t="s">
        <v>24</v>
      </c>
      <c r="G109">
        <v>241</v>
      </c>
      <c r="H109" s="9">
        <v>38568.71</v>
      </c>
      <c r="I109" s="9">
        <f>tbl_Data[[#This Row],[Ad Cost]]/tbl_Data[[#This Row],[Impressions]]</f>
        <v>2.2396471453075228E-2</v>
      </c>
      <c r="J109" s="10">
        <f>tbl_Data[[#This Row],[Conversions]]/tbl_Data[[#This Row],[Clicks]]</f>
        <v>1.2254652700091528E-2</v>
      </c>
      <c r="K109" s="9">
        <f>tbl_Data[[#This Row],[Ad Cost]]/tbl_Data[[#This Row],[Conversions]]</f>
        <v>37.166804979253115</v>
      </c>
      <c r="L109" s="10">
        <f>(tbl_Data[[#This Row],[Clicks]]/tbl_Data[[#This Row],[Impressions]])</f>
        <v>4.9172621756372235E-2</v>
      </c>
      <c r="M109" s="9">
        <f>tbl_Data[[#This Row],[Revenue from Ads]]/tbl_Data[[#This Row],[Ad Cost]]</f>
        <v>4.3058891171348188</v>
      </c>
    </row>
    <row r="110" spans="1:13" x14ac:dyDescent="0.35">
      <c r="A110" s="8">
        <v>44966</v>
      </c>
      <c r="B110" t="s">
        <v>20</v>
      </c>
      <c r="C110" s="9">
        <v>15192</v>
      </c>
      <c r="D110">
        <v>453276</v>
      </c>
      <c r="E110">
        <v>8258</v>
      </c>
      <c r="F110" t="s">
        <v>13</v>
      </c>
      <c r="G110">
        <v>329</v>
      </c>
      <c r="H110" s="9">
        <v>55923.43</v>
      </c>
      <c r="I110" s="9">
        <f>tbl_Data[[#This Row],[Ad Cost]]/tbl_Data[[#This Row],[Impressions]]</f>
        <v>3.3516003494559604E-2</v>
      </c>
      <c r="J110" s="10">
        <f>tbl_Data[[#This Row],[Conversions]]/tbl_Data[[#This Row],[Clicks]]</f>
        <v>3.984015500121095E-2</v>
      </c>
      <c r="K110" s="9">
        <f>tbl_Data[[#This Row],[Ad Cost]]/tbl_Data[[#This Row],[Conversions]]</f>
        <v>46.176291793313069</v>
      </c>
      <c r="L110" s="10">
        <f>(tbl_Data[[#This Row],[Clicks]]/tbl_Data[[#This Row],[Impressions]])</f>
        <v>1.8218480572542998E-2</v>
      </c>
      <c r="M110" s="9">
        <f>tbl_Data[[#This Row],[Revenue from Ads]]/tbl_Data[[#This Row],[Ad Cost]]</f>
        <v>3.6811104528699317</v>
      </c>
    </row>
    <row r="111" spans="1:13" x14ac:dyDescent="0.35">
      <c r="A111" s="8">
        <v>44967</v>
      </c>
      <c r="B111" t="s">
        <v>14</v>
      </c>
      <c r="C111" s="9">
        <v>28040</v>
      </c>
      <c r="D111">
        <v>453336</v>
      </c>
      <c r="E111">
        <v>12428</v>
      </c>
      <c r="F111" t="s">
        <v>18</v>
      </c>
      <c r="G111">
        <v>681</v>
      </c>
      <c r="H111" s="9">
        <v>80128</v>
      </c>
      <c r="I111" s="9">
        <f>tbl_Data[[#This Row],[Ad Cost]]/tbl_Data[[#This Row],[Impressions]]</f>
        <v>6.1852577337780365E-2</v>
      </c>
      <c r="J111" s="10">
        <f>tbl_Data[[#This Row],[Conversions]]/tbl_Data[[#This Row],[Clicks]]</f>
        <v>5.4795622787254583E-2</v>
      </c>
      <c r="K111" s="9">
        <f>tbl_Data[[#This Row],[Ad Cost]]/tbl_Data[[#This Row],[Conversions]]</f>
        <v>41.174743024963291</v>
      </c>
      <c r="L111" s="10">
        <f>(tbl_Data[[#This Row],[Clicks]]/tbl_Data[[#This Row],[Impressions]])</f>
        <v>2.7414544620325762E-2</v>
      </c>
      <c r="M111" s="9">
        <f>tbl_Data[[#This Row],[Revenue from Ads]]/tbl_Data[[#This Row],[Ad Cost]]</f>
        <v>2.8576319543509272</v>
      </c>
    </row>
    <row r="112" spans="1:13" x14ac:dyDescent="0.35">
      <c r="A112" s="8">
        <v>44967</v>
      </c>
      <c r="B112" t="s">
        <v>15</v>
      </c>
      <c r="C112" s="9">
        <v>6266.4</v>
      </c>
      <c r="D112">
        <v>499644</v>
      </c>
      <c r="E112">
        <v>14407</v>
      </c>
      <c r="F112" t="s">
        <v>24</v>
      </c>
      <c r="G112">
        <v>351</v>
      </c>
      <c r="H112" s="9">
        <v>45399.73</v>
      </c>
      <c r="I112" s="9">
        <f>tbl_Data[[#This Row],[Ad Cost]]/tbl_Data[[#This Row],[Impressions]]</f>
        <v>1.2541729711554626E-2</v>
      </c>
      <c r="J112" s="10">
        <f>tbl_Data[[#This Row],[Conversions]]/tbl_Data[[#This Row],[Clicks]]</f>
        <v>2.436315679877837E-2</v>
      </c>
      <c r="K112" s="9">
        <f>tbl_Data[[#This Row],[Ad Cost]]/tbl_Data[[#This Row],[Conversions]]</f>
        <v>17.852991452991454</v>
      </c>
      <c r="L112" s="10">
        <f>(tbl_Data[[#This Row],[Clicks]]/tbl_Data[[#This Row],[Impressions]])</f>
        <v>2.883453018549207E-2</v>
      </c>
      <c r="M112" s="9">
        <f>tbl_Data[[#This Row],[Revenue from Ads]]/tbl_Data[[#This Row],[Ad Cost]]</f>
        <v>7.2449460615345345</v>
      </c>
    </row>
    <row r="113" spans="1:13" x14ac:dyDescent="0.35">
      <c r="A113" s="8">
        <v>44968</v>
      </c>
      <c r="B113" t="s">
        <v>16</v>
      </c>
      <c r="C113" s="9">
        <v>9837.5</v>
      </c>
      <c r="D113">
        <v>290616</v>
      </c>
      <c r="E113">
        <v>18258</v>
      </c>
      <c r="F113" t="s">
        <v>13</v>
      </c>
      <c r="G113">
        <v>436</v>
      </c>
      <c r="H113" s="9">
        <v>51082.69</v>
      </c>
      <c r="I113" s="9">
        <f>tbl_Data[[#This Row],[Ad Cost]]/tbl_Data[[#This Row],[Impressions]]</f>
        <v>3.3850510639469263E-2</v>
      </c>
      <c r="J113" s="10">
        <f>tbl_Data[[#This Row],[Conversions]]/tbl_Data[[#This Row],[Clicks]]</f>
        <v>2.3879943038667983E-2</v>
      </c>
      <c r="K113" s="9">
        <f>tbl_Data[[#This Row],[Ad Cost]]/tbl_Data[[#This Row],[Conversions]]</f>
        <v>22.563073394495412</v>
      </c>
      <c r="L113" s="10">
        <f>(tbl_Data[[#This Row],[Clicks]]/tbl_Data[[#This Row],[Impressions]])</f>
        <v>6.2825171360145343E-2</v>
      </c>
      <c r="M113" s="9">
        <f>tbl_Data[[#This Row],[Revenue from Ads]]/tbl_Data[[#This Row],[Ad Cost]]</f>
        <v>5.1926495552731895</v>
      </c>
    </row>
    <row r="114" spans="1:13" x14ac:dyDescent="0.35">
      <c r="A114" s="8">
        <v>44968</v>
      </c>
      <c r="B114" t="s">
        <v>19</v>
      </c>
      <c r="C114" s="9">
        <v>11667</v>
      </c>
      <c r="D114">
        <v>262477</v>
      </c>
      <c r="E114">
        <v>11625</v>
      </c>
      <c r="F114" t="s">
        <v>13</v>
      </c>
      <c r="G114">
        <v>112</v>
      </c>
      <c r="H114" s="9">
        <v>32707.93</v>
      </c>
      <c r="I114" s="9">
        <f>tbl_Data[[#This Row],[Ad Cost]]/tbl_Data[[#This Row],[Impressions]]</f>
        <v>4.4449608918114732E-2</v>
      </c>
      <c r="J114" s="10">
        <f>tbl_Data[[#This Row],[Conversions]]/tbl_Data[[#This Row],[Clicks]]</f>
        <v>9.6344086021505383E-3</v>
      </c>
      <c r="K114" s="9">
        <f>tbl_Data[[#This Row],[Ad Cost]]/tbl_Data[[#This Row],[Conversions]]</f>
        <v>104.16964285714286</v>
      </c>
      <c r="L114" s="10">
        <f>(tbl_Data[[#This Row],[Clicks]]/tbl_Data[[#This Row],[Impressions]])</f>
        <v>4.4289594897838666E-2</v>
      </c>
      <c r="M114" s="9">
        <f>tbl_Data[[#This Row],[Revenue from Ads]]/tbl_Data[[#This Row],[Ad Cost]]</f>
        <v>2.8034567583783319</v>
      </c>
    </row>
    <row r="115" spans="1:13" x14ac:dyDescent="0.35">
      <c r="A115" s="8">
        <v>44969</v>
      </c>
      <c r="B115" t="s">
        <v>19</v>
      </c>
      <c r="C115" s="9">
        <v>34195</v>
      </c>
      <c r="D115">
        <v>274200</v>
      </c>
      <c r="E115">
        <v>5715</v>
      </c>
      <c r="F115" t="s">
        <v>11</v>
      </c>
      <c r="G115" s="11">
        <v>137</v>
      </c>
      <c r="H115" s="9">
        <v>14244.84</v>
      </c>
      <c r="I115" s="9">
        <f>tbl_Data[[#This Row],[Ad Cost]]/tbl_Data[[#This Row],[Impressions]]</f>
        <v>0.12470824215900803</v>
      </c>
      <c r="J115" s="10">
        <f>tbl_Data[[#This Row],[Conversions]]/tbl_Data[[#This Row],[Clicks]]</f>
        <v>2.3972003499562553E-2</v>
      </c>
      <c r="K115" s="9">
        <f>tbl_Data[[#This Row],[Ad Cost]]/tbl_Data[[#This Row],[Conversions]]</f>
        <v>249.5985401459854</v>
      </c>
      <c r="L115" s="10">
        <f>(tbl_Data[[#This Row],[Clicks]]/tbl_Data[[#This Row],[Impressions]])</f>
        <v>2.0842450765864332E-2</v>
      </c>
      <c r="M115" s="9">
        <f>tbl_Data[[#This Row],[Revenue from Ads]]/tbl_Data[[#This Row],[Ad Cost]]</f>
        <v>0.41657669249890333</v>
      </c>
    </row>
    <row r="116" spans="1:13" x14ac:dyDescent="0.35">
      <c r="A116" s="8">
        <v>44969</v>
      </c>
      <c r="B116" t="s">
        <v>12</v>
      </c>
      <c r="C116" s="9">
        <v>48791</v>
      </c>
      <c r="D116">
        <v>305957</v>
      </c>
      <c r="E116">
        <v>20123</v>
      </c>
      <c r="F116" t="s">
        <v>13</v>
      </c>
      <c r="G116" s="11">
        <v>289</v>
      </c>
      <c r="H116" s="9">
        <v>52611.19</v>
      </c>
      <c r="I116" s="9">
        <f>tbl_Data[[#This Row],[Ad Cost]]/tbl_Data[[#This Row],[Impressions]]</f>
        <v>0.15947012161839735</v>
      </c>
      <c r="J116" s="10">
        <f>tbl_Data[[#This Row],[Conversions]]/tbl_Data[[#This Row],[Clicks]]</f>
        <v>1.4361675694478954E-2</v>
      </c>
      <c r="K116" s="9">
        <f>tbl_Data[[#This Row],[Ad Cost]]/tbl_Data[[#This Row],[Conversions]]</f>
        <v>168.82698961937717</v>
      </c>
      <c r="L116" s="10">
        <f>(tbl_Data[[#This Row],[Clicks]]/tbl_Data[[#This Row],[Impressions]])</f>
        <v>6.5770680193621978E-2</v>
      </c>
      <c r="M116" s="9">
        <f>tbl_Data[[#This Row],[Revenue from Ads]]/tbl_Data[[#This Row],[Ad Cost]]</f>
        <v>1.0782970219917609</v>
      </c>
    </row>
    <row r="117" spans="1:13" x14ac:dyDescent="0.35">
      <c r="A117" s="8">
        <v>44969</v>
      </c>
      <c r="B117" t="s">
        <v>15</v>
      </c>
      <c r="C117" s="9">
        <v>8154.5</v>
      </c>
      <c r="D117">
        <v>437439</v>
      </c>
      <c r="E117">
        <v>14176</v>
      </c>
      <c r="F117" t="s">
        <v>25</v>
      </c>
      <c r="G117">
        <v>460</v>
      </c>
      <c r="H117" s="9">
        <v>15521.18</v>
      </c>
      <c r="I117" s="9">
        <f>tbl_Data[[#This Row],[Ad Cost]]/tbl_Data[[#This Row],[Impressions]]</f>
        <v>1.864145629447763E-2</v>
      </c>
      <c r="J117" s="10">
        <f>tbl_Data[[#This Row],[Conversions]]/tbl_Data[[#This Row],[Clicks]]</f>
        <v>3.2449209932279913E-2</v>
      </c>
      <c r="K117" s="9">
        <f>tbl_Data[[#This Row],[Ad Cost]]/tbl_Data[[#This Row],[Conversions]]</f>
        <v>17.72717391304348</v>
      </c>
      <c r="L117" s="10">
        <f>(tbl_Data[[#This Row],[Clicks]]/tbl_Data[[#This Row],[Impressions]])</f>
        <v>3.2406804148692729E-2</v>
      </c>
      <c r="M117" s="9">
        <f>tbl_Data[[#This Row],[Revenue from Ads]]/tbl_Data[[#This Row],[Ad Cost]]</f>
        <v>1.9033883132012999</v>
      </c>
    </row>
    <row r="118" spans="1:13" x14ac:dyDescent="0.35">
      <c r="A118" s="8">
        <v>44970</v>
      </c>
      <c r="B118" t="s">
        <v>12</v>
      </c>
      <c r="C118" s="9">
        <v>10847</v>
      </c>
      <c r="D118">
        <v>423841</v>
      </c>
      <c r="E118">
        <v>7766</v>
      </c>
      <c r="F118" t="s">
        <v>11</v>
      </c>
      <c r="G118">
        <v>465</v>
      </c>
      <c r="H118" s="9">
        <v>67570.28</v>
      </c>
      <c r="I118" s="9">
        <f>tbl_Data[[#This Row],[Ad Cost]]/tbl_Data[[#This Row],[Impressions]]</f>
        <v>2.5592144223895281E-2</v>
      </c>
      <c r="J118" s="10">
        <f>tbl_Data[[#This Row],[Conversions]]/tbl_Data[[#This Row],[Clicks]]</f>
        <v>5.9876384238990471E-2</v>
      </c>
      <c r="K118" s="9">
        <f>tbl_Data[[#This Row],[Ad Cost]]/tbl_Data[[#This Row],[Conversions]]</f>
        <v>23.326881720430109</v>
      </c>
      <c r="L118" s="10">
        <f>(tbl_Data[[#This Row],[Clicks]]/tbl_Data[[#This Row],[Impressions]])</f>
        <v>1.8322908826659053E-2</v>
      </c>
      <c r="M118" s="9">
        <f>tbl_Data[[#This Row],[Revenue from Ads]]/tbl_Data[[#This Row],[Ad Cost]]</f>
        <v>6.2293979902277128</v>
      </c>
    </row>
    <row r="119" spans="1:13" x14ac:dyDescent="0.35">
      <c r="A119" s="8">
        <v>44971</v>
      </c>
      <c r="B119" t="s">
        <v>16</v>
      </c>
      <c r="C119" s="9">
        <v>39024</v>
      </c>
      <c r="D119">
        <v>478732</v>
      </c>
      <c r="E119">
        <v>7270</v>
      </c>
      <c r="F119" t="s">
        <v>13</v>
      </c>
      <c r="G119" s="11">
        <v>348</v>
      </c>
      <c r="H119" s="9">
        <v>19780.78</v>
      </c>
      <c r="I119" s="9">
        <f>tbl_Data[[#This Row],[Ad Cost]]/tbl_Data[[#This Row],[Impressions]]</f>
        <v>8.1515336346849598E-2</v>
      </c>
      <c r="J119" s="10">
        <f>tbl_Data[[#This Row],[Conversions]]/tbl_Data[[#This Row],[Clicks]]</f>
        <v>4.7867950481430534E-2</v>
      </c>
      <c r="K119" s="9">
        <f>tbl_Data[[#This Row],[Ad Cost]]/tbl_Data[[#This Row],[Conversions]]</f>
        <v>112.13793103448276</v>
      </c>
      <c r="L119" s="10">
        <f>(tbl_Data[[#This Row],[Clicks]]/tbl_Data[[#This Row],[Impressions]])</f>
        <v>1.5185949550061412E-2</v>
      </c>
      <c r="M119" s="9">
        <f>tbl_Data[[#This Row],[Revenue from Ads]]/tbl_Data[[#This Row],[Ad Cost]]</f>
        <v>0.50688755637556371</v>
      </c>
    </row>
    <row r="120" spans="1:13" x14ac:dyDescent="0.35">
      <c r="A120" s="8">
        <v>44971</v>
      </c>
      <c r="B120" t="s">
        <v>20</v>
      </c>
      <c r="C120" s="9">
        <v>10933</v>
      </c>
      <c r="D120">
        <v>365045</v>
      </c>
      <c r="E120">
        <v>11126</v>
      </c>
      <c r="F120" t="s">
        <v>11</v>
      </c>
      <c r="G120">
        <v>234</v>
      </c>
      <c r="H120" s="9">
        <v>3067.72</v>
      </c>
      <c r="I120" s="9">
        <f>tbl_Data[[#This Row],[Ad Cost]]/tbl_Data[[#This Row],[Impressions]]</f>
        <v>2.9949732224794204E-2</v>
      </c>
      <c r="J120" s="10">
        <f>tbl_Data[[#This Row],[Conversions]]/tbl_Data[[#This Row],[Clicks]]</f>
        <v>2.103181736473126E-2</v>
      </c>
      <c r="K120" s="9">
        <f>tbl_Data[[#This Row],[Ad Cost]]/tbl_Data[[#This Row],[Conversions]]</f>
        <v>46.722222222222221</v>
      </c>
      <c r="L120" s="10">
        <f>(tbl_Data[[#This Row],[Clicks]]/tbl_Data[[#This Row],[Impressions]])</f>
        <v>3.0478434165650811E-2</v>
      </c>
      <c r="M120" s="9">
        <f>tbl_Data[[#This Row],[Revenue from Ads]]/tbl_Data[[#This Row],[Ad Cost]]</f>
        <v>0.28059270099698158</v>
      </c>
    </row>
    <row r="121" spans="1:13" x14ac:dyDescent="0.35">
      <c r="A121" s="8">
        <v>44971</v>
      </c>
      <c r="B121" t="s">
        <v>20</v>
      </c>
      <c r="C121" s="9">
        <v>27170</v>
      </c>
      <c r="D121">
        <v>378204</v>
      </c>
      <c r="E121">
        <v>16297</v>
      </c>
      <c r="F121" t="s">
        <v>11</v>
      </c>
      <c r="G121">
        <v>263</v>
      </c>
      <c r="H121" s="9">
        <v>50537.2</v>
      </c>
      <c r="I121" s="9">
        <f>tbl_Data[[#This Row],[Ad Cost]]/tbl_Data[[#This Row],[Impressions]]</f>
        <v>7.1839536334888043E-2</v>
      </c>
      <c r="J121" s="10">
        <f>tbl_Data[[#This Row],[Conversions]]/tbl_Data[[#This Row],[Clicks]]</f>
        <v>1.613793949806713E-2</v>
      </c>
      <c r="K121" s="9">
        <f>tbl_Data[[#This Row],[Ad Cost]]/tbl_Data[[#This Row],[Conversions]]</f>
        <v>103.30798479087453</v>
      </c>
      <c r="L121" s="10">
        <f>(tbl_Data[[#This Row],[Clicks]]/tbl_Data[[#This Row],[Impressions]])</f>
        <v>4.3090501422512716E-2</v>
      </c>
      <c r="M121" s="9">
        <f>tbl_Data[[#This Row],[Revenue from Ads]]/tbl_Data[[#This Row],[Ad Cost]]</f>
        <v>1.8600368052999632</v>
      </c>
    </row>
    <row r="122" spans="1:13" x14ac:dyDescent="0.35">
      <c r="A122" s="8">
        <v>44971</v>
      </c>
      <c r="B122" t="s">
        <v>20</v>
      </c>
      <c r="C122" s="9">
        <v>20636</v>
      </c>
      <c r="D122">
        <v>259217</v>
      </c>
      <c r="E122">
        <v>7903</v>
      </c>
      <c r="F122" t="s">
        <v>13</v>
      </c>
      <c r="G122">
        <v>338</v>
      </c>
      <c r="H122" s="9">
        <v>52964.76</v>
      </c>
      <c r="I122" s="9">
        <f>tbl_Data[[#This Row],[Ad Cost]]/tbl_Data[[#This Row],[Impressions]]</f>
        <v>7.960897626313089E-2</v>
      </c>
      <c r="J122" s="10">
        <f>tbl_Data[[#This Row],[Conversions]]/tbl_Data[[#This Row],[Clicks]]</f>
        <v>4.2768568897886876E-2</v>
      </c>
      <c r="K122" s="9">
        <f>tbl_Data[[#This Row],[Ad Cost]]/tbl_Data[[#This Row],[Conversions]]</f>
        <v>61.053254437869825</v>
      </c>
      <c r="L122" s="10">
        <f>(tbl_Data[[#This Row],[Clicks]]/tbl_Data[[#This Row],[Impressions]])</f>
        <v>3.0487969539034862E-2</v>
      </c>
      <c r="M122" s="9">
        <f>tbl_Data[[#This Row],[Revenue from Ads]]/tbl_Data[[#This Row],[Ad Cost]]</f>
        <v>2.5666194999030822</v>
      </c>
    </row>
    <row r="123" spans="1:13" x14ac:dyDescent="0.35">
      <c r="A123" s="8">
        <v>44972</v>
      </c>
      <c r="B123" t="s">
        <v>14</v>
      </c>
      <c r="C123" s="9">
        <v>9342.7999999999993</v>
      </c>
      <c r="D123">
        <v>385995</v>
      </c>
      <c r="E123">
        <v>9067</v>
      </c>
      <c r="F123" t="s">
        <v>13</v>
      </c>
      <c r="G123">
        <v>300</v>
      </c>
      <c r="H123" s="9">
        <v>9822.5400000000009</v>
      </c>
      <c r="I123" s="9">
        <f>tbl_Data[[#This Row],[Ad Cost]]/tbl_Data[[#This Row],[Impressions]]</f>
        <v>2.4204458606976773E-2</v>
      </c>
      <c r="J123" s="10">
        <f>tbl_Data[[#This Row],[Conversions]]/tbl_Data[[#This Row],[Clicks]]</f>
        <v>3.3087018859600748E-2</v>
      </c>
      <c r="K123" s="9">
        <f>tbl_Data[[#This Row],[Ad Cost]]/tbl_Data[[#This Row],[Conversions]]</f>
        <v>31.142666666666663</v>
      </c>
      <c r="L123" s="10">
        <f>(tbl_Data[[#This Row],[Clicks]]/tbl_Data[[#This Row],[Impressions]])</f>
        <v>2.3489941579554138E-2</v>
      </c>
      <c r="M123" s="9">
        <f>tbl_Data[[#This Row],[Revenue from Ads]]/tbl_Data[[#This Row],[Ad Cost]]</f>
        <v>1.0513486321017256</v>
      </c>
    </row>
    <row r="124" spans="1:13" x14ac:dyDescent="0.35">
      <c r="A124" s="8">
        <v>44972</v>
      </c>
      <c r="B124" t="s">
        <v>12</v>
      </c>
      <c r="C124" s="9">
        <v>23545</v>
      </c>
      <c r="D124">
        <v>298590</v>
      </c>
      <c r="E124">
        <v>8938</v>
      </c>
      <c r="F124" t="s">
        <v>13</v>
      </c>
      <c r="G124">
        <v>231</v>
      </c>
      <c r="H124" s="9">
        <v>37600.39</v>
      </c>
      <c r="I124" s="9">
        <f>tbl_Data[[#This Row],[Ad Cost]]/tbl_Data[[#This Row],[Impressions]]</f>
        <v>7.885394688368666E-2</v>
      </c>
      <c r="J124" s="10">
        <f>tbl_Data[[#This Row],[Conversions]]/tbl_Data[[#This Row],[Clicks]]</f>
        <v>2.5844707988364288E-2</v>
      </c>
      <c r="K124" s="9">
        <f>tbl_Data[[#This Row],[Ad Cost]]/tbl_Data[[#This Row],[Conversions]]</f>
        <v>101.92640692640693</v>
      </c>
      <c r="L124" s="10">
        <f>(tbl_Data[[#This Row],[Clicks]]/tbl_Data[[#This Row],[Impressions]])</f>
        <v>2.9934023242573427E-2</v>
      </c>
      <c r="M124" s="9">
        <f>tbl_Data[[#This Row],[Revenue from Ads]]/tbl_Data[[#This Row],[Ad Cost]]</f>
        <v>1.5969585899341685</v>
      </c>
    </row>
    <row r="125" spans="1:13" x14ac:dyDescent="0.35">
      <c r="A125" s="8">
        <v>44972</v>
      </c>
      <c r="B125" t="s">
        <v>14</v>
      </c>
      <c r="C125" s="9">
        <v>11563</v>
      </c>
      <c r="D125">
        <v>274309</v>
      </c>
      <c r="E125">
        <v>17755</v>
      </c>
      <c r="F125" t="s">
        <v>11</v>
      </c>
      <c r="G125">
        <v>448</v>
      </c>
      <c r="H125" s="9">
        <v>12204.79</v>
      </c>
      <c r="I125" s="9">
        <f>tbl_Data[[#This Row],[Ad Cost]]/tbl_Data[[#This Row],[Impressions]]</f>
        <v>4.2153192202953604E-2</v>
      </c>
      <c r="J125" s="10">
        <f>tbl_Data[[#This Row],[Conversions]]/tbl_Data[[#This Row],[Clicks]]</f>
        <v>2.5232328921430583E-2</v>
      </c>
      <c r="K125" s="9">
        <f>tbl_Data[[#This Row],[Ad Cost]]/tbl_Data[[#This Row],[Conversions]]</f>
        <v>25.810267857142858</v>
      </c>
      <c r="L125" s="10">
        <f>(tbl_Data[[#This Row],[Clicks]]/tbl_Data[[#This Row],[Impressions]])</f>
        <v>6.4726275842207151E-2</v>
      </c>
      <c r="M125" s="9">
        <f>tbl_Data[[#This Row],[Revenue from Ads]]/tbl_Data[[#This Row],[Ad Cost]]</f>
        <v>1.0555037619994811</v>
      </c>
    </row>
    <row r="126" spans="1:13" x14ac:dyDescent="0.35">
      <c r="A126" s="8">
        <v>44973</v>
      </c>
      <c r="B126" t="s">
        <v>14</v>
      </c>
      <c r="C126" s="9">
        <v>26978</v>
      </c>
      <c r="D126">
        <v>304193</v>
      </c>
      <c r="E126">
        <v>13513</v>
      </c>
      <c r="F126" t="s">
        <v>13</v>
      </c>
      <c r="G126" s="11">
        <v>129</v>
      </c>
      <c r="H126" s="9">
        <v>61270.69</v>
      </c>
      <c r="I126" s="9">
        <f>tbl_Data[[#This Row],[Ad Cost]]/tbl_Data[[#This Row],[Impressions]]</f>
        <v>8.8687116403073044E-2</v>
      </c>
      <c r="J126" s="10">
        <f>tbl_Data[[#This Row],[Conversions]]/tbl_Data[[#This Row],[Clicks]]</f>
        <v>9.5463627617849486E-3</v>
      </c>
      <c r="K126" s="9">
        <f>tbl_Data[[#This Row],[Ad Cost]]/tbl_Data[[#This Row],[Conversions]]</f>
        <v>209.13178294573643</v>
      </c>
      <c r="L126" s="10">
        <f>(tbl_Data[[#This Row],[Clicks]]/tbl_Data[[#This Row],[Impressions]])</f>
        <v>4.4422455480566614E-2</v>
      </c>
      <c r="M126" s="9">
        <f>tbl_Data[[#This Row],[Revenue from Ads]]/tbl_Data[[#This Row],[Ad Cost]]</f>
        <v>2.2711353695603824</v>
      </c>
    </row>
    <row r="127" spans="1:13" x14ac:dyDescent="0.35">
      <c r="A127" s="8">
        <v>44973</v>
      </c>
      <c r="B127" t="s">
        <v>12</v>
      </c>
      <c r="C127" s="9">
        <v>767</v>
      </c>
      <c r="D127">
        <v>410152</v>
      </c>
      <c r="E127">
        <v>18890</v>
      </c>
      <c r="F127" t="s">
        <v>13</v>
      </c>
      <c r="G127">
        <v>308</v>
      </c>
      <c r="H127" s="9">
        <v>48491.16</v>
      </c>
      <c r="I127" s="9">
        <f>tbl_Data[[#This Row],[Ad Cost]]/tbl_Data[[#This Row],[Impressions]]</f>
        <v>1.8700384247791063E-3</v>
      </c>
      <c r="J127" s="10">
        <f>tbl_Data[[#This Row],[Conversions]]/tbl_Data[[#This Row],[Clicks]]</f>
        <v>1.6304923239809421E-2</v>
      </c>
      <c r="K127" s="9">
        <f>tbl_Data[[#This Row],[Ad Cost]]/tbl_Data[[#This Row],[Conversions]]</f>
        <v>2.4902597402597402</v>
      </c>
      <c r="L127" s="10">
        <f>(tbl_Data[[#This Row],[Clicks]]/tbl_Data[[#This Row],[Impressions]])</f>
        <v>4.6056096276502367E-2</v>
      </c>
      <c r="M127" s="9">
        <f>tbl_Data[[#This Row],[Revenue from Ads]]/tbl_Data[[#This Row],[Ad Cost]]</f>
        <v>63.221851368970015</v>
      </c>
    </row>
    <row r="128" spans="1:13" x14ac:dyDescent="0.35">
      <c r="A128" s="8">
        <v>44974</v>
      </c>
      <c r="B128" t="s">
        <v>12</v>
      </c>
      <c r="C128" s="9">
        <v>14528</v>
      </c>
      <c r="D128">
        <v>391594</v>
      </c>
      <c r="E128">
        <v>6119</v>
      </c>
      <c r="F128" t="s">
        <v>13</v>
      </c>
      <c r="G128">
        <v>423</v>
      </c>
      <c r="H128" s="9">
        <v>39932.959999999999</v>
      </c>
      <c r="I128" s="9">
        <f>tbl_Data[[#This Row],[Ad Cost]]/tbl_Data[[#This Row],[Impressions]]</f>
        <v>3.7099649126391111E-2</v>
      </c>
      <c r="J128" s="10">
        <f>tbl_Data[[#This Row],[Conversions]]/tbl_Data[[#This Row],[Clicks]]</f>
        <v>6.9128942637685903E-2</v>
      </c>
      <c r="K128" s="9">
        <f>tbl_Data[[#This Row],[Ad Cost]]/tbl_Data[[#This Row],[Conversions]]</f>
        <v>34.3451536643026</v>
      </c>
      <c r="L128" s="10">
        <f>(tbl_Data[[#This Row],[Clicks]]/tbl_Data[[#This Row],[Impressions]])</f>
        <v>1.5625877822438548E-2</v>
      </c>
      <c r="M128" s="9">
        <f>tbl_Data[[#This Row],[Revenue from Ads]]/tbl_Data[[#This Row],[Ad Cost]]</f>
        <v>2.7486894273127751</v>
      </c>
    </row>
    <row r="129" spans="1:13" x14ac:dyDescent="0.35">
      <c r="A129" s="8">
        <v>44974</v>
      </c>
      <c r="B129" t="s">
        <v>19</v>
      </c>
      <c r="C129" s="9">
        <v>7296.8</v>
      </c>
      <c r="D129">
        <v>416346</v>
      </c>
      <c r="E129">
        <v>18236</v>
      </c>
      <c r="F129" t="s">
        <v>13</v>
      </c>
      <c r="G129">
        <v>319</v>
      </c>
      <c r="H129" s="9">
        <v>46607.46</v>
      </c>
      <c r="I129" s="9">
        <f>tbl_Data[[#This Row],[Ad Cost]]/tbl_Data[[#This Row],[Impressions]]</f>
        <v>1.7525807861730389E-2</v>
      </c>
      <c r="J129" s="10">
        <f>tbl_Data[[#This Row],[Conversions]]/tbl_Data[[#This Row],[Clicks]]</f>
        <v>1.7492871243693791E-2</v>
      </c>
      <c r="K129" s="9">
        <f>tbl_Data[[#This Row],[Ad Cost]]/tbl_Data[[#This Row],[Conversions]]</f>
        <v>22.873981191222573</v>
      </c>
      <c r="L129" s="10">
        <f>(tbl_Data[[#This Row],[Clicks]]/tbl_Data[[#This Row],[Impressions]])</f>
        <v>4.3800108563550509E-2</v>
      </c>
      <c r="M129" s="9">
        <f>tbl_Data[[#This Row],[Revenue from Ads]]/tbl_Data[[#This Row],[Ad Cost]]</f>
        <v>6.3873835105799799</v>
      </c>
    </row>
    <row r="130" spans="1:13" x14ac:dyDescent="0.35">
      <c r="A130" s="8">
        <v>44974</v>
      </c>
      <c r="B130" t="s">
        <v>14</v>
      </c>
      <c r="C130" s="9">
        <v>23511</v>
      </c>
      <c r="D130">
        <v>429689</v>
      </c>
      <c r="E130">
        <v>3204</v>
      </c>
      <c r="F130" t="s">
        <v>24</v>
      </c>
      <c r="G130">
        <v>46</v>
      </c>
      <c r="H130" s="9">
        <v>6208.84</v>
      </c>
      <c r="I130" s="9">
        <f>tbl_Data[[#This Row],[Ad Cost]]/tbl_Data[[#This Row],[Impressions]]</f>
        <v>5.471631808121688E-2</v>
      </c>
      <c r="J130" s="10">
        <f>tbl_Data[[#This Row],[Conversions]]/tbl_Data[[#This Row],[Clicks]]</f>
        <v>1.435705368289638E-2</v>
      </c>
      <c r="K130" s="9">
        <f>tbl_Data[[#This Row],[Ad Cost]]/tbl_Data[[#This Row],[Conversions]]</f>
        <v>511.10869565217394</v>
      </c>
      <c r="L130" s="10">
        <f>(tbl_Data[[#This Row],[Clicks]]/tbl_Data[[#This Row],[Impressions]])</f>
        <v>7.4565557880234305E-3</v>
      </c>
      <c r="M130" s="9">
        <f>tbl_Data[[#This Row],[Revenue from Ads]]/tbl_Data[[#This Row],[Ad Cost]]</f>
        <v>0.26408234443452</v>
      </c>
    </row>
    <row r="131" spans="1:13" x14ac:dyDescent="0.35">
      <c r="A131" s="8">
        <v>44975</v>
      </c>
      <c r="B131" t="s">
        <v>20</v>
      </c>
      <c r="C131" s="9">
        <v>5865.1</v>
      </c>
      <c r="D131">
        <v>451022</v>
      </c>
      <c r="E131">
        <v>8498</v>
      </c>
      <c r="F131" t="s">
        <v>11</v>
      </c>
      <c r="G131" s="11">
        <v>177</v>
      </c>
      <c r="H131" s="9">
        <v>122309.58</v>
      </c>
      <c r="I131" s="9">
        <f>tbl_Data[[#This Row],[Ad Cost]]/tbl_Data[[#This Row],[Impressions]]</f>
        <v>1.3004021976755015E-2</v>
      </c>
      <c r="J131" s="10">
        <f>tbl_Data[[#This Row],[Conversions]]/tbl_Data[[#This Row],[Clicks]]</f>
        <v>2.0828430218875028E-2</v>
      </c>
      <c r="K131" s="9">
        <f>tbl_Data[[#This Row],[Ad Cost]]/tbl_Data[[#This Row],[Conversions]]</f>
        <v>33.136158192090399</v>
      </c>
      <c r="L131" s="10">
        <f>(tbl_Data[[#This Row],[Clicks]]/tbl_Data[[#This Row],[Impressions]])</f>
        <v>1.8841652957061961E-2</v>
      </c>
      <c r="M131" s="9">
        <f>tbl_Data[[#This Row],[Revenue from Ads]]/tbl_Data[[#This Row],[Ad Cost]]</f>
        <v>20.853792774206749</v>
      </c>
    </row>
    <row r="132" spans="1:13" x14ac:dyDescent="0.35">
      <c r="A132" s="8">
        <v>44975</v>
      </c>
      <c r="B132" t="s">
        <v>17</v>
      </c>
      <c r="C132" s="9">
        <v>42809</v>
      </c>
      <c r="D132">
        <v>444252</v>
      </c>
      <c r="E132">
        <v>6176</v>
      </c>
      <c r="F132" t="s">
        <v>11</v>
      </c>
      <c r="G132">
        <v>340</v>
      </c>
      <c r="H132" s="9">
        <v>62062.99</v>
      </c>
      <c r="I132" s="9">
        <f>tbl_Data[[#This Row],[Ad Cost]]/tbl_Data[[#This Row],[Impressions]]</f>
        <v>9.636197473506028E-2</v>
      </c>
      <c r="J132" s="10">
        <f>tbl_Data[[#This Row],[Conversions]]/tbl_Data[[#This Row],[Clicks]]</f>
        <v>5.5051813471502592E-2</v>
      </c>
      <c r="K132" s="9">
        <f>tbl_Data[[#This Row],[Ad Cost]]/tbl_Data[[#This Row],[Conversions]]</f>
        <v>125.90882352941176</v>
      </c>
      <c r="L132" s="10">
        <f>(tbl_Data[[#This Row],[Clicks]]/tbl_Data[[#This Row],[Impressions]])</f>
        <v>1.3902019574475748E-2</v>
      </c>
      <c r="M132" s="9">
        <f>tbl_Data[[#This Row],[Revenue from Ads]]/tbl_Data[[#This Row],[Ad Cost]]</f>
        <v>1.4497650026863509</v>
      </c>
    </row>
    <row r="133" spans="1:13" x14ac:dyDescent="0.35">
      <c r="A133" s="8">
        <v>44976</v>
      </c>
      <c r="B133" t="s">
        <v>16</v>
      </c>
      <c r="C133" s="9">
        <v>5758.1</v>
      </c>
      <c r="D133">
        <v>333047</v>
      </c>
      <c r="E133">
        <v>16477</v>
      </c>
      <c r="F133" t="s">
        <v>11</v>
      </c>
      <c r="G133" s="11">
        <v>316</v>
      </c>
      <c r="H133" s="9">
        <v>22808.83</v>
      </c>
      <c r="I133" s="9">
        <f>tbl_Data[[#This Row],[Ad Cost]]/tbl_Data[[#This Row],[Impressions]]</f>
        <v>1.7289151381036313E-2</v>
      </c>
      <c r="J133" s="10">
        <f>tbl_Data[[#This Row],[Conversions]]/tbl_Data[[#This Row],[Clicks]]</f>
        <v>1.9178248467560843E-2</v>
      </c>
      <c r="K133" s="9">
        <f>tbl_Data[[#This Row],[Ad Cost]]/tbl_Data[[#This Row],[Conversions]]</f>
        <v>18.221835443037975</v>
      </c>
      <c r="L133" s="10">
        <f>(tbl_Data[[#This Row],[Clicks]]/tbl_Data[[#This Row],[Impressions]])</f>
        <v>4.9473497734553985E-2</v>
      </c>
      <c r="M133" s="9">
        <f>tbl_Data[[#This Row],[Revenue from Ads]]/tbl_Data[[#This Row],[Ad Cost]]</f>
        <v>3.9611729563571316</v>
      </c>
    </row>
    <row r="134" spans="1:13" x14ac:dyDescent="0.35">
      <c r="A134" s="8">
        <v>44976</v>
      </c>
      <c r="B134" t="s">
        <v>17</v>
      </c>
      <c r="C134" s="9">
        <v>20617</v>
      </c>
      <c r="D134">
        <v>280080</v>
      </c>
      <c r="E134">
        <v>3544</v>
      </c>
      <c r="F134" t="s">
        <v>13</v>
      </c>
      <c r="G134">
        <v>234</v>
      </c>
      <c r="H134" s="9">
        <v>56189.35</v>
      </c>
      <c r="I134" s="9">
        <f>tbl_Data[[#This Row],[Ad Cost]]/tbl_Data[[#This Row],[Impressions]]</f>
        <v>7.3611111111111113E-2</v>
      </c>
      <c r="J134" s="10">
        <f>tbl_Data[[#This Row],[Conversions]]/tbl_Data[[#This Row],[Clicks]]</f>
        <v>6.6027088036117385E-2</v>
      </c>
      <c r="K134" s="9">
        <f>tbl_Data[[#This Row],[Ad Cost]]/tbl_Data[[#This Row],[Conversions]]</f>
        <v>88.106837606837601</v>
      </c>
      <c r="L134" s="10">
        <f>(tbl_Data[[#This Row],[Clicks]]/tbl_Data[[#This Row],[Impressions]])</f>
        <v>1.2653527563553271E-2</v>
      </c>
      <c r="M134" s="9">
        <f>tbl_Data[[#This Row],[Revenue from Ads]]/tbl_Data[[#This Row],[Ad Cost]]</f>
        <v>2.7253892418877625</v>
      </c>
    </row>
    <row r="135" spans="1:13" x14ac:dyDescent="0.35">
      <c r="A135" s="8">
        <v>44977</v>
      </c>
      <c r="B135" t="s">
        <v>20</v>
      </c>
      <c r="C135" s="9">
        <v>4145.7</v>
      </c>
      <c r="D135">
        <v>265019</v>
      </c>
      <c r="E135">
        <v>6240</v>
      </c>
      <c r="F135" t="s">
        <v>11</v>
      </c>
      <c r="G135">
        <v>248</v>
      </c>
      <c r="H135" s="9">
        <v>13284.89</v>
      </c>
      <c r="I135" s="9">
        <f>tbl_Data[[#This Row],[Ad Cost]]/tbl_Data[[#This Row],[Impressions]]</f>
        <v>1.5643029367705712E-2</v>
      </c>
      <c r="J135" s="10">
        <f>tbl_Data[[#This Row],[Conversions]]/tbl_Data[[#This Row],[Clicks]]</f>
        <v>3.9743589743589741E-2</v>
      </c>
      <c r="K135" s="9">
        <f>tbl_Data[[#This Row],[Ad Cost]]/tbl_Data[[#This Row],[Conversions]]</f>
        <v>16.716532258064515</v>
      </c>
      <c r="L135" s="10">
        <f>(tbl_Data[[#This Row],[Clicks]]/tbl_Data[[#This Row],[Impressions]])</f>
        <v>2.3545481644712266E-2</v>
      </c>
      <c r="M135" s="9">
        <f>tbl_Data[[#This Row],[Revenue from Ads]]/tbl_Data[[#This Row],[Ad Cost]]</f>
        <v>3.2044986371420991</v>
      </c>
    </row>
    <row r="136" spans="1:13" x14ac:dyDescent="0.35">
      <c r="A136" s="8">
        <v>44977</v>
      </c>
      <c r="B136" t="s">
        <v>20</v>
      </c>
      <c r="C136" s="9">
        <v>13334</v>
      </c>
      <c r="D136">
        <v>413160</v>
      </c>
      <c r="E136">
        <v>14834</v>
      </c>
      <c r="F136" t="s">
        <v>11</v>
      </c>
      <c r="G136">
        <v>643</v>
      </c>
      <c r="H136" s="9">
        <v>39214.32</v>
      </c>
      <c r="I136" s="9">
        <f>tbl_Data[[#This Row],[Ad Cost]]/tbl_Data[[#This Row],[Impressions]]</f>
        <v>3.2273211346693774E-2</v>
      </c>
      <c r="J136" s="10">
        <f>tbl_Data[[#This Row],[Conversions]]/tbl_Data[[#This Row],[Clicks]]</f>
        <v>4.3346366455440204E-2</v>
      </c>
      <c r="K136" s="9">
        <f>tbl_Data[[#This Row],[Ad Cost]]/tbl_Data[[#This Row],[Conversions]]</f>
        <v>20.737169517884915</v>
      </c>
      <c r="L136" s="10">
        <f>(tbl_Data[[#This Row],[Clicks]]/tbl_Data[[#This Row],[Impressions]])</f>
        <v>3.5903766095459387E-2</v>
      </c>
      <c r="M136" s="9">
        <f>tbl_Data[[#This Row],[Revenue from Ads]]/tbl_Data[[#This Row],[Ad Cost]]</f>
        <v>2.9409269536523173</v>
      </c>
    </row>
    <row r="137" spans="1:13" x14ac:dyDescent="0.35">
      <c r="A137" s="8">
        <v>44977</v>
      </c>
      <c r="B137" t="s">
        <v>14</v>
      </c>
      <c r="C137" s="9">
        <v>21354</v>
      </c>
      <c r="D137">
        <v>278783</v>
      </c>
      <c r="E137">
        <v>17609</v>
      </c>
      <c r="F137" t="s">
        <v>13</v>
      </c>
      <c r="G137">
        <v>261</v>
      </c>
      <c r="H137" s="9">
        <v>60437.66</v>
      </c>
      <c r="I137" s="9">
        <f>tbl_Data[[#This Row],[Ad Cost]]/tbl_Data[[#This Row],[Impressions]]</f>
        <v>7.6597210016392678E-2</v>
      </c>
      <c r="J137" s="10">
        <f>tbl_Data[[#This Row],[Conversions]]/tbl_Data[[#This Row],[Clicks]]</f>
        <v>1.4821966040093134E-2</v>
      </c>
      <c r="K137" s="9">
        <f>tbl_Data[[#This Row],[Ad Cost]]/tbl_Data[[#This Row],[Conversions]]</f>
        <v>81.816091954022994</v>
      </c>
      <c r="L137" s="10">
        <f>(tbl_Data[[#This Row],[Clicks]]/tbl_Data[[#This Row],[Impressions]])</f>
        <v>6.316382275820262E-2</v>
      </c>
      <c r="M137" s="9">
        <f>tbl_Data[[#This Row],[Revenue from Ads]]/tbl_Data[[#This Row],[Ad Cost]]</f>
        <v>2.8302734850613471</v>
      </c>
    </row>
    <row r="138" spans="1:13" x14ac:dyDescent="0.35">
      <c r="A138" s="8">
        <v>44977</v>
      </c>
      <c r="B138" t="s">
        <v>16</v>
      </c>
      <c r="C138" s="9">
        <v>7208.7</v>
      </c>
      <c r="D138">
        <v>487206</v>
      </c>
      <c r="E138">
        <v>7915</v>
      </c>
      <c r="F138" t="s">
        <v>25</v>
      </c>
      <c r="G138">
        <v>231</v>
      </c>
      <c r="H138" s="9">
        <v>60562.51</v>
      </c>
      <c r="I138" s="9">
        <f>tbl_Data[[#This Row],[Ad Cost]]/tbl_Data[[#This Row],[Impressions]]</f>
        <v>1.4796000049260476E-2</v>
      </c>
      <c r="J138" s="10">
        <f>tbl_Data[[#This Row],[Conversions]]/tbl_Data[[#This Row],[Clicks]]</f>
        <v>2.9185091598231207E-2</v>
      </c>
      <c r="K138" s="9">
        <f>tbl_Data[[#This Row],[Ad Cost]]/tbl_Data[[#This Row],[Conversions]]</f>
        <v>31.206493506493505</v>
      </c>
      <c r="L138" s="10">
        <f>(tbl_Data[[#This Row],[Clicks]]/tbl_Data[[#This Row],[Impressions]])</f>
        <v>1.6245694839554521E-2</v>
      </c>
      <c r="M138" s="9">
        <f>tbl_Data[[#This Row],[Revenue from Ads]]/tbl_Data[[#This Row],[Ad Cost]]</f>
        <v>8.4013081415511817</v>
      </c>
    </row>
    <row r="139" spans="1:13" x14ac:dyDescent="0.35">
      <c r="A139" s="8">
        <v>44978</v>
      </c>
      <c r="B139" t="s">
        <v>20</v>
      </c>
      <c r="C139" s="9">
        <v>47945</v>
      </c>
      <c r="D139">
        <v>431810</v>
      </c>
      <c r="E139">
        <v>11007</v>
      </c>
      <c r="F139" t="s">
        <v>11</v>
      </c>
      <c r="G139" s="11">
        <v>792</v>
      </c>
      <c r="H139" s="9">
        <v>58899.21</v>
      </c>
      <c r="I139" s="9">
        <f>tbl_Data[[#This Row],[Ad Cost]]/tbl_Data[[#This Row],[Impressions]]</f>
        <v>0.11103263009193859</v>
      </c>
      <c r="J139" s="10">
        <f>tbl_Data[[#This Row],[Conversions]]/tbl_Data[[#This Row],[Clicks]]</f>
        <v>7.1954210956663947E-2</v>
      </c>
      <c r="K139" s="9">
        <f>tbl_Data[[#This Row],[Ad Cost]]/tbl_Data[[#This Row],[Conversions]]</f>
        <v>60.536616161616159</v>
      </c>
      <c r="L139" s="10">
        <f>(tbl_Data[[#This Row],[Clicks]]/tbl_Data[[#This Row],[Impressions]])</f>
        <v>2.5490377712419816E-2</v>
      </c>
      <c r="M139" s="9">
        <f>tbl_Data[[#This Row],[Revenue from Ads]]/tbl_Data[[#This Row],[Ad Cost]]</f>
        <v>1.2284745020335801</v>
      </c>
    </row>
    <row r="140" spans="1:13" x14ac:dyDescent="0.35">
      <c r="A140" s="8">
        <v>44978</v>
      </c>
      <c r="B140" t="s">
        <v>16</v>
      </c>
      <c r="C140" s="9">
        <v>19908</v>
      </c>
      <c r="D140">
        <v>356624</v>
      </c>
      <c r="E140">
        <v>3094</v>
      </c>
      <c r="F140" t="s">
        <v>13</v>
      </c>
      <c r="G140" s="11">
        <v>219</v>
      </c>
      <c r="H140" s="9">
        <v>35682.839999999997</v>
      </c>
      <c r="I140" s="9">
        <f>tbl_Data[[#This Row],[Ad Cost]]/tbl_Data[[#This Row],[Impressions]]</f>
        <v>5.582350038135403E-2</v>
      </c>
      <c r="J140" s="10">
        <f>tbl_Data[[#This Row],[Conversions]]/tbl_Data[[#This Row],[Clicks]]</f>
        <v>7.0782159017453133E-2</v>
      </c>
      <c r="K140" s="9">
        <f>tbl_Data[[#This Row],[Ad Cost]]/tbl_Data[[#This Row],[Conversions]]</f>
        <v>90.904109589041099</v>
      </c>
      <c r="L140" s="10">
        <f>(tbl_Data[[#This Row],[Clicks]]/tbl_Data[[#This Row],[Impressions]])</f>
        <v>8.6758042083538971E-3</v>
      </c>
      <c r="M140" s="9">
        <f>tbl_Data[[#This Row],[Revenue from Ads]]/tbl_Data[[#This Row],[Ad Cost]]</f>
        <v>1.7923869801084988</v>
      </c>
    </row>
    <row r="141" spans="1:13" x14ac:dyDescent="0.35">
      <c r="A141" s="8">
        <v>44978</v>
      </c>
      <c r="B141" t="s">
        <v>20</v>
      </c>
      <c r="C141" s="9">
        <v>44226</v>
      </c>
      <c r="D141">
        <v>373082</v>
      </c>
      <c r="E141">
        <v>8143</v>
      </c>
      <c r="F141" t="s">
        <v>11</v>
      </c>
      <c r="G141">
        <v>231</v>
      </c>
      <c r="H141" s="9">
        <v>28579.279999999999</v>
      </c>
      <c r="I141" s="9">
        <f>tbl_Data[[#This Row],[Ad Cost]]/tbl_Data[[#This Row],[Impressions]]</f>
        <v>0.11854230437276524</v>
      </c>
      <c r="J141" s="10">
        <f>tbl_Data[[#This Row],[Conversions]]/tbl_Data[[#This Row],[Clicks]]</f>
        <v>2.8367923369765444E-2</v>
      </c>
      <c r="K141" s="9">
        <f>tbl_Data[[#This Row],[Ad Cost]]/tbl_Data[[#This Row],[Conversions]]</f>
        <v>191.45454545454547</v>
      </c>
      <c r="L141" s="10">
        <f>(tbl_Data[[#This Row],[Clicks]]/tbl_Data[[#This Row],[Impressions]])</f>
        <v>2.1826300920441084E-2</v>
      </c>
      <c r="M141" s="9">
        <f>tbl_Data[[#This Row],[Revenue from Ads]]/tbl_Data[[#This Row],[Ad Cost]]</f>
        <v>0.64620992176547731</v>
      </c>
    </row>
    <row r="142" spans="1:13" x14ac:dyDescent="0.35">
      <c r="A142" s="8">
        <v>44979</v>
      </c>
      <c r="B142" t="s">
        <v>14</v>
      </c>
      <c r="C142" s="9">
        <v>24863</v>
      </c>
      <c r="D142">
        <v>461078</v>
      </c>
      <c r="E142">
        <v>14070</v>
      </c>
      <c r="F142" t="s">
        <v>22</v>
      </c>
      <c r="G142">
        <v>536</v>
      </c>
      <c r="H142" s="9">
        <v>40645.97</v>
      </c>
      <c r="I142" s="9">
        <f>tbl_Data[[#This Row],[Ad Cost]]/tbl_Data[[#This Row],[Impressions]]</f>
        <v>5.392363114267E-2</v>
      </c>
      <c r="J142" s="10">
        <f>tbl_Data[[#This Row],[Conversions]]/tbl_Data[[#This Row],[Clicks]]</f>
        <v>3.8095238095238099E-2</v>
      </c>
      <c r="K142" s="9">
        <f>tbl_Data[[#This Row],[Ad Cost]]/tbl_Data[[#This Row],[Conversions]]</f>
        <v>46.386194029850749</v>
      </c>
      <c r="L142" s="10">
        <f>(tbl_Data[[#This Row],[Clicks]]/tbl_Data[[#This Row],[Impressions]])</f>
        <v>3.0515444241538309E-2</v>
      </c>
      <c r="M142" s="9">
        <f>tbl_Data[[#This Row],[Revenue from Ads]]/tbl_Data[[#This Row],[Ad Cost]]</f>
        <v>1.6347974902465512</v>
      </c>
    </row>
    <row r="143" spans="1:13" x14ac:dyDescent="0.35">
      <c r="A143" s="8">
        <v>44980</v>
      </c>
      <c r="B143" t="s">
        <v>17</v>
      </c>
      <c r="C143" s="9">
        <v>9568.7999999999993</v>
      </c>
      <c r="D143">
        <v>328705</v>
      </c>
      <c r="E143">
        <v>3936</v>
      </c>
      <c r="F143" t="s">
        <v>11</v>
      </c>
      <c r="G143">
        <v>151</v>
      </c>
      <c r="H143" s="9">
        <v>8904.9699999999993</v>
      </c>
      <c r="I143" s="9">
        <f>tbl_Data[[#This Row],[Ad Cost]]/tbl_Data[[#This Row],[Impressions]]</f>
        <v>2.9110600690588823E-2</v>
      </c>
      <c r="J143" s="10">
        <f>tbl_Data[[#This Row],[Conversions]]/tbl_Data[[#This Row],[Clicks]]</f>
        <v>3.8363821138211379E-2</v>
      </c>
      <c r="K143" s="9">
        <f>tbl_Data[[#This Row],[Ad Cost]]/tbl_Data[[#This Row],[Conversions]]</f>
        <v>63.369536423841055</v>
      </c>
      <c r="L143" s="10">
        <f>(tbl_Data[[#This Row],[Clicks]]/tbl_Data[[#This Row],[Impressions]])</f>
        <v>1.1974262636710729E-2</v>
      </c>
      <c r="M143" s="9">
        <f>tbl_Data[[#This Row],[Revenue from Ads]]/tbl_Data[[#This Row],[Ad Cost]]</f>
        <v>0.93062557478471697</v>
      </c>
    </row>
    <row r="144" spans="1:13" x14ac:dyDescent="0.35">
      <c r="A144" s="8">
        <v>44980</v>
      </c>
      <c r="B144" t="s">
        <v>17</v>
      </c>
      <c r="C144" s="9">
        <v>49707</v>
      </c>
      <c r="D144">
        <v>213883</v>
      </c>
      <c r="E144">
        <v>14016</v>
      </c>
      <c r="F144" t="s">
        <v>11</v>
      </c>
      <c r="G144">
        <v>136</v>
      </c>
      <c r="H144" s="9">
        <v>18589.580000000002</v>
      </c>
      <c r="I144" s="9">
        <f>tbl_Data[[#This Row],[Ad Cost]]/tbl_Data[[#This Row],[Impressions]]</f>
        <v>0.23240276225786996</v>
      </c>
      <c r="J144" s="10">
        <f>tbl_Data[[#This Row],[Conversions]]/tbl_Data[[#This Row],[Clicks]]</f>
        <v>9.7031963470319629E-3</v>
      </c>
      <c r="K144" s="9">
        <f>tbl_Data[[#This Row],[Ad Cost]]/tbl_Data[[#This Row],[Conversions]]</f>
        <v>365.49264705882354</v>
      </c>
      <c r="L144" s="10">
        <f>(tbl_Data[[#This Row],[Clicks]]/tbl_Data[[#This Row],[Impressions]])</f>
        <v>6.5531154883744849E-2</v>
      </c>
      <c r="M144" s="9">
        <f>tbl_Data[[#This Row],[Revenue from Ads]]/tbl_Data[[#This Row],[Ad Cost]]</f>
        <v>0.37398314120747583</v>
      </c>
    </row>
    <row r="145" spans="1:13" x14ac:dyDescent="0.35">
      <c r="A145" s="8">
        <v>44980</v>
      </c>
      <c r="B145" t="s">
        <v>17</v>
      </c>
      <c r="C145" s="9">
        <v>49437</v>
      </c>
      <c r="D145">
        <v>360312</v>
      </c>
      <c r="E145">
        <v>7111</v>
      </c>
      <c r="F145" t="s">
        <v>25</v>
      </c>
      <c r="G145">
        <v>193</v>
      </c>
      <c r="H145" s="9">
        <v>68526.259999999995</v>
      </c>
      <c r="I145" s="9">
        <f>tbl_Data[[#This Row],[Ad Cost]]/tbl_Data[[#This Row],[Impressions]]</f>
        <v>0.13720608805701726</v>
      </c>
      <c r="J145" s="10">
        <f>tbl_Data[[#This Row],[Conversions]]/tbl_Data[[#This Row],[Clicks]]</f>
        <v>2.7141049078891859E-2</v>
      </c>
      <c r="K145" s="9">
        <f>tbl_Data[[#This Row],[Ad Cost]]/tbl_Data[[#This Row],[Conversions]]</f>
        <v>256.15025906735752</v>
      </c>
      <c r="L145" s="10">
        <f>(tbl_Data[[#This Row],[Clicks]]/tbl_Data[[#This Row],[Impressions]])</f>
        <v>1.9735673527387376E-2</v>
      </c>
      <c r="M145" s="9">
        <f>tbl_Data[[#This Row],[Revenue from Ads]]/tbl_Data[[#This Row],[Ad Cost]]</f>
        <v>1.3861330582357343</v>
      </c>
    </row>
    <row r="146" spans="1:13" x14ac:dyDescent="0.35">
      <c r="A146" s="8">
        <v>44981</v>
      </c>
      <c r="B146" t="s">
        <v>15</v>
      </c>
      <c r="C146" s="9">
        <v>18956</v>
      </c>
      <c r="D146">
        <v>219812</v>
      </c>
      <c r="E146">
        <v>9909</v>
      </c>
      <c r="F146" t="s">
        <v>11</v>
      </c>
      <c r="G146" s="11">
        <v>95</v>
      </c>
      <c r="H146" s="9">
        <v>4686.78</v>
      </c>
      <c r="I146" s="9">
        <f>tbl_Data[[#This Row],[Ad Cost]]/tbl_Data[[#This Row],[Impressions]]</f>
        <v>8.6237330082070129E-2</v>
      </c>
      <c r="J146" s="10">
        <f>tbl_Data[[#This Row],[Conversions]]/tbl_Data[[#This Row],[Clicks]]</f>
        <v>9.5872439196689873E-3</v>
      </c>
      <c r="K146" s="9">
        <f>tbl_Data[[#This Row],[Ad Cost]]/tbl_Data[[#This Row],[Conversions]]</f>
        <v>199.53684210526316</v>
      </c>
      <c r="L146" s="10">
        <f>(tbl_Data[[#This Row],[Clicks]]/tbl_Data[[#This Row],[Impressions]])</f>
        <v>4.5079431514203044E-2</v>
      </c>
      <c r="M146" s="9">
        <f>tbl_Data[[#This Row],[Revenue from Ads]]/tbl_Data[[#This Row],[Ad Cost]]</f>
        <v>0.24724519940915804</v>
      </c>
    </row>
    <row r="147" spans="1:13" x14ac:dyDescent="0.35">
      <c r="A147" s="8">
        <v>44981</v>
      </c>
      <c r="B147" t="s">
        <v>12</v>
      </c>
      <c r="C147" s="9">
        <v>49354</v>
      </c>
      <c r="D147">
        <v>242752</v>
      </c>
      <c r="E147">
        <v>15636</v>
      </c>
      <c r="F147" t="s">
        <v>13</v>
      </c>
      <c r="G147">
        <v>205</v>
      </c>
      <c r="H147" s="9">
        <v>3257372</v>
      </c>
      <c r="I147" s="9">
        <f>tbl_Data[[#This Row],[Ad Cost]]/tbl_Data[[#This Row],[Impressions]]</f>
        <v>0.20331037437384655</v>
      </c>
      <c r="J147" s="10">
        <f>tbl_Data[[#This Row],[Conversions]]/tbl_Data[[#This Row],[Clicks]]</f>
        <v>1.3110770017907393E-2</v>
      </c>
      <c r="K147" s="9">
        <f>tbl_Data[[#This Row],[Ad Cost]]/tbl_Data[[#This Row],[Conversions]]</f>
        <v>240.75121951219512</v>
      </c>
      <c r="L147" s="10">
        <f>(tbl_Data[[#This Row],[Clicks]]/tbl_Data[[#This Row],[Impressions]])</f>
        <v>6.4411415765884522E-2</v>
      </c>
      <c r="M147" s="9">
        <f>tbl_Data[[#This Row],[Revenue from Ads]]/tbl_Data[[#This Row],[Ad Cost]]</f>
        <v>66.000162094257817</v>
      </c>
    </row>
    <row r="148" spans="1:13" x14ac:dyDescent="0.35">
      <c r="A148" s="8">
        <v>44981</v>
      </c>
      <c r="B148" t="s">
        <v>20</v>
      </c>
      <c r="C148" s="9">
        <v>6424.4</v>
      </c>
      <c r="D148">
        <v>243361</v>
      </c>
      <c r="E148">
        <v>16114</v>
      </c>
      <c r="F148" t="s">
        <v>13</v>
      </c>
      <c r="G148">
        <v>857</v>
      </c>
      <c r="H148" s="9">
        <v>27964.89</v>
      </c>
      <c r="I148" s="9">
        <f>tbl_Data[[#This Row],[Ad Cost]]/tbl_Data[[#This Row],[Impressions]]</f>
        <v>2.6398642346144204E-2</v>
      </c>
      <c r="J148" s="10">
        <f>tbl_Data[[#This Row],[Conversions]]/tbl_Data[[#This Row],[Clicks]]</f>
        <v>5.3183567084522772E-2</v>
      </c>
      <c r="K148" s="9">
        <f>tbl_Data[[#This Row],[Ad Cost]]/tbl_Data[[#This Row],[Conversions]]</f>
        <v>7.4963827304550756</v>
      </c>
      <c r="L148" s="10">
        <f>(tbl_Data[[#This Row],[Clicks]]/tbl_Data[[#This Row],[Impressions]])</f>
        <v>6.6214389322857808E-2</v>
      </c>
      <c r="M148" s="9">
        <f>tbl_Data[[#This Row],[Revenue from Ads]]/tbl_Data[[#This Row],[Ad Cost]]</f>
        <v>4.3529185604881393</v>
      </c>
    </row>
    <row r="149" spans="1:13" x14ac:dyDescent="0.35">
      <c r="A149" s="8">
        <v>44982</v>
      </c>
      <c r="B149" t="s">
        <v>12</v>
      </c>
      <c r="C149" s="9">
        <v>31398</v>
      </c>
      <c r="D149">
        <v>208396</v>
      </c>
      <c r="E149">
        <v>6022</v>
      </c>
      <c r="F149" t="s">
        <v>11</v>
      </c>
      <c r="G149">
        <v>164</v>
      </c>
      <c r="H149" s="9">
        <v>35891.949999999997</v>
      </c>
      <c r="I149" s="9">
        <f>tbl_Data[[#This Row],[Ad Cost]]/tbl_Data[[#This Row],[Impressions]]</f>
        <v>0.15066507994395287</v>
      </c>
      <c r="J149" s="10">
        <f>tbl_Data[[#This Row],[Conversions]]/tbl_Data[[#This Row],[Clicks]]</f>
        <v>2.723347725008303E-2</v>
      </c>
      <c r="K149" s="9">
        <f>tbl_Data[[#This Row],[Ad Cost]]/tbl_Data[[#This Row],[Conversions]]</f>
        <v>191.45121951219511</v>
      </c>
      <c r="L149" s="10">
        <f>(tbl_Data[[#This Row],[Clicks]]/tbl_Data[[#This Row],[Impressions]])</f>
        <v>2.8896907810130712E-2</v>
      </c>
      <c r="M149" s="9">
        <f>tbl_Data[[#This Row],[Revenue from Ads]]/tbl_Data[[#This Row],[Ad Cost]]</f>
        <v>1.1431285432193132</v>
      </c>
    </row>
    <row r="150" spans="1:13" x14ac:dyDescent="0.35">
      <c r="A150" s="8">
        <v>44983</v>
      </c>
      <c r="B150" t="s">
        <v>16</v>
      </c>
      <c r="C150" s="9">
        <v>44357</v>
      </c>
      <c r="D150">
        <v>310684</v>
      </c>
      <c r="E150">
        <v>12888</v>
      </c>
      <c r="F150" t="s">
        <v>13</v>
      </c>
      <c r="G150" s="11">
        <v>927</v>
      </c>
      <c r="H150" s="9">
        <v>48801.33</v>
      </c>
      <c r="I150" s="9">
        <f>tbl_Data[[#This Row],[Ad Cost]]/tbl_Data[[#This Row],[Impressions]]</f>
        <v>0.14277207709441103</v>
      </c>
      <c r="J150" s="10">
        <f>tbl_Data[[#This Row],[Conversions]]/tbl_Data[[#This Row],[Clicks]]</f>
        <v>7.1927374301675978E-2</v>
      </c>
      <c r="K150" s="9">
        <f>tbl_Data[[#This Row],[Ad Cost]]/tbl_Data[[#This Row],[Conversions]]</f>
        <v>47.850053937432577</v>
      </c>
      <c r="L150" s="10">
        <f>(tbl_Data[[#This Row],[Clicks]]/tbl_Data[[#This Row],[Impressions]])</f>
        <v>4.1482664057370187E-2</v>
      </c>
      <c r="M150" s="9">
        <f>tbl_Data[[#This Row],[Revenue from Ads]]/tbl_Data[[#This Row],[Ad Cost]]</f>
        <v>1.1001945577924568</v>
      </c>
    </row>
    <row r="151" spans="1:13" x14ac:dyDescent="0.35">
      <c r="A151" s="8">
        <v>44983</v>
      </c>
      <c r="B151" t="s">
        <v>15</v>
      </c>
      <c r="C151" s="9">
        <v>29643</v>
      </c>
      <c r="D151">
        <v>424104</v>
      </c>
      <c r="E151">
        <v>3996</v>
      </c>
      <c r="F151" t="s">
        <v>11</v>
      </c>
      <c r="G151">
        <v>243</v>
      </c>
      <c r="H151" s="9">
        <v>50839.13</v>
      </c>
      <c r="I151" s="9">
        <f>tbl_Data[[#This Row],[Ad Cost]]/tbl_Data[[#This Row],[Impressions]]</f>
        <v>6.9895591647331792E-2</v>
      </c>
      <c r="J151" s="10">
        <f>tbl_Data[[#This Row],[Conversions]]/tbl_Data[[#This Row],[Clicks]]</f>
        <v>6.0810810810810814E-2</v>
      </c>
      <c r="K151" s="9">
        <f>tbl_Data[[#This Row],[Ad Cost]]/tbl_Data[[#This Row],[Conversions]]</f>
        <v>121.98765432098766</v>
      </c>
      <c r="L151" s="10">
        <f>(tbl_Data[[#This Row],[Clicks]]/tbl_Data[[#This Row],[Impressions]])</f>
        <v>9.4222171920095073E-3</v>
      </c>
      <c r="M151" s="9">
        <f>tbl_Data[[#This Row],[Revenue from Ads]]/tbl_Data[[#This Row],[Ad Cost]]</f>
        <v>1.7150467226663968</v>
      </c>
    </row>
    <row r="152" spans="1:13" x14ac:dyDescent="0.35">
      <c r="A152" s="8">
        <v>44984</v>
      </c>
      <c r="B152" t="s">
        <v>14</v>
      </c>
      <c r="C152" s="9">
        <v>29887</v>
      </c>
      <c r="D152">
        <v>443490</v>
      </c>
      <c r="E152">
        <v>11106</v>
      </c>
      <c r="F152" t="s">
        <v>13</v>
      </c>
      <c r="G152">
        <v>365</v>
      </c>
      <c r="H152" s="9">
        <v>23609.71</v>
      </c>
      <c r="I152" s="9">
        <f>tbl_Data[[#This Row],[Ad Cost]]/tbl_Data[[#This Row],[Impressions]]</f>
        <v>6.7390471036550992E-2</v>
      </c>
      <c r="J152" s="10">
        <f>tbl_Data[[#This Row],[Conversions]]/tbl_Data[[#This Row],[Clicks]]</f>
        <v>3.2865117954258956E-2</v>
      </c>
      <c r="K152" s="9">
        <f>tbl_Data[[#This Row],[Ad Cost]]/tbl_Data[[#This Row],[Conversions]]</f>
        <v>81.882191780821913</v>
      </c>
      <c r="L152" s="10">
        <f>(tbl_Data[[#This Row],[Clicks]]/tbl_Data[[#This Row],[Impressions]])</f>
        <v>2.5042278292633429E-2</v>
      </c>
      <c r="M152" s="9">
        <f>tbl_Data[[#This Row],[Revenue from Ads]]/tbl_Data[[#This Row],[Ad Cost]]</f>
        <v>0.789965871449125</v>
      </c>
    </row>
    <row r="153" spans="1:13" x14ac:dyDescent="0.35">
      <c r="A153" s="8">
        <v>44984</v>
      </c>
      <c r="B153" t="s">
        <v>19</v>
      </c>
      <c r="C153" s="9">
        <v>42552</v>
      </c>
      <c r="D153">
        <v>312244</v>
      </c>
      <c r="E153">
        <v>19313</v>
      </c>
      <c r="F153" t="s">
        <v>13</v>
      </c>
      <c r="G153">
        <v>108</v>
      </c>
      <c r="H153" s="9">
        <v>53790.42</v>
      </c>
      <c r="I153" s="9">
        <f>tbl_Data[[#This Row],[Ad Cost]]/tbl_Data[[#This Row],[Impressions]]</f>
        <v>0.13627803896952384</v>
      </c>
      <c r="J153" s="10">
        <f>tbl_Data[[#This Row],[Conversions]]/tbl_Data[[#This Row],[Clicks]]</f>
        <v>5.5920882307254182E-3</v>
      </c>
      <c r="K153" s="9">
        <f>tbl_Data[[#This Row],[Ad Cost]]/tbl_Data[[#This Row],[Conversions]]</f>
        <v>394</v>
      </c>
      <c r="L153" s="10">
        <f>(tbl_Data[[#This Row],[Clicks]]/tbl_Data[[#This Row],[Impressions]])</f>
        <v>6.1852269379075342E-2</v>
      </c>
      <c r="M153" s="9">
        <f>tbl_Data[[#This Row],[Revenue from Ads]]/tbl_Data[[#This Row],[Ad Cost]]</f>
        <v>1.2641102650874223</v>
      </c>
    </row>
    <row r="154" spans="1:13" x14ac:dyDescent="0.35">
      <c r="A154" s="8">
        <v>44984</v>
      </c>
      <c r="B154" t="s">
        <v>14</v>
      </c>
      <c r="C154" s="9">
        <v>11714</v>
      </c>
      <c r="D154">
        <v>358804</v>
      </c>
      <c r="E154">
        <v>10416</v>
      </c>
      <c r="F154" t="s">
        <v>13</v>
      </c>
      <c r="G154">
        <v>107</v>
      </c>
      <c r="H154" s="9">
        <v>47854.94</v>
      </c>
      <c r="I154" s="9">
        <f>tbl_Data[[#This Row],[Ad Cost]]/tbl_Data[[#This Row],[Impressions]]</f>
        <v>3.2647350642690719E-2</v>
      </c>
      <c r="J154" s="10">
        <f>tbl_Data[[#This Row],[Conversions]]/tbl_Data[[#This Row],[Clicks]]</f>
        <v>1.0272657450076805E-2</v>
      </c>
      <c r="K154" s="9">
        <f>tbl_Data[[#This Row],[Ad Cost]]/tbl_Data[[#This Row],[Conversions]]</f>
        <v>109.4766355140187</v>
      </c>
      <c r="L154" s="10">
        <f>(tbl_Data[[#This Row],[Clicks]]/tbl_Data[[#This Row],[Impressions]])</f>
        <v>2.9029776702600863E-2</v>
      </c>
      <c r="M154" s="9">
        <f>tbl_Data[[#This Row],[Revenue from Ads]]/tbl_Data[[#This Row],[Ad Cost]]</f>
        <v>4.0852774457913608</v>
      </c>
    </row>
    <row r="155" spans="1:13" x14ac:dyDescent="0.35">
      <c r="A155" s="8">
        <v>44984</v>
      </c>
      <c r="B155" t="s">
        <v>17</v>
      </c>
      <c r="C155" s="9">
        <v>25173</v>
      </c>
      <c r="D155">
        <v>340892</v>
      </c>
      <c r="E155">
        <v>5697</v>
      </c>
      <c r="F155" t="s">
        <v>11</v>
      </c>
      <c r="G155">
        <v>161</v>
      </c>
      <c r="H155" s="9">
        <v>3197.34</v>
      </c>
      <c r="I155" s="9">
        <f>tbl_Data[[#This Row],[Ad Cost]]/tbl_Data[[#This Row],[Impressions]]</f>
        <v>7.3844502071037155E-2</v>
      </c>
      <c r="J155" s="10">
        <f>tbl_Data[[#This Row],[Conversions]]/tbl_Data[[#This Row],[Clicks]]</f>
        <v>2.8260487976127787E-2</v>
      </c>
      <c r="K155" s="9">
        <f>tbl_Data[[#This Row],[Ad Cost]]/tbl_Data[[#This Row],[Conversions]]</f>
        <v>156.35403726708074</v>
      </c>
      <c r="L155" s="10">
        <f>(tbl_Data[[#This Row],[Clicks]]/tbl_Data[[#This Row],[Impressions]])</f>
        <v>1.6712037830163218E-2</v>
      </c>
      <c r="M155" s="9">
        <f>tbl_Data[[#This Row],[Revenue from Ads]]/tbl_Data[[#This Row],[Ad Cost]]</f>
        <v>0.1270146585627458</v>
      </c>
    </row>
    <row r="156" spans="1:13" x14ac:dyDescent="0.35">
      <c r="A156" s="8">
        <v>44984</v>
      </c>
      <c r="B156" t="s">
        <v>19</v>
      </c>
      <c r="C156" s="9">
        <v>24856</v>
      </c>
      <c r="D156">
        <v>480580</v>
      </c>
      <c r="E156">
        <v>12265</v>
      </c>
      <c r="F156" t="s">
        <v>11</v>
      </c>
      <c r="G156">
        <v>286</v>
      </c>
      <c r="H156" s="9">
        <v>47457.38</v>
      </c>
      <c r="I156" s="9">
        <f>tbl_Data[[#This Row],[Ad Cost]]/tbl_Data[[#This Row],[Impressions]]</f>
        <v>5.1720837321569769E-2</v>
      </c>
      <c r="J156" s="10">
        <f>tbl_Data[[#This Row],[Conversions]]/tbl_Data[[#This Row],[Clicks]]</f>
        <v>2.3318385650224215E-2</v>
      </c>
      <c r="K156" s="9">
        <f>tbl_Data[[#This Row],[Ad Cost]]/tbl_Data[[#This Row],[Conversions]]</f>
        <v>86.909090909090907</v>
      </c>
      <c r="L156" s="10">
        <f>(tbl_Data[[#This Row],[Clicks]]/tbl_Data[[#This Row],[Impressions]])</f>
        <v>2.55212451620958E-2</v>
      </c>
      <c r="M156" s="9">
        <f>tbl_Data[[#This Row],[Revenue from Ads]]/tbl_Data[[#This Row],[Ad Cost]]</f>
        <v>1.9092927261023493</v>
      </c>
    </row>
    <row r="157" spans="1:13" x14ac:dyDescent="0.35">
      <c r="A157" s="8">
        <v>44985</v>
      </c>
      <c r="B157" t="s">
        <v>16</v>
      </c>
      <c r="C157" s="9">
        <v>5061.5</v>
      </c>
      <c r="D157">
        <v>411210</v>
      </c>
      <c r="E157">
        <v>5083</v>
      </c>
      <c r="F157" t="s">
        <v>13</v>
      </c>
      <c r="G157" s="11">
        <v>347</v>
      </c>
      <c r="H157" s="9">
        <v>23260.25</v>
      </c>
      <c r="I157" s="9">
        <f>tbl_Data[[#This Row],[Ad Cost]]/tbl_Data[[#This Row],[Impressions]]</f>
        <v>1.2308795992315363E-2</v>
      </c>
      <c r="J157" s="10">
        <f>tbl_Data[[#This Row],[Conversions]]/tbl_Data[[#This Row],[Clicks]]</f>
        <v>6.8266771591579775E-2</v>
      </c>
      <c r="K157" s="9">
        <f>tbl_Data[[#This Row],[Ad Cost]]/tbl_Data[[#This Row],[Conversions]]</f>
        <v>14.586455331412104</v>
      </c>
      <c r="L157" s="10">
        <f>(tbl_Data[[#This Row],[Clicks]]/tbl_Data[[#This Row],[Impressions]])</f>
        <v>1.236108071301768E-2</v>
      </c>
      <c r="M157" s="9">
        <f>tbl_Data[[#This Row],[Revenue from Ads]]/tbl_Data[[#This Row],[Ad Cost]]</f>
        <v>4.5955250419836018</v>
      </c>
    </row>
    <row r="158" spans="1:13" x14ac:dyDescent="0.35">
      <c r="A158" s="8">
        <v>44985</v>
      </c>
      <c r="B158" t="s">
        <v>19</v>
      </c>
      <c r="C158" s="9">
        <v>39823</v>
      </c>
      <c r="D158">
        <v>270686</v>
      </c>
      <c r="E158">
        <v>5524</v>
      </c>
      <c r="F158" t="s">
        <v>13</v>
      </c>
      <c r="G158">
        <v>156</v>
      </c>
      <c r="H158" s="9">
        <v>24675.96</v>
      </c>
      <c r="I158" s="9">
        <f>tbl_Data[[#This Row],[Ad Cost]]/tbl_Data[[#This Row],[Impressions]]</f>
        <v>0.14711880185898052</v>
      </c>
      <c r="J158" s="10">
        <f>tbl_Data[[#This Row],[Conversions]]/tbl_Data[[#This Row],[Clicks]]</f>
        <v>2.8240405503258507E-2</v>
      </c>
      <c r="K158" s="9">
        <f>tbl_Data[[#This Row],[Ad Cost]]/tbl_Data[[#This Row],[Conversions]]</f>
        <v>255.27564102564102</v>
      </c>
      <c r="L158" s="10">
        <f>(tbl_Data[[#This Row],[Clicks]]/tbl_Data[[#This Row],[Impressions]])</f>
        <v>2.0407409322979395E-2</v>
      </c>
      <c r="M158" s="9">
        <f>tbl_Data[[#This Row],[Revenue from Ads]]/tbl_Data[[#This Row],[Ad Cost]]</f>
        <v>0.61964091103131358</v>
      </c>
    </row>
    <row r="159" spans="1:13" x14ac:dyDescent="0.35">
      <c r="A159" s="8">
        <v>44985</v>
      </c>
      <c r="B159" t="s">
        <v>16</v>
      </c>
      <c r="C159" s="9">
        <v>25299</v>
      </c>
      <c r="D159">
        <v>462230</v>
      </c>
      <c r="E159">
        <v>18498</v>
      </c>
      <c r="F159" t="s">
        <v>23</v>
      </c>
      <c r="G159">
        <v>391</v>
      </c>
      <c r="H159" s="9">
        <v>7623.78</v>
      </c>
      <c r="I159" s="9">
        <f>tbl_Data[[#This Row],[Ad Cost]]/tbl_Data[[#This Row],[Impressions]]</f>
        <v>5.4732492482097654E-2</v>
      </c>
      <c r="J159" s="10">
        <f>tbl_Data[[#This Row],[Conversions]]/tbl_Data[[#This Row],[Clicks]]</f>
        <v>2.1137420261649907E-2</v>
      </c>
      <c r="K159" s="9">
        <f>tbl_Data[[#This Row],[Ad Cost]]/tbl_Data[[#This Row],[Conversions]]</f>
        <v>64.703324808184149</v>
      </c>
      <c r="L159" s="10">
        <f>(tbl_Data[[#This Row],[Clicks]]/tbl_Data[[#This Row],[Impressions]])</f>
        <v>4.0019038141185126E-2</v>
      </c>
      <c r="M159" s="9">
        <f>tbl_Data[[#This Row],[Revenue from Ads]]/tbl_Data[[#This Row],[Ad Cost]]</f>
        <v>0.30134708881773981</v>
      </c>
    </row>
    <row r="160" spans="1:13" x14ac:dyDescent="0.35">
      <c r="A160" s="8">
        <v>44987</v>
      </c>
      <c r="B160" t="s">
        <v>17</v>
      </c>
      <c r="C160" s="9">
        <v>4948</v>
      </c>
      <c r="D160">
        <v>481071</v>
      </c>
      <c r="E160">
        <v>17992</v>
      </c>
      <c r="F160" t="s">
        <v>13</v>
      </c>
      <c r="G160">
        <v>457</v>
      </c>
      <c r="H160" s="9">
        <v>3570.01</v>
      </c>
      <c r="I160" s="9">
        <f>tbl_Data[[#This Row],[Ad Cost]]/tbl_Data[[#This Row],[Impressions]]</f>
        <v>1.0285384070126862E-2</v>
      </c>
      <c r="J160" s="10">
        <f>tbl_Data[[#This Row],[Conversions]]/tbl_Data[[#This Row],[Clicks]]</f>
        <v>2.5400177856825256E-2</v>
      </c>
      <c r="K160" s="9">
        <f>tbl_Data[[#This Row],[Ad Cost]]/tbl_Data[[#This Row],[Conversions]]</f>
        <v>10.827133479212254</v>
      </c>
      <c r="L160" s="10">
        <f>(tbl_Data[[#This Row],[Clicks]]/tbl_Data[[#This Row],[Impressions]])</f>
        <v>3.7399884840283448E-2</v>
      </c>
      <c r="M160" s="9">
        <f>tbl_Data[[#This Row],[Revenue from Ads]]/tbl_Data[[#This Row],[Ad Cost]]</f>
        <v>0.72150565885206153</v>
      </c>
    </row>
    <row r="161" spans="1:13" x14ac:dyDescent="0.35">
      <c r="A161" s="8">
        <v>44987</v>
      </c>
      <c r="B161" t="s">
        <v>15</v>
      </c>
      <c r="C161" s="9">
        <v>12030</v>
      </c>
      <c r="D161">
        <v>233324</v>
      </c>
      <c r="E161">
        <v>7943</v>
      </c>
      <c r="F161" t="s">
        <v>13</v>
      </c>
      <c r="G161">
        <v>324</v>
      </c>
      <c r="H161" s="9">
        <v>45877.13</v>
      </c>
      <c r="I161" s="9">
        <f>tbl_Data[[#This Row],[Ad Cost]]/tbl_Data[[#This Row],[Impressions]]</f>
        <v>5.1559205225351873E-2</v>
      </c>
      <c r="J161" s="10">
        <f>tbl_Data[[#This Row],[Conversions]]/tbl_Data[[#This Row],[Clicks]]</f>
        <v>4.0790633261991692E-2</v>
      </c>
      <c r="K161" s="9">
        <f>tbl_Data[[#This Row],[Ad Cost]]/tbl_Data[[#This Row],[Conversions]]</f>
        <v>37.129629629629626</v>
      </c>
      <c r="L161" s="10">
        <f>(tbl_Data[[#This Row],[Clicks]]/tbl_Data[[#This Row],[Impressions]])</f>
        <v>3.4042790283039893E-2</v>
      </c>
      <c r="M161" s="9">
        <f>tbl_Data[[#This Row],[Revenue from Ads]]/tbl_Data[[#This Row],[Ad Cost]]</f>
        <v>3.8135602660016623</v>
      </c>
    </row>
    <row r="162" spans="1:13" x14ac:dyDescent="0.35">
      <c r="A162" s="8">
        <v>44988</v>
      </c>
      <c r="B162" t="s">
        <v>14</v>
      </c>
      <c r="C162" s="9">
        <v>22998</v>
      </c>
      <c r="D162">
        <v>409031</v>
      </c>
      <c r="E162">
        <v>19182</v>
      </c>
      <c r="F162" t="s">
        <v>11</v>
      </c>
      <c r="G162">
        <v>486</v>
      </c>
      <c r="H162" s="9">
        <v>2864.88</v>
      </c>
      <c r="I162" s="9">
        <f>tbl_Data[[#This Row],[Ad Cost]]/tbl_Data[[#This Row],[Impressions]]</f>
        <v>5.622556725529361E-2</v>
      </c>
      <c r="J162" s="10">
        <f>tbl_Data[[#This Row],[Conversions]]/tbl_Data[[#This Row],[Clicks]]</f>
        <v>2.5336252736940883E-2</v>
      </c>
      <c r="K162" s="9">
        <f>tbl_Data[[#This Row],[Ad Cost]]/tbl_Data[[#This Row],[Conversions]]</f>
        <v>47.320987654320987</v>
      </c>
      <c r="L162" s="10">
        <f>(tbl_Data[[#This Row],[Clicks]]/tbl_Data[[#This Row],[Impressions]])</f>
        <v>4.6896201021438474E-2</v>
      </c>
      <c r="M162" s="9">
        <f>tbl_Data[[#This Row],[Revenue from Ads]]/tbl_Data[[#This Row],[Ad Cost]]</f>
        <v>0.12457083224628229</v>
      </c>
    </row>
    <row r="163" spans="1:13" x14ac:dyDescent="0.35">
      <c r="A163" s="8">
        <v>44989</v>
      </c>
      <c r="B163" t="s">
        <v>20</v>
      </c>
      <c r="C163" s="9">
        <v>25505</v>
      </c>
      <c r="D163">
        <v>498539</v>
      </c>
      <c r="E163">
        <v>13636</v>
      </c>
      <c r="F163" t="s">
        <v>13</v>
      </c>
      <c r="G163">
        <v>392</v>
      </c>
      <c r="H163" s="9">
        <v>30248</v>
      </c>
      <c r="I163" s="9">
        <f>tbl_Data[[#This Row],[Ad Cost]]/tbl_Data[[#This Row],[Impressions]]</f>
        <v>5.1159488024006147E-2</v>
      </c>
      <c r="J163" s="10">
        <f>tbl_Data[[#This Row],[Conversions]]/tbl_Data[[#This Row],[Clicks]]</f>
        <v>2.8747433264887063E-2</v>
      </c>
      <c r="K163" s="9">
        <f>tbl_Data[[#This Row],[Ad Cost]]/tbl_Data[[#This Row],[Conversions]]</f>
        <v>65.063775510204081</v>
      </c>
      <c r="L163" s="10">
        <f>(tbl_Data[[#This Row],[Clicks]]/tbl_Data[[#This Row],[Impressions]])</f>
        <v>2.7351922317010304E-2</v>
      </c>
      <c r="M163" s="9">
        <f>tbl_Data[[#This Row],[Revenue from Ads]]/tbl_Data[[#This Row],[Ad Cost]]</f>
        <v>1.1859635365614585</v>
      </c>
    </row>
    <row r="164" spans="1:13" x14ac:dyDescent="0.35">
      <c r="A164" s="8">
        <v>44990</v>
      </c>
      <c r="B164" t="s">
        <v>16</v>
      </c>
      <c r="C164" s="9">
        <v>39165</v>
      </c>
      <c r="D164">
        <v>278622</v>
      </c>
      <c r="E164">
        <v>5270</v>
      </c>
      <c r="F164" t="s">
        <v>13</v>
      </c>
      <c r="G164">
        <v>73</v>
      </c>
      <c r="H164" s="9">
        <v>60983.92</v>
      </c>
      <c r="I164" s="9">
        <f>tbl_Data[[#This Row],[Ad Cost]]/tbl_Data[[#This Row],[Impressions]]</f>
        <v>0.14056678941361414</v>
      </c>
      <c r="J164" s="10">
        <f>tbl_Data[[#This Row],[Conversions]]/tbl_Data[[#This Row],[Clicks]]</f>
        <v>1.3851992409867172E-2</v>
      </c>
      <c r="K164" s="9">
        <f>tbl_Data[[#This Row],[Ad Cost]]/tbl_Data[[#This Row],[Conversions]]</f>
        <v>536.50684931506851</v>
      </c>
      <c r="L164" s="10">
        <f>(tbl_Data[[#This Row],[Clicks]]/tbl_Data[[#This Row],[Impressions]])</f>
        <v>1.8914515005993785E-2</v>
      </c>
      <c r="M164" s="9">
        <f>tbl_Data[[#This Row],[Revenue from Ads]]/tbl_Data[[#This Row],[Ad Cost]]</f>
        <v>1.5571025150006383</v>
      </c>
    </row>
    <row r="165" spans="1:13" x14ac:dyDescent="0.35">
      <c r="A165" s="8">
        <v>44991</v>
      </c>
      <c r="B165" t="s">
        <v>20</v>
      </c>
      <c r="C165" s="9">
        <v>20994</v>
      </c>
      <c r="D165">
        <v>270505</v>
      </c>
      <c r="E165">
        <v>8778</v>
      </c>
      <c r="F165" t="s">
        <v>13</v>
      </c>
      <c r="G165">
        <v>363</v>
      </c>
      <c r="H165" s="9">
        <v>112537.98</v>
      </c>
      <c r="I165" s="9">
        <f>tbl_Data[[#This Row],[Ad Cost]]/tbl_Data[[#This Row],[Impressions]]</f>
        <v>7.7610395371619748E-2</v>
      </c>
      <c r="J165" s="10">
        <f>tbl_Data[[#This Row],[Conversions]]/tbl_Data[[#This Row],[Clicks]]</f>
        <v>4.1353383458646614E-2</v>
      </c>
      <c r="K165" s="9">
        <f>tbl_Data[[#This Row],[Ad Cost]]/tbl_Data[[#This Row],[Conversions]]</f>
        <v>57.834710743801651</v>
      </c>
      <c r="L165" s="10">
        <f>(tbl_Data[[#This Row],[Clicks]]/tbl_Data[[#This Row],[Impressions]])</f>
        <v>3.2450416812997908E-2</v>
      </c>
      <c r="M165" s="9">
        <f>tbl_Data[[#This Row],[Revenue from Ads]]/tbl_Data[[#This Row],[Ad Cost]]</f>
        <v>5.360482995141469</v>
      </c>
    </row>
    <row r="166" spans="1:13" x14ac:dyDescent="0.35">
      <c r="A166" s="8">
        <v>44991</v>
      </c>
      <c r="B166" t="s">
        <v>12</v>
      </c>
      <c r="C166" s="9">
        <v>1089.0999999999999</v>
      </c>
      <c r="D166">
        <v>410226</v>
      </c>
      <c r="E166">
        <v>16601</v>
      </c>
      <c r="F166" t="s">
        <v>13</v>
      </c>
      <c r="G166">
        <v>119</v>
      </c>
      <c r="H166" s="9">
        <v>13998.15</v>
      </c>
      <c r="I166" s="9">
        <f>tbl_Data[[#This Row],[Ad Cost]]/tbl_Data[[#This Row],[Impressions]]</f>
        <v>2.6548780428349251E-3</v>
      </c>
      <c r="J166" s="10">
        <f>tbl_Data[[#This Row],[Conversions]]/tbl_Data[[#This Row],[Clicks]]</f>
        <v>7.1682428769351244E-3</v>
      </c>
      <c r="K166" s="9">
        <f>tbl_Data[[#This Row],[Ad Cost]]/tbl_Data[[#This Row],[Conversions]]</f>
        <v>9.1521008403361339</v>
      </c>
      <c r="L166" s="10">
        <f>(tbl_Data[[#This Row],[Clicks]]/tbl_Data[[#This Row],[Impressions]])</f>
        <v>4.0467937185843898E-2</v>
      </c>
      <c r="M166" s="9">
        <f>tbl_Data[[#This Row],[Revenue from Ads]]/tbl_Data[[#This Row],[Ad Cost]]</f>
        <v>12.852951978698009</v>
      </c>
    </row>
    <row r="167" spans="1:13" x14ac:dyDescent="0.35">
      <c r="A167" s="8">
        <v>44991</v>
      </c>
      <c r="B167" t="s">
        <v>20</v>
      </c>
      <c r="C167" s="9">
        <v>34121</v>
      </c>
      <c r="D167">
        <v>453448</v>
      </c>
      <c r="E167">
        <v>13762</v>
      </c>
      <c r="F167" t="s">
        <v>13</v>
      </c>
      <c r="G167">
        <v>474</v>
      </c>
      <c r="H167" s="9">
        <v>59488.6</v>
      </c>
      <c r="I167" s="9">
        <f>tbl_Data[[#This Row],[Ad Cost]]/tbl_Data[[#This Row],[Impressions]]</f>
        <v>7.5247878477796792E-2</v>
      </c>
      <c r="J167" s="10">
        <f>tbl_Data[[#This Row],[Conversions]]/tbl_Data[[#This Row],[Clicks]]</f>
        <v>3.4442668216828946E-2</v>
      </c>
      <c r="K167" s="9">
        <f>tbl_Data[[#This Row],[Ad Cost]]/tbl_Data[[#This Row],[Conversions]]</f>
        <v>71.985232067510552</v>
      </c>
      <c r="L167" s="10">
        <f>(tbl_Data[[#This Row],[Clicks]]/tbl_Data[[#This Row],[Impressions]])</f>
        <v>3.0349676258358181E-2</v>
      </c>
      <c r="M167" s="9">
        <f>tbl_Data[[#This Row],[Revenue from Ads]]/tbl_Data[[#This Row],[Ad Cost]]</f>
        <v>1.7434600392720025</v>
      </c>
    </row>
    <row r="168" spans="1:13" x14ac:dyDescent="0.35">
      <c r="A168" s="8">
        <v>44992</v>
      </c>
      <c r="B168" t="s">
        <v>19</v>
      </c>
      <c r="C168" s="9">
        <v>37079</v>
      </c>
      <c r="D168">
        <v>405946</v>
      </c>
      <c r="E168">
        <v>19569</v>
      </c>
      <c r="F168" t="s">
        <v>13</v>
      </c>
      <c r="G168">
        <v>490</v>
      </c>
      <c r="H168" s="9">
        <v>7334.2</v>
      </c>
      <c r="I168" s="9">
        <f>tbl_Data[[#This Row],[Ad Cost]]/tbl_Data[[#This Row],[Impressions]]</f>
        <v>9.1339734841579909E-2</v>
      </c>
      <c r="J168" s="10">
        <f>tbl_Data[[#This Row],[Conversions]]/tbl_Data[[#This Row],[Clicks]]</f>
        <v>2.5039603454443251E-2</v>
      </c>
      <c r="K168" s="9">
        <f>tbl_Data[[#This Row],[Ad Cost]]/tbl_Data[[#This Row],[Conversions]]</f>
        <v>75.671428571428578</v>
      </c>
      <c r="L168" s="10">
        <f>(tbl_Data[[#This Row],[Clicks]]/tbl_Data[[#This Row],[Impressions]])</f>
        <v>4.8205919013858983E-2</v>
      </c>
      <c r="M168" s="9">
        <f>tbl_Data[[#This Row],[Revenue from Ads]]/tbl_Data[[#This Row],[Ad Cost]]</f>
        <v>0.19779929340057714</v>
      </c>
    </row>
    <row r="169" spans="1:13" x14ac:dyDescent="0.35">
      <c r="A169" s="8">
        <v>44992</v>
      </c>
      <c r="B169" t="s">
        <v>17</v>
      </c>
      <c r="C169" s="9">
        <v>6954.9</v>
      </c>
      <c r="D169">
        <v>283871</v>
      </c>
      <c r="E169">
        <v>9972</v>
      </c>
      <c r="F169" t="s">
        <v>13</v>
      </c>
      <c r="G169">
        <v>353</v>
      </c>
      <c r="H169" s="9">
        <v>42932.34</v>
      </c>
      <c r="I169" s="9">
        <f>tbl_Data[[#This Row],[Ad Cost]]/tbl_Data[[#This Row],[Impressions]]</f>
        <v>2.450021312497578E-2</v>
      </c>
      <c r="J169" s="10">
        <f>tbl_Data[[#This Row],[Conversions]]/tbl_Data[[#This Row],[Clicks]]</f>
        <v>3.5399117529081425E-2</v>
      </c>
      <c r="K169" s="9">
        <f>tbl_Data[[#This Row],[Ad Cost]]/tbl_Data[[#This Row],[Conversions]]</f>
        <v>19.70226628895184</v>
      </c>
      <c r="L169" s="10">
        <f>(tbl_Data[[#This Row],[Clicks]]/tbl_Data[[#This Row],[Impressions]])</f>
        <v>3.5128632371746321E-2</v>
      </c>
      <c r="M169" s="9">
        <f>tbl_Data[[#This Row],[Revenue from Ads]]/tbl_Data[[#This Row],[Ad Cost]]</f>
        <v>6.172962946987016</v>
      </c>
    </row>
    <row r="170" spans="1:13" x14ac:dyDescent="0.35">
      <c r="A170" s="8">
        <v>44993</v>
      </c>
      <c r="B170" t="s">
        <v>16</v>
      </c>
      <c r="C170" s="9">
        <v>44071</v>
      </c>
      <c r="D170">
        <v>261352</v>
      </c>
      <c r="E170">
        <v>7629</v>
      </c>
      <c r="F170" t="s">
        <v>13</v>
      </c>
      <c r="G170">
        <v>190</v>
      </c>
      <c r="H170" s="9">
        <v>29938.29</v>
      </c>
      <c r="I170" s="9">
        <f>tbl_Data[[#This Row],[Ad Cost]]/tbl_Data[[#This Row],[Impressions]]</f>
        <v>0.16862698582754293</v>
      </c>
      <c r="J170" s="10">
        <f>tbl_Data[[#This Row],[Conversions]]/tbl_Data[[#This Row],[Clicks]]</f>
        <v>2.4904967885699306E-2</v>
      </c>
      <c r="K170" s="9">
        <f>tbl_Data[[#This Row],[Ad Cost]]/tbl_Data[[#This Row],[Conversions]]</f>
        <v>231.95263157894738</v>
      </c>
      <c r="L170" s="10">
        <f>(tbl_Data[[#This Row],[Clicks]]/tbl_Data[[#This Row],[Impressions]])</f>
        <v>2.9190517003887476E-2</v>
      </c>
      <c r="M170" s="9">
        <f>tbl_Data[[#This Row],[Revenue from Ads]]/tbl_Data[[#This Row],[Ad Cost]]</f>
        <v>0.67931950715890266</v>
      </c>
    </row>
    <row r="171" spans="1:13" x14ac:dyDescent="0.35">
      <c r="A171" s="8">
        <v>44994</v>
      </c>
      <c r="B171" t="s">
        <v>14</v>
      </c>
      <c r="C171" s="9">
        <v>28999</v>
      </c>
      <c r="D171">
        <v>363790</v>
      </c>
      <c r="E171">
        <v>10293</v>
      </c>
      <c r="F171" t="s">
        <v>13</v>
      </c>
      <c r="G171" s="11">
        <v>247</v>
      </c>
      <c r="H171" s="9">
        <v>21075.360000000001</v>
      </c>
      <c r="I171" s="9">
        <f>tbl_Data[[#This Row],[Ad Cost]]/tbl_Data[[#This Row],[Impressions]]</f>
        <v>7.9713571016245641E-2</v>
      </c>
      <c r="J171" s="10">
        <f>tbl_Data[[#This Row],[Conversions]]/tbl_Data[[#This Row],[Clicks]]</f>
        <v>2.399689109103274E-2</v>
      </c>
      <c r="K171" s="9">
        <f>tbl_Data[[#This Row],[Ad Cost]]/tbl_Data[[#This Row],[Conversions]]</f>
        <v>117.40485829959515</v>
      </c>
      <c r="L171" s="10">
        <f>(tbl_Data[[#This Row],[Clicks]]/tbl_Data[[#This Row],[Impressions]])</f>
        <v>2.82937958712444E-2</v>
      </c>
      <c r="M171" s="9">
        <f>tbl_Data[[#This Row],[Revenue from Ads]]/tbl_Data[[#This Row],[Ad Cost]]</f>
        <v>0.72676161246939552</v>
      </c>
    </row>
    <row r="172" spans="1:13" x14ac:dyDescent="0.35">
      <c r="A172" s="8">
        <v>44995</v>
      </c>
      <c r="B172" t="s">
        <v>15</v>
      </c>
      <c r="C172" s="9">
        <v>6283.9</v>
      </c>
      <c r="D172">
        <v>285792</v>
      </c>
      <c r="E172">
        <v>2790</v>
      </c>
      <c r="F172" t="s">
        <v>11</v>
      </c>
      <c r="G172" s="11">
        <v>33</v>
      </c>
      <c r="H172" s="9">
        <v>39977.31</v>
      </c>
      <c r="I172" s="9">
        <f>tbl_Data[[#This Row],[Ad Cost]]/tbl_Data[[#This Row],[Impressions]]</f>
        <v>2.1987669353935729E-2</v>
      </c>
      <c r="J172" s="10">
        <f>tbl_Data[[#This Row],[Conversions]]/tbl_Data[[#This Row],[Clicks]]</f>
        <v>1.1827956989247311E-2</v>
      </c>
      <c r="K172" s="9">
        <f>tbl_Data[[#This Row],[Ad Cost]]/tbl_Data[[#This Row],[Conversions]]</f>
        <v>190.42121212121211</v>
      </c>
      <c r="L172" s="10">
        <f>(tbl_Data[[#This Row],[Clicks]]/tbl_Data[[#This Row],[Impressions]])</f>
        <v>9.7623446422573056E-3</v>
      </c>
      <c r="M172" s="9">
        <f>tbl_Data[[#This Row],[Revenue from Ads]]/tbl_Data[[#This Row],[Ad Cost]]</f>
        <v>6.3618628558697621</v>
      </c>
    </row>
    <row r="173" spans="1:13" x14ac:dyDescent="0.35">
      <c r="A173" s="8">
        <v>44995</v>
      </c>
      <c r="B173" t="s">
        <v>19</v>
      </c>
      <c r="C173" s="9">
        <v>28527</v>
      </c>
      <c r="D173">
        <v>336042</v>
      </c>
      <c r="E173">
        <v>12043</v>
      </c>
      <c r="F173" t="s">
        <v>13</v>
      </c>
      <c r="G173" s="11">
        <v>144</v>
      </c>
      <c r="H173" s="9">
        <v>47334</v>
      </c>
      <c r="I173" s="9">
        <f>tbl_Data[[#This Row],[Ad Cost]]/tbl_Data[[#This Row],[Impressions]]</f>
        <v>8.4891174317496029E-2</v>
      </c>
      <c r="J173" s="10">
        <f>tbl_Data[[#This Row],[Conversions]]/tbl_Data[[#This Row],[Clicks]]</f>
        <v>1.1957153533172797E-2</v>
      </c>
      <c r="K173" s="9">
        <f>tbl_Data[[#This Row],[Ad Cost]]/tbl_Data[[#This Row],[Conversions]]</f>
        <v>198.10416666666666</v>
      </c>
      <c r="L173" s="10">
        <f>(tbl_Data[[#This Row],[Clicks]]/tbl_Data[[#This Row],[Impressions]])</f>
        <v>3.5837782181989158E-2</v>
      </c>
      <c r="M173" s="9">
        <f>tbl_Data[[#This Row],[Revenue from Ads]]/tbl_Data[[#This Row],[Ad Cost]]</f>
        <v>1.659270165106741</v>
      </c>
    </row>
    <row r="174" spans="1:13" x14ac:dyDescent="0.35">
      <c r="A174" s="8">
        <v>44995</v>
      </c>
      <c r="B174" t="s">
        <v>14</v>
      </c>
      <c r="C174" s="9">
        <v>21035</v>
      </c>
      <c r="D174">
        <v>274248</v>
      </c>
      <c r="E174">
        <v>10493</v>
      </c>
      <c r="F174" t="s">
        <v>11</v>
      </c>
      <c r="G174" s="11">
        <v>755</v>
      </c>
      <c r="H174" s="9">
        <v>6343.21</v>
      </c>
      <c r="I174" s="9">
        <f>tbl_Data[[#This Row],[Ad Cost]]/tbl_Data[[#This Row],[Impressions]]</f>
        <v>7.6700650506111259E-2</v>
      </c>
      <c r="J174" s="10">
        <f>tbl_Data[[#This Row],[Conversions]]/tbl_Data[[#This Row],[Clicks]]</f>
        <v>7.1952730391689701E-2</v>
      </c>
      <c r="K174" s="9">
        <f>tbl_Data[[#This Row],[Ad Cost]]/tbl_Data[[#This Row],[Conversions]]</f>
        <v>27.860927152317881</v>
      </c>
      <c r="L174" s="10">
        <f>(tbl_Data[[#This Row],[Clicks]]/tbl_Data[[#This Row],[Impressions]])</f>
        <v>3.8260990052798927E-2</v>
      </c>
      <c r="M174" s="9">
        <f>tbl_Data[[#This Row],[Revenue from Ads]]/tbl_Data[[#This Row],[Ad Cost]]</f>
        <v>0.30155502733539341</v>
      </c>
    </row>
    <row r="175" spans="1:13" x14ac:dyDescent="0.35">
      <c r="A175" s="8">
        <v>44995</v>
      </c>
      <c r="B175" t="s">
        <v>17</v>
      </c>
      <c r="C175" s="9">
        <v>20002</v>
      </c>
      <c r="D175">
        <v>426629</v>
      </c>
      <c r="E175">
        <v>10836</v>
      </c>
      <c r="F175" t="s">
        <v>11</v>
      </c>
      <c r="G175">
        <v>150</v>
      </c>
      <c r="H175" s="9">
        <v>20152.23</v>
      </c>
      <c r="I175" s="9">
        <f>tbl_Data[[#This Row],[Ad Cost]]/tbl_Data[[#This Row],[Impressions]]</f>
        <v>4.6883826462804923E-2</v>
      </c>
      <c r="J175" s="10">
        <f>tbl_Data[[#This Row],[Conversions]]/tbl_Data[[#This Row],[Clicks]]</f>
        <v>1.3842746400885935E-2</v>
      </c>
      <c r="K175" s="9">
        <f>tbl_Data[[#This Row],[Ad Cost]]/tbl_Data[[#This Row],[Conversions]]</f>
        <v>133.34666666666666</v>
      </c>
      <c r="L175" s="10">
        <f>(tbl_Data[[#This Row],[Clicks]]/tbl_Data[[#This Row],[Impressions]])</f>
        <v>2.5399117265821124E-2</v>
      </c>
      <c r="M175" s="9">
        <f>tbl_Data[[#This Row],[Revenue from Ads]]/tbl_Data[[#This Row],[Ad Cost]]</f>
        <v>1.0075107489251074</v>
      </c>
    </row>
    <row r="176" spans="1:13" x14ac:dyDescent="0.35">
      <c r="A176" s="8">
        <v>44995</v>
      </c>
      <c r="B176" t="s">
        <v>12</v>
      </c>
      <c r="C176" s="9">
        <v>24948</v>
      </c>
      <c r="D176">
        <v>274740</v>
      </c>
      <c r="E176">
        <v>5746</v>
      </c>
      <c r="F176" t="s">
        <v>11</v>
      </c>
      <c r="G176">
        <v>290</v>
      </c>
      <c r="H176" s="9">
        <v>69109.14</v>
      </c>
      <c r="I176" s="9">
        <f>tbl_Data[[#This Row],[Ad Cost]]/tbl_Data[[#This Row],[Impressions]]</f>
        <v>9.0805852806289583E-2</v>
      </c>
      <c r="J176" s="10">
        <f>tbl_Data[[#This Row],[Conversions]]/tbl_Data[[#This Row],[Clicks]]</f>
        <v>5.0469892098851374E-2</v>
      </c>
      <c r="K176" s="9">
        <f>tbl_Data[[#This Row],[Ad Cost]]/tbl_Data[[#This Row],[Conversions]]</f>
        <v>86.027586206896558</v>
      </c>
      <c r="L176" s="10">
        <f>(tbl_Data[[#This Row],[Clicks]]/tbl_Data[[#This Row],[Impressions]])</f>
        <v>2.0914318992502002E-2</v>
      </c>
      <c r="M176" s="9">
        <f>tbl_Data[[#This Row],[Revenue from Ads]]/tbl_Data[[#This Row],[Ad Cost]]</f>
        <v>2.770127465127465</v>
      </c>
    </row>
    <row r="177" spans="1:13" x14ac:dyDescent="0.35">
      <c r="A177" s="8">
        <v>44995</v>
      </c>
      <c r="B177" t="s">
        <v>20</v>
      </c>
      <c r="C177" s="9">
        <v>44427</v>
      </c>
      <c r="D177">
        <v>296171</v>
      </c>
      <c r="E177">
        <v>4075</v>
      </c>
      <c r="F177" t="s">
        <v>23</v>
      </c>
      <c r="G177">
        <v>258</v>
      </c>
      <c r="H177" s="9">
        <v>302512</v>
      </c>
      <c r="I177" s="9">
        <f>tbl_Data[[#This Row],[Ad Cost]]/tbl_Data[[#This Row],[Impressions]]</f>
        <v>0.15000455817753933</v>
      </c>
      <c r="J177" s="10">
        <f>tbl_Data[[#This Row],[Conversions]]/tbl_Data[[#This Row],[Clicks]]</f>
        <v>6.331288343558282E-2</v>
      </c>
      <c r="K177" s="9">
        <f>tbl_Data[[#This Row],[Ad Cost]]/tbl_Data[[#This Row],[Conversions]]</f>
        <v>172.19767441860466</v>
      </c>
      <c r="L177" s="10">
        <f>(tbl_Data[[#This Row],[Clicks]]/tbl_Data[[#This Row],[Impressions]])</f>
        <v>1.3758943313153549E-2</v>
      </c>
      <c r="M177" s="9">
        <f>tbl_Data[[#This Row],[Revenue from Ads]]/tbl_Data[[#This Row],[Ad Cost]]</f>
        <v>6.8091926080986784</v>
      </c>
    </row>
    <row r="178" spans="1:13" x14ac:dyDescent="0.35">
      <c r="A178" s="8">
        <v>44996</v>
      </c>
      <c r="B178" t="s">
        <v>15</v>
      </c>
      <c r="C178" s="9">
        <v>5134.3999999999996</v>
      </c>
      <c r="D178">
        <v>202492</v>
      </c>
      <c r="E178">
        <v>15150</v>
      </c>
      <c r="F178" t="s">
        <v>11</v>
      </c>
      <c r="G178">
        <v>139</v>
      </c>
      <c r="H178" s="9">
        <v>20476.98</v>
      </c>
      <c r="I178" s="9">
        <f>tbl_Data[[#This Row],[Ad Cost]]/tbl_Data[[#This Row],[Impressions]]</f>
        <v>2.5356063449420221E-2</v>
      </c>
      <c r="J178" s="10">
        <f>tbl_Data[[#This Row],[Conversions]]/tbl_Data[[#This Row],[Clicks]]</f>
        <v>9.1749174917491755E-3</v>
      </c>
      <c r="K178" s="9">
        <f>tbl_Data[[#This Row],[Ad Cost]]/tbl_Data[[#This Row],[Conversions]]</f>
        <v>36.938129496402873</v>
      </c>
      <c r="L178" s="10">
        <f>(tbl_Data[[#This Row],[Clicks]]/tbl_Data[[#This Row],[Impressions]])</f>
        <v>7.4817770578590764E-2</v>
      </c>
      <c r="M178" s="9">
        <f>tbl_Data[[#This Row],[Revenue from Ads]]/tbl_Data[[#This Row],[Ad Cost]]</f>
        <v>3.9881933624181989</v>
      </c>
    </row>
    <row r="179" spans="1:13" x14ac:dyDescent="0.35">
      <c r="A179" s="8">
        <v>44996</v>
      </c>
      <c r="B179" t="s">
        <v>12</v>
      </c>
      <c r="C179" s="9">
        <v>9200.9</v>
      </c>
      <c r="D179">
        <v>229415</v>
      </c>
      <c r="E179">
        <v>3132</v>
      </c>
      <c r="F179" t="s">
        <v>24</v>
      </c>
      <c r="G179">
        <v>39</v>
      </c>
      <c r="H179" s="9">
        <v>69873.42</v>
      </c>
      <c r="I179" s="9">
        <f>tbl_Data[[#This Row],[Ad Cost]]/tbl_Data[[#This Row],[Impressions]]</f>
        <v>4.0105921583157157E-2</v>
      </c>
      <c r="J179" s="10">
        <f>tbl_Data[[#This Row],[Conversions]]/tbl_Data[[#This Row],[Clicks]]</f>
        <v>1.2452107279693486E-2</v>
      </c>
      <c r="K179" s="9">
        <f>tbl_Data[[#This Row],[Ad Cost]]/tbl_Data[[#This Row],[Conversions]]</f>
        <v>235.92051282051281</v>
      </c>
      <c r="L179" s="10">
        <f>(tbl_Data[[#This Row],[Clicks]]/tbl_Data[[#This Row],[Impressions]])</f>
        <v>1.3652115162478478E-2</v>
      </c>
      <c r="M179" s="9">
        <f>tbl_Data[[#This Row],[Revenue from Ads]]/tbl_Data[[#This Row],[Ad Cost]]</f>
        <v>7.594194046234608</v>
      </c>
    </row>
    <row r="180" spans="1:13" x14ac:dyDescent="0.35">
      <c r="A180" s="8">
        <v>44996</v>
      </c>
      <c r="B180" t="s">
        <v>14</v>
      </c>
      <c r="C180" s="9">
        <v>27794</v>
      </c>
      <c r="D180">
        <v>286607</v>
      </c>
      <c r="E180">
        <v>10882</v>
      </c>
      <c r="F180" t="s">
        <v>11</v>
      </c>
      <c r="G180">
        <v>334</v>
      </c>
      <c r="H180" s="9">
        <v>16060.57</v>
      </c>
      <c r="I180" s="9">
        <f>tbl_Data[[#This Row],[Ad Cost]]/tbl_Data[[#This Row],[Impressions]]</f>
        <v>9.6975998492709534E-2</v>
      </c>
      <c r="J180" s="10">
        <f>tbl_Data[[#This Row],[Conversions]]/tbl_Data[[#This Row],[Clicks]]</f>
        <v>3.0692887336886601E-2</v>
      </c>
      <c r="K180" s="9">
        <f>tbl_Data[[#This Row],[Ad Cost]]/tbl_Data[[#This Row],[Conversions]]</f>
        <v>83.215568862275447</v>
      </c>
      <c r="L180" s="10">
        <f>(tbl_Data[[#This Row],[Clicks]]/tbl_Data[[#This Row],[Impressions]])</f>
        <v>3.7968367834700478E-2</v>
      </c>
      <c r="M180" s="9">
        <f>tbl_Data[[#This Row],[Revenue from Ads]]/tbl_Data[[#This Row],[Ad Cost]]</f>
        <v>0.57784305965316252</v>
      </c>
    </row>
    <row r="181" spans="1:13" x14ac:dyDescent="0.35">
      <c r="A181" s="8">
        <v>44998</v>
      </c>
      <c r="B181" t="s">
        <v>17</v>
      </c>
      <c r="C181" s="9">
        <v>7866.6</v>
      </c>
      <c r="D181">
        <v>258945</v>
      </c>
      <c r="E181">
        <v>3504</v>
      </c>
      <c r="F181" t="s">
        <v>13</v>
      </c>
      <c r="G181">
        <v>46</v>
      </c>
      <c r="H181" s="9">
        <v>57981.13</v>
      </c>
      <c r="I181" s="9">
        <f>tbl_Data[[#This Row],[Ad Cost]]/tbl_Data[[#This Row],[Impressions]]</f>
        <v>3.0379424202050628E-2</v>
      </c>
      <c r="J181" s="10">
        <f>tbl_Data[[#This Row],[Conversions]]/tbl_Data[[#This Row],[Clicks]]</f>
        <v>1.3127853881278538E-2</v>
      </c>
      <c r="K181" s="9">
        <f>tbl_Data[[#This Row],[Ad Cost]]/tbl_Data[[#This Row],[Conversions]]</f>
        <v>171.01304347826087</v>
      </c>
      <c r="L181" s="10">
        <f>(tbl_Data[[#This Row],[Clicks]]/tbl_Data[[#This Row],[Impressions]])</f>
        <v>1.3531831083820889E-2</v>
      </c>
      <c r="M181" s="9">
        <f>tbl_Data[[#This Row],[Revenue from Ads]]/tbl_Data[[#This Row],[Ad Cost]]</f>
        <v>7.3705450893651632</v>
      </c>
    </row>
    <row r="182" spans="1:13" x14ac:dyDescent="0.35">
      <c r="A182" s="8">
        <v>44998</v>
      </c>
      <c r="B182" t="s">
        <v>14</v>
      </c>
      <c r="C182" s="9">
        <v>16278</v>
      </c>
      <c r="D182">
        <v>377584</v>
      </c>
      <c r="E182">
        <v>14217</v>
      </c>
      <c r="F182" t="s">
        <v>22</v>
      </c>
      <c r="G182">
        <v>316</v>
      </c>
      <c r="H182" s="9">
        <v>38813.9</v>
      </c>
      <c r="I182" s="9">
        <f>tbl_Data[[#This Row],[Ad Cost]]/tbl_Data[[#This Row],[Impressions]]</f>
        <v>4.3110936904106105E-2</v>
      </c>
      <c r="J182" s="10">
        <f>tbl_Data[[#This Row],[Conversions]]/tbl_Data[[#This Row],[Clicks]]</f>
        <v>2.2226911444045861E-2</v>
      </c>
      <c r="K182" s="9">
        <f>tbl_Data[[#This Row],[Ad Cost]]/tbl_Data[[#This Row],[Conversions]]</f>
        <v>51.5126582278481</v>
      </c>
      <c r="L182" s="10">
        <f>(tbl_Data[[#This Row],[Clicks]]/tbl_Data[[#This Row],[Impressions]])</f>
        <v>3.7652548836815118E-2</v>
      </c>
      <c r="M182" s="9">
        <f>tbl_Data[[#This Row],[Revenue from Ads]]/tbl_Data[[#This Row],[Ad Cost]]</f>
        <v>2.3844391202850472</v>
      </c>
    </row>
    <row r="183" spans="1:13" x14ac:dyDescent="0.35">
      <c r="A183" s="8">
        <v>44998</v>
      </c>
      <c r="B183" t="s">
        <v>17</v>
      </c>
      <c r="C183" s="9">
        <v>46402</v>
      </c>
      <c r="D183">
        <v>287448</v>
      </c>
      <c r="E183">
        <v>15942</v>
      </c>
      <c r="F183" t="s">
        <v>13</v>
      </c>
      <c r="G183">
        <v>330</v>
      </c>
      <c r="H183" s="9">
        <v>21577.7</v>
      </c>
      <c r="I183" s="9">
        <f>tbl_Data[[#This Row],[Ad Cost]]/tbl_Data[[#This Row],[Impressions]]</f>
        <v>0.16142745818374105</v>
      </c>
      <c r="J183" s="10">
        <f>tbl_Data[[#This Row],[Conversions]]/tbl_Data[[#This Row],[Clicks]]</f>
        <v>2.0700037636432068E-2</v>
      </c>
      <c r="K183" s="9">
        <f>tbl_Data[[#This Row],[Ad Cost]]/tbl_Data[[#This Row],[Conversions]]</f>
        <v>140.61212121212122</v>
      </c>
      <c r="L183" s="10">
        <f>(tbl_Data[[#This Row],[Clicks]]/tbl_Data[[#This Row],[Impressions]])</f>
        <v>5.5460465892961511E-2</v>
      </c>
      <c r="M183" s="9">
        <f>tbl_Data[[#This Row],[Revenue from Ads]]/tbl_Data[[#This Row],[Ad Cost]]</f>
        <v>0.46501659411232277</v>
      </c>
    </row>
    <row r="184" spans="1:13" x14ac:dyDescent="0.35">
      <c r="A184" s="8">
        <v>45000</v>
      </c>
      <c r="B184" t="s">
        <v>12</v>
      </c>
      <c r="C184" s="9">
        <v>26476</v>
      </c>
      <c r="D184">
        <v>425416</v>
      </c>
      <c r="E184">
        <v>1800</v>
      </c>
      <c r="F184" t="s">
        <v>13</v>
      </c>
      <c r="G184" s="11">
        <v>43</v>
      </c>
      <c r="H184" s="9">
        <v>23384.02</v>
      </c>
      <c r="I184" s="9">
        <f>tbl_Data[[#This Row],[Ad Cost]]/tbl_Data[[#This Row],[Impressions]]</f>
        <v>6.2235552964627565E-2</v>
      </c>
      <c r="J184" s="10">
        <f>tbl_Data[[#This Row],[Conversions]]/tbl_Data[[#This Row],[Clicks]]</f>
        <v>2.388888888888889E-2</v>
      </c>
      <c r="K184" s="9">
        <f>tbl_Data[[#This Row],[Ad Cost]]/tbl_Data[[#This Row],[Conversions]]</f>
        <v>615.72093023255809</v>
      </c>
      <c r="L184" s="10">
        <f>(tbl_Data[[#This Row],[Clicks]]/tbl_Data[[#This Row],[Impressions]])</f>
        <v>4.2311525659589674E-3</v>
      </c>
      <c r="M184" s="9">
        <f>tbl_Data[[#This Row],[Revenue from Ads]]/tbl_Data[[#This Row],[Ad Cost]]</f>
        <v>0.88321574255929902</v>
      </c>
    </row>
    <row r="185" spans="1:13" x14ac:dyDescent="0.35">
      <c r="A185" s="8">
        <v>45000</v>
      </c>
      <c r="B185" t="s">
        <v>15</v>
      </c>
      <c r="C185" s="9">
        <v>44079</v>
      </c>
      <c r="D185">
        <v>366025</v>
      </c>
      <c r="E185">
        <v>8960</v>
      </c>
      <c r="F185" t="s">
        <v>25</v>
      </c>
      <c r="G185">
        <v>286</v>
      </c>
      <c r="H185" s="9">
        <v>13547.89</v>
      </c>
      <c r="I185" s="9">
        <f>tbl_Data[[#This Row],[Ad Cost]]/tbl_Data[[#This Row],[Impressions]]</f>
        <v>0.12042620039614781</v>
      </c>
      <c r="J185" s="10">
        <f>tbl_Data[[#This Row],[Conversions]]/tbl_Data[[#This Row],[Clicks]]</f>
        <v>3.1919642857142855E-2</v>
      </c>
      <c r="K185" s="9">
        <f>tbl_Data[[#This Row],[Ad Cost]]/tbl_Data[[#This Row],[Conversions]]</f>
        <v>154.12237762237763</v>
      </c>
      <c r="L185" s="10">
        <f>(tbl_Data[[#This Row],[Clicks]]/tbl_Data[[#This Row],[Impressions]])</f>
        <v>2.4479202240284135E-2</v>
      </c>
      <c r="M185" s="9">
        <f>tbl_Data[[#This Row],[Revenue from Ads]]/tbl_Data[[#This Row],[Ad Cost]]</f>
        <v>0.30735474942716484</v>
      </c>
    </row>
    <row r="186" spans="1:13" x14ac:dyDescent="0.35">
      <c r="A186" s="8">
        <v>45000</v>
      </c>
      <c r="B186" t="s">
        <v>12</v>
      </c>
      <c r="C186" s="9">
        <v>1800.1</v>
      </c>
      <c r="D186">
        <v>421124</v>
      </c>
      <c r="E186">
        <v>6765</v>
      </c>
      <c r="F186" t="s">
        <v>11</v>
      </c>
      <c r="G186">
        <v>97</v>
      </c>
      <c r="H186" s="9">
        <v>38148.76</v>
      </c>
      <c r="I186" s="9">
        <f>tbl_Data[[#This Row],[Ad Cost]]/tbl_Data[[#This Row],[Impressions]]</f>
        <v>4.2745129700515758E-3</v>
      </c>
      <c r="J186" s="10">
        <f>tbl_Data[[#This Row],[Conversions]]/tbl_Data[[#This Row],[Clicks]]</f>
        <v>1.4338507021433852E-2</v>
      </c>
      <c r="K186" s="9">
        <f>tbl_Data[[#This Row],[Ad Cost]]/tbl_Data[[#This Row],[Conversions]]</f>
        <v>18.557731958762886</v>
      </c>
      <c r="L186" s="10">
        <f>(tbl_Data[[#This Row],[Clicks]]/tbl_Data[[#This Row],[Impressions]])</f>
        <v>1.6064152126214606E-2</v>
      </c>
      <c r="M186" s="9">
        <f>tbl_Data[[#This Row],[Revenue from Ads]]/tbl_Data[[#This Row],[Ad Cost]]</f>
        <v>21.192578190100551</v>
      </c>
    </row>
    <row r="187" spans="1:13" x14ac:dyDescent="0.35">
      <c r="A187" s="8">
        <v>45001</v>
      </c>
      <c r="B187" t="s">
        <v>16</v>
      </c>
      <c r="C187" s="9">
        <v>19529</v>
      </c>
      <c r="D187">
        <v>493729</v>
      </c>
      <c r="E187">
        <v>8116</v>
      </c>
      <c r="F187" t="s">
        <v>13</v>
      </c>
      <c r="G187">
        <v>376</v>
      </c>
      <c r="H187" s="9">
        <v>50364.92</v>
      </c>
      <c r="I187" s="9">
        <f>tbl_Data[[#This Row],[Ad Cost]]/tbl_Data[[#This Row],[Impressions]]</f>
        <v>3.9554087363715726E-2</v>
      </c>
      <c r="J187" s="10">
        <f>tbl_Data[[#This Row],[Conversions]]/tbl_Data[[#This Row],[Clicks]]</f>
        <v>4.6328240512567766E-2</v>
      </c>
      <c r="K187" s="9">
        <f>tbl_Data[[#This Row],[Ad Cost]]/tbl_Data[[#This Row],[Conversions]]</f>
        <v>51.938829787234042</v>
      </c>
      <c r="L187" s="10">
        <f>(tbl_Data[[#This Row],[Clicks]]/tbl_Data[[#This Row],[Impressions]])</f>
        <v>1.6438167496744167E-2</v>
      </c>
      <c r="M187" s="9">
        <f>tbl_Data[[#This Row],[Revenue from Ads]]/tbl_Data[[#This Row],[Ad Cost]]</f>
        <v>2.5789810026115005</v>
      </c>
    </row>
    <row r="188" spans="1:13" x14ac:dyDescent="0.35">
      <c r="A188" s="8">
        <v>45001</v>
      </c>
      <c r="B188" t="s">
        <v>17</v>
      </c>
      <c r="C188" s="9">
        <v>32059</v>
      </c>
      <c r="D188">
        <v>428747</v>
      </c>
      <c r="E188">
        <v>12198</v>
      </c>
      <c r="F188" t="s">
        <v>11</v>
      </c>
      <c r="G188">
        <v>410</v>
      </c>
      <c r="H188" s="9">
        <v>34099.89</v>
      </c>
      <c r="I188" s="9">
        <f>tbl_Data[[#This Row],[Ad Cost]]/tbl_Data[[#This Row],[Impressions]]</f>
        <v>7.4773701040473747E-2</v>
      </c>
      <c r="J188" s="10">
        <f>tbl_Data[[#This Row],[Conversions]]/tbl_Data[[#This Row],[Clicks]]</f>
        <v>3.3612067552057714E-2</v>
      </c>
      <c r="K188" s="9">
        <f>tbl_Data[[#This Row],[Ad Cost]]/tbl_Data[[#This Row],[Conversions]]</f>
        <v>78.192682926829264</v>
      </c>
      <c r="L188" s="10">
        <f>(tbl_Data[[#This Row],[Clicks]]/tbl_Data[[#This Row],[Impressions]])</f>
        <v>2.8450344842063036E-2</v>
      </c>
      <c r="M188" s="9">
        <f>tbl_Data[[#This Row],[Revenue from Ads]]/tbl_Data[[#This Row],[Ad Cost]]</f>
        <v>1.0636604385663933</v>
      </c>
    </row>
    <row r="189" spans="1:13" x14ac:dyDescent="0.35">
      <c r="A189" s="8">
        <v>45002</v>
      </c>
      <c r="B189" t="s">
        <v>19</v>
      </c>
      <c r="C189" s="9">
        <v>26871</v>
      </c>
      <c r="D189">
        <v>200231</v>
      </c>
      <c r="E189">
        <v>7631</v>
      </c>
      <c r="F189" t="s">
        <v>25</v>
      </c>
      <c r="G189">
        <v>408</v>
      </c>
      <c r="H189" s="9">
        <v>12428.58</v>
      </c>
      <c r="I189" s="9">
        <f>tbl_Data[[#This Row],[Ad Cost]]/tbl_Data[[#This Row],[Impressions]]</f>
        <v>0.13419999900115367</v>
      </c>
      <c r="J189" s="10">
        <f>tbl_Data[[#This Row],[Conversions]]/tbl_Data[[#This Row],[Clicks]]</f>
        <v>5.3466125016380553E-2</v>
      </c>
      <c r="K189" s="9">
        <f>tbl_Data[[#This Row],[Ad Cost]]/tbl_Data[[#This Row],[Conversions]]</f>
        <v>65.860294117647058</v>
      </c>
      <c r="L189" s="10">
        <f>(tbl_Data[[#This Row],[Clicks]]/tbl_Data[[#This Row],[Impressions]])</f>
        <v>3.8110981816002518E-2</v>
      </c>
      <c r="M189" s="9">
        <f>tbl_Data[[#This Row],[Revenue from Ads]]/tbl_Data[[#This Row],[Ad Cost]]</f>
        <v>0.46252763201964942</v>
      </c>
    </row>
    <row r="190" spans="1:13" x14ac:dyDescent="0.35">
      <c r="A190" s="8">
        <v>45003</v>
      </c>
      <c r="B190" t="s">
        <v>15</v>
      </c>
      <c r="C190" s="9">
        <v>29730</v>
      </c>
      <c r="D190">
        <v>285885</v>
      </c>
      <c r="E190">
        <v>3253</v>
      </c>
      <c r="F190" t="s">
        <v>11</v>
      </c>
      <c r="G190">
        <v>44</v>
      </c>
      <c r="H190" s="9">
        <v>25813.32</v>
      </c>
      <c r="I190" s="9">
        <f>tbl_Data[[#This Row],[Ad Cost]]/tbl_Data[[#This Row],[Impressions]]</f>
        <v>0.10399286426360249</v>
      </c>
      <c r="J190" s="10">
        <f>tbl_Data[[#This Row],[Conversions]]/tbl_Data[[#This Row],[Clicks]]</f>
        <v>1.3525976022133415E-2</v>
      </c>
      <c r="K190" s="9">
        <f>tbl_Data[[#This Row],[Ad Cost]]/tbl_Data[[#This Row],[Conversions]]</f>
        <v>675.68181818181813</v>
      </c>
      <c r="L190" s="10">
        <f>(tbl_Data[[#This Row],[Clicks]]/tbl_Data[[#This Row],[Impressions]])</f>
        <v>1.1378701226017454E-2</v>
      </c>
      <c r="M190" s="9">
        <f>tbl_Data[[#This Row],[Revenue from Ads]]/tbl_Data[[#This Row],[Ad Cost]]</f>
        <v>0.86825832492431887</v>
      </c>
    </row>
    <row r="191" spans="1:13" x14ac:dyDescent="0.35">
      <c r="A191" s="8">
        <v>45005</v>
      </c>
      <c r="B191" t="s">
        <v>14</v>
      </c>
      <c r="C191" s="9">
        <v>46317</v>
      </c>
      <c r="D191">
        <v>351212</v>
      </c>
      <c r="E191">
        <v>13264</v>
      </c>
      <c r="F191" t="s">
        <v>11</v>
      </c>
      <c r="G191" s="11">
        <v>254</v>
      </c>
      <c r="H191" s="9">
        <v>43230.94</v>
      </c>
      <c r="I191" s="9">
        <f>tbl_Data[[#This Row],[Ad Cost]]/tbl_Data[[#This Row],[Impressions]]</f>
        <v>0.13187761238226484</v>
      </c>
      <c r="J191" s="10">
        <f>tbl_Data[[#This Row],[Conversions]]/tbl_Data[[#This Row],[Clicks]]</f>
        <v>1.9149577804583835E-2</v>
      </c>
      <c r="K191" s="9">
        <f>tbl_Data[[#This Row],[Ad Cost]]/tbl_Data[[#This Row],[Conversions]]</f>
        <v>182.35039370078741</v>
      </c>
      <c r="L191" s="10">
        <f>(tbl_Data[[#This Row],[Clicks]]/tbl_Data[[#This Row],[Impressions]])</f>
        <v>3.776636333610469E-2</v>
      </c>
      <c r="M191" s="9">
        <f>tbl_Data[[#This Row],[Revenue from Ads]]/tbl_Data[[#This Row],[Ad Cost]]</f>
        <v>0.93337090053328153</v>
      </c>
    </row>
    <row r="192" spans="1:13" x14ac:dyDescent="0.35">
      <c r="A192" s="8">
        <v>45005</v>
      </c>
      <c r="B192" t="s">
        <v>14</v>
      </c>
      <c r="C192" s="9">
        <v>18264</v>
      </c>
      <c r="D192">
        <v>334699</v>
      </c>
      <c r="E192">
        <v>6373</v>
      </c>
      <c r="F192" t="s">
        <v>11</v>
      </c>
      <c r="G192" s="11">
        <v>333</v>
      </c>
      <c r="H192" s="9">
        <v>52149.94</v>
      </c>
      <c r="I192" s="9">
        <f>tbl_Data[[#This Row],[Ad Cost]]/tbl_Data[[#This Row],[Impressions]]</f>
        <v>5.4568433129468567E-2</v>
      </c>
      <c r="J192" s="10">
        <f>tbl_Data[[#This Row],[Conversions]]/tbl_Data[[#This Row],[Clicks]]</f>
        <v>5.2251686803703123E-2</v>
      </c>
      <c r="K192" s="9">
        <f>tbl_Data[[#This Row],[Ad Cost]]/tbl_Data[[#This Row],[Conversions]]</f>
        <v>54.846846846846844</v>
      </c>
      <c r="L192" s="10">
        <f>(tbl_Data[[#This Row],[Clicks]]/tbl_Data[[#This Row],[Impressions]])</f>
        <v>1.9040989067789268E-2</v>
      </c>
      <c r="M192" s="9">
        <f>tbl_Data[[#This Row],[Revenue from Ads]]/tbl_Data[[#This Row],[Ad Cost]]</f>
        <v>2.8553405606657907</v>
      </c>
    </row>
    <row r="193" spans="1:13" x14ac:dyDescent="0.35">
      <c r="A193" s="8">
        <v>45005</v>
      </c>
      <c r="B193" t="s">
        <v>15</v>
      </c>
      <c r="C193" s="9">
        <v>40890</v>
      </c>
      <c r="D193">
        <v>206438</v>
      </c>
      <c r="E193">
        <v>4456</v>
      </c>
      <c r="F193" t="s">
        <v>13</v>
      </c>
      <c r="G193">
        <v>390</v>
      </c>
      <c r="H193" s="9">
        <v>27592.63</v>
      </c>
      <c r="I193" s="9">
        <f>tbl_Data[[#This Row],[Ad Cost]]/tbl_Data[[#This Row],[Impressions]]</f>
        <v>0.19807399800424341</v>
      </c>
      <c r="J193" s="10">
        <f>tbl_Data[[#This Row],[Conversions]]/tbl_Data[[#This Row],[Clicks]]</f>
        <v>8.7522441651705571E-2</v>
      </c>
      <c r="K193" s="9">
        <f>tbl_Data[[#This Row],[Ad Cost]]/tbl_Data[[#This Row],[Conversions]]</f>
        <v>104.84615384615384</v>
      </c>
      <c r="L193" s="10">
        <f>(tbl_Data[[#This Row],[Clicks]]/tbl_Data[[#This Row],[Impressions]])</f>
        <v>2.1585173272362645E-2</v>
      </c>
      <c r="M193" s="9">
        <f>tbl_Data[[#This Row],[Revenue from Ads]]/tbl_Data[[#This Row],[Ad Cost]]</f>
        <v>0.67480141843971631</v>
      </c>
    </row>
    <row r="194" spans="1:13" x14ac:dyDescent="0.35">
      <c r="A194" s="8">
        <v>45005</v>
      </c>
      <c r="B194" t="s">
        <v>16</v>
      </c>
      <c r="C194" s="9">
        <v>39428</v>
      </c>
      <c r="D194">
        <v>401643</v>
      </c>
      <c r="E194">
        <v>17140</v>
      </c>
      <c r="F194" t="s">
        <v>11</v>
      </c>
      <c r="G194">
        <v>141</v>
      </c>
      <c r="H194" s="9">
        <v>38396.83</v>
      </c>
      <c r="I194" s="9">
        <f>tbl_Data[[#This Row],[Ad Cost]]/tbl_Data[[#This Row],[Impressions]]</f>
        <v>9.8166779951349828E-2</v>
      </c>
      <c r="J194" s="10">
        <f>tbl_Data[[#This Row],[Conversions]]/tbl_Data[[#This Row],[Clicks]]</f>
        <v>8.226371061843641E-3</v>
      </c>
      <c r="K194" s="9">
        <f>tbl_Data[[#This Row],[Ad Cost]]/tbl_Data[[#This Row],[Conversions]]</f>
        <v>279.63120567375887</v>
      </c>
      <c r="L194" s="10">
        <f>(tbl_Data[[#This Row],[Clicks]]/tbl_Data[[#This Row],[Impressions]])</f>
        <v>4.267471361383119E-2</v>
      </c>
      <c r="M194" s="9">
        <f>tbl_Data[[#This Row],[Revenue from Ads]]/tbl_Data[[#This Row],[Ad Cost]]</f>
        <v>0.97384675864867609</v>
      </c>
    </row>
    <row r="195" spans="1:13" x14ac:dyDescent="0.35">
      <c r="A195" s="8">
        <v>45005</v>
      </c>
      <c r="B195" t="s">
        <v>12</v>
      </c>
      <c r="C195" s="9">
        <v>23154</v>
      </c>
      <c r="D195">
        <v>262528</v>
      </c>
      <c r="E195">
        <v>12065</v>
      </c>
      <c r="F195" t="s">
        <v>13</v>
      </c>
      <c r="G195">
        <v>491</v>
      </c>
      <c r="H195" s="9">
        <v>40931.83</v>
      </c>
      <c r="I195" s="9">
        <f>tbl_Data[[#This Row],[Ad Cost]]/tbl_Data[[#This Row],[Impressions]]</f>
        <v>8.8196306679668449E-2</v>
      </c>
      <c r="J195" s="10">
        <f>tbl_Data[[#This Row],[Conversions]]/tbl_Data[[#This Row],[Clicks]]</f>
        <v>4.0696228760878576E-2</v>
      </c>
      <c r="K195" s="9">
        <f>tbl_Data[[#This Row],[Ad Cost]]/tbl_Data[[#This Row],[Conversions]]</f>
        <v>47.156822810590633</v>
      </c>
      <c r="L195" s="10">
        <f>(tbl_Data[[#This Row],[Clicks]]/tbl_Data[[#This Row],[Impressions]])</f>
        <v>4.5957002681618724E-2</v>
      </c>
      <c r="M195" s="9">
        <f>tbl_Data[[#This Row],[Revenue from Ads]]/tbl_Data[[#This Row],[Ad Cost]]</f>
        <v>1.7678081540986439</v>
      </c>
    </row>
    <row r="196" spans="1:13" x14ac:dyDescent="0.35">
      <c r="A196" s="8">
        <v>45005</v>
      </c>
      <c r="B196" t="s">
        <v>12</v>
      </c>
      <c r="C196" s="9">
        <v>8126.3</v>
      </c>
      <c r="D196">
        <v>481226</v>
      </c>
      <c r="E196">
        <v>16595</v>
      </c>
      <c r="F196" t="s">
        <v>11</v>
      </c>
      <c r="G196">
        <v>459</v>
      </c>
      <c r="H196" s="9">
        <v>25727.81</v>
      </c>
      <c r="I196" s="9">
        <f>tbl_Data[[#This Row],[Ad Cost]]/tbl_Data[[#This Row],[Impressions]]</f>
        <v>1.6886660321761501E-2</v>
      </c>
      <c r="J196" s="10">
        <f>tbl_Data[[#This Row],[Conversions]]/tbl_Data[[#This Row],[Clicks]]</f>
        <v>2.765893341367882E-2</v>
      </c>
      <c r="K196" s="9">
        <f>tbl_Data[[#This Row],[Ad Cost]]/tbl_Data[[#This Row],[Conversions]]</f>
        <v>17.704357298474946</v>
      </c>
      <c r="L196" s="10">
        <f>(tbl_Data[[#This Row],[Clicks]]/tbl_Data[[#This Row],[Impressions]])</f>
        <v>3.4484836646398988E-2</v>
      </c>
      <c r="M196" s="9">
        <f>tbl_Data[[#This Row],[Revenue from Ads]]/tbl_Data[[#This Row],[Ad Cost]]</f>
        <v>3.1659931334063476</v>
      </c>
    </row>
    <row r="197" spans="1:13" x14ac:dyDescent="0.35">
      <c r="A197" s="8">
        <v>45006</v>
      </c>
      <c r="B197" t="s">
        <v>14</v>
      </c>
      <c r="C197" s="9">
        <v>38613</v>
      </c>
      <c r="D197">
        <v>338661</v>
      </c>
      <c r="E197">
        <v>8690</v>
      </c>
      <c r="F197" t="s">
        <v>11</v>
      </c>
      <c r="G197">
        <v>89</v>
      </c>
      <c r="H197" s="9">
        <v>27475.24</v>
      </c>
      <c r="I197" s="9">
        <f>tbl_Data[[#This Row],[Ad Cost]]/tbl_Data[[#This Row],[Impressions]]</f>
        <v>0.11401667153879544</v>
      </c>
      <c r="J197" s="10">
        <f>tbl_Data[[#This Row],[Conversions]]/tbl_Data[[#This Row],[Clicks]]</f>
        <v>1.0241657077100116E-2</v>
      </c>
      <c r="K197" s="9">
        <f>tbl_Data[[#This Row],[Ad Cost]]/tbl_Data[[#This Row],[Conversions]]</f>
        <v>433.85393258426967</v>
      </c>
      <c r="L197" s="10">
        <f>(tbl_Data[[#This Row],[Clicks]]/tbl_Data[[#This Row],[Impressions]])</f>
        <v>2.5659878167252799E-2</v>
      </c>
      <c r="M197" s="9">
        <f>tbl_Data[[#This Row],[Revenue from Ads]]/tbl_Data[[#This Row],[Ad Cost]]</f>
        <v>0.71155413979747761</v>
      </c>
    </row>
    <row r="198" spans="1:13" x14ac:dyDescent="0.35">
      <c r="A198" s="8">
        <v>45006</v>
      </c>
      <c r="B198" t="s">
        <v>20</v>
      </c>
      <c r="C198" s="9">
        <v>36996</v>
      </c>
      <c r="D198">
        <v>393735</v>
      </c>
      <c r="E198">
        <v>13069</v>
      </c>
      <c r="F198" t="s">
        <v>11</v>
      </c>
      <c r="G198">
        <v>331</v>
      </c>
      <c r="H198" s="9">
        <v>56535.56</v>
      </c>
      <c r="I198" s="9">
        <f>tbl_Data[[#This Row],[Ad Cost]]/tbl_Data[[#This Row],[Impressions]]</f>
        <v>9.3961674730465919E-2</v>
      </c>
      <c r="J198" s="10">
        <f>tbl_Data[[#This Row],[Conversions]]/tbl_Data[[#This Row],[Clicks]]</f>
        <v>2.5327109954855001E-2</v>
      </c>
      <c r="K198" s="9">
        <f>tbl_Data[[#This Row],[Ad Cost]]/tbl_Data[[#This Row],[Conversions]]</f>
        <v>111.77039274924471</v>
      </c>
      <c r="L198" s="10">
        <f>(tbl_Data[[#This Row],[Clicks]]/tbl_Data[[#This Row],[Impressions]])</f>
        <v>3.3192375582561877E-2</v>
      </c>
      <c r="M198" s="9">
        <f>tbl_Data[[#This Row],[Revenue from Ads]]/tbl_Data[[#This Row],[Ad Cost]]</f>
        <v>1.5281533138717698</v>
      </c>
    </row>
    <row r="199" spans="1:13" x14ac:dyDescent="0.35">
      <c r="A199" s="8">
        <v>45006</v>
      </c>
      <c r="B199" t="s">
        <v>19</v>
      </c>
      <c r="C199" s="9">
        <v>32368</v>
      </c>
      <c r="D199">
        <v>392581</v>
      </c>
      <c r="E199">
        <v>17808</v>
      </c>
      <c r="F199" t="s">
        <v>11</v>
      </c>
      <c r="G199">
        <v>304</v>
      </c>
      <c r="H199" s="9">
        <v>53487.14</v>
      </c>
      <c r="I199" s="9">
        <f>tbl_Data[[#This Row],[Ad Cost]]/tbl_Data[[#This Row],[Impressions]]</f>
        <v>8.2449227038496511E-2</v>
      </c>
      <c r="J199" s="10">
        <f>tbl_Data[[#This Row],[Conversions]]/tbl_Data[[#This Row],[Clicks]]</f>
        <v>1.7070979335130278E-2</v>
      </c>
      <c r="K199" s="9">
        <f>tbl_Data[[#This Row],[Ad Cost]]/tbl_Data[[#This Row],[Conversions]]</f>
        <v>106.47368421052632</v>
      </c>
      <c r="L199" s="10">
        <f>(tbl_Data[[#This Row],[Clicks]]/tbl_Data[[#This Row],[Impressions]])</f>
        <v>4.5361339443325072E-2</v>
      </c>
      <c r="M199" s="9">
        <f>tbl_Data[[#This Row],[Revenue from Ads]]/tbl_Data[[#This Row],[Ad Cost]]</f>
        <v>1.6524697231833909</v>
      </c>
    </row>
    <row r="200" spans="1:13" x14ac:dyDescent="0.35">
      <c r="A200" s="8">
        <v>45006</v>
      </c>
      <c r="B200" t="s">
        <v>19</v>
      </c>
      <c r="C200" s="9">
        <v>14493</v>
      </c>
      <c r="D200">
        <v>275522</v>
      </c>
      <c r="E200">
        <v>11373</v>
      </c>
      <c r="F200" t="s">
        <v>13</v>
      </c>
      <c r="G200">
        <v>323</v>
      </c>
      <c r="H200" s="9">
        <v>52828.56</v>
      </c>
      <c r="I200" s="9">
        <f>tbl_Data[[#This Row],[Ad Cost]]/tbl_Data[[#This Row],[Impressions]]</f>
        <v>5.2601970078614411E-2</v>
      </c>
      <c r="J200" s="10">
        <f>tbl_Data[[#This Row],[Conversions]]/tbl_Data[[#This Row],[Clicks]]</f>
        <v>2.8400597907324365E-2</v>
      </c>
      <c r="K200" s="9">
        <f>tbl_Data[[#This Row],[Ad Cost]]/tbl_Data[[#This Row],[Conversions]]</f>
        <v>44.869969040247675</v>
      </c>
      <c r="L200" s="10">
        <f>(tbl_Data[[#This Row],[Clicks]]/tbl_Data[[#This Row],[Impressions]])</f>
        <v>4.1278010467403689E-2</v>
      </c>
      <c r="M200" s="9">
        <f>tbl_Data[[#This Row],[Revenue from Ads]]/tbl_Data[[#This Row],[Ad Cost]]</f>
        <v>3.6451086731525564</v>
      </c>
    </row>
    <row r="201" spans="1:13" x14ac:dyDescent="0.35">
      <c r="A201" s="8">
        <v>45007</v>
      </c>
      <c r="B201" t="s">
        <v>19</v>
      </c>
      <c r="C201" s="9">
        <v>42240</v>
      </c>
      <c r="D201">
        <v>449239</v>
      </c>
      <c r="E201">
        <v>11707</v>
      </c>
      <c r="F201" t="s">
        <v>11</v>
      </c>
      <c r="G201">
        <v>536</v>
      </c>
      <c r="H201" s="9">
        <v>30364.45</v>
      </c>
      <c r="I201" s="9">
        <f>tbl_Data[[#This Row],[Ad Cost]]/tbl_Data[[#This Row],[Impressions]]</f>
        <v>9.4025674529593373E-2</v>
      </c>
      <c r="J201" s="10">
        <f>tbl_Data[[#This Row],[Conversions]]/tbl_Data[[#This Row],[Clicks]]</f>
        <v>4.5784573332194413E-2</v>
      </c>
      <c r="K201" s="9">
        <f>tbl_Data[[#This Row],[Ad Cost]]/tbl_Data[[#This Row],[Conversions]]</f>
        <v>78.805970149253724</v>
      </c>
      <c r="L201" s="10">
        <f>(tbl_Data[[#This Row],[Clicks]]/tbl_Data[[#This Row],[Impressions]])</f>
        <v>2.6059625277413581E-2</v>
      </c>
      <c r="M201" s="9">
        <f>tbl_Data[[#This Row],[Revenue from Ads]]/tbl_Data[[#This Row],[Ad Cost]]</f>
        <v>0.71885535037878789</v>
      </c>
    </row>
    <row r="202" spans="1:13" x14ac:dyDescent="0.35">
      <c r="A202" s="8">
        <v>45007</v>
      </c>
      <c r="B202" t="s">
        <v>15</v>
      </c>
      <c r="C202" s="9">
        <v>10023</v>
      </c>
      <c r="D202">
        <v>292327</v>
      </c>
      <c r="E202">
        <v>12430</v>
      </c>
      <c r="F202" t="s">
        <v>11</v>
      </c>
      <c r="G202">
        <v>212</v>
      </c>
      <c r="H202" s="9">
        <v>58882.27</v>
      </c>
      <c r="I202" s="9">
        <f>tbl_Data[[#This Row],[Ad Cost]]/tbl_Data[[#This Row],[Impressions]]</f>
        <v>3.4286945783318E-2</v>
      </c>
      <c r="J202" s="10">
        <f>tbl_Data[[#This Row],[Conversions]]/tbl_Data[[#This Row],[Clicks]]</f>
        <v>1.7055510860820595E-2</v>
      </c>
      <c r="K202" s="9">
        <f>tbl_Data[[#This Row],[Ad Cost]]/tbl_Data[[#This Row],[Conversions]]</f>
        <v>47.278301886792455</v>
      </c>
      <c r="L202" s="10">
        <f>(tbl_Data[[#This Row],[Clicks]]/tbl_Data[[#This Row],[Impressions]])</f>
        <v>4.252087559479624E-2</v>
      </c>
      <c r="M202" s="9">
        <f>tbl_Data[[#This Row],[Revenue from Ads]]/tbl_Data[[#This Row],[Ad Cost]]</f>
        <v>5.8747151551431704</v>
      </c>
    </row>
    <row r="203" spans="1:13" x14ac:dyDescent="0.35">
      <c r="A203" s="8">
        <v>45007</v>
      </c>
      <c r="B203" t="s">
        <v>16</v>
      </c>
      <c r="C203" s="9">
        <v>12205</v>
      </c>
      <c r="D203">
        <v>365304</v>
      </c>
      <c r="E203">
        <v>3497</v>
      </c>
      <c r="F203" t="s">
        <v>11</v>
      </c>
      <c r="G203">
        <v>99</v>
      </c>
      <c r="H203" s="9">
        <v>67305.73</v>
      </c>
      <c r="I203" s="9">
        <f>tbl_Data[[#This Row],[Ad Cost]]/tbl_Data[[#This Row],[Impressions]]</f>
        <v>3.3410529312572546E-2</v>
      </c>
      <c r="J203" s="10">
        <f>tbl_Data[[#This Row],[Conversions]]/tbl_Data[[#This Row],[Clicks]]</f>
        <v>2.8309979982842435E-2</v>
      </c>
      <c r="K203" s="9">
        <f>tbl_Data[[#This Row],[Ad Cost]]/tbl_Data[[#This Row],[Conversions]]</f>
        <v>123.28282828282828</v>
      </c>
      <c r="L203" s="10">
        <f>(tbl_Data[[#This Row],[Clicks]]/tbl_Data[[#This Row],[Impressions]])</f>
        <v>9.5728489148763762E-3</v>
      </c>
      <c r="M203" s="9">
        <f>tbl_Data[[#This Row],[Revenue from Ads]]/tbl_Data[[#This Row],[Ad Cost]]</f>
        <v>5.514603031544449</v>
      </c>
    </row>
    <row r="204" spans="1:13" x14ac:dyDescent="0.35">
      <c r="A204" s="8">
        <v>45007</v>
      </c>
      <c r="B204" t="s">
        <v>12</v>
      </c>
      <c r="C204" s="9">
        <v>26941</v>
      </c>
      <c r="D204">
        <v>208361</v>
      </c>
      <c r="E204">
        <v>7755</v>
      </c>
      <c r="F204" t="s">
        <v>13</v>
      </c>
      <c r="G204">
        <v>80</v>
      </c>
      <c r="H204" s="9">
        <v>11126.47</v>
      </c>
      <c r="I204" s="9">
        <f>tbl_Data[[#This Row],[Ad Cost]]/tbl_Data[[#This Row],[Impressions]]</f>
        <v>0.12929962900926756</v>
      </c>
      <c r="J204" s="10">
        <f>tbl_Data[[#This Row],[Conversions]]/tbl_Data[[#This Row],[Clicks]]</f>
        <v>1.0315925209542231E-2</v>
      </c>
      <c r="K204" s="9">
        <f>tbl_Data[[#This Row],[Ad Cost]]/tbl_Data[[#This Row],[Conversions]]</f>
        <v>336.76249999999999</v>
      </c>
      <c r="L204" s="10">
        <f>(tbl_Data[[#This Row],[Clicks]]/tbl_Data[[#This Row],[Impressions]])</f>
        <v>3.7219057309189341E-2</v>
      </c>
      <c r="M204" s="9">
        <f>tbl_Data[[#This Row],[Revenue from Ads]]/tbl_Data[[#This Row],[Ad Cost]]</f>
        <v>0.41299394974202885</v>
      </c>
    </row>
    <row r="205" spans="1:13" x14ac:dyDescent="0.35">
      <c r="A205" s="8">
        <v>45007</v>
      </c>
      <c r="B205" t="s">
        <v>12</v>
      </c>
      <c r="C205" s="9">
        <v>38034</v>
      </c>
      <c r="D205">
        <v>242213</v>
      </c>
      <c r="E205">
        <v>3049</v>
      </c>
      <c r="F205" t="s">
        <v>13</v>
      </c>
      <c r="G205">
        <v>74</v>
      </c>
      <c r="H205" s="9">
        <v>40417.43</v>
      </c>
      <c r="I205" s="9">
        <f>tbl_Data[[#This Row],[Ad Cost]]/tbl_Data[[#This Row],[Impressions]]</f>
        <v>0.15702707947137437</v>
      </c>
      <c r="J205" s="10">
        <f>tbl_Data[[#This Row],[Conversions]]/tbl_Data[[#This Row],[Clicks]]</f>
        <v>2.427025254181699E-2</v>
      </c>
      <c r="K205" s="9">
        <f>tbl_Data[[#This Row],[Ad Cost]]/tbl_Data[[#This Row],[Conversions]]</f>
        <v>513.97297297297303</v>
      </c>
      <c r="L205" s="10">
        <f>(tbl_Data[[#This Row],[Clicks]]/tbl_Data[[#This Row],[Impressions]])</f>
        <v>1.2588093950366001E-2</v>
      </c>
      <c r="M205" s="9">
        <f>tbl_Data[[#This Row],[Revenue from Ads]]/tbl_Data[[#This Row],[Ad Cost]]</f>
        <v>1.0626657727296629</v>
      </c>
    </row>
    <row r="206" spans="1:13" x14ac:dyDescent="0.35">
      <c r="A206" s="8">
        <v>45007</v>
      </c>
      <c r="B206" t="s">
        <v>17</v>
      </c>
      <c r="C206" s="9">
        <v>24744</v>
      </c>
      <c r="D206">
        <v>215351</v>
      </c>
      <c r="E206">
        <v>4891</v>
      </c>
      <c r="F206" t="s">
        <v>13</v>
      </c>
      <c r="G206">
        <v>454</v>
      </c>
      <c r="H206" s="9">
        <v>21253.46</v>
      </c>
      <c r="I206" s="9">
        <f>tbl_Data[[#This Row],[Ad Cost]]/tbl_Data[[#This Row],[Impressions]]</f>
        <v>0.11490078987327665</v>
      </c>
      <c r="J206" s="10">
        <f>tbl_Data[[#This Row],[Conversions]]/tbl_Data[[#This Row],[Clicks]]</f>
        <v>9.2823553465548964E-2</v>
      </c>
      <c r="K206" s="9">
        <f>tbl_Data[[#This Row],[Ad Cost]]/tbl_Data[[#This Row],[Conversions]]</f>
        <v>54.502202643171806</v>
      </c>
      <c r="L206" s="10">
        <f>(tbl_Data[[#This Row],[Clicks]]/tbl_Data[[#This Row],[Impressions]])</f>
        <v>2.2711758942377792E-2</v>
      </c>
      <c r="M206" s="9">
        <f>tbl_Data[[#This Row],[Revenue from Ads]]/tbl_Data[[#This Row],[Ad Cost]]</f>
        <v>0.85893388296152595</v>
      </c>
    </row>
    <row r="207" spans="1:13" x14ac:dyDescent="0.35">
      <c r="A207" s="8">
        <v>45008</v>
      </c>
      <c r="B207" t="s">
        <v>15</v>
      </c>
      <c r="C207" s="9">
        <v>12855</v>
      </c>
      <c r="D207">
        <v>203570</v>
      </c>
      <c r="E207">
        <v>6735</v>
      </c>
      <c r="F207" t="s">
        <v>13</v>
      </c>
      <c r="G207" s="11">
        <v>80</v>
      </c>
      <c r="H207" s="9">
        <v>44866.239999999998</v>
      </c>
      <c r="I207" s="9">
        <f>tbl_Data[[#This Row],[Ad Cost]]/tbl_Data[[#This Row],[Impressions]]</f>
        <v>6.3147811563589923E-2</v>
      </c>
      <c r="J207" s="10">
        <f>tbl_Data[[#This Row],[Conversions]]/tbl_Data[[#This Row],[Clicks]]</f>
        <v>1.1878247958426132E-2</v>
      </c>
      <c r="K207" s="9">
        <f>tbl_Data[[#This Row],[Ad Cost]]/tbl_Data[[#This Row],[Conversions]]</f>
        <v>160.6875</v>
      </c>
      <c r="L207" s="10">
        <f>(tbl_Data[[#This Row],[Clicks]]/tbl_Data[[#This Row],[Impressions]])</f>
        <v>3.3084442697843497E-2</v>
      </c>
      <c r="M207" s="9">
        <f>tbl_Data[[#This Row],[Revenue from Ads]]/tbl_Data[[#This Row],[Ad Cost]]</f>
        <v>3.4901781408012447</v>
      </c>
    </row>
    <row r="208" spans="1:13" x14ac:dyDescent="0.35">
      <c r="A208" s="8">
        <v>45008</v>
      </c>
      <c r="B208" t="s">
        <v>14</v>
      </c>
      <c r="C208" s="9">
        <v>9778.1</v>
      </c>
      <c r="D208">
        <v>263366</v>
      </c>
      <c r="E208">
        <v>19487</v>
      </c>
      <c r="F208" t="s">
        <v>13</v>
      </c>
      <c r="G208">
        <v>174</v>
      </c>
      <c r="H208" s="9">
        <v>68986.240000000005</v>
      </c>
      <c r="I208" s="9">
        <f>tbl_Data[[#This Row],[Ad Cost]]/tbl_Data[[#This Row],[Impressions]]</f>
        <v>3.7127419636551418E-2</v>
      </c>
      <c r="J208" s="10">
        <f>tbl_Data[[#This Row],[Conversions]]/tbl_Data[[#This Row],[Clicks]]</f>
        <v>8.9290296094832449E-3</v>
      </c>
      <c r="K208" s="9">
        <f>tbl_Data[[#This Row],[Ad Cost]]/tbl_Data[[#This Row],[Conversions]]</f>
        <v>56.195977011494257</v>
      </c>
      <c r="L208" s="10">
        <f>(tbl_Data[[#This Row],[Clicks]]/tbl_Data[[#This Row],[Impressions]])</f>
        <v>7.3992087057554889E-2</v>
      </c>
      <c r="M208" s="9">
        <f>tbl_Data[[#This Row],[Revenue from Ads]]/tbl_Data[[#This Row],[Ad Cost]]</f>
        <v>7.0551784088933438</v>
      </c>
    </row>
    <row r="209" spans="1:13" x14ac:dyDescent="0.35">
      <c r="A209" s="8">
        <v>45008</v>
      </c>
      <c r="B209" t="s">
        <v>15</v>
      </c>
      <c r="C209" s="9">
        <v>46824</v>
      </c>
      <c r="D209">
        <v>386018</v>
      </c>
      <c r="E209">
        <v>8321</v>
      </c>
      <c r="F209" t="s">
        <v>13</v>
      </c>
      <c r="G209">
        <v>488</v>
      </c>
      <c r="H209" s="9">
        <v>40807.879999999997</v>
      </c>
      <c r="I209" s="9">
        <f>tbl_Data[[#This Row],[Ad Cost]]/tbl_Data[[#This Row],[Impressions]]</f>
        <v>0.12130004300317601</v>
      </c>
      <c r="J209" s="10">
        <f>tbl_Data[[#This Row],[Conversions]]/tbl_Data[[#This Row],[Clicks]]</f>
        <v>5.8646797259944719E-2</v>
      </c>
      <c r="K209" s="9">
        <f>tbl_Data[[#This Row],[Ad Cost]]/tbl_Data[[#This Row],[Conversions]]</f>
        <v>95.950819672131146</v>
      </c>
      <c r="L209" s="10">
        <f>(tbl_Data[[#This Row],[Clicks]]/tbl_Data[[#This Row],[Impressions]])</f>
        <v>2.1555989617064491E-2</v>
      </c>
      <c r="M209" s="9">
        <f>tbl_Data[[#This Row],[Revenue from Ads]]/tbl_Data[[#This Row],[Ad Cost]]</f>
        <v>0.87151631641893046</v>
      </c>
    </row>
    <row r="210" spans="1:13" x14ac:dyDescent="0.35">
      <c r="A210" s="8">
        <v>45008</v>
      </c>
      <c r="B210" t="s">
        <v>17</v>
      </c>
      <c r="C210" s="9">
        <v>40874</v>
      </c>
      <c r="D210">
        <v>285572</v>
      </c>
      <c r="E210">
        <v>14708</v>
      </c>
      <c r="F210" t="s">
        <v>11</v>
      </c>
      <c r="G210">
        <v>238</v>
      </c>
      <c r="H210" s="9">
        <v>42768.71</v>
      </c>
      <c r="I210" s="9">
        <f>tbl_Data[[#This Row],[Ad Cost]]/tbl_Data[[#This Row],[Impressions]]</f>
        <v>0.14313027887888169</v>
      </c>
      <c r="J210" s="10">
        <f>tbl_Data[[#This Row],[Conversions]]/tbl_Data[[#This Row],[Clicks]]</f>
        <v>1.6181669839543104E-2</v>
      </c>
      <c r="K210" s="9">
        <f>tbl_Data[[#This Row],[Ad Cost]]/tbl_Data[[#This Row],[Conversions]]</f>
        <v>171.73949579831933</v>
      </c>
      <c r="L210" s="10">
        <f>(tbl_Data[[#This Row],[Clicks]]/tbl_Data[[#This Row],[Impressions]])</f>
        <v>5.150364881711092E-2</v>
      </c>
      <c r="M210" s="9">
        <f>tbl_Data[[#This Row],[Revenue from Ads]]/tbl_Data[[#This Row],[Ad Cost]]</f>
        <v>1.0463548955326123</v>
      </c>
    </row>
    <row r="211" spans="1:13" x14ac:dyDescent="0.35">
      <c r="A211" s="8">
        <v>45008</v>
      </c>
      <c r="B211" t="s">
        <v>19</v>
      </c>
      <c r="C211" s="9">
        <v>46905</v>
      </c>
      <c r="D211">
        <v>235619</v>
      </c>
      <c r="E211">
        <v>3792</v>
      </c>
      <c r="F211" t="s">
        <v>13</v>
      </c>
      <c r="G211">
        <v>115</v>
      </c>
      <c r="H211" s="9">
        <v>33485.230000000003</v>
      </c>
      <c r="I211" s="9">
        <f>tbl_Data[[#This Row],[Ad Cost]]/tbl_Data[[#This Row],[Impressions]]</f>
        <v>0.19907138218904247</v>
      </c>
      <c r="J211" s="10">
        <f>tbl_Data[[#This Row],[Conversions]]/tbl_Data[[#This Row],[Clicks]]</f>
        <v>3.0327004219409284E-2</v>
      </c>
      <c r="K211" s="9">
        <f>tbl_Data[[#This Row],[Ad Cost]]/tbl_Data[[#This Row],[Conversions]]</f>
        <v>407.86956521739131</v>
      </c>
      <c r="L211" s="10">
        <f>(tbl_Data[[#This Row],[Clicks]]/tbl_Data[[#This Row],[Impressions]])</f>
        <v>1.6093778515314978E-2</v>
      </c>
      <c r="M211" s="9">
        <f>tbl_Data[[#This Row],[Revenue from Ads]]/tbl_Data[[#This Row],[Ad Cost]]</f>
        <v>0.71389468073766127</v>
      </c>
    </row>
    <row r="212" spans="1:13" x14ac:dyDescent="0.35">
      <c r="A212" s="8">
        <v>45008</v>
      </c>
      <c r="B212" t="s">
        <v>16</v>
      </c>
      <c r="C212" s="9">
        <v>14666</v>
      </c>
      <c r="D212">
        <v>455969</v>
      </c>
      <c r="E212">
        <v>9123</v>
      </c>
      <c r="F212" t="s">
        <v>22</v>
      </c>
      <c r="G212">
        <v>232</v>
      </c>
      <c r="H212" s="9">
        <v>9783.9599999999991</v>
      </c>
      <c r="I212" s="9">
        <f>tbl_Data[[#This Row],[Ad Cost]]/tbl_Data[[#This Row],[Impressions]]</f>
        <v>3.2164467321243333E-2</v>
      </c>
      <c r="J212" s="10">
        <f>tbl_Data[[#This Row],[Conversions]]/tbl_Data[[#This Row],[Clicks]]</f>
        <v>2.5430231283569003E-2</v>
      </c>
      <c r="K212" s="9">
        <f>tbl_Data[[#This Row],[Ad Cost]]/tbl_Data[[#This Row],[Conversions]]</f>
        <v>63.21551724137931</v>
      </c>
      <c r="L212" s="10">
        <f>(tbl_Data[[#This Row],[Clicks]]/tbl_Data[[#This Row],[Impressions]])</f>
        <v>2.0007939136213206E-2</v>
      </c>
      <c r="M212" s="9">
        <f>tbl_Data[[#This Row],[Revenue from Ads]]/tbl_Data[[#This Row],[Ad Cost]]</f>
        <v>0.66711850538660844</v>
      </c>
    </row>
    <row r="213" spans="1:13" x14ac:dyDescent="0.35">
      <c r="A213" s="8">
        <v>45009</v>
      </c>
      <c r="B213" t="s">
        <v>16</v>
      </c>
      <c r="C213" s="9">
        <v>16927</v>
      </c>
      <c r="D213">
        <v>299032</v>
      </c>
      <c r="E213">
        <v>17629</v>
      </c>
      <c r="F213" t="s">
        <v>11</v>
      </c>
      <c r="G213">
        <v>409</v>
      </c>
      <c r="H213" s="9">
        <v>41901.32</v>
      </c>
      <c r="I213" s="9">
        <f>tbl_Data[[#This Row],[Ad Cost]]/tbl_Data[[#This Row],[Impressions]]</f>
        <v>5.6605981968484979E-2</v>
      </c>
      <c r="J213" s="10">
        <f>tbl_Data[[#This Row],[Conversions]]/tbl_Data[[#This Row],[Clicks]]</f>
        <v>2.32004084179477E-2</v>
      </c>
      <c r="K213" s="9">
        <f>tbl_Data[[#This Row],[Ad Cost]]/tbl_Data[[#This Row],[Conversions]]</f>
        <v>41.386308068459655</v>
      </c>
      <c r="L213" s="10">
        <f>(tbl_Data[[#This Row],[Clicks]]/tbl_Data[[#This Row],[Impressions]])</f>
        <v>5.8953556809973516E-2</v>
      </c>
      <c r="M213" s="9">
        <f>tbl_Data[[#This Row],[Revenue from Ads]]/tbl_Data[[#This Row],[Ad Cost]]</f>
        <v>2.4754132451113606</v>
      </c>
    </row>
    <row r="214" spans="1:13" x14ac:dyDescent="0.35">
      <c r="A214" s="8">
        <v>45009</v>
      </c>
      <c r="B214" t="s">
        <v>17</v>
      </c>
      <c r="C214" s="9">
        <v>20706</v>
      </c>
      <c r="D214">
        <v>355863</v>
      </c>
      <c r="E214">
        <v>3210</v>
      </c>
      <c r="F214" t="s">
        <v>21</v>
      </c>
      <c r="G214">
        <v>42</v>
      </c>
      <c r="H214" s="9">
        <v>54256.35</v>
      </c>
      <c r="I214" s="9">
        <f>tbl_Data[[#This Row],[Ad Cost]]/tbl_Data[[#This Row],[Impressions]]</f>
        <v>5.8185312887262794E-2</v>
      </c>
      <c r="J214" s="10">
        <f>tbl_Data[[#This Row],[Conversions]]/tbl_Data[[#This Row],[Clicks]]</f>
        <v>1.3084112149532711E-2</v>
      </c>
      <c r="K214" s="9">
        <f>tbl_Data[[#This Row],[Ad Cost]]/tbl_Data[[#This Row],[Conversions]]</f>
        <v>493</v>
      </c>
      <c r="L214" s="10">
        <f>(tbl_Data[[#This Row],[Clicks]]/tbl_Data[[#This Row],[Impressions]])</f>
        <v>9.0203252375211807E-3</v>
      </c>
      <c r="M214" s="9">
        <f>tbl_Data[[#This Row],[Revenue from Ads]]/tbl_Data[[#This Row],[Ad Cost]]</f>
        <v>2.6203201970443351</v>
      </c>
    </row>
    <row r="215" spans="1:13" x14ac:dyDescent="0.35">
      <c r="A215" s="8">
        <v>45009</v>
      </c>
      <c r="B215" t="s">
        <v>12</v>
      </c>
      <c r="C215" s="9">
        <v>7582.2</v>
      </c>
      <c r="D215">
        <v>299992</v>
      </c>
      <c r="E215">
        <v>17548</v>
      </c>
      <c r="F215" t="s">
        <v>13</v>
      </c>
      <c r="G215">
        <v>188</v>
      </c>
      <c r="H215" s="9">
        <v>17799.07</v>
      </c>
      <c r="I215" s="9">
        <f>tbl_Data[[#This Row],[Ad Cost]]/tbl_Data[[#This Row],[Impressions]]</f>
        <v>2.5274673991306434E-2</v>
      </c>
      <c r="J215" s="10">
        <f>tbl_Data[[#This Row],[Conversions]]/tbl_Data[[#This Row],[Clicks]]</f>
        <v>1.0713471620697515E-2</v>
      </c>
      <c r="K215" s="9">
        <f>tbl_Data[[#This Row],[Ad Cost]]/tbl_Data[[#This Row],[Conversions]]</f>
        <v>40.330851063829783</v>
      </c>
      <c r="L215" s="10">
        <f>(tbl_Data[[#This Row],[Clicks]]/tbl_Data[[#This Row],[Impressions]])</f>
        <v>5.8494893197151926E-2</v>
      </c>
      <c r="M215" s="9">
        <f>tbl_Data[[#This Row],[Revenue from Ads]]/tbl_Data[[#This Row],[Ad Cost]]</f>
        <v>2.3474809422067473</v>
      </c>
    </row>
    <row r="216" spans="1:13" x14ac:dyDescent="0.35">
      <c r="A216" s="8">
        <v>45009</v>
      </c>
      <c r="B216" t="s">
        <v>19</v>
      </c>
      <c r="C216" s="9">
        <v>24814</v>
      </c>
      <c r="D216">
        <v>322916</v>
      </c>
      <c r="E216">
        <v>17088</v>
      </c>
      <c r="F216" t="s">
        <v>11</v>
      </c>
      <c r="G216">
        <v>470</v>
      </c>
      <c r="H216" s="9">
        <v>46763.75</v>
      </c>
      <c r="I216" s="9">
        <f>tbl_Data[[#This Row],[Ad Cost]]/tbl_Data[[#This Row],[Impressions]]</f>
        <v>7.6843513483382669E-2</v>
      </c>
      <c r="J216" s="10">
        <f>tbl_Data[[#This Row],[Conversions]]/tbl_Data[[#This Row],[Clicks]]</f>
        <v>2.7504681647940076E-2</v>
      </c>
      <c r="K216" s="9">
        <f>tbl_Data[[#This Row],[Ad Cost]]/tbl_Data[[#This Row],[Conversions]]</f>
        <v>52.795744680851065</v>
      </c>
      <c r="L216" s="10">
        <f>(tbl_Data[[#This Row],[Clicks]]/tbl_Data[[#This Row],[Impressions]])</f>
        <v>5.2917786668978929E-2</v>
      </c>
      <c r="M216" s="9">
        <f>tbl_Data[[#This Row],[Revenue from Ads]]/tbl_Data[[#This Row],[Ad Cost]]</f>
        <v>1.8845712098009189</v>
      </c>
    </row>
    <row r="217" spans="1:13" x14ac:dyDescent="0.35">
      <c r="A217" s="8">
        <v>45010</v>
      </c>
      <c r="B217" t="s">
        <v>14</v>
      </c>
      <c r="C217" s="9">
        <v>5768.5</v>
      </c>
      <c r="D217">
        <v>245788</v>
      </c>
      <c r="E217">
        <v>17360</v>
      </c>
      <c r="F217" t="s">
        <v>22</v>
      </c>
      <c r="G217">
        <v>228</v>
      </c>
      <c r="H217" s="9">
        <v>52798.879999999997</v>
      </c>
      <c r="I217" s="9">
        <f>tbl_Data[[#This Row],[Ad Cost]]/tbl_Data[[#This Row],[Impressions]]</f>
        <v>2.3469412664572722E-2</v>
      </c>
      <c r="J217" s="10">
        <f>tbl_Data[[#This Row],[Conversions]]/tbl_Data[[#This Row],[Clicks]]</f>
        <v>1.3133640552995391E-2</v>
      </c>
      <c r="K217" s="9">
        <f>tbl_Data[[#This Row],[Ad Cost]]/tbl_Data[[#This Row],[Conversions]]</f>
        <v>25.30043859649123</v>
      </c>
      <c r="L217" s="10">
        <f>(tbl_Data[[#This Row],[Clicks]]/tbl_Data[[#This Row],[Impressions]])</f>
        <v>7.0629973798558107E-2</v>
      </c>
      <c r="M217" s="9">
        <f>tbl_Data[[#This Row],[Revenue from Ads]]/tbl_Data[[#This Row],[Ad Cost]]</f>
        <v>9.1529652422640204</v>
      </c>
    </row>
    <row r="218" spans="1:13" x14ac:dyDescent="0.35">
      <c r="A218" s="8">
        <v>45011</v>
      </c>
      <c r="B218" t="s">
        <v>12</v>
      </c>
      <c r="C218" s="9">
        <v>20779</v>
      </c>
      <c r="D218">
        <v>352439</v>
      </c>
      <c r="E218">
        <v>19409</v>
      </c>
      <c r="F218" t="s">
        <v>11</v>
      </c>
      <c r="G218" s="11">
        <v>236</v>
      </c>
      <c r="H218" s="9">
        <v>66600.75</v>
      </c>
      <c r="I218" s="9">
        <f>tbl_Data[[#This Row],[Ad Cost]]/tbl_Data[[#This Row],[Impressions]]</f>
        <v>5.8957720343094835E-2</v>
      </c>
      <c r="J218" s="10">
        <f>tbl_Data[[#This Row],[Conversions]]/tbl_Data[[#This Row],[Clicks]]</f>
        <v>1.2159307537740223E-2</v>
      </c>
      <c r="K218" s="9">
        <f>tbl_Data[[#This Row],[Ad Cost]]/tbl_Data[[#This Row],[Conversions]]</f>
        <v>88.04661016949153</v>
      </c>
      <c r="L218" s="10">
        <f>(tbl_Data[[#This Row],[Clicks]]/tbl_Data[[#This Row],[Impressions]])</f>
        <v>5.5070522842250717E-2</v>
      </c>
      <c r="M218" s="9">
        <f>tbl_Data[[#This Row],[Revenue from Ads]]/tbl_Data[[#This Row],[Ad Cost]]</f>
        <v>3.2051951489484574</v>
      </c>
    </row>
    <row r="219" spans="1:13" x14ac:dyDescent="0.35">
      <c r="A219" s="8">
        <v>45011</v>
      </c>
      <c r="B219" t="s">
        <v>17</v>
      </c>
      <c r="C219" s="9">
        <v>35206</v>
      </c>
      <c r="D219">
        <v>452678</v>
      </c>
      <c r="E219">
        <v>13354</v>
      </c>
      <c r="F219" t="s">
        <v>11</v>
      </c>
      <c r="G219">
        <v>449</v>
      </c>
      <c r="H219" s="9">
        <v>64169.83</v>
      </c>
      <c r="I219" s="9">
        <f>tbl_Data[[#This Row],[Ad Cost]]/tbl_Data[[#This Row],[Impressions]]</f>
        <v>7.777272144880025E-2</v>
      </c>
      <c r="J219" s="10">
        <f>tbl_Data[[#This Row],[Conversions]]/tbl_Data[[#This Row],[Clicks]]</f>
        <v>3.3622884528980081E-2</v>
      </c>
      <c r="K219" s="9">
        <f>tbl_Data[[#This Row],[Ad Cost]]/tbl_Data[[#This Row],[Conversions]]</f>
        <v>78.409799554565708</v>
      </c>
      <c r="L219" s="10">
        <f>(tbl_Data[[#This Row],[Clicks]]/tbl_Data[[#This Row],[Impressions]])</f>
        <v>2.9499997790924232E-2</v>
      </c>
      <c r="M219" s="9">
        <f>tbl_Data[[#This Row],[Revenue from Ads]]/tbl_Data[[#This Row],[Ad Cost]]</f>
        <v>1.822695847298756</v>
      </c>
    </row>
    <row r="220" spans="1:13" x14ac:dyDescent="0.35">
      <c r="A220" s="8">
        <v>45011</v>
      </c>
      <c r="B220" t="s">
        <v>19</v>
      </c>
      <c r="C220" s="9">
        <v>35087</v>
      </c>
      <c r="D220">
        <v>233143</v>
      </c>
      <c r="E220">
        <v>5920</v>
      </c>
      <c r="F220" t="s">
        <v>13</v>
      </c>
      <c r="G220">
        <v>132</v>
      </c>
      <c r="H220" s="9">
        <v>49971.67</v>
      </c>
      <c r="I220" s="9">
        <f>tbl_Data[[#This Row],[Ad Cost]]/tbl_Data[[#This Row],[Impressions]]</f>
        <v>0.15049561856886118</v>
      </c>
      <c r="J220" s="10">
        <f>tbl_Data[[#This Row],[Conversions]]/tbl_Data[[#This Row],[Clicks]]</f>
        <v>2.2297297297297299E-2</v>
      </c>
      <c r="K220" s="9">
        <f>tbl_Data[[#This Row],[Ad Cost]]/tbl_Data[[#This Row],[Conversions]]</f>
        <v>265.81060606060606</v>
      </c>
      <c r="L220" s="10">
        <f>(tbl_Data[[#This Row],[Clicks]]/tbl_Data[[#This Row],[Impressions]])</f>
        <v>2.5392141303834985E-2</v>
      </c>
      <c r="M220" s="9">
        <f>tbl_Data[[#This Row],[Revenue from Ads]]/tbl_Data[[#This Row],[Ad Cost]]</f>
        <v>1.4242217915467266</v>
      </c>
    </row>
    <row r="221" spans="1:13" x14ac:dyDescent="0.35">
      <c r="A221" s="8">
        <v>45011</v>
      </c>
      <c r="B221" t="s">
        <v>17</v>
      </c>
      <c r="C221" s="9">
        <v>28970</v>
      </c>
      <c r="D221">
        <v>489170</v>
      </c>
      <c r="E221">
        <v>10731</v>
      </c>
      <c r="F221" t="s">
        <v>13</v>
      </c>
      <c r="G221">
        <v>229</v>
      </c>
      <c r="H221" s="9">
        <v>30483.119999999999</v>
      </c>
      <c r="I221" s="9">
        <f>tbl_Data[[#This Row],[Ad Cost]]/tbl_Data[[#This Row],[Impressions]]</f>
        <v>5.9222765091890346E-2</v>
      </c>
      <c r="J221" s="10">
        <f>tbl_Data[[#This Row],[Conversions]]/tbl_Data[[#This Row],[Clicks]]</f>
        <v>2.1340042866461652E-2</v>
      </c>
      <c r="K221" s="9">
        <f>tbl_Data[[#This Row],[Ad Cost]]/tbl_Data[[#This Row],[Conversions]]</f>
        <v>126.50655021834061</v>
      </c>
      <c r="L221" s="10">
        <f>(tbl_Data[[#This Row],[Clicks]]/tbl_Data[[#This Row],[Impressions]])</f>
        <v>2.1937158860927695E-2</v>
      </c>
      <c r="M221" s="9">
        <f>tbl_Data[[#This Row],[Revenue from Ads]]/tbl_Data[[#This Row],[Ad Cost]]</f>
        <v>1.0522305833620986</v>
      </c>
    </row>
    <row r="222" spans="1:13" x14ac:dyDescent="0.35">
      <c r="A222" s="8">
        <v>45011</v>
      </c>
      <c r="B222" t="s">
        <v>15</v>
      </c>
      <c r="C222" s="9">
        <v>40262</v>
      </c>
      <c r="D222">
        <v>419589</v>
      </c>
      <c r="E222">
        <v>13757</v>
      </c>
      <c r="F222" t="s">
        <v>13</v>
      </c>
      <c r="G222">
        <v>150</v>
      </c>
      <c r="H222" s="9">
        <v>22437.43</v>
      </c>
      <c r="I222" s="9">
        <f>tbl_Data[[#This Row],[Ad Cost]]/tbl_Data[[#This Row],[Impressions]]</f>
        <v>9.5955804370467288E-2</v>
      </c>
      <c r="J222" s="10">
        <f>tbl_Data[[#This Row],[Conversions]]/tbl_Data[[#This Row],[Clicks]]</f>
        <v>1.0903540015991859E-2</v>
      </c>
      <c r="K222" s="9">
        <f>tbl_Data[[#This Row],[Ad Cost]]/tbl_Data[[#This Row],[Conversions]]</f>
        <v>268.41333333333336</v>
      </c>
      <c r="L222" s="10">
        <f>(tbl_Data[[#This Row],[Clicks]]/tbl_Data[[#This Row],[Impressions]])</f>
        <v>3.2786846175662375E-2</v>
      </c>
      <c r="M222" s="9">
        <f>tbl_Data[[#This Row],[Revenue from Ads]]/tbl_Data[[#This Row],[Ad Cost]]</f>
        <v>0.55728552977994139</v>
      </c>
    </row>
    <row r="223" spans="1:13" x14ac:dyDescent="0.35">
      <c r="A223" s="8">
        <v>45011</v>
      </c>
      <c r="B223" t="s">
        <v>16</v>
      </c>
      <c r="C223" s="9">
        <v>7909.8</v>
      </c>
      <c r="D223">
        <v>330875</v>
      </c>
      <c r="E223">
        <v>19307</v>
      </c>
      <c r="F223" t="s">
        <v>13</v>
      </c>
      <c r="G223">
        <v>336</v>
      </c>
      <c r="H223" s="9">
        <v>65012.14</v>
      </c>
      <c r="I223" s="9">
        <f>tbl_Data[[#This Row],[Ad Cost]]/tbl_Data[[#This Row],[Impressions]]</f>
        <v>2.3905704571212695E-2</v>
      </c>
      <c r="J223" s="10">
        <f>tbl_Data[[#This Row],[Conversions]]/tbl_Data[[#This Row],[Clicks]]</f>
        <v>1.7403014450717357E-2</v>
      </c>
      <c r="K223" s="9">
        <f>tbl_Data[[#This Row],[Ad Cost]]/tbl_Data[[#This Row],[Conversions]]</f>
        <v>23.541071428571428</v>
      </c>
      <c r="L223" s="10">
        <f>(tbl_Data[[#This Row],[Clicks]]/tbl_Data[[#This Row],[Impressions]])</f>
        <v>5.835134114091424E-2</v>
      </c>
      <c r="M223" s="9">
        <f>tbl_Data[[#This Row],[Revenue from Ads]]/tbl_Data[[#This Row],[Ad Cost]]</f>
        <v>8.2191888543326002</v>
      </c>
    </row>
    <row r="224" spans="1:13" x14ac:dyDescent="0.35">
      <c r="A224" s="8">
        <v>45012</v>
      </c>
      <c r="B224" t="s">
        <v>12</v>
      </c>
      <c r="C224" s="9">
        <v>2849.9</v>
      </c>
      <c r="D224">
        <v>275059</v>
      </c>
      <c r="E224">
        <v>12210</v>
      </c>
      <c r="F224" t="s">
        <v>22</v>
      </c>
      <c r="G224">
        <v>563</v>
      </c>
      <c r="H224" s="9">
        <v>42106.38</v>
      </c>
      <c r="I224" s="9">
        <f>tbl_Data[[#This Row],[Ad Cost]]/tbl_Data[[#This Row],[Impressions]]</f>
        <v>1.036104981113143E-2</v>
      </c>
      <c r="J224" s="10">
        <f>tbl_Data[[#This Row],[Conversions]]/tbl_Data[[#This Row],[Clicks]]</f>
        <v>4.6109746109746108E-2</v>
      </c>
      <c r="K224" s="9">
        <f>tbl_Data[[#This Row],[Ad Cost]]/tbl_Data[[#This Row],[Conversions]]</f>
        <v>5.0619893428063945</v>
      </c>
      <c r="L224" s="10">
        <f>(tbl_Data[[#This Row],[Clicks]]/tbl_Data[[#This Row],[Impressions]])</f>
        <v>4.4390476225100797E-2</v>
      </c>
      <c r="M224" s="9">
        <f>tbl_Data[[#This Row],[Revenue from Ads]]/tbl_Data[[#This Row],[Ad Cost]]</f>
        <v>14.774686831116879</v>
      </c>
    </row>
    <row r="225" spans="1:13" x14ac:dyDescent="0.35">
      <c r="A225" s="8">
        <v>45013</v>
      </c>
      <c r="B225" t="s">
        <v>17</v>
      </c>
      <c r="C225" s="9">
        <v>41121</v>
      </c>
      <c r="D225">
        <v>386586</v>
      </c>
      <c r="E225">
        <v>7549</v>
      </c>
      <c r="F225" t="s">
        <v>11</v>
      </c>
      <c r="G225">
        <v>437</v>
      </c>
      <c r="H225" s="9">
        <v>60934.58</v>
      </c>
      <c r="I225" s="9">
        <f>tbl_Data[[#This Row],[Ad Cost]]/tbl_Data[[#This Row],[Impressions]]</f>
        <v>0.10636960469339293</v>
      </c>
      <c r="J225" s="10">
        <f>tbl_Data[[#This Row],[Conversions]]/tbl_Data[[#This Row],[Clicks]]</f>
        <v>5.7888462047953372E-2</v>
      </c>
      <c r="K225" s="9">
        <f>tbl_Data[[#This Row],[Ad Cost]]/tbl_Data[[#This Row],[Conversions]]</f>
        <v>94.098398169336377</v>
      </c>
      <c r="L225" s="10">
        <f>(tbl_Data[[#This Row],[Clicks]]/tbl_Data[[#This Row],[Impressions]])</f>
        <v>1.9527349671224513E-2</v>
      </c>
      <c r="M225" s="9">
        <f>tbl_Data[[#This Row],[Revenue from Ads]]/tbl_Data[[#This Row],[Ad Cost]]</f>
        <v>1.4818360448432675</v>
      </c>
    </row>
    <row r="226" spans="1:13" x14ac:dyDescent="0.35">
      <c r="A226" s="8">
        <v>45013</v>
      </c>
      <c r="B226" t="s">
        <v>14</v>
      </c>
      <c r="C226" s="9">
        <v>49314</v>
      </c>
      <c r="D226">
        <v>467485</v>
      </c>
      <c r="E226">
        <v>3689</v>
      </c>
      <c r="F226" t="s">
        <v>23</v>
      </c>
      <c r="G226">
        <v>194</v>
      </c>
      <c r="H226" s="9">
        <v>68017.47</v>
      </c>
      <c r="I226" s="9">
        <f>tbl_Data[[#This Row],[Ad Cost]]/tbl_Data[[#This Row],[Impressions]]</f>
        <v>0.10548787661636203</v>
      </c>
      <c r="J226" s="10">
        <f>tbl_Data[[#This Row],[Conversions]]/tbl_Data[[#This Row],[Clicks]]</f>
        <v>5.2588777446462454E-2</v>
      </c>
      <c r="K226" s="9">
        <f>tbl_Data[[#This Row],[Ad Cost]]/tbl_Data[[#This Row],[Conversions]]</f>
        <v>254.1958762886598</v>
      </c>
      <c r="L226" s="10">
        <f>(tbl_Data[[#This Row],[Clicks]]/tbl_Data[[#This Row],[Impressions]])</f>
        <v>7.8911622832818166E-3</v>
      </c>
      <c r="M226" s="9">
        <f>tbl_Data[[#This Row],[Revenue from Ads]]/tbl_Data[[#This Row],[Ad Cost]]</f>
        <v>1.3792730259155614</v>
      </c>
    </row>
    <row r="227" spans="1:13" x14ac:dyDescent="0.35">
      <c r="A227" s="8">
        <v>45013</v>
      </c>
      <c r="B227" t="s">
        <v>17</v>
      </c>
      <c r="C227" s="9">
        <v>8683</v>
      </c>
      <c r="D227">
        <v>496135</v>
      </c>
      <c r="E227">
        <v>5899</v>
      </c>
      <c r="F227" t="s">
        <v>13</v>
      </c>
      <c r="G227">
        <v>110</v>
      </c>
      <c r="H227" s="9">
        <v>39531.879999999997</v>
      </c>
      <c r="I227" s="9">
        <f>tbl_Data[[#This Row],[Ad Cost]]/tbl_Data[[#This Row],[Impressions]]</f>
        <v>1.7501284932528446E-2</v>
      </c>
      <c r="J227" s="10">
        <f>tbl_Data[[#This Row],[Conversions]]/tbl_Data[[#This Row],[Clicks]]</f>
        <v>1.8647228343787084E-2</v>
      </c>
      <c r="K227" s="9">
        <f>tbl_Data[[#This Row],[Ad Cost]]/tbl_Data[[#This Row],[Conversions]]</f>
        <v>78.936363636363637</v>
      </c>
      <c r="L227" s="10">
        <f>(tbl_Data[[#This Row],[Clicks]]/tbl_Data[[#This Row],[Impressions]])</f>
        <v>1.188990899654328E-2</v>
      </c>
      <c r="M227" s="9">
        <f>tbl_Data[[#This Row],[Revenue from Ads]]/tbl_Data[[#This Row],[Ad Cost]]</f>
        <v>4.5527905101923292</v>
      </c>
    </row>
    <row r="228" spans="1:13" x14ac:dyDescent="0.35">
      <c r="A228" s="8">
        <v>45013</v>
      </c>
      <c r="B228" t="s">
        <v>17</v>
      </c>
      <c r="C228" s="9">
        <v>18194</v>
      </c>
      <c r="D228">
        <v>288157</v>
      </c>
      <c r="E228">
        <v>13969</v>
      </c>
      <c r="F228" t="s">
        <v>13</v>
      </c>
      <c r="G228">
        <v>731</v>
      </c>
      <c r="H228" s="9">
        <v>21790.74</v>
      </c>
      <c r="I228" s="9">
        <f>tbl_Data[[#This Row],[Ad Cost]]/tbl_Data[[#This Row],[Impressions]]</f>
        <v>6.3139191482421045E-2</v>
      </c>
      <c r="J228" s="10">
        <f>tbl_Data[[#This Row],[Conversions]]/tbl_Data[[#This Row],[Clicks]]</f>
        <v>5.2330159639201089E-2</v>
      </c>
      <c r="K228" s="9">
        <f>tbl_Data[[#This Row],[Ad Cost]]/tbl_Data[[#This Row],[Conversions]]</f>
        <v>24.889192886456907</v>
      </c>
      <c r="L228" s="10">
        <f>(tbl_Data[[#This Row],[Clicks]]/tbl_Data[[#This Row],[Impressions]])</f>
        <v>4.8477045499502006E-2</v>
      </c>
      <c r="M228" s="9">
        <f>tbl_Data[[#This Row],[Revenue from Ads]]/tbl_Data[[#This Row],[Ad Cost]]</f>
        <v>1.197688248873255</v>
      </c>
    </row>
    <row r="229" spans="1:13" x14ac:dyDescent="0.35">
      <c r="A229" s="8">
        <v>45013</v>
      </c>
      <c r="B229" t="s">
        <v>12</v>
      </c>
      <c r="C229" s="9">
        <v>23170</v>
      </c>
      <c r="D229">
        <v>425853</v>
      </c>
      <c r="E229">
        <v>3706</v>
      </c>
      <c r="F229" t="s">
        <v>13</v>
      </c>
      <c r="G229">
        <v>313</v>
      </c>
      <c r="H229" s="9">
        <v>66305.740000000005</v>
      </c>
      <c r="I229" s="9">
        <f>tbl_Data[[#This Row],[Ad Cost]]/tbl_Data[[#This Row],[Impressions]]</f>
        <v>5.4408446106989972E-2</v>
      </c>
      <c r="J229" s="10">
        <f>tbl_Data[[#This Row],[Conversions]]/tbl_Data[[#This Row],[Clicks]]</f>
        <v>8.4457636265515376E-2</v>
      </c>
      <c r="K229" s="9">
        <f>tbl_Data[[#This Row],[Ad Cost]]/tbl_Data[[#This Row],[Conversions]]</f>
        <v>74.025559105431313</v>
      </c>
      <c r="L229" s="10">
        <f>(tbl_Data[[#This Row],[Clicks]]/tbl_Data[[#This Row],[Impressions]])</f>
        <v>8.7025335033450515E-3</v>
      </c>
      <c r="M229" s="9">
        <f>tbl_Data[[#This Row],[Revenue from Ads]]/tbl_Data[[#This Row],[Ad Cost]]</f>
        <v>2.861706517047907</v>
      </c>
    </row>
    <row r="230" spans="1:13" x14ac:dyDescent="0.35">
      <c r="A230" s="8">
        <v>45013</v>
      </c>
      <c r="B230" t="s">
        <v>17</v>
      </c>
      <c r="C230" s="9">
        <v>10458</v>
      </c>
      <c r="D230">
        <v>394178</v>
      </c>
      <c r="E230">
        <v>18064</v>
      </c>
      <c r="F230" t="s">
        <v>13</v>
      </c>
      <c r="G230">
        <v>272</v>
      </c>
      <c r="H230" s="9">
        <v>32869.17</v>
      </c>
      <c r="I230" s="9">
        <f>tbl_Data[[#This Row],[Ad Cost]]/tbl_Data[[#This Row],[Impressions]]</f>
        <v>2.6531161049069201E-2</v>
      </c>
      <c r="J230" s="10">
        <f>tbl_Data[[#This Row],[Conversions]]/tbl_Data[[#This Row],[Clicks]]</f>
        <v>1.5057573073516387E-2</v>
      </c>
      <c r="K230" s="9">
        <f>tbl_Data[[#This Row],[Ad Cost]]/tbl_Data[[#This Row],[Conversions]]</f>
        <v>38.448529411764703</v>
      </c>
      <c r="L230" s="10">
        <f>(tbl_Data[[#This Row],[Clicks]]/tbl_Data[[#This Row],[Impressions]])</f>
        <v>4.5827012162018177E-2</v>
      </c>
      <c r="M230" s="9">
        <f>tbl_Data[[#This Row],[Revenue from Ads]]/tbl_Data[[#This Row],[Ad Cost]]</f>
        <v>3.1429690189328743</v>
      </c>
    </row>
    <row r="231" spans="1:13" x14ac:dyDescent="0.35">
      <c r="A231" s="8">
        <v>45013</v>
      </c>
      <c r="B231" t="s">
        <v>17</v>
      </c>
      <c r="C231" s="9">
        <v>8894.4</v>
      </c>
      <c r="D231">
        <v>302462</v>
      </c>
      <c r="E231">
        <v>10712</v>
      </c>
      <c r="F231" t="s">
        <v>13</v>
      </c>
      <c r="G231">
        <v>742</v>
      </c>
      <c r="H231" s="9">
        <v>43404.01</v>
      </c>
      <c r="I231" s="9">
        <f>tbl_Data[[#This Row],[Ad Cost]]/tbl_Data[[#This Row],[Impressions]]</f>
        <v>2.9406669267544351E-2</v>
      </c>
      <c r="J231" s="10">
        <f>tbl_Data[[#This Row],[Conversions]]/tbl_Data[[#This Row],[Clicks]]</f>
        <v>6.9268110530246452E-2</v>
      </c>
      <c r="K231" s="9">
        <f>tbl_Data[[#This Row],[Ad Cost]]/tbl_Data[[#This Row],[Conversions]]</f>
        <v>11.987061994609164</v>
      </c>
      <c r="L231" s="10">
        <f>(tbl_Data[[#This Row],[Clicks]]/tbl_Data[[#This Row],[Impressions]])</f>
        <v>3.5416019202412205E-2</v>
      </c>
      <c r="M231" s="9">
        <f>tbl_Data[[#This Row],[Revenue from Ads]]/tbl_Data[[#This Row],[Ad Cost]]</f>
        <v>4.8799255711458898</v>
      </c>
    </row>
    <row r="232" spans="1:13" x14ac:dyDescent="0.35">
      <c r="A232" s="8">
        <v>45014</v>
      </c>
      <c r="B232" t="s">
        <v>16</v>
      </c>
      <c r="C232" s="9">
        <v>40842</v>
      </c>
      <c r="D232">
        <v>380463</v>
      </c>
      <c r="E232">
        <v>12128</v>
      </c>
      <c r="F232" t="s">
        <v>11</v>
      </c>
      <c r="G232" s="11">
        <v>873</v>
      </c>
      <c r="H232" s="9">
        <v>13678.26</v>
      </c>
      <c r="I232" s="9">
        <f>tbl_Data[[#This Row],[Ad Cost]]/tbl_Data[[#This Row],[Impressions]]</f>
        <v>0.10734815211991705</v>
      </c>
      <c r="J232" s="10">
        <f>tbl_Data[[#This Row],[Conversions]]/tbl_Data[[#This Row],[Clicks]]</f>
        <v>7.1982189973614774E-2</v>
      </c>
      <c r="K232" s="9">
        <f>tbl_Data[[#This Row],[Ad Cost]]/tbl_Data[[#This Row],[Conversions]]</f>
        <v>46.783505154639172</v>
      </c>
      <c r="L232" s="10">
        <f>(tbl_Data[[#This Row],[Clicks]]/tbl_Data[[#This Row],[Impressions]])</f>
        <v>3.1876949926799715E-2</v>
      </c>
      <c r="M232" s="9">
        <f>tbl_Data[[#This Row],[Revenue from Ads]]/tbl_Data[[#This Row],[Ad Cost]]</f>
        <v>0.33490671367709712</v>
      </c>
    </row>
    <row r="233" spans="1:13" x14ac:dyDescent="0.35">
      <c r="A233" s="8">
        <v>45014</v>
      </c>
      <c r="B233" t="s">
        <v>12</v>
      </c>
      <c r="C233" s="9">
        <v>34472</v>
      </c>
      <c r="D233">
        <v>211954</v>
      </c>
      <c r="E233">
        <v>14992</v>
      </c>
      <c r="F233" t="s">
        <v>11</v>
      </c>
      <c r="G233">
        <v>200</v>
      </c>
      <c r="H233" s="9">
        <v>22989.31</v>
      </c>
      <c r="I233" s="9">
        <f>tbl_Data[[#This Row],[Ad Cost]]/tbl_Data[[#This Row],[Impressions]]</f>
        <v>0.16263906319295696</v>
      </c>
      <c r="J233" s="10">
        <f>tbl_Data[[#This Row],[Conversions]]/tbl_Data[[#This Row],[Clicks]]</f>
        <v>1.3340448239060833E-2</v>
      </c>
      <c r="K233" s="9">
        <f>tbl_Data[[#This Row],[Ad Cost]]/tbl_Data[[#This Row],[Conversions]]</f>
        <v>172.36</v>
      </c>
      <c r="L233" s="10">
        <f>(tbl_Data[[#This Row],[Clicks]]/tbl_Data[[#This Row],[Impressions]])</f>
        <v>7.0732328712833914E-2</v>
      </c>
      <c r="M233" s="9">
        <f>tbl_Data[[#This Row],[Revenue from Ads]]/tbl_Data[[#This Row],[Ad Cost]]</f>
        <v>0.66689806219540504</v>
      </c>
    </row>
    <row r="234" spans="1:13" x14ac:dyDescent="0.35">
      <c r="A234" s="8">
        <v>45014</v>
      </c>
      <c r="B234" t="s">
        <v>20</v>
      </c>
      <c r="C234" s="9">
        <v>3611.3</v>
      </c>
      <c r="D234">
        <v>329833</v>
      </c>
      <c r="E234">
        <v>19768</v>
      </c>
      <c r="F234" t="s">
        <v>13</v>
      </c>
      <c r="G234">
        <v>618</v>
      </c>
      <c r="H234" s="9">
        <v>45260.78</v>
      </c>
      <c r="I234" s="9">
        <f>tbl_Data[[#This Row],[Ad Cost]]/tbl_Data[[#This Row],[Impressions]]</f>
        <v>1.094887412720983E-2</v>
      </c>
      <c r="J234" s="10">
        <f>tbl_Data[[#This Row],[Conversions]]/tbl_Data[[#This Row],[Clicks]]</f>
        <v>3.1262646701740185E-2</v>
      </c>
      <c r="K234" s="9">
        <f>tbl_Data[[#This Row],[Ad Cost]]/tbl_Data[[#This Row],[Conversions]]</f>
        <v>5.8435275080906148</v>
      </c>
      <c r="L234" s="10">
        <f>(tbl_Data[[#This Row],[Clicks]]/tbl_Data[[#This Row],[Impressions]])</f>
        <v>5.9933360215624273E-2</v>
      </c>
      <c r="M234" s="9">
        <f>tbl_Data[[#This Row],[Revenue from Ads]]/tbl_Data[[#This Row],[Ad Cost]]</f>
        <v>12.533098884058372</v>
      </c>
    </row>
    <row r="235" spans="1:13" x14ac:dyDescent="0.35">
      <c r="A235" s="8">
        <v>45014</v>
      </c>
      <c r="B235" t="s">
        <v>14</v>
      </c>
      <c r="C235" s="9">
        <v>32805</v>
      </c>
      <c r="D235">
        <v>245225</v>
      </c>
      <c r="E235">
        <v>9336</v>
      </c>
      <c r="F235" t="s">
        <v>22</v>
      </c>
      <c r="G235">
        <v>73</v>
      </c>
      <c r="H235" s="9">
        <v>19060.13</v>
      </c>
      <c r="I235" s="9">
        <f>tbl_Data[[#This Row],[Ad Cost]]/tbl_Data[[#This Row],[Impressions]]</f>
        <v>0.13377510449587113</v>
      </c>
      <c r="J235" s="10">
        <f>tbl_Data[[#This Row],[Conversions]]/tbl_Data[[#This Row],[Clicks]]</f>
        <v>7.8191945158526139E-3</v>
      </c>
      <c r="K235" s="9">
        <f>tbl_Data[[#This Row],[Ad Cost]]/tbl_Data[[#This Row],[Conversions]]</f>
        <v>449.38356164383561</v>
      </c>
      <c r="L235" s="10">
        <f>(tbl_Data[[#This Row],[Clicks]]/tbl_Data[[#This Row],[Impressions]])</f>
        <v>3.8071159139565706E-2</v>
      </c>
      <c r="M235" s="9">
        <f>tbl_Data[[#This Row],[Revenue from Ads]]/tbl_Data[[#This Row],[Ad Cost]]</f>
        <v>0.58101295534217345</v>
      </c>
    </row>
    <row r="236" spans="1:13" x14ac:dyDescent="0.35">
      <c r="A236" s="8">
        <v>45014</v>
      </c>
      <c r="B236" t="s">
        <v>16</v>
      </c>
      <c r="C236" s="9">
        <v>44532</v>
      </c>
      <c r="D236">
        <v>472752</v>
      </c>
      <c r="E236">
        <v>5915</v>
      </c>
      <c r="F236" t="s">
        <v>11</v>
      </c>
      <c r="G236">
        <v>77</v>
      </c>
      <c r="H236" s="9">
        <v>26729.360000000001</v>
      </c>
      <c r="I236" s="9">
        <f>tbl_Data[[#This Row],[Ad Cost]]/tbl_Data[[#This Row],[Impressions]]</f>
        <v>9.4197380444715206E-2</v>
      </c>
      <c r="J236" s="10">
        <f>tbl_Data[[#This Row],[Conversions]]/tbl_Data[[#This Row],[Clicks]]</f>
        <v>1.301775147928994E-2</v>
      </c>
      <c r="K236" s="9">
        <f>tbl_Data[[#This Row],[Ad Cost]]/tbl_Data[[#This Row],[Conversions]]</f>
        <v>578.33766233766232</v>
      </c>
      <c r="L236" s="10">
        <f>(tbl_Data[[#This Row],[Clicks]]/tbl_Data[[#This Row],[Impressions]])</f>
        <v>1.2511845534233594E-2</v>
      </c>
      <c r="M236" s="9">
        <f>tbl_Data[[#This Row],[Revenue from Ads]]/tbl_Data[[#This Row],[Ad Cost]]</f>
        <v>0.60022815054342948</v>
      </c>
    </row>
    <row r="237" spans="1:13" x14ac:dyDescent="0.35">
      <c r="A237" s="8">
        <v>45014</v>
      </c>
      <c r="B237" t="s">
        <v>14</v>
      </c>
      <c r="C237" s="9">
        <v>47817</v>
      </c>
      <c r="D237">
        <v>383262</v>
      </c>
      <c r="E237">
        <v>18354</v>
      </c>
      <c r="F237" t="s">
        <v>13</v>
      </c>
      <c r="G237">
        <v>287</v>
      </c>
      <c r="H237" s="9">
        <v>354441</v>
      </c>
      <c r="I237" s="9">
        <f>tbl_Data[[#This Row],[Ad Cost]]/tbl_Data[[#This Row],[Impressions]]</f>
        <v>0.12476321680730153</v>
      </c>
      <c r="J237" s="10">
        <f>tbl_Data[[#This Row],[Conversions]]/tbl_Data[[#This Row],[Clicks]]</f>
        <v>1.5636918382913808E-2</v>
      </c>
      <c r="K237" s="9">
        <f>tbl_Data[[#This Row],[Ad Cost]]/tbl_Data[[#This Row],[Conversions]]</f>
        <v>166.60975609756099</v>
      </c>
      <c r="L237" s="10">
        <f>(tbl_Data[[#This Row],[Clicks]]/tbl_Data[[#This Row],[Impressions]])</f>
        <v>4.788891150179251E-2</v>
      </c>
      <c r="M237" s="9">
        <f>tbl_Data[[#This Row],[Revenue from Ads]]/tbl_Data[[#This Row],[Ad Cost]]</f>
        <v>7.412447455925717</v>
      </c>
    </row>
    <row r="238" spans="1:13" x14ac:dyDescent="0.35">
      <c r="A238" s="8">
        <v>45014</v>
      </c>
      <c r="B238" t="s">
        <v>12</v>
      </c>
      <c r="C238" s="9">
        <v>6381.4</v>
      </c>
      <c r="D238">
        <v>264569</v>
      </c>
      <c r="E238">
        <v>7554</v>
      </c>
      <c r="F238" t="s">
        <v>24</v>
      </c>
      <c r="G238">
        <v>271</v>
      </c>
      <c r="H238" s="9">
        <v>15934.97</v>
      </c>
      <c r="I238" s="9">
        <f>tbl_Data[[#This Row],[Ad Cost]]/tbl_Data[[#This Row],[Impressions]]</f>
        <v>2.4119983822745671E-2</v>
      </c>
      <c r="J238" s="10">
        <f>tbl_Data[[#This Row],[Conversions]]/tbl_Data[[#This Row],[Clicks]]</f>
        <v>3.5875033095048983E-2</v>
      </c>
      <c r="K238" s="9">
        <f>tbl_Data[[#This Row],[Ad Cost]]/tbl_Data[[#This Row],[Conversions]]</f>
        <v>23.547601476014759</v>
      </c>
      <c r="L238" s="10">
        <f>(tbl_Data[[#This Row],[Clicks]]/tbl_Data[[#This Row],[Impressions]])</f>
        <v>2.8552097940423859E-2</v>
      </c>
      <c r="M238" s="9">
        <f>tbl_Data[[#This Row],[Revenue from Ads]]/tbl_Data[[#This Row],[Ad Cost]]</f>
        <v>2.497096248472122</v>
      </c>
    </row>
    <row r="239" spans="1:13" x14ac:dyDescent="0.35">
      <c r="A239" s="8">
        <v>45015</v>
      </c>
      <c r="B239" t="s">
        <v>19</v>
      </c>
      <c r="C239" s="9">
        <v>11760</v>
      </c>
      <c r="D239">
        <v>463814</v>
      </c>
      <c r="E239">
        <v>6757</v>
      </c>
      <c r="F239" t="s">
        <v>13</v>
      </c>
      <c r="G239">
        <v>269</v>
      </c>
      <c r="H239" s="9">
        <v>20632.900000000001</v>
      </c>
      <c r="I239" s="9">
        <f>tbl_Data[[#This Row],[Ad Cost]]/tbl_Data[[#This Row],[Impressions]]</f>
        <v>2.5354991440534352E-2</v>
      </c>
      <c r="J239" s="10">
        <f>tbl_Data[[#This Row],[Conversions]]/tbl_Data[[#This Row],[Clicks]]</f>
        <v>3.9810566819594495E-2</v>
      </c>
      <c r="K239" s="9">
        <f>tbl_Data[[#This Row],[Ad Cost]]/tbl_Data[[#This Row],[Conversions]]</f>
        <v>43.717472118959108</v>
      </c>
      <c r="L239" s="10">
        <f>(tbl_Data[[#This Row],[Clicks]]/tbl_Data[[#This Row],[Impressions]])</f>
        <v>1.456833989487165E-2</v>
      </c>
      <c r="M239" s="9">
        <f>tbl_Data[[#This Row],[Revenue from Ads]]/tbl_Data[[#This Row],[Ad Cost]]</f>
        <v>1.754498299319728</v>
      </c>
    </row>
    <row r="240" spans="1:13" x14ac:dyDescent="0.35">
      <c r="A240" s="8">
        <v>45015</v>
      </c>
      <c r="B240" t="s">
        <v>17</v>
      </c>
      <c r="C240" s="9">
        <v>15384</v>
      </c>
      <c r="D240">
        <v>401418</v>
      </c>
      <c r="E240">
        <v>11972</v>
      </c>
      <c r="F240" t="s">
        <v>21</v>
      </c>
      <c r="G240">
        <v>405</v>
      </c>
      <c r="H240" s="9">
        <v>6495.96</v>
      </c>
      <c r="I240" s="9">
        <f>tbl_Data[[#This Row],[Ad Cost]]/tbl_Data[[#This Row],[Impressions]]</f>
        <v>3.8324140920437053E-2</v>
      </c>
      <c r="J240" s="10">
        <f>tbl_Data[[#This Row],[Conversions]]/tbl_Data[[#This Row],[Clicks]]</f>
        <v>3.3828934179752759E-2</v>
      </c>
      <c r="K240" s="9">
        <f>tbl_Data[[#This Row],[Ad Cost]]/tbl_Data[[#This Row],[Conversions]]</f>
        <v>37.985185185185188</v>
      </c>
      <c r="L240" s="10">
        <f>(tbl_Data[[#This Row],[Clicks]]/tbl_Data[[#This Row],[Impressions]])</f>
        <v>2.9824272952383799E-2</v>
      </c>
      <c r="M240" s="9">
        <f>tbl_Data[[#This Row],[Revenue from Ads]]/tbl_Data[[#This Row],[Ad Cost]]</f>
        <v>0.42225429017160687</v>
      </c>
    </row>
    <row r="241" spans="1:13" x14ac:dyDescent="0.35">
      <c r="A241" s="8">
        <v>45015</v>
      </c>
      <c r="B241" t="s">
        <v>16</v>
      </c>
      <c r="C241" s="9">
        <v>26662</v>
      </c>
      <c r="D241">
        <v>236168</v>
      </c>
      <c r="E241">
        <v>8478</v>
      </c>
      <c r="F241" t="s">
        <v>11</v>
      </c>
      <c r="G241">
        <v>101</v>
      </c>
      <c r="H241" s="9">
        <v>11907.53</v>
      </c>
      <c r="I241" s="9">
        <f>tbl_Data[[#This Row],[Ad Cost]]/tbl_Data[[#This Row],[Impressions]]</f>
        <v>0.11289421090071475</v>
      </c>
      <c r="J241" s="10">
        <f>tbl_Data[[#This Row],[Conversions]]/tbl_Data[[#This Row],[Clicks]]</f>
        <v>1.1913187072422742E-2</v>
      </c>
      <c r="K241" s="9">
        <f>tbl_Data[[#This Row],[Ad Cost]]/tbl_Data[[#This Row],[Conversions]]</f>
        <v>263.980198019802</v>
      </c>
      <c r="L241" s="10">
        <f>(tbl_Data[[#This Row],[Clicks]]/tbl_Data[[#This Row],[Impressions]])</f>
        <v>3.5898174181091425E-2</v>
      </c>
      <c r="M241" s="9">
        <f>tbl_Data[[#This Row],[Revenue from Ads]]/tbl_Data[[#This Row],[Ad Cost]]</f>
        <v>0.44661053184307259</v>
      </c>
    </row>
    <row r="242" spans="1:13" x14ac:dyDescent="0.35">
      <c r="A242" s="8">
        <v>45015</v>
      </c>
      <c r="B242" t="s">
        <v>12</v>
      </c>
      <c r="C242" s="9">
        <v>26889</v>
      </c>
      <c r="D242">
        <v>455339</v>
      </c>
      <c r="E242">
        <v>5898</v>
      </c>
      <c r="F242" t="s">
        <v>21</v>
      </c>
      <c r="G242">
        <v>153</v>
      </c>
      <c r="H242" s="9">
        <v>40432.26</v>
      </c>
      <c r="I242" s="9">
        <f>tbl_Data[[#This Row],[Ad Cost]]/tbl_Data[[#This Row],[Impressions]]</f>
        <v>5.9052705786238384E-2</v>
      </c>
      <c r="J242" s="10">
        <f>tbl_Data[[#This Row],[Conversions]]/tbl_Data[[#This Row],[Clicks]]</f>
        <v>2.5940996948118005E-2</v>
      </c>
      <c r="K242" s="9">
        <f>tbl_Data[[#This Row],[Ad Cost]]/tbl_Data[[#This Row],[Conversions]]</f>
        <v>175.74509803921569</v>
      </c>
      <c r="L242" s="10">
        <f>(tbl_Data[[#This Row],[Clicks]]/tbl_Data[[#This Row],[Impressions]])</f>
        <v>1.2952986675861282E-2</v>
      </c>
      <c r="M242" s="9">
        <f>tbl_Data[[#This Row],[Revenue from Ads]]/tbl_Data[[#This Row],[Ad Cost]]</f>
        <v>1.5036728773848043</v>
      </c>
    </row>
    <row r="243" spans="1:13" x14ac:dyDescent="0.35">
      <c r="A243" s="8">
        <v>45016</v>
      </c>
      <c r="B243" t="s">
        <v>16</v>
      </c>
      <c r="C243" s="9">
        <v>617.58000000000004</v>
      </c>
      <c r="D243">
        <v>340848</v>
      </c>
      <c r="E243">
        <v>10713</v>
      </c>
      <c r="F243" t="s">
        <v>13</v>
      </c>
      <c r="G243">
        <v>521</v>
      </c>
      <c r="H243" s="9">
        <v>51363.9</v>
      </c>
      <c r="I243" s="9">
        <f>tbl_Data[[#This Row],[Ad Cost]]/tbl_Data[[#This Row],[Impressions]]</f>
        <v>1.8118926911702578E-3</v>
      </c>
      <c r="J243" s="10">
        <f>tbl_Data[[#This Row],[Conversions]]/tbl_Data[[#This Row],[Clicks]]</f>
        <v>4.8632502566974704E-2</v>
      </c>
      <c r="K243" s="9">
        <f>tbl_Data[[#This Row],[Ad Cost]]/tbl_Data[[#This Row],[Conversions]]</f>
        <v>1.1853742802303264</v>
      </c>
      <c r="L243" s="10">
        <f>(tbl_Data[[#This Row],[Clicks]]/tbl_Data[[#This Row],[Impressions]])</f>
        <v>3.1430432333474159E-2</v>
      </c>
      <c r="M243" s="9">
        <f>tbl_Data[[#This Row],[Revenue from Ads]]/tbl_Data[[#This Row],[Ad Cost]]</f>
        <v>83.169629845526089</v>
      </c>
    </row>
    <row r="244" spans="1:13" x14ac:dyDescent="0.35">
      <c r="A244" s="8">
        <v>45017</v>
      </c>
      <c r="B244" t="s">
        <v>20</v>
      </c>
      <c r="C244" s="9">
        <v>2734.2</v>
      </c>
      <c r="D244">
        <v>357954</v>
      </c>
      <c r="E244">
        <v>8197</v>
      </c>
      <c r="F244" t="s">
        <v>11</v>
      </c>
      <c r="G244">
        <v>237</v>
      </c>
      <c r="H244" s="9">
        <v>58288.800000000003</v>
      </c>
      <c r="I244" s="9">
        <f>tbl_Data[[#This Row],[Ad Cost]]/tbl_Data[[#This Row],[Impressions]]</f>
        <v>7.6384116394844024E-3</v>
      </c>
      <c r="J244" s="10">
        <f>tbl_Data[[#This Row],[Conversions]]/tbl_Data[[#This Row],[Clicks]]</f>
        <v>2.8913016957423449E-2</v>
      </c>
      <c r="K244" s="9">
        <f>tbl_Data[[#This Row],[Ad Cost]]/tbl_Data[[#This Row],[Conversions]]</f>
        <v>11.536708860759493</v>
      </c>
      <c r="L244" s="10">
        <f>(tbl_Data[[#This Row],[Clicks]]/tbl_Data[[#This Row],[Impressions]])</f>
        <v>2.2899590450169576E-2</v>
      </c>
      <c r="M244" s="9">
        <f>tbl_Data[[#This Row],[Revenue from Ads]]/tbl_Data[[#This Row],[Ad Cost]]</f>
        <v>21.31841123546193</v>
      </c>
    </row>
    <row r="245" spans="1:13" x14ac:dyDescent="0.35">
      <c r="A245" s="8">
        <v>45017</v>
      </c>
      <c r="B245" t="s">
        <v>12</v>
      </c>
      <c r="C245" s="9">
        <v>2390.3000000000002</v>
      </c>
      <c r="D245">
        <v>407359</v>
      </c>
      <c r="E245">
        <v>7809</v>
      </c>
      <c r="F245" t="s">
        <v>11</v>
      </c>
      <c r="G245">
        <v>270</v>
      </c>
      <c r="H245" s="9">
        <v>6325.32</v>
      </c>
      <c r="I245" s="9">
        <f>tbl_Data[[#This Row],[Ad Cost]]/tbl_Data[[#This Row],[Impressions]]</f>
        <v>5.8677972009947002E-3</v>
      </c>
      <c r="J245" s="10">
        <f>tbl_Data[[#This Row],[Conversions]]/tbl_Data[[#This Row],[Clicks]]</f>
        <v>3.4575489819439108E-2</v>
      </c>
      <c r="K245" s="9">
        <f>tbl_Data[[#This Row],[Ad Cost]]/tbl_Data[[#This Row],[Conversions]]</f>
        <v>8.8529629629629643</v>
      </c>
      <c r="L245" s="10">
        <f>(tbl_Data[[#This Row],[Clicks]]/tbl_Data[[#This Row],[Impressions]])</f>
        <v>1.916982317808125E-2</v>
      </c>
      <c r="M245" s="9">
        <f>tbl_Data[[#This Row],[Revenue from Ads]]/tbl_Data[[#This Row],[Ad Cost]]</f>
        <v>2.6462452411831148</v>
      </c>
    </row>
    <row r="246" spans="1:13" x14ac:dyDescent="0.35">
      <c r="A246" s="8">
        <v>45017</v>
      </c>
      <c r="B246" t="s">
        <v>16</v>
      </c>
      <c r="C246" s="9">
        <v>6068.9</v>
      </c>
      <c r="D246">
        <v>449468</v>
      </c>
      <c r="E246">
        <v>13635</v>
      </c>
      <c r="F246" t="s">
        <v>11</v>
      </c>
      <c r="G246">
        <v>297</v>
      </c>
      <c r="H246" s="9">
        <v>67170.28</v>
      </c>
      <c r="I246" s="9">
        <f>tbl_Data[[#This Row],[Ad Cost]]/tbl_Data[[#This Row],[Impressions]]</f>
        <v>1.3502407290396645E-2</v>
      </c>
      <c r="J246" s="10">
        <f>tbl_Data[[#This Row],[Conversions]]/tbl_Data[[#This Row],[Clicks]]</f>
        <v>2.1782178217821781E-2</v>
      </c>
      <c r="K246" s="9">
        <f>tbl_Data[[#This Row],[Ad Cost]]/tbl_Data[[#This Row],[Conversions]]</f>
        <v>20.434006734006733</v>
      </c>
      <c r="L246" s="10">
        <f>(tbl_Data[[#This Row],[Clicks]]/tbl_Data[[#This Row],[Impressions]])</f>
        <v>3.0335863732234552E-2</v>
      </c>
      <c r="M246" s="9">
        <f>tbl_Data[[#This Row],[Revenue from Ads]]/tbl_Data[[#This Row],[Ad Cost]]</f>
        <v>11.067949710820741</v>
      </c>
    </row>
    <row r="247" spans="1:13" x14ac:dyDescent="0.35">
      <c r="A247" s="8">
        <v>45018</v>
      </c>
      <c r="B247" t="s">
        <v>19</v>
      </c>
      <c r="C247" s="9">
        <v>30873</v>
      </c>
      <c r="D247">
        <v>479418</v>
      </c>
      <c r="E247">
        <v>18255</v>
      </c>
      <c r="F247" t="s">
        <v>13</v>
      </c>
      <c r="G247" s="11">
        <v>262</v>
      </c>
      <c r="H247" s="9">
        <v>12389.06</v>
      </c>
      <c r="I247" s="9">
        <f>tbl_Data[[#This Row],[Ad Cost]]/tbl_Data[[#This Row],[Impressions]]</f>
        <v>6.4396831157778806E-2</v>
      </c>
      <c r="J247" s="10">
        <f>tbl_Data[[#This Row],[Conversions]]/tbl_Data[[#This Row],[Clicks]]</f>
        <v>1.4352232265132841E-2</v>
      </c>
      <c r="K247" s="9">
        <f>tbl_Data[[#This Row],[Ad Cost]]/tbl_Data[[#This Row],[Conversions]]</f>
        <v>117.83587786259542</v>
      </c>
      <c r="L247" s="10">
        <f>(tbl_Data[[#This Row],[Clicks]]/tbl_Data[[#This Row],[Impressions]])</f>
        <v>3.8077418870380339E-2</v>
      </c>
      <c r="M247" s="9">
        <f>tbl_Data[[#This Row],[Revenue from Ads]]/tbl_Data[[#This Row],[Ad Cost]]</f>
        <v>0.40129109577948369</v>
      </c>
    </row>
    <row r="248" spans="1:13" x14ac:dyDescent="0.35">
      <c r="A248" s="8">
        <v>45019</v>
      </c>
      <c r="B248" t="s">
        <v>20</v>
      </c>
      <c r="C248" s="9">
        <v>8610.4</v>
      </c>
      <c r="D248">
        <v>416471</v>
      </c>
      <c r="E248">
        <v>5409</v>
      </c>
      <c r="F248" t="s">
        <v>11</v>
      </c>
      <c r="G248">
        <v>304</v>
      </c>
      <c r="H248" s="9">
        <v>69068.210000000006</v>
      </c>
      <c r="I248" s="9">
        <f>tbl_Data[[#This Row],[Ad Cost]]/tbl_Data[[#This Row],[Impressions]]</f>
        <v>2.0674668824479974E-2</v>
      </c>
      <c r="J248" s="10">
        <f>tbl_Data[[#This Row],[Conversions]]/tbl_Data[[#This Row],[Clicks]]</f>
        <v>5.6202625254205954E-2</v>
      </c>
      <c r="K248" s="9">
        <f>tbl_Data[[#This Row],[Ad Cost]]/tbl_Data[[#This Row],[Conversions]]</f>
        <v>28.323684210526313</v>
      </c>
      <c r="L248" s="10">
        <f>(tbl_Data[[#This Row],[Clicks]]/tbl_Data[[#This Row],[Impressions]])</f>
        <v>1.2987699023461417E-2</v>
      </c>
      <c r="M248" s="9">
        <f>tbl_Data[[#This Row],[Revenue from Ads]]/tbl_Data[[#This Row],[Ad Cost]]</f>
        <v>8.0214868066524208</v>
      </c>
    </row>
    <row r="249" spans="1:13" x14ac:dyDescent="0.35">
      <c r="A249" s="8">
        <v>45019</v>
      </c>
      <c r="B249" t="s">
        <v>16</v>
      </c>
      <c r="C249" s="9">
        <v>10674</v>
      </c>
      <c r="D249">
        <v>288110</v>
      </c>
      <c r="E249">
        <v>19897</v>
      </c>
      <c r="F249" t="s">
        <v>13</v>
      </c>
      <c r="G249">
        <v>301</v>
      </c>
      <c r="H249" s="9">
        <v>60368.52</v>
      </c>
      <c r="I249" s="9">
        <f>tbl_Data[[#This Row],[Ad Cost]]/tbl_Data[[#This Row],[Impressions]]</f>
        <v>3.7048349588698758E-2</v>
      </c>
      <c r="J249" s="10">
        <f>tbl_Data[[#This Row],[Conversions]]/tbl_Data[[#This Row],[Clicks]]</f>
        <v>1.512790872995929E-2</v>
      </c>
      <c r="K249" s="9">
        <f>tbl_Data[[#This Row],[Ad Cost]]/tbl_Data[[#This Row],[Conversions]]</f>
        <v>35.461794019933556</v>
      </c>
      <c r="L249" s="10">
        <f>(tbl_Data[[#This Row],[Clicks]]/tbl_Data[[#This Row],[Impressions]])</f>
        <v>6.9060428308632113E-2</v>
      </c>
      <c r="M249" s="9">
        <f>tbl_Data[[#This Row],[Revenue from Ads]]/tbl_Data[[#This Row],[Ad Cost]]</f>
        <v>5.65566048341765</v>
      </c>
    </row>
    <row r="250" spans="1:13" x14ac:dyDescent="0.35">
      <c r="A250" s="8">
        <v>45020</v>
      </c>
      <c r="B250" t="s">
        <v>14</v>
      </c>
      <c r="C250" s="9">
        <v>13678</v>
      </c>
      <c r="D250">
        <v>201560</v>
      </c>
      <c r="E250">
        <v>17946</v>
      </c>
      <c r="F250" t="s">
        <v>13</v>
      </c>
      <c r="G250">
        <v>137</v>
      </c>
      <c r="H250" s="9">
        <v>63283.95</v>
      </c>
      <c r="I250" s="9">
        <f>tbl_Data[[#This Row],[Ad Cost]]/tbl_Data[[#This Row],[Impressions]]</f>
        <v>6.7860686644175425E-2</v>
      </c>
      <c r="J250" s="10">
        <f>tbl_Data[[#This Row],[Conversions]]/tbl_Data[[#This Row],[Clicks]]</f>
        <v>7.6340131505627995E-3</v>
      </c>
      <c r="K250" s="9">
        <f>tbl_Data[[#This Row],[Ad Cost]]/tbl_Data[[#This Row],[Conversions]]</f>
        <v>99.839416058394164</v>
      </c>
      <c r="L250" s="10">
        <f>(tbl_Data[[#This Row],[Clicks]]/tbl_Data[[#This Row],[Impressions]])</f>
        <v>8.9035522921214527E-2</v>
      </c>
      <c r="M250" s="9">
        <f>tbl_Data[[#This Row],[Revenue from Ads]]/tbl_Data[[#This Row],[Ad Cost]]</f>
        <v>4.6266961544085392</v>
      </c>
    </row>
    <row r="251" spans="1:13" x14ac:dyDescent="0.35">
      <c r="A251" s="8">
        <v>45021</v>
      </c>
      <c r="B251" t="s">
        <v>14</v>
      </c>
      <c r="C251" s="9">
        <v>9613.6</v>
      </c>
      <c r="D251">
        <v>455904</v>
      </c>
      <c r="E251">
        <v>17129</v>
      </c>
      <c r="F251" t="s">
        <v>13</v>
      </c>
      <c r="G251" s="11">
        <v>123</v>
      </c>
      <c r="H251" s="9">
        <v>55348.44</v>
      </c>
      <c r="I251" s="9">
        <f>tbl_Data[[#This Row],[Ad Cost]]/tbl_Data[[#This Row],[Impressions]]</f>
        <v>2.1086895486769144E-2</v>
      </c>
      <c r="J251" s="10">
        <f>tbl_Data[[#This Row],[Conversions]]/tbl_Data[[#This Row],[Clicks]]</f>
        <v>7.1808044836242629E-3</v>
      </c>
      <c r="K251" s="9">
        <f>tbl_Data[[#This Row],[Ad Cost]]/tbl_Data[[#This Row],[Conversions]]</f>
        <v>78.159349593495932</v>
      </c>
      <c r="L251" s="10">
        <f>(tbl_Data[[#This Row],[Clicks]]/tbl_Data[[#This Row],[Impressions]])</f>
        <v>3.7571506282024283E-2</v>
      </c>
      <c r="M251" s="9">
        <f>tbl_Data[[#This Row],[Revenue from Ads]]/tbl_Data[[#This Row],[Ad Cost]]</f>
        <v>5.7573063160522597</v>
      </c>
    </row>
    <row r="252" spans="1:13" x14ac:dyDescent="0.35">
      <c r="A252" s="8">
        <v>45021</v>
      </c>
      <c r="B252" t="s">
        <v>19</v>
      </c>
      <c r="C252" s="9">
        <v>42475</v>
      </c>
      <c r="D252">
        <v>310644</v>
      </c>
      <c r="E252">
        <v>19649</v>
      </c>
      <c r="F252" t="s">
        <v>13</v>
      </c>
      <c r="G252" s="11">
        <v>424</v>
      </c>
      <c r="H252" s="9">
        <v>15590.44</v>
      </c>
      <c r="I252" s="9">
        <f>tbl_Data[[#This Row],[Ad Cost]]/tbl_Data[[#This Row],[Impressions]]</f>
        <v>0.13673207916457425</v>
      </c>
      <c r="J252" s="10">
        <f>tbl_Data[[#This Row],[Conversions]]/tbl_Data[[#This Row],[Clicks]]</f>
        <v>2.1578706295485774E-2</v>
      </c>
      <c r="K252" s="9">
        <f>tbl_Data[[#This Row],[Ad Cost]]/tbl_Data[[#This Row],[Conversions]]</f>
        <v>100.17688679245283</v>
      </c>
      <c r="L252" s="10">
        <f>(tbl_Data[[#This Row],[Clicks]]/tbl_Data[[#This Row],[Impressions]])</f>
        <v>6.3252469064266487E-2</v>
      </c>
      <c r="M252" s="9">
        <f>tbl_Data[[#This Row],[Revenue from Ads]]/tbl_Data[[#This Row],[Ad Cost]]</f>
        <v>0.36704979399646853</v>
      </c>
    </row>
    <row r="253" spans="1:13" x14ac:dyDescent="0.35">
      <c r="A253" s="8">
        <v>45021</v>
      </c>
      <c r="B253" t="s">
        <v>19</v>
      </c>
      <c r="C253" s="9">
        <v>20351</v>
      </c>
      <c r="D253">
        <v>398968</v>
      </c>
      <c r="E253">
        <v>13114</v>
      </c>
      <c r="F253" t="s">
        <v>18</v>
      </c>
      <c r="G253">
        <v>86</v>
      </c>
      <c r="H253" s="9">
        <v>46141.120000000003</v>
      </c>
      <c r="I253" s="9">
        <f>tbl_Data[[#This Row],[Ad Cost]]/tbl_Data[[#This Row],[Impressions]]</f>
        <v>5.100910348699645E-2</v>
      </c>
      <c r="J253" s="10">
        <f>tbl_Data[[#This Row],[Conversions]]/tbl_Data[[#This Row],[Clicks]]</f>
        <v>6.5578770779319813E-3</v>
      </c>
      <c r="K253" s="9">
        <f>tbl_Data[[#This Row],[Ad Cost]]/tbl_Data[[#This Row],[Conversions]]</f>
        <v>236.63953488372093</v>
      </c>
      <c r="L253" s="10">
        <f>(tbl_Data[[#This Row],[Clicks]]/tbl_Data[[#This Row],[Impressions]])</f>
        <v>3.2869804094563977E-2</v>
      </c>
      <c r="M253" s="9">
        <f>tbl_Data[[#This Row],[Revenue from Ads]]/tbl_Data[[#This Row],[Ad Cost]]</f>
        <v>2.2672654906392808</v>
      </c>
    </row>
    <row r="254" spans="1:13" x14ac:dyDescent="0.35">
      <c r="A254" s="8">
        <v>45021</v>
      </c>
      <c r="B254" t="s">
        <v>12</v>
      </c>
      <c r="C254" s="9">
        <v>47260</v>
      </c>
      <c r="D254">
        <v>491676</v>
      </c>
      <c r="E254">
        <v>17777</v>
      </c>
      <c r="F254" t="s">
        <v>13</v>
      </c>
      <c r="G254">
        <v>117</v>
      </c>
      <c r="H254" s="9">
        <v>14050.77</v>
      </c>
      <c r="I254" s="9">
        <f>tbl_Data[[#This Row],[Ad Cost]]/tbl_Data[[#This Row],[Impressions]]</f>
        <v>9.6120209243485549E-2</v>
      </c>
      <c r="J254" s="10">
        <f>tbl_Data[[#This Row],[Conversions]]/tbl_Data[[#This Row],[Clicks]]</f>
        <v>6.581537942284975E-3</v>
      </c>
      <c r="K254" s="9">
        <f>tbl_Data[[#This Row],[Ad Cost]]/tbl_Data[[#This Row],[Conversions]]</f>
        <v>403.9316239316239</v>
      </c>
      <c r="L254" s="10">
        <f>(tbl_Data[[#This Row],[Clicks]]/tbl_Data[[#This Row],[Impressions]])</f>
        <v>3.6155923819751218E-2</v>
      </c>
      <c r="M254" s="9">
        <f>tbl_Data[[#This Row],[Revenue from Ads]]/tbl_Data[[#This Row],[Ad Cost]]</f>
        <v>0.29730787134997883</v>
      </c>
    </row>
    <row r="255" spans="1:13" x14ac:dyDescent="0.35">
      <c r="A255" s="8">
        <v>45021</v>
      </c>
      <c r="B255" t="s">
        <v>19</v>
      </c>
      <c r="C255" s="9">
        <v>842.43</v>
      </c>
      <c r="D255">
        <v>250096</v>
      </c>
      <c r="E255">
        <v>8909</v>
      </c>
      <c r="F255" t="s">
        <v>13</v>
      </c>
      <c r="G255">
        <v>367</v>
      </c>
      <c r="H255" s="9">
        <v>26215.61</v>
      </c>
      <c r="I255" s="9">
        <f>tbl_Data[[#This Row],[Ad Cost]]/tbl_Data[[#This Row],[Impressions]]</f>
        <v>3.3684265242147015E-3</v>
      </c>
      <c r="J255" s="10">
        <f>tbl_Data[[#This Row],[Conversions]]/tbl_Data[[#This Row],[Clicks]]</f>
        <v>4.1194297900998988E-2</v>
      </c>
      <c r="K255" s="9">
        <f>tbl_Data[[#This Row],[Ad Cost]]/tbl_Data[[#This Row],[Conversions]]</f>
        <v>2.2954495912806538</v>
      </c>
      <c r="L255" s="10">
        <f>(tbl_Data[[#This Row],[Clicks]]/tbl_Data[[#This Row],[Impressions]])</f>
        <v>3.5622321028724972E-2</v>
      </c>
      <c r="M255" s="9">
        <f>tbl_Data[[#This Row],[Revenue from Ads]]/tbl_Data[[#This Row],[Ad Cost]]</f>
        <v>31.119036596512473</v>
      </c>
    </row>
    <row r="256" spans="1:13" x14ac:dyDescent="0.35">
      <c r="A256" s="8">
        <v>45021</v>
      </c>
      <c r="B256" t="s">
        <v>17</v>
      </c>
      <c r="C256" s="9">
        <v>32508</v>
      </c>
      <c r="D256">
        <v>408954</v>
      </c>
      <c r="E256">
        <v>13285</v>
      </c>
      <c r="F256" t="s">
        <v>11</v>
      </c>
      <c r="G256">
        <v>127</v>
      </c>
      <c r="H256" s="9">
        <v>31333.67</v>
      </c>
      <c r="I256" s="9">
        <f>tbl_Data[[#This Row],[Ad Cost]]/tbl_Data[[#This Row],[Impressions]]</f>
        <v>7.949060285508884E-2</v>
      </c>
      <c r="J256" s="10">
        <f>tbl_Data[[#This Row],[Conversions]]/tbl_Data[[#This Row],[Clicks]]</f>
        <v>9.5596537448249912E-3</v>
      </c>
      <c r="K256" s="9">
        <f>tbl_Data[[#This Row],[Ad Cost]]/tbl_Data[[#This Row],[Conversions]]</f>
        <v>255.96850393700788</v>
      </c>
      <c r="L256" s="10">
        <f>(tbl_Data[[#This Row],[Clicks]]/tbl_Data[[#This Row],[Impressions]])</f>
        <v>3.2485316196931686E-2</v>
      </c>
      <c r="M256" s="9">
        <f>tbl_Data[[#This Row],[Revenue from Ads]]/tbl_Data[[#This Row],[Ad Cost]]</f>
        <v>0.96387566137566127</v>
      </c>
    </row>
    <row r="257" spans="1:13" x14ac:dyDescent="0.35">
      <c r="A257" s="8">
        <v>45022</v>
      </c>
      <c r="B257" t="s">
        <v>19</v>
      </c>
      <c r="C257" s="9">
        <v>45719</v>
      </c>
      <c r="D257">
        <v>377930</v>
      </c>
      <c r="E257">
        <v>10818</v>
      </c>
      <c r="F257" t="s">
        <v>11</v>
      </c>
      <c r="G257">
        <v>400</v>
      </c>
      <c r="H257" s="9">
        <v>45322.04</v>
      </c>
      <c r="I257" s="9">
        <f>tbl_Data[[#This Row],[Ad Cost]]/tbl_Data[[#This Row],[Impressions]]</f>
        <v>0.1209721376974572</v>
      </c>
      <c r="J257" s="10">
        <f>tbl_Data[[#This Row],[Conversions]]/tbl_Data[[#This Row],[Clicks]]</f>
        <v>3.6975411351451284E-2</v>
      </c>
      <c r="K257" s="9">
        <f>tbl_Data[[#This Row],[Ad Cost]]/tbl_Data[[#This Row],[Conversions]]</f>
        <v>114.2975</v>
      </c>
      <c r="L257" s="10">
        <f>(tbl_Data[[#This Row],[Clicks]]/tbl_Data[[#This Row],[Impressions]])</f>
        <v>2.8624348424311382E-2</v>
      </c>
      <c r="M257" s="9">
        <f>tbl_Data[[#This Row],[Revenue from Ads]]/tbl_Data[[#This Row],[Ad Cost]]</f>
        <v>0.99131739539360009</v>
      </c>
    </row>
    <row r="258" spans="1:13" x14ac:dyDescent="0.35">
      <c r="A258" s="8">
        <v>45022</v>
      </c>
      <c r="B258" t="s">
        <v>16</v>
      </c>
      <c r="C258" s="9">
        <v>19973</v>
      </c>
      <c r="D258">
        <v>245398</v>
      </c>
      <c r="E258">
        <v>13922</v>
      </c>
      <c r="F258" t="s">
        <v>13</v>
      </c>
      <c r="G258">
        <v>136</v>
      </c>
      <c r="H258" s="9">
        <v>22008.799999999999</v>
      </c>
      <c r="I258" s="9">
        <f>tbl_Data[[#This Row],[Ad Cost]]/tbl_Data[[#This Row],[Impressions]]</f>
        <v>8.139023137922885E-2</v>
      </c>
      <c r="J258" s="10">
        <f>tbl_Data[[#This Row],[Conversions]]/tbl_Data[[#This Row],[Clicks]]</f>
        <v>9.7687113920413727E-3</v>
      </c>
      <c r="K258" s="9">
        <f>tbl_Data[[#This Row],[Ad Cost]]/tbl_Data[[#This Row],[Conversions]]</f>
        <v>146.86029411764707</v>
      </c>
      <c r="L258" s="10">
        <f>(tbl_Data[[#This Row],[Clicks]]/tbl_Data[[#This Row],[Impressions]])</f>
        <v>5.6732328706835429E-2</v>
      </c>
      <c r="M258" s="9">
        <f>tbl_Data[[#This Row],[Revenue from Ads]]/tbl_Data[[#This Row],[Ad Cost]]</f>
        <v>1.1019276022630551</v>
      </c>
    </row>
    <row r="259" spans="1:13" x14ac:dyDescent="0.35">
      <c r="A259" s="8">
        <v>45022</v>
      </c>
      <c r="B259" t="s">
        <v>16</v>
      </c>
      <c r="C259" s="9">
        <v>35990</v>
      </c>
      <c r="D259">
        <v>467830</v>
      </c>
      <c r="E259">
        <v>17226</v>
      </c>
      <c r="F259" t="s">
        <v>13</v>
      </c>
      <c r="G259">
        <v>137</v>
      </c>
      <c r="H259" s="9">
        <v>4582.25</v>
      </c>
      <c r="I259" s="9">
        <f>tbl_Data[[#This Row],[Ad Cost]]/tbl_Data[[#This Row],[Impressions]]</f>
        <v>7.6929653934121364E-2</v>
      </c>
      <c r="J259" s="10">
        <f>tbl_Data[[#This Row],[Conversions]]/tbl_Data[[#This Row],[Clicks]]</f>
        <v>7.9530941599907125E-3</v>
      </c>
      <c r="K259" s="9">
        <f>tbl_Data[[#This Row],[Ad Cost]]/tbl_Data[[#This Row],[Conversions]]</f>
        <v>262.70072992700727</v>
      </c>
      <c r="L259" s="10">
        <f>(tbl_Data[[#This Row],[Clicks]]/tbl_Data[[#This Row],[Impressions]])</f>
        <v>3.6821067481777568E-2</v>
      </c>
      <c r="M259" s="9">
        <f>tbl_Data[[#This Row],[Revenue from Ads]]/tbl_Data[[#This Row],[Ad Cost]]</f>
        <v>0.12732008891358712</v>
      </c>
    </row>
    <row r="260" spans="1:13" x14ac:dyDescent="0.35">
      <c r="A260" s="8">
        <v>45022</v>
      </c>
      <c r="B260" t="s">
        <v>15</v>
      </c>
      <c r="C260" s="9">
        <v>43184</v>
      </c>
      <c r="D260">
        <v>378557</v>
      </c>
      <c r="E260">
        <v>9439</v>
      </c>
      <c r="F260" t="s">
        <v>11</v>
      </c>
      <c r="G260">
        <v>621</v>
      </c>
      <c r="H260" s="9">
        <v>33560.29</v>
      </c>
      <c r="I260" s="9">
        <f>tbl_Data[[#This Row],[Ad Cost]]/tbl_Data[[#This Row],[Impressions]]</f>
        <v>0.11407529117147484</v>
      </c>
      <c r="J260" s="10">
        <f>tbl_Data[[#This Row],[Conversions]]/tbl_Data[[#This Row],[Clicks]]</f>
        <v>6.5790867676660661E-2</v>
      </c>
      <c r="K260" s="9">
        <f>tbl_Data[[#This Row],[Ad Cost]]/tbl_Data[[#This Row],[Conversions]]</f>
        <v>69.539452495974231</v>
      </c>
      <c r="L260" s="10">
        <f>(tbl_Data[[#This Row],[Clicks]]/tbl_Data[[#This Row],[Impressions]])</f>
        <v>2.4934157867903643E-2</v>
      </c>
      <c r="M260" s="9">
        <f>tbl_Data[[#This Row],[Revenue from Ads]]/tbl_Data[[#This Row],[Ad Cost]]</f>
        <v>0.77714639681363473</v>
      </c>
    </row>
    <row r="261" spans="1:13" x14ac:dyDescent="0.35">
      <c r="A261" s="8">
        <v>45023</v>
      </c>
      <c r="B261" t="s">
        <v>20</v>
      </c>
      <c r="C261" s="9">
        <v>33755</v>
      </c>
      <c r="D261">
        <v>363387</v>
      </c>
      <c r="E261">
        <v>23095</v>
      </c>
      <c r="F261" t="s">
        <v>11</v>
      </c>
      <c r="G261" s="11">
        <v>554</v>
      </c>
      <c r="H261" s="9">
        <v>18885.37</v>
      </c>
      <c r="I261" s="9">
        <f>tbl_Data[[#This Row],[Ad Cost]]/tbl_Data[[#This Row],[Impressions]]</f>
        <v>9.2889949282720624E-2</v>
      </c>
      <c r="J261" s="10">
        <f>tbl_Data[[#This Row],[Conversions]]/tbl_Data[[#This Row],[Clicks]]</f>
        <v>2.398787616367179E-2</v>
      </c>
      <c r="K261" s="9">
        <f>tbl_Data[[#This Row],[Ad Cost]]/tbl_Data[[#This Row],[Conversions]]</f>
        <v>60.929602888086642</v>
      </c>
      <c r="L261" s="10">
        <f>(tbl_Data[[#This Row],[Clicks]]/tbl_Data[[#This Row],[Impressions]])</f>
        <v>6.3554832726542221E-2</v>
      </c>
      <c r="M261" s="9">
        <f>tbl_Data[[#This Row],[Revenue from Ads]]/tbl_Data[[#This Row],[Ad Cost]]</f>
        <v>0.55948363205451046</v>
      </c>
    </row>
    <row r="262" spans="1:13" x14ac:dyDescent="0.35">
      <c r="A262" s="8">
        <v>45023</v>
      </c>
      <c r="B262" t="s">
        <v>12</v>
      </c>
      <c r="C262" s="9">
        <v>4960.6000000000004</v>
      </c>
      <c r="D262">
        <v>381315</v>
      </c>
      <c r="E262">
        <v>5576</v>
      </c>
      <c r="F262" t="s">
        <v>11</v>
      </c>
      <c r="G262">
        <v>201</v>
      </c>
      <c r="H262" s="9">
        <v>64372.24</v>
      </c>
      <c r="I262" s="9">
        <f>tbl_Data[[#This Row],[Ad Cost]]/tbl_Data[[#This Row],[Impressions]]</f>
        <v>1.3009191875483526E-2</v>
      </c>
      <c r="J262" s="10">
        <f>tbl_Data[[#This Row],[Conversions]]/tbl_Data[[#This Row],[Clicks]]</f>
        <v>3.6047345767575324E-2</v>
      </c>
      <c r="K262" s="9">
        <f>tbl_Data[[#This Row],[Ad Cost]]/tbl_Data[[#This Row],[Conversions]]</f>
        <v>24.679601990049754</v>
      </c>
      <c r="L262" s="10">
        <f>(tbl_Data[[#This Row],[Clicks]]/tbl_Data[[#This Row],[Impressions]])</f>
        <v>1.4623080655101425E-2</v>
      </c>
      <c r="M262" s="9">
        <f>tbl_Data[[#This Row],[Revenue from Ads]]/tbl_Data[[#This Row],[Ad Cost]]</f>
        <v>12.976704430915614</v>
      </c>
    </row>
    <row r="263" spans="1:13" x14ac:dyDescent="0.35">
      <c r="A263" s="8">
        <v>45023</v>
      </c>
      <c r="B263" t="s">
        <v>16</v>
      </c>
      <c r="C263" s="9">
        <v>41216</v>
      </c>
      <c r="D263">
        <v>495686</v>
      </c>
      <c r="E263">
        <v>17909</v>
      </c>
      <c r="F263" t="s">
        <v>13</v>
      </c>
      <c r="G263">
        <v>498</v>
      </c>
      <c r="H263" s="9">
        <v>59279.82</v>
      </c>
      <c r="I263" s="9">
        <f>tbl_Data[[#This Row],[Ad Cost]]/tbl_Data[[#This Row],[Impressions]]</f>
        <v>8.3149413136542089E-2</v>
      </c>
      <c r="J263" s="10">
        <f>tbl_Data[[#This Row],[Conversions]]/tbl_Data[[#This Row],[Clicks]]</f>
        <v>2.7807247752526663E-2</v>
      </c>
      <c r="K263" s="9">
        <f>tbl_Data[[#This Row],[Ad Cost]]/tbl_Data[[#This Row],[Conversions]]</f>
        <v>82.763052208835347</v>
      </c>
      <c r="L263" s="10">
        <f>(tbl_Data[[#This Row],[Clicks]]/tbl_Data[[#This Row],[Impressions]])</f>
        <v>3.6129727287032516E-2</v>
      </c>
      <c r="M263" s="9">
        <f>tbl_Data[[#This Row],[Revenue from Ads]]/tbl_Data[[#This Row],[Ad Cost]]</f>
        <v>1.4382720302795031</v>
      </c>
    </row>
    <row r="264" spans="1:13" x14ac:dyDescent="0.35">
      <c r="A264" s="8">
        <v>45023</v>
      </c>
      <c r="B264" t="s">
        <v>15</v>
      </c>
      <c r="C264" s="9">
        <v>19832</v>
      </c>
      <c r="D264">
        <v>496144</v>
      </c>
      <c r="E264">
        <v>16843</v>
      </c>
      <c r="F264" t="s">
        <v>11</v>
      </c>
      <c r="G264">
        <v>424</v>
      </c>
      <c r="H264" s="9">
        <v>27206.12</v>
      </c>
      <c r="I264" s="9">
        <f>tbl_Data[[#This Row],[Ad Cost]]/tbl_Data[[#This Row],[Impressions]]</f>
        <v>3.9972266116288818E-2</v>
      </c>
      <c r="J264" s="10">
        <f>tbl_Data[[#This Row],[Conversions]]/tbl_Data[[#This Row],[Clicks]]</f>
        <v>2.5173662649171764E-2</v>
      </c>
      <c r="K264" s="9">
        <f>tbl_Data[[#This Row],[Ad Cost]]/tbl_Data[[#This Row],[Conversions]]</f>
        <v>46.773584905660378</v>
      </c>
      <c r="L264" s="10">
        <f>(tbl_Data[[#This Row],[Clicks]]/tbl_Data[[#This Row],[Impressions]])</f>
        <v>3.3947805475829596E-2</v>
      </c>
      <c r="M264" s="9">
        <f>tbl_Data[[#This Row],[Revenue from Ads]]/tbl_Data[[#This Row],[Ad Cost]]</f>
        <v>1.3718293666801129</v>
      </c>
    </row>
    <row r="265" spans="1:13" x14ac:dyDescent="0.35">
      <c r="A265" s="8">
        <v>45023</v>
      </c>
      <c r="B265" t="s">
        <v>15</v>
      </c>
      <c r="C265" s="9">
        <v>20286</v>
      </c>
      <c r="D265">
        <v>300433</v>
      </c>
      <c r="E265">
        <v>13625</v>
      </c>
      <c r="F265" t="s">
        <v>13</v>
      </c>
      <c r="G265">
        <v>110</v>
      </c>
      <c r="H265" s="9">
        <v>52860.03</v>
      </c>
      <c r="I265" s="9">
        <f>tbl_Data[[#This Row],[Ad Cost]]/tbl_Data[[#This Row],[Impressions]]</f>
        <v>6.7522542463710714E-2</v>
      </c>
      <c r="J265" s="10">
        <f>tbl_Data[[#This Row],[Conversions]]/tbl_Data[[#This Row],[Clicks]]</f>
        <v>8.0733944954128438E-3</v>
      </c>
      <c r="K265" s="9">
        <f>tbl_Data[[#This Row],[Ad Cost]]/tbl_Data[[#This Row],[Conversions]]</f>
        <v>184.41818181818181</v>
      </c>
      <c r="L265" s="10">
        <f>(tbl_Data[[#This Row],[Clicks]]/tbl_Data[[#This Row],[Impressions]])</f>
        <v>4.5351209753921838E-2</v>
      </c>
      <c r="M265" s="9">
        <f>tbl_Data[[#This Row],[Revenue from Ads]]/tbl_Data[[#This Row],[Ad Cost]]</f>
        <v>2.6057394262052647</v>
      </c>
    </row>
    <row r="266" spans="1:13" x14ac:dyDescent="0.35">
      <c r="A266" s="8">
        <v>45023</v>
      </c>
      <c r="B266" t="s">
        <v>12</v>
      </c>
      <c r="C266" s="9">
        <v>37643</v>
      </c>
      <c r="D266">
        <v>229561</v>
      </c>
      <c r="E266">
        <v>14853</v>
      </c>
      <c r="F266" t="s">
        <v>13</v>
      </c>
      <c r="G266">
        <v>623</v>
      </c>
      <c r="H266" s="9">
        <v>32872.379999999997</v>
      </c>
      <c r="I266" s="9">
        <f>tbl_Data[[#This Row],[Ad Cost]]/tbl_Data[[#This Row],[Impressions]]</f>
        <v>0.16397820187226925</v>
      </c>
      <c r="J266" s="10">
        <f>tbl_Data[[#This Row],[Conversions]]/tbl_Data[[#This Row],[Clicks]]</f>
        <v>4.1944388339056081E-2</v>
      </c>
      <c r="K266" s="9">
        <f>tbl_Data[[#This Row],[Ad Cost]]/tbl_Data[[#This Row],[Conversions]]</f>
        <v>60.422150882825044</v>
      </c>
      <c r="L266" s="10">
        <f>(tbl_Data[[#This Row],[Clicks]]/tbl_Data[[#This Row],[Impressions]])</f>
        <v>6.4701756831517548E-2</v>
      </c>
      <c r="M266" s="9">
        <f>tbl_Data[[#This Row],[Revenue from Ads]]/tbl_Data[[#This Row],[Ad Cost]]</f>
        <v>0.87326674282071026</v>
      </c>
    </row>
    <row r="267" spans="1:13" x14ac:dyDescent="0.35">
      <c r="A267" s="8">
        <v>45023</v>
      </c>
      <c r="B267" t="s">
        <v>14</v>
      </c>
      <c r="C267" s="9">
        <v>18984</v>
      </c>
      <c r="D267">
        <v>487792</v>
      </c>
      <c r="E267">
        <v>9112</v>
      </c>
      <c r="F267" t="s">
        <v>11</v>
      </c>
      <c r="G267">
        <v>441</v>
      </c>
      <c r="H267" s="9">
        <v>61284.14</v>
      </c>
      <c r="I267" s="9">
        <f>tbl_Data[[#This Row],[Ad Cost]]/tbl_Data[[#This Row],[Impressions]]</f>
        <v>3.8918227441204448E-2</v>
      </c>
      <c r="J267" s="10">
        <f>tbl_Data[[#This Row],[Conversions]]/tbl_Data[[#This Row],[Clicks]]</f>
        <v>4.8397717295873575E-2</v>
      </c>
      <c r="K267" s="9">
        <f>tbl_Data[[#This Row],[Ad Cost]]/tbl_Data[[#This Row],[Conversions]]</f>
        <v>43.047619047619051</v>
      </c>
      <c r="L267" s="10">
        <f>(tbl_Data[[#This Row],[Clicks]]/tbl_Data[[#This Row],[Impressions]])</f>
        <v>1.8680093154459277E-2</v>
      </c>
      <c r="M267" s="9">
        <f>tbl_Data[[#This Row],[Revenue from Ads]]/tbl_Data[[#This Row],[Ad Cost]]</f>
        <v>3.2281995364517488</v>
      </c>
    </row>
    <row r="268" spans="1:13" x14ac:dyDescent="0.35">
      <c r="A268" s="8">
        <v>45023</v>
      </c>
      <c r="B268" t="s">
        <v>14</v>
      </c>
      <c r="C268" s="9">
        <v>26123</v>
      </c>
      <c r="D268">
        <v>318382</v>
      </c>
      <c r="E268">
        <v>9460</v>
      </c>
      <c r="F268" t="s">
        <v>25</v>
      </c>
      <c r="G268">
        <v>320</v>
      </c>
      <c r="H268" s="9">
        <v>29447.25</v>
      </c>
      <c r="I268" s="9">
        <f>tbl_Data[[#This Row],[Ad Cost]]/tbl_Data[[#This Row],[Impressions]]</f>
        <v>8.2049236451809462E-2</v>
      </c>
      <c r="J268" s="10">
        <f>tbl_Data[[#This Row],[Conversions]]/tbl_Data[[#This Row],[Clicks]]</f>
        <v>3.382663847780127E-2</v>
      </c>
      <c r="K268" s="9">
        <f>tbl_Data[[#This Row],[Ad Cost]]/tbl_Data[[#This Row],[Conversions]]</f>
        <v>81.634375000000006</v>
      </c>
      <c r="L268" s="10">
        <f>(tbl_Data[[#This Row],[Clicks]]/tbl_Data[[#This Row],[Impressions]])</f>
        <v>2.9712735016426808E-2</v>
      </c>
      <c r="M268" s="9">
        <f>tbl_Data[[#This Row],[Revenue from Ads]]/tbl_Data[[#This Row],[Ad Cost]]</f>
        <v>1.1272537610534779</v>
      </c>
    </row>
    <row r="269" spans="1:13" x14ac:dyDescent="0.35">
      <c r="A269" s="8">
        <v>45024</v>
      </c>
      <c r="B269" t="s">
        <v>19</v>
      </c>
      <c r="C269" s="9">
        <v>42654</v>
      </c>
      <c r="D269">
        <v>443783</v>
      </c>
      <c r="E269">
        <v>15264</v>
      </c>
      <c r="F269" t="s">
        <v>13</v>
      </c>
      <c r="G269">
        <v>415</v>
      </c>
      <c r="H269" s="9">
        <v>25114.86</v>
      </c>
      <c r="I269" s="9">
        <f>tbl_Data[[#This Row],[Ad Cost]]/tbl_Data[[#This Row],[Impressions]]</f>
        <v>9.6114542467827746E-2</v>
      </c>
      <c r="J269" s="10">
        <f>tbl_Data[[#This Row],[Conversions]]/tbl_Data[[#This Row],[Clicks]]</f>
        <v>2.7188155136268342E-2</v>
      </c>
      <c r="K269" s="9">
        <f>tbl_Data[[#This Row],[Ad Cost]]/tbl_Data[[#This Row],[Conversions]]</f>
        <v>102.78072289156627</v>
      </c>
      <c r="L269" s="10">
        <f>(tbl_Data[[#This Row],[Clicks]]/tbl_Data[[#This Row],[Impressions]])</f>
        <v>3.4395188639492723E-2</v>
      </c>
      <c r="M269" s="9">
        <f>tbl_Data[[#This Row],[Revenue from Ads]]/tbl_Data[[#This Row],[Ad Cost]]</f>
        <v>0.58880433253622166</v>
      </c>
    </row>
    <row r="270" spans="1:13" x14ac:dyDescent="0.35">
      <c r="A270" s="8">
        <v>45024</v>
      </c>
      <c r="B270" t="s">
        <v>12</v>
      </c>
      <c r="C270" s="9">
        <v>42723</v>
      </c>
      <c r="D270">
        <v>477915</v>
      </c>
      <c r="E270">
        <v>3090</v>
      </c>
      <c r="F270" t="s">
        <v>13</v>
      </c>
      <c r="G270">
        <v>88</v>
      </c>
      <c r="H270" s="9">
        <v>62454.64</v>
      </c>
      <c r="I270" s="9">
        <f>tbl_Data[[#This Row],[Ad Cost]]/tbl_Data[[#This Row],[Impressions]]</f>
        <v>8.9394557609616773E-2</v>
      </c>
      <c r="J270" s="10">
        <f>tbl_Data[[#This Row],[Conversions]]/tbl_Data[[#This Row],[Clicks]]</f>
        <v>2.84789644012945E-2</v>
      </c>
      <c r="K270" s="9">
        <f>tbl_Data[[#This Row],[Ad Cost]]/tbl_Data[[#This Row],[Conversions]]</f>
        <v>485.48863636363637</v>
      </c>
      <c r="L270" s="10">
        <f>(tbl_Data[[#This Row],[Clicks]]/tbl_Data[[#This Row],[Impressions]])</f>
        <v>6.4655848843413579E-3</v>
      </c>
      <c r="M270" s="9">
        <f>tbl_Data[[#This Row],[Revenue from Ads]]/tbl_Data[[#This Row],[Ad Cost]]</f>
        <v>1.4618505254780798</v>
      </c>
    </row>
    <row r="271" spans="1:13" x14ac:dyDescent="0.35">
      <c r="A271" s="8">
        <v>45024</v>
      </c>
      <c r="B271" t="s">
        <v>16</v>
      </c>
      <c r="C271" s="9">
        <v>34538</v>
      </c>
      <c r="D271">
        <v>325992</v>
      </c>
      <c r="E271">
        <v>3737</v>
      </c>
      <c r="F271" t="s">
        <v>11</v>
      </c>
      <c r="G271">
        <v>329</v>
      </c>
      <c r="H271" s="9">
        <v>29616.97</v>
      </c>
      <c r="I271" s="9">
        <f>tbl_Data[[#This Row],[Ad Cost]]/tbl_Data[[#This Row],[Impressions]]</f>
        <v>0.10594738521190704</v>
      </c>
      <c r="J271" s="10">
        <f>tbl_Data[[#This Row],[Conversions]]/tbl_Data[[#This Row],[Clicks]]</f>
        <v>8.8038533583088038E-2</v>
      </c>
      <c r="K271" s="9">
        <f>tbl_Data[[#This Row],[Ad Cost]]/tbl_Data[[#This Row],[Conversions]]</f>
        <v>104.97872340425532</v>
      </c>
      <c r="L271" s="10">
        <f>(tbl_Data[[#This Row],[Clicks]]/tbl_Data[[#This Row],[Impressions]])</f>
        <v>1.1463471496233037E-2</v>
      </c>
      <c r="M271" s="9">
        <f>tbl_Data[[#This Row],[Revenue from Ads]]/tbl_Data[[#This Row],[Ad Cost]]</f>
        <v>0.85751838554635473</v>
      </c>
    </row>
    <row r="272" spans="1:13" x14ac:dyDescent="0.35">
      <c r="A272" s="8">
        <v>45025</v>
      </c>
      <c r="B272" t="s">
        <v>12</v>
      </c>
      <c r="C272" s="9">
        <v>40885</v>
      </c>
      <c r="D272">
        <v>370075</v>
      </c>
      <c r="E272">
        <v>19600</v>
      </c>
      <c r="F272" t="s">
        <v>25</v>
      </c>
      <c r="G272">
        <v>265</v>
      </c>
      <c r="H272" s="9">
        <v>13837.31</v>
      </c>
      <c r="I272" s="9">
        <f>tbl_Data[[#This Row],[Ad Cost]]/tbl_Data[[#This Row],[Impressions]]</f>
        <v>0.11047760589069783</v>
      </c>
      <c r="J272" s="10">
        <f>tbl_Data[[#This Row],[Conversions]]/tbl_Data[[#This Row],[Clicks]]</f>
        <v>1.3520408163265307E-2</v>
      </c>
      <c r="K272" s="9">
        <f>tbl_Data[[#This Row],[Ad Cost]]/tbl_Data[[#This Row],[Conversions]]</f>
        <v>154.28301886792454</v>
      </c>
      <c r="L272" s="10">
        <f>(tbl_Data[[#This Row],[Clicks]]/tbl_Data[[#This Row],[Impressions]])</f>
        <v>5.2962237384313993E-2</v>
      </c>
      <c r="M272" s="9">
        <f>tbl_Data[[#This Row],[Revenue from Ads]]/tbl_Data[[#This Row],[Ad Cost]]</f>
        <v>0.33844466185642658</v>
      </c>
    </row>
    <row r="273" spans="1:13" x14ac:dyDescent="0.35">
      <c r="A273" s="8">
        <v>45025</v>
      </c>
      <c r="B273" t="s">
        <v>16</v>
      </c>
      <c r="C273" s="9">
        <v>20050</v>
      </c>
      <c r="D273">
        <v>388071</v>
      </c>
      <c r="E273">
        <v>14140</v>
      </c>
      <c r="F273" t="s">
        <v>13</v>
      </c>
      <c r="G273">
        <v>404</v>
      </c>
      <c r="H273" s="9">
        <v>49619.58</v>
      </c>
      <c r="I273" s="9">
        <f>tbl_Data[[#This Row],[Ad Cost]]/tbl_Data[[#This Row],[Impressions]]</f>
        <v>5.166580342256958E-2</v>
      </c>
      <c r="J273" s="10">
        <f>tbl_Data[[#This Row],[Conversions]]/tbl_Data[[#This Row],[Clicks]]</f>
        <v>2.8571428571428571E-2</v>
      </c>
      <c r="K273" s="9">
        <f>tbl_Data[[#This Row],[Ad Cost]]/tbl_Data[[#This Row],[Conversions]]</f>
        <v>49.628712871287128</v>
      </c>
      <c r="L273" s="10">
        <f>(tbl_Data[[#This Row],[Clicks]]/tbl_Data[[#This Row],[Impressions]])</f>
        <v>3.6436631441153812E-2</v>
      </c>
      <c r="M273" s="9">
        <f>tbl_Data[[#This Row],[Revenue from Ads]]/tbl_Data[[#This Row],[Ad Cost]]</f>
        <v>2.474792019950125</v>
      </c>
    </row>
    <row r="274" spans="1:13" x14ac:dyDescent="0.35">
      <c r="A274" s="8">
        <v>45025</v>
      </c>
      <c r="B274" t="s">
        <v>12</v>
      </c>
      <c r="C274" s="9">
        <v>20797</v>
      </c>
      <c r="D274">
        <v>376359</v>
      </c>
      <c r="E274">
        <v>17095</v>
      </c>
      <c r="F274" t="s">
        <v>13</v>
      </c>
      <c r="G274">
        <v>355</v>
      </c>
      <c r="H274" s="9">
        <v>52112.36</v>
      </c>
      <c r="I274" s="9">
        <f>tbl_Data[[#This Row],[Ad Cost]]/tbl_Data[[#This Row],[Impressions]]</f>
        <v>5.5258410188144827E-2</v>
      </c>
      <c r="J274" s="10">
        <f>tbl_Data[[#This Row],[Conversions]]/tbl_Data[[#This Row],[Clicks]]</f>
        <v>2.0766305937408597E-2</v>
      </c>
      <c r="K274" s="9">
        <f>tbl_Data[[#This Row],[Ad Cost]]/tbl_Data[[#This Row],[Conversions]]</f>
        <v>58.583098591549295</v>
      </c>
      <c r="L274" s="10">
        <f>(tbl_Data[[#This Row],[Clicks]]/tbl_Data[[#This Row],[Impressions]])</f>
        <v>4.5422057131621667E-2</v>
      </c>
      <c r="M274" s="9">
        <f>tbl_Data[[#This Row],[Revenue from Ads]]/tbl_Data[[#This Row],[Ad Cost]]</f>
        <v>2.5057633312496996</v>
      </c>
    </row>
    <row r="275" spans="1:13" x14ac:dyDescent="0.35">
      <c r="A275" s="8">
        <v>45025</v>
      </c>
      <c r="B275" t="s">
        <v>20</v>
      </c>
      <c r="C275" s="9">
        <v>39839</v>
      </c>
      <c r="D275">
        <v>433072</v>
      </c>
      <c r="E275">
        <v>5264</v>
      </c>
      <c r="F275" t="s">
        <v>11</v>
      </c>
      <c r="G275">
        <v>406</v>
      </c>
      <c r="H275" s="9">
        <v>37291.199999999997</v>
      </c>
      <c r="I275" s="9">
        <f>tbl_Data[[#This Row],[Ad Cost]]/tbl_Data[[#This Row],[Impressions]]</f>
        <v>9.1991631876454719E-2</v>
      </c>
      <c r="J275" s="10">
        <f>tbl_Data[[#This Row],[Conversions]]/tbl_Data[[#This Row],[Clicks]]</f>
        <v>7.7127659574468085E-2</v>
      </c>
      <c r="K275" s="9">
        <f>tbl_Data[[#This Row],[Ad Cost]]/tbl_Data[[#This Row],[Conversions]]</f>
        <v>98.125615763546804</v>
      </c>
      <c r="L275" s="10">
        <f>(tbl_Data[[#This Row],[Clicks]]/tbl_Data[[#This Row],[Impressions]])</f>
        <v>1.2155022721395056E-2</v>
      </c>
      <c r="M275" s="9">
        <f>tbl_Data[[#This Row],[Revenue from Ads]]/tbl_Data[[#This Row],[Ad Cost]]</f>
        <v>0.93604759155601291</v>
      </c>
    </row>
    <row r="276" spans="1:13" x14ac:dyDescent="0.35">
      <c r="A276" s="8">
        <v>45025</v>
      </c>
      <c r="B276" t="s">
        <v>15</v>
      </c>
      <c r="C276" s="9">
        <v>6860.4</v>
      </c>
      <c r="D276">
        <v>361121</v>
      </c>
      <c r="E276">
        <v>6540</v>
      </c>
      <c r="F276" t="s">
        <v>22</v>
      </c>
      <c r="G276">
        <v>336</v>
      </c>
      <c r="H276" s="9">
        <v>24559.16</v>
      </c>
      <c r="I276" s="9">
        <f>tbl_Data[[#This Row],[Ad Cost]]/tbl_Data[[#This Row],[Impressions]]</f>
        <v>1.8997510529711648E-2</v>
      </c>
      <c r="J276" s="10">
        <f>tbl_Data[[#This Row],[Conversions]]/tbl_Data[[#This Row],[Clicks]]</f>
        <v>5.1376146788990829E-2</v>
      </c>
      <c r="K276" s="9">
        <f>tbl_Data[[#This Row],[Ad Cost]]/tbl_Data[[#This Row],[Conversions]]</f>
        <v>20.417857142857141</v>
      </c>
      <c r="L276" s="10">
        <f>(tbl_Data[[#This Row],[Clicks]]/tbl_Data[[#This Row],[Impressions]])</f>
        <v>1.8110273287900731E-2</v>
      </c>
      <c r="M276" s="9">
        <f>tbl_Data[[#This Row],[Revenue from Ads]]/tbl_Data[[#This Row],[Ad Cost]]</f>
        <v>3.5798437408897441</v>
      </c>
    </row>
    <row r="277" spans="1:13" x14ac:dyDescent="0.35">
      <c r="A277" s="8">
        <v>45025</v>
      </c>
      <c r="B277" t="s">
        <v>17</v>
      </c>
      <c r="C277" s="9">
        <v>40814</v>
      </c>
      <c r="D277">
        <v>303677</v>
      </c>
      <c r="E277">
        <v>16152</v>
      </c>
      <c r="F277" t="s">
        <v>13</v>
      </c>
      <c r="G277">
        <v>841</v>
      </c>
      <c r="H277" s="9">
        <v>41397.93</v>
      </c>
      <c r="I277" s="9">
        <f>tbl_Data[[#This Row],[Ad Cost]]/tbl_Data[[#This Row],[Impressions]]</f>
        <v>0.13439937828679815</v>
      </c>
      <c r="J277" s="10">
        <f>tbl_Data[[#This Row],[Conversions]]/tbl_Data[[#This Row],[Clicks]]</f>
        <v>5.2067855373947501E-2</v>
      </c>
      <c r="K277" s="9">
        <f>tbl_Data[[#This Row],[Ad Cost]]/tbl_Data[[#This Row],[Conversions]]</f>
        <v>48.530321046373366</v>
      </c>
      <c r="L277" s="10">
        <f>(tbl_Data[[#This Row],[Clicks]]/tbl_Data[[#This Row],[Impressions]])</f>
        <v>5.3188091294368689E-2</v>
      </c>
      <c r="M277" s="9">
        <f>tbl_Data[[#This Row],[Revenue from Ads]]/tbl_Data[[#This Row],[Ad Cost]]</f>
        <v>1.0143071005047288</v>
      </c>
    </row>
    <row r="278" spans="1:13" x14ac:dyDescent="0.35">
      <c r="A278" s="8">
        <v>45026</v>
      </c>
      <c r="B278" t="s">
        <v>15</v>
      </c>
      <c r="C278" s="9">
        <v>1866.4</v>
      </c>
      <c r="D278">
        <v>499940</v>
      </c>
      <c r="E278">
        <v>14197</v>
      </c>
      <c r="F278" t="s">
        <v>13</v>
      </c>
      <c r="G278">
        <v>532</v>
      </c>
      <c r="H278" s="9">
        <v>9411.66</v>
      </c>
      <c r="I278" s="9">
        <f>tbl_Data[[#This Row],[Ad Cost]]/tbl_Data[[#This Row],[Impressions]]</f>
        <v>3.7332479897587713E-3</v>
      </c>
      <c r="J278" s="10">
        <f>tbl_Data[[#This Row],[Conversions]]/tbl_Data[[#This Row],[Clicks]]</f>
        <v>3.7472705501162218E-2</v>
      </c>
      <c r="K278" s="9">
        <f>tbl_Data[[#This Row],[Ad Cost]]/tbl_Data[[#This Row],[Conversions]]</f>
        <v>3.5082706766917293</v>
      </c>
      <c r="L278" s="10">
        <f>(tbl_Data[[#This Row],[Clicks]]/tbl_Data[[#This Row],[Impressions]])</f>
        <v>2.8397407688922672E-2</v>
      </c>
      <c r="M278" s="9">
        <f>tbl_Data[[#This Row],[Revenue from Ads]]/tbl_Data[[#This Row],[Ad Cost]]</f>
        <v>5.0426810972996137</v>
      </c>
    </row>
    <row r="279" spans="1:13" x14ac:dyDescent="0.35">
      <c r="A279" s="8">
        <v>45026</v>
      </c>
      <c r="B279" t="s">
        <v>16</v>
      </c>
      <c r="C279" s="9">
        <v>44140</v>
      </c>
      <c r="D279">
        <v>396483</v>
      </c>
      <c r="E279">
        <v>6563</v>
      </c>
      <c r="F279" t="s">
        <v>11</v>
      </c>
      <c r="G279">
        <v>326</v>
      </c>
      <c r="H279" s="9">
        <v>38048.959999999999</v>
      </c>
      <c r="I279" s="9">
        <f>tbl_Data[[#This Row],[Ad Cost]]/tbl_Data[[#This Row],[Impressions]]</f>
        <v>0.11132885899269325</v>
      </c>
      <c r="J279" s="10">
        <f>tbl_Data[[#This Row],[Conversions]]/tbl_Data[[#This Row],[Clicks]]</f>
        <v>4.967240591193052E-2</v>
      </c>
      <c r="K279" s="9">
        <f>tbl_Data[[#This Row],[Ad Cost]]/tbl_Data[[#This Row],[Conversions]]</f>
        <v>135.39877300613497</v>
      </c>
      <c r="L279" s="10">
        <f>(tbl_Data[[#This Row],[Clicks]]/tbl_Data[[#This Row],[Impressions]])</f>
        <v>1.6553042627300538E-2</v>
      </c>
      <c r="M279" s="9">
        <f>tbl_Data[[#This Row],[Revenue from Ads]]/tbl_Data[[#This Row],[Ad Cost]]</f>
        <v>0.86200634345265059</v>
      </c>
    </row>
    <row r="280" spans="1:13" x14ac:dyDescent="0.35">
      <c r="A280" s="8">
        <v>45026</v>
      </c>
      <c r="B280" t="s">
        <v>14</v>
      </c>
      <c r="C280" s="9">
        <v>20074</v>
      </c>
      <c r="D280">
        <v>270586</v>
      </c>
      <c r="E280">
        <v>4974</v>
      </c>
      <c r="F280" t="s">
        <v>11</v>
      </c>
      <c r="G280">
        <v>282</v>
      </c>
      <c r="H280" s="9">
        <v>57852.22</v>
      </c>
      <c r="I280" s="9">
        <f>tbl_Data[[#This Row],[Ad Cost]]/tbl_Data[[#This Row],[Impressions]]</f>
        <v>7.4187134589372691E-2</v>
      </c>
      <c r="J280" s="10">
        <f>tbl_Data[[#This Row],[Conversions]]/tbl_Data[[#This Row],[Clicks]]</f>
        <v>5.6694813027744269E-2</v>
      </c>
      <c r="K280" s="9">
        <f>tbl_Data[[#This Row],[Ad Cost]]/tbl_Data[[#This Row],[Conversions]]</f>
        <v>71.184397163120565</v>
      </c>
      <c r="L280" s="10">
        <f>(tbl_Data[[#This Row],[Clicks]]/tbl_Data[[#This Row],[Impressions]])</f>
        <v>1.8382325767038944E-2</v>
      </c>
      <c r="M280" s="9">
        <f>tbl_Data[[#This Row],[Revenue from Ads]]/tbl_Data[[#This Row],[Ad Cost]]</f>
        <v>2.8819477931652884</v>
      </c>
    </row>
    <row r="281" spans="1:13" x14ac:dyDescent="0.35">
      <c r="A281" s="8">
        <v>45027</v>
      </c>
      <c r="B281" t="s">
        <v>14</v>
      </c>
      <c r="C281" s="9">
        <v>34851</v>
      </c>
      <c r="D281">
        <v>413891</v>
      </c>
      <c r="E281">
        <v>14587</v>
      </c>
      <c r="F281" t="s">
        <v>13</v>
      </c>
      <c r="G281">
        <v>418</v>
      </c>
      <c r="H281" s="9">
        <v>23024.39</v>
      </c>
      <c r="I281" s="9">
        <f>tbl_Data[[#This Row],[Ad Cost]]/tbl_Data[[#This Row],[Impressions]]</f>
        <v>8.4203328895772075E-2</v>
      </c>
      <c r="J281" s="10">
        <f>tbl_Data[[#This Row],[Conversions]]/tbl_Data[[#This Row],[Clicks]]</f>
        <v>2.8655652293137726E-2</v>
      </c>
      <c r="K281" s="9">
        <f>tbl_Data[[#This Row],[Ad Cost]]/tbl_Data[[#This Row],[Conversions]]</f>
        <v>83.375598086124398</v>
      </c>
      <c r="L281" s="10">
        <f>(tbl_Data[[#This Row],[Clicks]]/tbl_Data[[#This Row],[Impressions]])</f>
        <v>3.5243578623357356E-2</v>
      </c>
      <c r="M281" s="9">
        <f>tbl_Data[[#This Row],[Revenue from Ads]]/tbl_Data[[#This Row],[Ad Cost]]</f>
        <v>0.66065220510171874</v>
      </c>
    </row>
    <row r="282" spans="1:13" x14ac:dyDescent="0.35">
      <c r="A282" s="8">
        <v>45027</v>
      </c>
      <c r="B282" t="s">
        <v>14</v>
      </c>
      <c r="C282" s="9">
        <v>16884</v>
      </c>
      <c r="D282">
        <v>298627</v>
      </c>
      <c r="E282">
        <v>11028</v>
      </c>
      <c r="F282" t="s">
        <v>13</v>
      </c>
      <c r="G282">
        <v>124</v>
      </c>
      <c r="H282" s="9">
        <v>17358.27</v>
      </c>
      <c r="I282" s="9">
        <f>tbl_Data[[#This Row],[Ad Cost]]/tbl_Data[[#This Row],[Impressions]]</f>
        <v>5.6538759053936849E-2</v>
      </c>
      <c r="J282" s="10">
        <f>tbl_Data[[#This Row],[Conversions]]/tbl_Data[[#This Row],[Clicks]]</f>
        <v>1.1244105912223431E-2</v>
      </c>
      <c r="K282" s="9">
        <f>tbl_Data[[#This Row],[Ad Cost]]/tbl_Data[[#This Row],[Conversions]]</f>
        <v>136.16129032258064</v>
      </c>
      <c r="L282" s="10">
        <f>(tbl_Data[[#This Row],[Clicks]]/tbl_Data[[#This Row],[Impressions]])</f>
        <v>3.692901177723381E-2</v>
      </c>
      <c r="M282" s="9">
        <f>tbl_Data[[#This Row],[Revenue from Ads]]/tbl_Data[[#This Row],[Ad Cost]]</f>
        <v>1.0280899076048331</v>
      </c>
    </row>
    <row r="283" spans="1:13" x14ac:dyDescent="0.35">
      <c r="A283" s="8">
        <v>45027</v>
      </c>
      <c r="B283" t="s">
        <v>12</v>
      </c>
      <c r="C283" s="9">
        <v>5133.6000000000004</v>
      </c>
      <c r="D283">
        <v>395401</v>
      </c>
      <c r="E283">
        <v>15664</v>
      </c>
      <c r="F283" t="s">
        <v>13</v>
      </c>
      <c r="G283">
        <v>221</v>
      </c>
      <c r="H283" s="9">
        <v>36067.58</v>
      </c>
      <c r="I283" s="9">
        <f>tbl_Data[[#This Row],[Ad Cost]]/tbl_Data[[#This Row],[Impressions]]</f>
        <v>1.2983275206688906E-2</v>
      </c>
      <c r="J283" s="10">
        <f>tbl_Data[[#This Row],[Conversions]]/tbl_Data[[#This Row],[Clicks]]</f>
        <v>1.4108784473953013E-2</v>
      </c>
      <c r="K283" s="9">
        <f>tbl_Data[[#This Row],[Ad Cost]]/tbl_Data[[#This Row],[Conversions]]</f>
        <v>23.228959276018102</v>
      </c>
      <c r="L283" s="10">
        <f>(tbl_Data[[#This Row],[Clicks]]/tbl_Data[[#This Row],[Impressions]])</f>
        <v>3.9615478969451265E-2</v>
      </c>
      <c r="M283" s="9">
        <f>tbl_Data[[#This Row],[Revenue from Ads]]/tbl_Data[[#This Row],[Ad Cost]]</f>
        <v>7.0257869721053448</v>
      </c>
    </row>
    <row r="284" spans="1:13" x14ac:dyDescent="0.35">
      <c r="A284" s="8">
        <v>45028</v>
      </c>
      <c r="B284" t="s">
        <v>16</v>
      </c>
      <c r="C284" s="9">
        <v>12025</v>
      </c>
      <c r="D284">
        <v>468476</v>
      </c>
      <c r="E284">
        <v>4272</v>
      </c>
      <c r="F284" t="s">
        <v>11</v>
      </c>
      <c r="G284" s="11">
        <v>307</v>
      </c>
      <c r="H284" s="9">
        <v>97332</v>
      </c>
      <c r="I284" s="9">
        <f>tbl_Data[[#This Row],[Ad Cost]]/tbl_Data[[#This Row],[Impressions]]</f>
        <v>2.5668337332115199E-2</v>
      </c>
      <c r="J284" s="10">
        <f>tbl_Data[[#This Row],[Conversions]]/tbl_Data[[#This Row],[Clicks]]</f>
        <v>7.1863295880149808E-2</v>
      </c>
      <c r="K284" s="9">
        <f>tbl_Data[[#This Row],[Ad Cost]]/tbl_Data[[#This Row],[Conversions]]</f>
        <v>39.169381107491859</v>
      </c>
      <c r="L284" s="10">
        <f>(tbl_Data[[#This Row],[Clicks]]/tbl_Data[[#This Row],[Impressions]])</f>
        <v>9.1189303187356446E-3</v>
      </c>
      <c r="M284" s="9">
        <f>tbl_Data[[#This Row],[Revenue from Ads]]/tbl_Data[[#This Row],[Ad Cost]]</f>
        <v>8.0941372141372145</v>
      </c>
    </row>
    <row r="285" spans="1:13" x14ac:dyDescent="0.35">
      <c r="A285" s="8">
        <v>45028</v>
      </c>
      <c r="B285" t="s">
        <v>14</v>
      </c>
      <c r="C285" s="9">
        <v>45476</v>
      </c>
      <c r="D285">
        <v>251664</v>
      </c>
      <c r="E285">
        <v>3532</v>
      </c>
      <c r="F285" t="s">
        <v>11</v>
      </c>
      <c r="G285">
        <v>303</v>
      </c>
      <c r="H285" s="9">
        <v>42020.47</v>
      </c>
      <c r="I285" s="9">
        <f>tbl_Data[[#This Row],[Ad Cost]]/tbl_Data[[#This Row],[Impressions]]</f>
        <v>0.18070125246360227</v>
      </c>
      <c r="J285" s="10">
        <f>tbl_Data[[#This Row],[Conversions]]/tbl_Data[[#This Row],[Clicks]]</f>
        <v>8.5787089467723676E-2</v>
      </c>
      <c r="K285" s="9">
        <f>tbl_Data[[#This Row],[Ad Cost]]/tbl_Data[[#This Row],[Conversions]]</f>
        <v>150.0858085808581</v>
      </c>
      <c r="L285" s="10">
        <f>(tbl_Data[[#This Row],[Clicks]]/tbl_Data[[#This Row],[Impressions]])</f>
        <v>1.4034585796935596E-2</v>
      </c>
      <c r="M285" s="9">
        <f>tbl_Data[[#This Row],[Revenue from Ads]]/tbl_Data[[#This Row],[Ad Cost]]</f>
        <v>0.9240142052951007</v>
      </c>
    </row>
    <row r="286" spans="1:13" x14ac:dyDescent="0.35">
      <c r="A286" s="8">
        <v>45028</v>
      </c>
      <c r="B286" t="s">
        <v>20</v>
      </c>
      <c r="C286" s="9">
        <v>5013.8</v>
      </c>
      <c r="D286">
        <v>311452</v>
      </c>
      <c r="E286">
        <v>19987</v>
      </c>
      <c r="F286" t="s">
        <v>11</v>
      </c>
      <c r="G286">
        <v>252</v>
      </c>
      <c r="H286" s="9">
        <v>25620.880000000001</v>
      </c>
      <c r="I286" s="9">
        <f>tbl_Data[[#This Row],[Ad Cost]]/tbl_Data[[#This Row],[Impressions]]</f>
        <v>1.6098146744923776E-2</v>
      </c>
      <c r="J286" s="10">
        <f>tbl_Data[[#This Row],[Conversions]]/tbl_Data[[#This Row],[Clicks]]</f>
        <v>1.2608195326962526E-2</v>
      </c>
      <c r="K286" s="9">
        <f>tbl_Data[[#This Row],[Ad Cost]]/tbl_Data[[#This Row],[Conversions]]</f>
        <v>19.896031746031746</v>
      </c>
      <c r="L286" s="10">
        <f>(tbl_Data[[#This Row],[Clicks]]/tbl_Data[[#This Row],[Impressions]])</f>
        <v>6.4173612627306933E-2</v>
      </c>
      <c r="M286" s="9">
        <f>tbl_Data[[#This Row],[Revenue from Ads]]/tbl_Data[[#This Row],[Ad Cost]]</f>
        <v>5.1100722007259964</v>
      </c>
    </row>
    <row r="287" spans="1:13" x14ac:dyDescent="0.35">
      <c r="A287" s="8">
        <v>45029</v>
      </c>
      <c r="B287" t="s">
        <v>19</v>
      </c>
      <c r="C287" s="9">
        <v>22697</v>
      </c>
      <c r="D287">
        <v>446182</v>
      </c>
      <c r="E287">
        <v>16907</v>
      </c>
      <c r="F287" t="s">
        <v>13</v>
      </c>
      <c r="G287" s="11">
        <v>284</v>
      </c>
      <c r="H287" s="9">
        <v>7072.61</v>
      </c>
      <c r="I287" s="9">
        <f>tbl_Data[[#This Row],[Ad Cost]]/tbl_Data[[#This Row],[Impressions]]</f>
        <v>5.0869376173848339E-2</v>
      </c>
      <c r="J287" s="10">
        <f>tbl_Data[[#This Row],[Conversions]]/tbl_Data[[#This Row],[Clicks]]</f>
        <v>1.6797776069083812E-2</v>
      </c>
      <c r="K287" s="9">
        <f>tbl_Data[[#This Row],[Ad Cost]]/tbl_Data[[#This Row],[Conversions]]</f>
        <v>79.91901408450704</v>
      </c>
      <c r="L287" s="10">
        <f>(tbl_Data[[#This Row],[Clicks]]/tbl_Data[[#This Row],[Impressions]])</f>
        <v>3.7892608845717664E-2</v>
      </c>
      <c r="M287" s="9">
        <f>tbl_Data[[#This Row],[Revenue from Ads]]/tbl_Data[[#This Row],[Ad Cost]]</f>
        <v>0.31160990439265102</v>
      </c>
    </row>
    <row r="288" spans="1:13" x14ac:dyDescent="0.35">
      <c r="A288" s="8">
        <v>45029</v>
      </c>
      <c r="B288" t="s">
        <v>15</v>
      </c>
      <c r="C288" s="9">
        <v>44644</v>
      </c>
      <c r="D288">
        <v>465451</v>
      </c>
      <c r="E288">
        <v>18895</v>
      </c>
      <c r="F288" t="s">
        <v>11</v>
      </c>
      <c r="G288">
        <v>705</v>
      </c>
      <c r="H288" s="9">
        <v>49394.85</v>
      </c>
      <c r="I288" s="9">
        <f>tbl_Data[[#This Row],[Ad Cost]]/tbl_Data[[#This Row],[Impressions]]</f>
        <v>9.5915574356914043E-2</v>
      </c>
      <c r="J288" s="10">
        <f>tbl_Data[[#This Row],[Conversions]]/tbl_Data[[#This Row],[Clicks]]</f>
        <v>3.7311458057687222E-2</v>
      </c>
      <c r="K288" s="9">
        <f>tbl_Data[[#This Row],[Ad Cost]]/tbl_Data[[#This Row],[Conversions]]</f>
        <v>63.324822695035458</v>
      </c>
      <c r="L288" s="10">
        <f>(tbl_Data[[#This Row],[Clicks]]/tbl_Data[[#This Row],[Impressions]])</f>
        <v>4.0595035782499123E-2</v>
      </c>
      <c r="M288" s="9">
        <f>tbl_Data[[#This Row],[Revenue from Ads]]/tbl_Data[[#This Row],[Ad Cost]]</f>
        <v>1.106416315742317</v>
      </c>
    </row>
    <row r="289" spans="1:13" x14ac:dyDescent="0.35">
      <c r="A289" s="8">
        <v>45030</v>
      </c>
      <c r="B289" t="s">
        <v>15</v>
      </c>
      <c r="C289" s="9">
        <v>17427</v>
      </c>
      <c r="D289">
        <v>380865</v>
      </c>
      <c r="E289">
        <v>13729</v>
      </c>
      <c r="F289" t="s">
        <v>11</v>
      </c>
      <c r="G289">
        <v>108</v>
      </c>
      <c r="H289" s="9">
        <v>5103.3100000000004</v>
      </c>
      <c r="I289" s="9">
        <f>tbl_Data[[#This Row],[Ad Cost]]/tbl_Data[[#This Row],[Impressions]]</f>
        <v>4.5756370367453038E-2</v>
      </c>
      <c r="J289" s="10">
        <f>tbl_Data[[#This Row],[Conversions]]/tbl_Data[[#This Row],[Clicks]]</f>
        <v>7.8665598368417213E-3</v>
      </c>
      <c r="K289" s="9">
        <f>tbl_Data[[#This Row],[Ad Cost]]/tbl_Data[[#This Row],[Conversions]]</f>
        <v>161.36111111111111</v>
      </c>
      <c r="L289" s="10">
        <f>(tbl_Data[[#This Row],[Clicks]]/tbl_Data[[#This Row],[Impressions]])</f>
        <v>3.6046893256140626E-2</v>
      </c>
      <c r="M289" s="9">
        <f>tbl_Data[[#This Row],[Revenue from Ads]]/tbl_Data[[#This Row],[Ad Cost]]</f>
        <v>0.29283927239341256</v>
      </c>
    </row>
    <row r="290" spans="1:13" x14ac:dyDescent="0.35">
      <c r="A290" s="8">
        <v>45031</v>
      </c>
      <c r="B290" t="s">
        <v>14</v>
      </c>
      <c r="C290" s="9">
        <v>34513</v>
      </c>
      <c r="D290">
        <v>476807</v>
      </c>
      <c r="E290">
        <v>13376</v>
      </c>
      <c r="F290" t="s">
        <v>24</v>
      </c>
      <c r="G290" s="11">
        <v>321</v>
      </c>
      <c r="H290" s="9">
        <v>416222</v>
      </c>
      <c r="I290" s="9">
        <f>tbl_Data[[#This Row],[Ad Cost]]/tbl_Data[[#This Row],[Impressions]]</f>
        <v>7.2383584972536053E-2</v>
      </c>
      <c r="J290" s="10">
        <f>tbl_Data[[#This Row],[Conversions]]/tbl_Data[[#This Row],[Clicks]]</f>
        <v>2.3998205741626793E-2</v>
      </c>
      <c r="K290" s="9">
        <f>tbl_Data[[#This Row],[Ad Cost]]/tbl_Data[[#This Row],[Conversions]]</f>
        <v>107.51713395638629</v>
      </c>
      <c r="L290" s="10">
        <f>(tbl_Data[[#This Row],[Clicks]]/tbl_Data[[#This Row],[Impressions]])</f>
        <v>2.8053279419136046E-2</v>
      </c>
      <c r="M290" s="9">
        <f>tbl_Data[[#This Row],[Revenue from Ads]]/tbl_Data[[#This Row],[Ad Cost]]</f>
        <v>12.059861501463217</v>
      </c>
    </row>
    <row r="291" spans="1:13" x14ac:dyDescent="0.35">
      <c r="A291" s="8">
        <v>45031</v>
      </c>
      <c r="B291" t="s">
        <v>15</v>
      </c>
      <c r="C291" s="9">
        <v>45670</v>
      </c>
      <c r="D291">
        <v>278721</v>
      </c>
      <c r="E291">
        <v>8503</v>
      </c>
      <c r="F291" t="s">
        <v>13</v>
      </c>
      <c r="G291">
        <v>448</v>
      </c>
      <c r="H291" s="9">
        <v>37795.160000000003</v>
      </c>
      <c r="I291" s="9">
        <f>tbl_Data[[#This Row],[Ad Cost]]/tbl_Data[[#This Row],[Impressions]]</f>
        <v>0.16385561188428571</v>
      </c>
      <c r="J291" s="10">
        <f>tbl_Data[[#This Row],[Conversions]]/tbl_Data[[#This Row],[Clicks]]</f>
        <v>5.2687286839938847E-2</v>
      </c>
      <c r="K291" s="9">
        <f>tbl_Data[[#This Row],[Ad Cost]]/tbl_Data[[#This Row],[Conversions]]</f>
        <v>101.94196428571429</v>
      </c>
      <c r="L291" s="10">
        <f>(tbl_Data[[#This Row],[Clicks]]/tbl_Data[[#This Row],[Impressions]])</f>
        <v>3.0507209718679252E-2</v>
      </c>
      <c r="M291" s="9">
        <f>tbl_Data[[#This Row],[Revenue from Ads]]/tbl_Data[[#This Row],[Ad Cost]]</f>
        <v>0.82757083424567557</v>
      </c>
    </row>
    <row r="292" spans="1:13" x14ac:dyDescent="0.35">
      <c r="A292" s="8">
        <v>45032</v>
      </c>
      <c r="B292" t="s">
        <v>17</v>
      </c>
      <c r="C292" s="9">
        <v>3028.5</v>
      </c>
      <c r="D292">
        <v>346181</v>
      </c>
      <c r="E292">
        <v>18814</v>
      </c>
      <c r="F292" t="s">
        <v>13</v>
      </c>
      <c r="G292" s="11">
        <v>135</v>
      </c>
      <c r="H292" s="9">
        <v>11022.79</v>
      </c>
      <c r="I292" s="9">
        <f>tbl_Data[[#This Row],[Ad Cost]]/tbl_Data[[#This Row],[Impressions]]</f>
        <v>8.7483137433885735E-3</v>
      </c>
      <c r="J292" s="10">
        <f>tbl_Data[[#This Row],[Conversions]]/tbl_Data[[#This Row],[Clicks]]</f>
        <v>7.1755076007228658E-3</v>
      </c>
      <c r="K292" s="9">
        <f>tbl_Data[[#This Row],[Ad Cost]]/tbl_Data[[#This Row],[Conversions]]</f>
        <v>22.433333333333334</v>
      </c>
      <c r="L292" s="10">
        <f>(tbl_Data[[#This Row],[Clicks]]/tbl_Data[[#This Row],[Impressions]])</f>
        <v>5.4347292312403046E-2</v>
      </c>
      <c r="M292" s="9">
        <f>tbl_Data[[#This Row],[Revenue from Ads]]/tbl_Data[[#This Row],[Ad Cost]]</f>
        <v>3.6396863133564472</v>
      </c>
    </row>
    <row r="293" spans="1:13" x14ac:dyDescent="0.35">
      <c r="A293" s="8">
        <v>45032</v>
      </c>
      <c r="B293" t="s">
        <v>17</v>
      </c>
      <c r="C293" s="9">
        <v>21530</v>
      </c>
      <c r="D293">
        <v>282349</v>
      </c>
      <c r="E293">
        <v>7135</v>
      </c>
      <c r="F293" t="s">
        <v>11</v>
      </c>
      <c r="G293">
        <v>326</v>
      </c>
      <c r="H293" s="9">
        <v>5986.29</v>
      </c>
      <c r="I293" s="9">
        <f>tbl_Data[[#This Row],[Ad Cost]]/tbl_Data[[#This Row],[Impressions]]</f>
        <v>7.6253147700186652E-2</v>
      </c>
      <c r="J293" s="10">
        <f>tbl_Data[[#This Row],[Conversions]]/tbl_Data[[#This Row],[Clicks]]</f>
        <v>4.5690259285213738E-2</v>
      </c>
      <c r="K293" s="9">
        <f>tbl_Data[[#This Row],[Ad Cost]]/tbl_Data[[#This Row],[Conversions]]</f>
        <v>66.042944785276077</v>
      </c>
      <c r="L293" s="10">
        <f>(tbl_Data[[#This Row],[Clicks]]/tbl_Data[[#This Row],[Impressions]])</f>
        <v>2.5270144395765526E-2</v>
      </c>
      <c r="M293" s="9">
        <f>tbl_Data[[#This Row],[Revenue from Ads]]/tbl_Data[[#This Row],[Ad Cost]]</f>
        <v>0.27804412447747329</v>
      </c>
    </row>
    <row r="294" spans="1:13" x14ac:dyDescent="0.35">
      <c r="A294" s="8">
        <v>45032</v>
      </c>
      <c r="B294" t="s">
        <v>16</v>
      </c>
      <c r="C294" s="9">
        <v>17181</v>
      </c>
      <c r="D294">
        <v>408500</v>
      </c>
      <c r="E294">
        <v>4583</v>
      </c>
      <c r="F294" t="s">
        <v>24</v>
      </c>
      <c r="G294">
        <v>98</v>
      </c>
      <c r="H294" s="9">
        <v>15281.19</v>
      </c>
      <c r="I294" s="9">
        <f>tbl_Data[[#This Row],[Ad Cost]]/tbl_Data[[#This Row],[Impressions]]</f>
        <v>4.205875152998776E-2</v>
      </c>
      <c r="J294" s="10">
        <f>tbl_Data[[#This Row],[Conversions]]/tbl_Data[[#This Row],[Clicks]]</f>
        <v>2.1383373336242635E-2</v>
      </c>
      <c r="K294" s="9">
        <f>tbl_Data[[#This Row],[Ad Cost]]/tbl_Data[[#This Row],[Conversions]]</f>
        <v>175.31632653061226</v>
      </c>
      <c r="L294" s="10">
        <f>(tbl_Data[[#This Row],[Clicks]]/tbl_Data[[#This Row],[Impressions]])</f>
        <v>1.1219094247246021E-2</v>
      </c>
      <c r="M294" s="9">
        <f>tbl_Data[[#This Row],[Revenue from Ads]]/tbl_Data[[#This Row],[Ad Cost]]</f>
        <v>0.88942378208486117</v>
      </c>
    </row>
    <row r="295" spans="1:13" x14ac:dyDescent="0.35">
      <c r="A295" s="8">
        <v>45032</v>
      </c>
      <c r="B295" t="s">
        <v>17</v>
      </c>
      <c r="C295" s="9">
        <v>11345</v>
      </c>
      <c r="D295">
        <v>313497</v>
      </c>
      <c r="E295">
        <v>8907</v>
      </c>
      <c r="F295" t="s">
        <v>11</v>
      </c>
      <c r="G295">
        <v>297</v>
      </c>
      <c r="H295" s="9">
        <v>10261.950000000001</v>
      </c>
      <c r="I295" s="9">
        <f>tbl_Data[[#This Row],[Ad Cost]]/tbl_Data[[#This Row],[Impressions]]</f>
        <v>3.6188544069002258E-2</v>
      </c>
      <c r="J295" s="10">
        <f>tbl_Data[[#This Row],[Conversions]]/tbl_Data[[#This Row],[Clicks]]</f>
        <v>3.3344560458066691E-2</v>
      </c>
      <c r="K295" s="9">
        <f>tbl_Data[[#This Row],[Ad Cost]]/tbl_Data[[#This Row],[Conversions]]</f>
        <v>38.198653198653197</v>
      </c>
      <c r="L295" s="10">
        <f>(tbl_Data[[#This Row],[Clicks]]/tbl_Data[[#This Row],[Impressions]])</f>
        <v>2.8411755136412788E-2</v>
      </c>
      <c r="M295" s="9">
        <f>tbl_Data[[#This Row],[Revenue from Ads]]/tbl_Data[[#This Row],[Ad Cost]]</f>
        <v>0.90453503746143682</v>
      </c>
    </row>
    <row r="296" spans="1:13" x14ac:dyDescent="0.35">
      <c r="A296" s="8">
        <v>45033</v>
      </c>
      <c r="B296" t="s">
        <v>16</v>
      </c>
      <c r="C296" s="9">
        <v>11771</v>
      </c>
      <c r="D296">
        <v>477587</v>
      </c>
      <c r="E296">
        <v>14349</v>
      </c>
      <c r="F296" t="s">
        <v>13</v>
      </c>
      <c r="G296">
        <v>153</v>
      </c>
      <c r="H296" s="9">
        <v>51028.09</v>
      </c>
      <c r="I296" s="9">
        <f>tbl_Data[[#This Row],[Ad Cost]]/tbl_Data[[#This Row],[Impressions]]</f>
        <v>2.4646818276041853E-2</v>
      </c>
      <c r="J296" s="10">
        <f>tbl_Data[[#This Row],[Conversions]]/tbl_Data[[#This Row],[Clicks]]</f>
        <v>1.0662763955676354E-2</v>
      </c>
      <c r="K296" s="9">
        <f>tbl_Data[[#This Row],[Ad Cost]]/tbl_Data[[#This Row],[Conversions]]</f>
        <v>76.93464052287581</v>
      </c>
      <c r="L296" s="10">
        <f>(tbl_Data[[#This Row],[Clicks]]/tbl_Data[[#This Row],[Impressions]])</f>
        <v>3.0044787651255164E-2</v>
      </c>
      <c r="M296" s="9">
        <f>tbl_Data[[#This Row],[Revenue from Ads]]/tbl_Data[[#This Row],[Ad Cost]]</f>
        <v>4.335068388412199</v>
      </c>
    </row>
    <row r="297" spans="1:13" x14ac:dyDescent="0.35">
      <c r="A297" s="8">
        <v>45034</v>
      </c>
      <c r="B297" t="s">
        <v>12</v>
      </c>
      <c r="C297" s="9">
        <v>20678</v>
      </c>
      <c r="D297">
        <v>420021</v>
      </c>
      <c r="E297">
        <v>9707</v>
      </c>
      <c r="F297" t="s">
        <v>23</v>
      </c>
      <c r="G297">
        <v>319</v>
      </c>
      <c r="H297" s="9">
        <v>51136.59</v>
      </c>
      <c r="I297" s="9">
        <f>tbl_Data[[#This Row],[Ad Cost]]/tbl_Data[[#This Row],[Impressions]]</f>
        <v>4.9230871789743849E-2</v>
      </c>
      <c r="J297" s="10">
        <f>tbl_Data[[#This Row],[Conversions]]/tbl_Data[[#This Row],[Clicks]]</f>
        <v>3.2862882455959613E-2</v>
      </c>
      <c r="K297" s="9">
        <f>tbl_Data[[#This Row],[Ad Cost]]/tbl_Data[[#This Row],[Conversions]]</f>
        <v>64.821316614420056</v>
      </c>
      <c r="L297" s="10">
        <f>(tbl_Data[[#This Row],[Clicks]]/tbl_Data[[#This Row],[Impressions]])</f>
        <v>2.311074922444354E-2</v>
      </c>
      <c r="M297" s="9">
        <f>tbl_Data[[#This Row],[Revenue from Ads]]/tbl_Data[[#This Row],[Ad Cost]]</f>
        <v>2.4729949705000482</v>
      </c>
    </row>
    <row r="298" spans="1:13" x14ac:dyDescent="0.35">
      <c r="A298" s="8">
        <v>45035</v>
      </c>
      <c r="B298" t="s">
        <v>20</v>
      </c>
      <c r="C298" s="9">
        <v>14423</v>
      </c>
      <c r="D298">
        <v>271277</v>
      </c>
      <c r="E298">
        <v>12862</v>
      </c>
      <c r="F298" t="s">
        <v>13</v>
      </c>
      <c r="G298">
        <v>106</v>
      </c>
      <c r="H298" s="9">
        <v>45972.59</v>
      </c>
      <c r="I298" s="9">
        <f>tbl_Data[[#This Row],[Ad Cost]]/tbl_Data[[#This Row],[Impressions]]</f>
        <v>5.3167058025560592E-2</v>
      </c>
      <c r="J298" s="10">
        <f>tbl_Data[[#This Row],[Conversions]]/tbl_Data[[#This Row],[Clicks]]</f>
        <v>8.2413310527134197E-3</v>
      </c>
      <c r="K298" s="9">
        <f>tbl_Data[[#This Row],[Ad Cost]]/tbl_Data[[#This Row],[Conversions]]</f>
        <v>136.06603773584905</v>
      </c>
      <c r="L298" s="10">
        <f>(tbl_Data[[#This Row],[Clicks]]/tbl_Data[[#This Row],[Impressions]])</f>
        <v>4.7412792090741201E-2</v>
      </c>
      <c r="M298" s="9">
        <f>tbl_Data[[#This Row],[Revenue from Ads]]/tbl_Data[[#This Row],[Ad Cost]]</f>
        <v>3.1874499063995008</v>
      </c>
    </row>
    <row r="299" spans="1:13" x14ac:dyDescent="0.35">
      <c r="A299" s="8">
        <v>45035</v>
      </c>
      <c r="B299" t="s">
        <v>20</v>
      </c>
      <c r="C299" s="9">
        <v>11886</v>
      </c>
      <c r="D299">
        <v>467625</v>
      </c>
      <c r="E299">
        <v>19404</v>
      </c>
      <c r="F299" t="s">
        <v>11</v>
      </c>
      <c r="G299">
        <v>114</v>
      </c>
      <c r="H299" s="9">
        <v>16055</v>
      </c>
      <c r="I299" s="9">
        <f>tbl_Data[[#This Row],[Ad Cost]]/tbl_Data[[#This Row],[Impressions]]</f>
        <v>2.5417802726543703E-2</v>
      </c>
      <c r="J299" s="10">
        <f>tbl_Data[[#This Row],[Conversions]]/tbl_Data[[#This Row],[Clicks]]</f>
        <v>5.8750773036487323E-3</v>
      </c>
      <c r="K299" s="9">
        <f>tbl_Data[[#This Row],[Ad Cost]]/tbl_Data[[#This Row],[Conversions]]</f>
        <v>104.26315789473684</v>
      </c>
      <c r="L299" s="10">
        <f>(tbl_Data[[#This Row],[Clicks]]/tbl_Data[[#This Row],[Impressions]])</f>
        <v>4.149478748997594E-2</v>
      </c>
      <c r="M299" s="9">
        <f>tbl_Data[[#This Row],[Revenue from Ads]]/tbl_Data[[#This Row],[Ad Cost]]</f>
        <v>1.3507487800774021</v>
      </c>
    </row>
    <row r="300" spans="1:13" x14ac:dyDescent="0.35">
      <c r="A300" s="8">
        <v>45036</v>
      </c>
      <c r="B300" t="s">
        <v>15</v>
      </c>
      <c r="C300" s="9">
        <v>44613</v>
      </c>
      <c r="D300">
        <v>442429</v>
      </c>
      <c r="E300">
        <v>5453</v>
      </c>
      <c r="F300" t="s">
        <v>11</v>
      </c>
      <c r="G300" s="11">
        <v>392</v>
      </c>
      <c r="H300" s="9">
        <v>16429.82</v>
      </c>
      <c r="I300" s="9">
        <f>tbl_Data[[#This Row],[Ad Cost]]/tbl_Data[[#This Row],[Impressions]]</f>
        <v>0.10083651840182266</v>
      </c>
      <c r="J300" s="10">
        <f>tbl_Data[[#This Row],[Conversions]]/tbl_Data[[#This Row],[Clicks]]</f>
        <v>7.1887034659820284E-2</v>
      </c>
      <c r="K300" s="9">
        <f>tbl_Data[[#This Row],[Ad Cost]]/tbl_Data[[#This Row],[Conversions]]</f>
        <v>113.80867346938776</v>
      </c>
      <c r="L300" s="10">
        <f>(tbl_Data[[#This Row],[Clicks]]/tbl_Data[[#This Row],[Impressions]])</f>
        <v>1.2325141435122923E-2</v>
      </c>
      <c r="M300" s="9">
        <f>tbl_Data[[#This Row],[Revenue from Ads]]/tbl_Data[[#This Row],[Ad Cost]]</f>
        <v>0.36827426983166339</v>
      </c>
    </row>
    <row r="301" spans="1:13" x14ac:dyDescent="0.35">
      <c r="A301" s="8">
        <v>45036</v>
      </c>
      <c r="B301" t="s">
        <v>20</v>
      </c>
      <c r="C301" s="9">
        <v>30870</v>
      </c>
      <c r="D301">
        <v>230685</v>
      </c>
      <c r="E301">
        <v>21640</v>
      </c>
      <c r="F301" t="s">
        <v>18</v>
      </c>
      <c r="G301" s="11">
        <v>415</v>
      </c>
      <c r="H301" s="9">
        <v>817443.61</v>
      </c>
      <c r="I301" s="9">
        <f>tbl_Data[[#This Row],[Ad Cost]]/tbl_Data[[#This Row],[Impressions]]</f>
        <v>0.13381884387801549</v>
      </c>
      <c r="J301" s="10">
        <f>tbl_Data[[#This Row],[Conversions]]/tbl_Data[[#This Row],[Clicks]]</f>
        <v>1.9177449168207024E-2</v>
      </c>
      <c r="K301" s="9">
        <f>tbl_Data[[#This Row],[Ad Cost]]/tbl_Data[[#This Row],[Conversions]]</f>
        <v>74.385542168674704</v>
      </c>
      <c r="L301" s="10">
        <f>(tbl_Data[[#This Row],[Clicks]]/tbl_Data[[#This Row],[Impressions]])</f>
        <v>9.3807573097513933E-2</v>
      </c>
      <c r="M301" s="9">
        <f>tbl_Data[[#This Row],[Revenue from Ads]]/tbl_Data[[#This Row],[Ad Cost]]</f>
        <v>26.480194687398768</v>
      </c>
    </row>
    <row r="302" spans="1:13" x14ac:dyDescent="0.35">
      <c r="A302" s="8">
        <v>45036</v>
      </c>
      <c r="B302" t="s">
        <v>16</v>
      </c>
      <c r="C302" s="9">
        <v>49274</v>
      </c>
      <c r="D302">
        <v>240463</v>
      </c>
      <c r="E302">
        <v>13707</v>
      </c>
      <c r="F302" t="s">
        <v>11</v>
      </c>
      <c r="G302">
        <v>313</v>
      </c>
      <c r="H302" s="9">
        <v>31110.73</v>
      </c>
      <c r="I302" s="9">
        <f>tbl_Data[[#This Row],[Ad Cost]]/tbl_Data[[#This Row],[Impressions]]</f>
        <v>0.2049130219617987</v>
      </c>
      <c r="J302" s="10">
        <f>tbl_Data[[#This Row],[Conversions]]/tbl_Data[[#This Row],[Clicks]]</f>
        <v>2.2835047785802875E-2</v>
      </c>
      <c r="K302" s="9">
        <f>tbl_Data[[#This Row],[Ad Cost]]/tbl_Data[[#This Row],[Conversions]]</f>
        <v>157.42492012779553</v>
      </c>
      <c r="L302" s="10">
        <f>(tbl_Data[[#This Row],[Clicks]]/tbl_Data[[#This Row],[Impressions]])</f>
        <v>5.7002532614165172E-2</v>
      </c>
      <c r="M302" s="9">
        <f>tbl_Data[[#This Row],[Revenue from Ads]]/tbl_Data[[#This Row],[Ad Cost]]</f>
        <v>0.63138227056865692</v>
      </c>
    </row>
    <row r="303" spans="1:13" x14ac:dyDescent="0.35">
      <c r="A303" s="8">
        <v>45036</v>
      </c>
      <c r="B303" t="s">
        <v>12</v>
      </c>
      <c r="C303" s="9">
        <v>17783</v>
      </c>
      <c r="D303">
        <v>340155</v>
      </c>
      <c r="E303">
        <v>18011</v>
      </c>
      <c r="F303" t="s">
        <v>11</v>
      </c>
      <c r="G303">
        <v>251</v>
      </c>
      <c r="H303" s="9">
        <v>148189</v>
      </c>
      <c r="I303" s="9">
        <f>tbl_Data[[#This Row],[Ad Cost]]/tbl_Data[[#This Row],[Impressions]]</f>
        <v>5.2279108053681411E-2</v>
      </c>
      <c r="J303" s="10">
        <f>tbl_Data[[#This Row],[Conversions]]/tbl_Data[[#This Row],[Clicks]]</f>
        <v>1.3935928043973127E-2</v>
      </c>
      <c r="K303" s="9">
        <f>tbl_Data[[#This Row],[Ad Cost]]/tbl_Data[[#This Row],[Conversions]]</f>
        <v>70.848605577689241</v>
      </c>
      <c r="L303" s="10">
        <f>(tbl_Data[[#This Row],[Clicks]]/tbl_Data[[#This Row],[Impressions]])</f>
        <v>5.2949390718936958E-2</v>
      </c>
      <c r="M303" s="9">
        <f>tbl_Data[[#This Row],[Revenue from Ads]]/tbl_Data[[#This Row],[Ad Cost]]</f>
        <v>8.3331833773828929</v>
      </c>
    </row>
    <row r="304" spans="1:13" x14ac:dyDescent="0.35">
      <c r="A304" s="8">
        <v>45037</v>
      </c>
      <c r="B304" t="s">
        <v>15</v>
      </c>
      <c r="C304" s="9">
        <v>13935</v>
      </c>
      <c r="D304">
        <v>485217</v>
      </c>
      <c r="E304">
        <v>13122</v>
      </c>
      <c r="F304" t="s">
        <v>11</v>
      </c>
      <c r="G304" s="11">
        <v>944</v>
      </c>
      <c r="H304" s="9">
        <v>54831.040000000001</v>
      </c>
      <c r="I304" s="9">
        <f>tbl_Data[[#This Row],[Ad Cost]]/tbl_Data[[#This Row],[Impressions]]</f>
        <v>2.8719109182077297E-2</v>
      </c>
      <c r="J304" s="10">
        <f>tbl_Data[[#This Row],[Conversions]]/tbl_Data[[#This Row],[Clicks]]</f>
        <v>7.1940253010211855E-2</v>
      </c>
      <c r="K304" s="9">
        <f>tbl_Data[[#This Row],[Ad Cost]]/tbl_Data[[#This Row],[Conversions]]</f>
        <v>14.761652542372881</v>
      </c>
      <c r="L304" s="10">
        <f>(tbl_Data[[#This Row],[Clicks]]/tbl_Data[[#This Row],[Impressions]])</f>
        <v>2.7043570196427578E-2</v>
      </c>
      <c r="M304" s="9">
        <f>tbl_Data[[#This Row],[Revenue from Ads]]/tbl_Data[[#This Row],[Ad Cost]]</f>
        <v>3.9347714388231072</v>
      </c>
    </row>
    <row r="305" spans="1:13" x14ac:dyDescent="0.35">
      <c r="A305" s="8">
        <v>45037</v>
      </c>
      <c r="B305" t="s">
        <v>12</v>
      </c>
      <c r="C305" s="9">
        <v>15249</v>
      </c>
      <c r="D305">
        <v>457412</v>
      </c>
      <c r="E305">
        <v>16671</v>
      </c>
      <c r="F305" t="s">
        <v>13</v>
      </c>
      <c r="G305" s="11">
        <v>400</v>
      </c>
      <c r="H305" s="9">
        <v>13410.22</v>
      </c>
      <c r="I305" s="9">
        <f>tbl_Data[[#This Row],[Ad Cost]]/tbl_Data[[#This Row],[Impressions]]</f>
        <v>3.3337560011543206E-2</v>
      </c>
      <c r="J305" s="10">
        <f>tbl_Data[[#This Row],[Conversions]]/tbl_Data[[#This Row],[Clicks]]</f>
        <v>2.3993761621978287E-2</v>
      </c>
      <c r="K305" s="9">
        <f>tbl_Data[[#This Row],[Ad Cost]]/tbl_Data[[#This Row],[Conversions]]</f>
        <v>38.122500000000002</v>
      </c>
      <c r="L305" s="10">
        <f>(tbl_Data[[#This Row],[Clicks]]/tbl_Data[[#This Row],[Impressions]])</f>
        <v>3.6446354708665273E-2</v>
      </c>
      <c r="M305" s="9">
        <f>tbl_Data[[#This Row],[Revenue from Ads]]/tbl_Data[[#This Row],[Ad Cost]]</f>
        <v>0.87941635517083083</v>
      </c>
    </row>
    <row r="306" spans="1:13" x14ac:dyDescent="0.35">
      <c r="A306" s="8">
        <v>45037</v>
      </c>
      <c r="B306" t="s">
        <v>20</v>
      </c>
      <c r="C306" s="9">
        <v>42244</v>
      </c>
      <c r="D306">
        <v>204586</v>
      </c>
      <c r="E306">
        <v>8657</v>
      </c>
      <c r="F306" t="s">
        <v>13</v>
      </c>
      <c r="G306">
        <v>162</v>
      </c>
      <c r="H306" s="9">
        <v>45983.3</v>
      </c>
      <c r="I306" s="9">
        <f>tbl_Data[[#This Row],[Ad Cost]]/tbl_Data[[#This Row],[Impressions]]</f>
        <v>0.20648529224873646</v>
      </c>
      <c r="J306" s="10">
        <f>tbl_Data[[#This Row],[Conversions]]/tbl_Data[[#This Row],[Clicks]]</f>
        <v>1.8713180085479959E-2</v>
      </c>
      <c r="K306" s="9">
        <f>tbl_Data[[#This Row],[Ad Cost]]/tbl_Data[[#This Row],[Conversions]]</f>
        <v>260.76543209876542</v>
      </c>
      <c r="L306" s="10">
        <f>(tbl_Data[[#This Row],[Clicks]]/tbl_Data[[#This Row],[Impressions]])</f>
        <v>4.2314723392607508E-2</v>
      </c>
      <c r="M306" s="9">
        <f>tbl_Data[[#This Row],[Revenue from Ads]]/tbl_Data[[#This Row],[Ad Cost]]</f>
        <v>1.0885167124325348</v>
      </c>
    </row>
    <row r="307" spans="1:13" x14ac:dyDescent="0.35">
      <c r="A307" s="8">
        <v>45038</v>
      </c>
      <c r="B307" t="s">
        <v>17</v>
      </c>
      <c r="C307" s="9">
        <v>32956</v>
      </c>
      <c r="D307">
        <v>497346</v>
      </c>
      <c r="E307">
        <v>6645</v>
      </c>
      <c r="F307" t="s">
        <v>11</v>
      </c>
      <c r="G307">
        <v>136</v>
      </c>
      <c r="H307" s="9">
        <v>67665.31</v>
      </c>
      <c r="I307" s="9">
        <f>tbl_Data[[#This Row],[Ad Cost]]/tbl_Data[[#This Row],[Impressions]]</f>
        <v>6.62637278675208E-2</v>
      </c>
      <c r="J307" s="10">
        <f>tbl_Data[[#This Row],[Conversions]]/tbl_Data[[#This Row],[Clicks]]</f>
        <v>2.0466516177577127E-2</v>
      </c>
      <c r="K307" s="9">
        <f>tbl_Data[[#This Row],[Ad Cost]]/tbl_Data[[#This Row],[Conversions]]</f>
        <v>242.3235294117647</v>
      </c>
      <c r="L307" s="10">
        <f>(tbl_Data[[#This Row],[Clicks]]/tbl_Data[[#This Row],[Impressions]])</f>
        <v>1.3360919762097212E-2</v>
      </c>
      <c r="M307" s="9">
        <f>tbl_Data[[#This Row],[Revenue from Ads]]/tbl_Data[[#This Row],[Ad Cost]]</f>
        <v>2.0532015414492051</v>
      </c>
    </row>
    <row r="308" spans="1:13" x14ac:dyDescent="0.35">
      <c r="A308" s="8">
        <v>45039</v>
      </c>
      <c r="B308" t="s">
        <v>12</v>
      </c>
      <c r="C308" s="9">
        <v>35857</v>
      </c>
      <c r="D308">
        <v>261365</v>
      </c>
      <c r="E308">
        <v>13740</v>
      </c>
      <c r="F308" t="s">
        <v>18</v>
      </c>
      <c r="G308">
        <v>115</v>
      </c>
      <c r="H308" s="9">
        <v>20999</v>
      </c>
      <c r="I308" s="9">
        <f>tbl_Data[[#This Row],[Ad Cost]]/tbl_Data[[#This Row],[Impressions]]</f>
        <v>0.13719128421938667</v>
      </c>
      <c r="J308" s="10">
        <f>tbl_Data[[#This Row],[Conversions]]/tbl_Data[[#This Row],[Clicks]]</f>
        <v>8.3697234352256185E-3</v>
      </c>
      <c r="K308" s="9">
        <f>tbl_Data[[#This Row],[Ad Cost]]/tbl_Data[[#This Row],[Conversions]]</f>
        <v>311.8</v>
      </c>
      <c r="L308" s="10">
        <f>(tbl_Data[[#This Row],[Clicks]]/tbl_Data[[#This Row],[Impressions]])</f>
        <v>5.2570160503510419E-2</v>
      </c>
      <c r="M308" s="9">
        <f>tbl_Data[[#This Row],[Revenue from Ads]]/tbl_Data[[#This Row],[Ad Cost]]</f>
        <v>0.58563181526619623</v>
      </c>
    </row>
    <row r="309" spans="1:13" x14ac:dyDescent="0.35">
      <c r="A309" s="8">
        <v>45039</v>
      </c>
      <c r="B309" t="s">
        <v>20</v>
      </c>
      <c r="C309" s="9">
        <v>8475</v>
      </c>
      <c r="D309">
        <v>409978</v>
      </c>
      <c r="E309">
        <v>11075</v>
      </c>
      <c r="F309" t="s">
        <v>13</v>
      </c>
      <c r="G309">
        <v>152</v>
      </c>
      <c r="H309" s="9">
        <v>58545.279999999999</v>
      </c>
      <c r="I309" s="9">
        <f>tbl_Data[[#This Row],[Ad Cost]]/tbl_Data[[#This Row],[Impressions]]</f>
        <v>2.0671840928049797E-2</v>
      </c>
      <c r="J309" s="10">
        <f>tbl_Data[[#This Row],[Conversions]]/tbl_Data[[#This Row],[Clicks]]</f>
        <v>1.3724604966139954E-2</v>
      </c>
      <c r="K309" s="9">
        <f>tbl_Data[[#This Row],[Ad Cost]]/tbl_Data[[#This Row],[Conversions]]</f>
        <v>55.756578947368418</v>
      </c>
      <c r="L309" s="10">
        <f>(tbl_Data[[#This Row],[Clicks]]/tbl_Data[[#This Row],[Impressions]])</f>
        <v>2.7013644634590148E-2</v>
      </c>
      <c r="M309" s="9">
        <f>tbl_Data[[#This Row],[Revenue from Ads]]/tbl_Data[[#This Row],[Ad Cost]]</f>
        <v>6.9079976401179941</v>
      </c>
    </row>
    <row r="310" spans="1:13" x14ac:dyDescent="0.35">
      <c r="A310" s="8">
        <v>45039</v>
      </c>
      <c r="B310" t="s">
        <v>12</v>
      </c>
      <c r="C310" s="9">
        <v>7767.6</v>
      </c>
      <c r="D310">
        <v>318788</v>
      </c>
      <c r="E310">
        <v>15422</v>
      </c>
      <c r="F310" t="s">
        <v>13</v>
      </c>
      <c r="G310">
        <v>862</v>
      </c>
      <c r="H310" s="9">
        <v>8060.23</v>
      </c>
      <c r="I310" s="9">
        <f>tbl_Data[[#This Row],[Ad Cost]]/tbl_Data[[#This Row],[Impressions]]</f>
        <v>2.4366036362723817E-2</v>
      </c>
      <c r="J310" s="10">
        <f>tbl_Data[[#This Row],[Conversions]]/tbl_Data[[#This Row],[Clicks]]</f>
        <v>5.5894177149526651E-2</v>
      </c>
      <c r="K310" s="9">
        <f>tbl_Data[[#This Row],[Ad Cost]]/tbl_Data[[#This Row],[Conversions]]</f>
        <v>9.0111368909512759</v>
      </c>
      <c r="L310" s="10">
        <f>(tbl_Data[[#This Row],[Clicks]]/tbl_Data[[#This Row],[Impressions]])</f>
        <v>4.837697780343049E-2</v>
      </c>
      <c r="M310" s="9">
        <f>tbl_Data[[#This Row],[Revenue from Ads]]/tbl_Data[[#This Row],[Ad Cost]]</f>
        <v>1.0376731551573199</v>
      </c>
    </row>
    <row r="311" spans="1:13" x14ac:dyDescent="0.35">
      <c r="A311" s="8">
        <v>45039</v>
      </c>
      <c r="B311" t="s">
        <v>14</v>
      </c>
      <c r="C311" s="9">
        <v>7053.3</v>
      </c>
      <c r="D311">
        <v>320174</v>
      </c>
      <c r="E311">
        <v>8153</v>
      </c>
      <c r="F311" t="s">
        <v>11</v>
      </c>
      <c r="G311">
        <v>459</v>
      </c>
      <c r="H311" s="9">
        <v>62452.68</v>
      </c>
      <c r="I311" s="9">
        <f>tbl_Data[[#This Row],[Ad Cost]]/tbl_Data[[#This Row],[Impressions]]</f>
        <v>2.2029583913746899E-2</v>
      </c>
      <c r="J311" s="10">
        <f>tbl_Data[[#This Row],[Conversions]]/tbl_Data[[#This Row],[Clicks]]</f>
        <v>5.6298295106095915E-2</v>
      </c>
      <c r="K311" s="9">
        <f>tbl_Data[[#This Row],[Ad Cost]]/tbl_Data[[#This Row],[Conversions]]</f>
        <v>15.366666666666667</v>
      </c>
      <c r="L311" s="10">
        <f>(tbl_Data[[#This Row],[Clicks]]/tbl_Data[[#This Row],[Impressions]])</f>
        <v>2.5464278798403368E-2</v>
      </c>
      <c r="M311" s="9">
        <f>tbl_Data[[#This Row],[Revenue from Ads]]/tbl_Data[[#This Row],[Ad Cost]]</f>
        <v>8.8543915613967936</v>
      </c>
    </row>
    <row r="312" spans="1:13" x14ac:dyDescent="0.35">
      <c r="A312" s="8">
        <v>45039</v>
      </c>
      <c r="B312" t="s">
        <v>15</v>
      </c>
      <c r="C312" s="9">
        <v>37541</v>
      </c>
      <c r="D312">
        <v>378288</v>
      </c>
      <c r="E312">
        <v>12932</v>
      </c>
      <c r="F312" t="s">
        <v>11</v>
      </c>
      <c r="G312">
        <v>327</v>
      </c>
      <c r="H312" s="9">
        <v>35557.050000000003</v>
      </c>
      <c r="I312" s="9">
        <f>tbl_Data[[#This Row],[Ad Cost]]/tbl_Data[[#This Row],[Impressions]]</f>
        <v>9.9239203992725122E-2</v>
      </c>
      <c r="J312" s="10">
        <f>tbl_Data[[#This Row],[Conversions]]/tbl_Data[[#This Row],[Clicks]]</f>
        <v>2.5286111970306217E-2</v>
      </c>
      <c r="K312" s="9">
        <f>tbl_Data[[#This Row],[Ad Cost]]/tbl_Data[[#This Row],[Conversions]]</f>
        <v>114.80428134556576</v>
      </c>
      <c r="L312" s="10">
        <f>(tbl_Data[[#This Row],[Clicks]]/tbl_Data[[#This Row],[Impressions]])</f>
        <v>3.4185594044748975E-2</v>
      </c>
      <c r="M312" s="9">
        <f>tbl_Data[[#This Row],[Revenue from Ads]]/tbl_Data[[#This Row],[Ad Cost]]</f>
        <v>0.94715244665832032</v>
      </c>
    </row>
    <row r="313" spans="1:13" x14ac:dyDescent="0.35">
      <c r="A313" s="8">
        <v>45040</v>
      </c>
      <c r="B313" t="s">
        <v>15</v>
      </c>
      <c r="C313" s="9">
        <v>34109</v>
      </c>
      <c r="D313">
        <v>209119</v>
      </c>
      <c r="E313">
        <v>13288</v>
      </c>
      <c r="F313" t="s">
        <v>13</v>
      </c>
      <c r="G313" s="11">
        <v>637</v>
      </c>
      <c r="H313" s="9">
        <v>52172.9</v>
      </c>
      <c r="I313" s="9">
        <f>tbl_Data[[#This Row],[Ad Cost]]/tbl_Data[[#This Row],[Impressions]]</f>
        <v>0.1631080867831235</v>
      </c>
      <c r="J313" s="10">
        <f>tbl_Data[[#This Row],[Conversions]]/tbl_Data[[#This Row],[Clicks]]</f>
        <v>4.7937989163154726E-2</v>
      </c>
      <c r="K313" s="9">
        <f>tbl_Data[[#This Row],[Ad Cost]]/tbl_Data[[#This Row],[Conversions]]</f>
        <v>53.546310832025121</v>
      </c>
      <c r="L313" s="10">
        <f>(tbl_Data[[#This Row],[Clicks]]/tbl_Data[[#This Row],[Impressions]])</f>
        <v>6.3542767515146883E-2</v>
      </c>
      <c r="M313" s="9">
        <f>tbl_Data[[#This Row],[Revenue from Ads]]/tbl_Data[[#This Row],[Ad Cost]]</f>
        <v>1.5295933624556568</v>
      </c>
    </row>
    <row r="314" spans="1:13" x14ac:dyDescent="0.35">
      <c r="A314" s="8">
        <v>45040</v>
      </c>
      <c r="B314" t="s">
        <v>15</v>
      </c>
      <c r="C314" s="9">
        <v>27429</v>
      </c>
      <c r="D314">
        <v>438918</v>
      </c>
      <c r="E314">
        <v>4412</v>
      </c>
      <c r="F314" t="s">
        <v>11</v>
      </c>
      <c r="G314">
        <v>337</v>
      </c>
      <c r="H314" s="9">
        <v>46082.48</v>
      </c>
      <c r="I314" s="9">
        <f>tbl_Data[[#This Row],[Ad Cost]]/tbl_Data[[#This Row],[Impressions]]</f>
        <v>6.249231063661094E-2</v>
      </c>
      <c r="J314" s="10">
        <f>tbl_Data[[#This Row],[Conversions]]/tbl_Data[[#This Row],[Clicks]]</f>
        <v>7.6382592928377152E-2</v>
      </c>
      <c r="K314" s="9">
        <f>tbl_Data[[#This Row],[Ad Cost]]/tbl_Data[[#This Row],[Conversions]]</f>
        <v>81.39169139465875</v>
      </c>
      <c r="L314" s="10">
        <f>(tbl_Data[[#This Row],[Clicks]]/tbl_Data[[#This Row],[Impressions]])</f>
        <v>1.0051991488159519E-2</v>
      </c>
      <c r="M314" s="9">
        <f>tbl_Data[[#This Row],[Revenue from Ads]]/tbl_Data[[#This Row],[Ad Cost]]</f>
        <v>1.6800641656640782</v>
      </c>
    </row>
    <row r="315" spans="1:13" x14ac:dyDescent="0.35">
      <c r="A315" s="8">
        <v>45041</v>
      </c>
      <c r="B315" t="s">
        <v>16</v>
      </c>
      <c r="C315" s="9">
        <v>22537</v>
      </c>
      <c r="D315">
        <v>452533</v>
      </c>
      <c r="E315">
        <v>13880</v>
      </c>
      <c r="F315" t="s">
        <v>11</v>
      </c>
      <c r="G315">
        <v>108</v>
      </c>
      <c r="H315" s="9">
        <v>47836.83</v>
      </c>
      <c r="I315" s="9">
        <f>tbl_Data[[#This Row],[Ad Cost]]/tbl_Data[[#This Row],[Impressions]]</f>
        <v>4.9801892900628239E-2</v>
      </c>
      <c r="J315" s="10">
        <f>tbl_Data[[#This Row],[Conversions]]/tbl_Data[[#This Row],[Clicks]]</f>
        <v>7.7809798270893375E-3</v>
      </c>
      <c r="K315" s="9">
        <f>tbl_Data[[#This Row],[Ad Cost]]/tbl_Data[[#This Row],[Conversions]]</f>
        <v>208.67592592592592</v>
      </c>
      <c r="L315" s="10">
        <f>(tbl_Data[[#This Row],[Clicks]]/tbl_Data[[#This Row],[Impressions]])</f>
        <v>3.0671796310987265E-2</v>
      </c>
      <c r="M315" s="9">
        <f>tbl_Data[[#This Row],[Revenue from Ads]]/tbl_Data[[#This Row],[Ad Cost]]</f>
        <v>2.1225908506012336</v>
      </c>
    </row>
    <row r="316" spans="1:13" x14ac:dyDescent="0.35">
      <c r="A316" s="8">
        <v>45041</v>
      </c>
      <c r="B316" t="s">
        <v>15</v>
      </c>
      <c r="C316" s="9">
        <v>27520</v>
      </c>
      <c r="D316">
        <v>344760</v>
      </c>
      <c r="E316">
        <v>14723</v>
      </c>
      <c r="F316" t="s">
        <v>13</v>
      </c>
      <c r="G316">
        <v>235</v>
      </c>
      <c r="H316" s="9">
        <v>51061.74</v>
      </c>
      <c r="I316" s="9">
        <f>tbl_Data[[#This Row],[Ad Cost]]/tbl_Data[[#This Row],[Impressions]]</f>
        <v>7.9823645434505167E-2</v>
      </c>
      <c r="J316" s="10">
        <f>tbl_Data[[#This Row],[Conversions]]/tbl_Data[[#This Row],[Clicks]]</f>
        <v>1.5961420906065341E-2</v>
      </c>
      <c r="K316" s="9">
        <f>tbl_Data[[#This Row],[Ad Cost]]/tbl_Data[[#This Row],[Conversions]]</f>
        <v>117.1063829787234</v>
      </c>
      <c r="L316" s="10">
        <f>(tbl_Data[[#This Row],[Clicks]]/tbl_Data[[#This Row],[Impressions]])</f>
        <v>4.270507019375798E-2</v>
      </c>
      <c r="M316" s="9">
        <f>tbl_Data[[#This Row],[Revenue from Ads]]/tbl_Data[[#This Row],[Ad Cost]]</f>
        <v>1.8554411337209302</v>
      </c>
    </row>
    <row r="317" spans="1:13" x14ac:dyDescent="0.35">
      <c r="A317" s="8">
        <v>45041</v>
      </c>
      <c r="B317" t="s">
        <v>19</v>
      </c>
      <c r="C317" s="9">
        <v>24846</v>
      </c>
      <c r="D317">
        <v>215829</v>
      </c>
      <c r="E317">
        <v>5190</v>
      </c>
      <c r="F317" t="s">
        <v>13</v>
      </c>
      <c r="G317">
        <v>178</v>
      </c>
      <c r="H317" s="9">
        <v>10114.1</v>
      </c>
      <c r="I317" s="9">
        <f>tbl_Data[[#This Row],[Ad Cost]]/tbl_Data[[#This Row],[Impressions]]</f>
        <v>0.11511891358436541</v>
      </c>
      <c r="J317" s="10">
        <f>tbl_Data[[#This Row],[Conversions]]/tbl_Data[[#This Row],[Clicks]]</f>
        <v>3.4296724470134876E-2</v>
      </c>
      <c r="K317" s="9">
        <f>tbl_Data[[#This Row],[Ad Cost]]/tbl_Data[[#This Row],[Conversions]]</f>
        <v>139.58426966292134</v>
      </c>
      <c r="L317" s="10">
        <f>(tbl_Data[[#This Row],[Clicks]]/tbl_Data[[#This Row],[Impressions]])</f>
        <v>2.4046814839525737E-2</v>
      </c>
      <c r="M317" s="9">
        <f>tbl_Data[[#This Row],[Revenue from Ads]]/tbl_Data[[#This Row],[Ad Cost]]</f>
        <v>0.40707156081461804</v>
      </c>
    </row>
    <row r="318" spans="1:13" x14ac:dyDescent="0.35">
      <c r="A318" s="8">
        <v>45042</v>
      </c>
      <c r="B318" t="s">
        <v>15</v>
      </c>
      <c r="C318" s="9">
        <v>2474.8000000000002</v>
      </c>
      <c r="D318">
        <v>310339</v>
      </c>
      <c r="E318">
        <v>8833</v>
      </c>
      <c r="F318" t="s">
        <v>13</v>
      </c>
      <c r="G318" s="11">
        <v>148</v>
      </c>
      <c r="H318" s="9">
        <v>20010.77</v>
      </c>
      <c r="I318" s="9">
        <f>tbl_Data[[#This Row],[Ad Cost]]/tbl_Data[[#This Row],[Impressions]]</f>
        <v>7.9745052990439491E-3</v>
      </c>
      <c r="J318" s="10">
        <f>tbl_Data[[#This Row],[Conversions]]/tbl_Data[[#This Row],[Clicks]]</f>
        <v>1.6755349258462584E-2</v>
      </c>
      <c r="K318" s="9">
        <f>tbl_Data[[#This Row],[Ad Cost]]/tbl_Data[[#This Row],[Conversions]]</f>
        <v>16.721621621621622</v>
      </c>
      <c r="L318" s="10">
        <f>(tbl_Data[[#This Row],[Clicks]]/tbl_Data[[#This Row],[Impressions]])</f>
        <v>2.846242334994957E-2</v>
      </c>
      <c r="M318" s="9">
        <f>tbl_Data[[#This Row],[Revenue from Ads]]/tbl_Data[[#This Row],[Ad Cost]]</f>
        <v>8.0858129949894941</v>
      </c>
    </row>
    <row r="319" spans="1:13" x14ac:dyDescent="0.35">
      <c r="A319" s="8">
        <v>45042</v>
      </c>
      <c r="B319" t="s">
        <v>15</v>
      </c>
      <c r="C319" s="9">
        <v>13323</v>
      </c>
      <c r="D319">
        <v>248240</v>
      </c>
      <c r="E319">
        <v>9613</v>
      </c>
      <c r="F319" t="s">
        <v>11</v>
      </c>
      <c r="G319">
        <v>160</v>
      </c>
      <c r="H319" s="9">
        <v>16171.8</v>
      </c>
      <c r="I319" s="9">
        <f>tbl_Data[[#This Row],[Ad Cost]]/tbl_Data[[#This Row],[Impressions]]</f>
        <v>5.3669835642926197E-2</v>
      </c>
      <c r="J319" s="10">
        <f>tbl_Data[[#This Row],[Conversions]]/tbl_Data[[#This Row],[Clicks]]</f>
        <v>1.6644127743680431E-2</v>
      </c>
      <c r="K319" s="9">
        <f>tbl_Data[[#This Row],[Ad Cost]]/tbl_Data[[#This Row],[Conversions]]</f>
        <v>83.268749999999997</v>
      </c>
      <c r="L319" s="10">
        <f>(tbl_Data[[#This Row],[Clicks]]/tbl_Data[[#This Row],[Impressions]])</f>
        <v>3.8724621334192716E-2</v>
      </c>
      <c r="M319" s="9">
        <f>tbl_Data[[#This Row],[Revenue from Ads]]/tbl_Data[[#This Row],[Ad Cost]]</f>
        <v>1.2138257149290699</v>
      </c>
    </row>
    <row r="320" spans="1:13" x14ac:dyDescent="0.35">
      <c r="A320" s="8">
        <v>45043</v>
      </c>
      <c r="B320" t="s">
        <v>14</v>
      </c>
      <c r="C320" s="9">
        <v>8695.6</v>
      </c>
      <c r="D320">
        <v>333524</v>
      </c>
      <c r="E320">
        <v>7121</v>
      </c>
      <c r="F320" t="s">
        <v>13</v>
      </c>
      <c r="G320">
        <v>358</v>
      </c>
      <c r="H320" s="9">
        <v>14803.46</v>
      </c>
      <c r="I320" s="9">
        <f>tbl_Data[[#This Row],[Ad Cost]]/tbl_Data[[#This Row],[Impressions]]</f>
        <v>2.6071886880704238E-2</v>
      </c>
      <c r="J320" s="10">
        <f>tbl_Data[[#This Row],[Conversions]]/tbl_Data[[#This Row],[Clicks]]</f>
        <v>5.0273837944108973E-2</v>
      </c>
      <c r="K320" s="9">
        <f>tbl_Data[[#This Row],[Ad Cost]]/tbl_Data[[#This Row],[Conversions]]</f>
        <v>24.289385474860335</v>
      </c>
      <c r="L320" s="10">
        <f>(tbl_Data[[#This Row],[Clicks]]/tbl_Data[[#This Row],[Impressions]])</f>
        <v>2.1350787349636007E-2</v>
      </c>
      <c r="M320" s="9">
        <f>tbl_Data[[#This Row],[Revenue from Ads]]/tbl_Data[[#This Row],[Ad Cost]]</f>
        <v>1.7024081144486864</v>
      </c>
    </row>
    <row r="321" spans="1:13" x14ac:dyDescent="0.35">
      <c r="A321" s="8">
        <v>45043</v>
      </c>
      <c r="B321" t="s">
        <v>19</v>
      </c>
      <c r="C321" s="9">
        <v>32350</v>
      </c>
      <c r="D321">
        <v>445355</v>
      </c>
      <c r="E321">
        <v>12624</v>
      </c>
      <c r="F321" t="s">
        <v>13</v>
      </c>
      <c r="G321">
        <v>396</v>
      </c>
      <c r="H321" s="9">
        <v>11110.58</v>
      </c>
      <c r="I321" s="9">
        <f>tbl_Data[[#This Row],[Ad Cost]]/tbl_Data[[#This Row],[Impressions]]</f>
        <v>7.2638681501274269E-2</v>
      </c>
      <c r="J321" s="10">
        <f>tbl_Data[[#This Row],[Conversions]]/tbl_Data[[#This Row],[Clicks]]</f>
        <v>3.1368821292775663E-2</v>
      </c>
      <c r="K321" s="9">
        <f>tbl_Data[[#This Row],[Ad Cost]]/tbl_Data[[#This Row],[Conversions]]</f>
        <v>81.691919191919197</v>
      </c>
      <c r="L321" s="10">
        <f>(tbl_Data[[#This Row],[Clicks]]/tbl_Data[[#This Row],[Impressions]])</f>
        <v>2.8345926283526626E-2</v>
      </c>
      <c r="M321" s="9">
        <f>tbl_Data[[#This Row],[Revenue from Ads]]/tbl_Data[[#This Row],[Ad Cost]]</f>
        <v>0.34344914992272024</v>
      </c>
    </row>
    <row r="322" spans="1:13" x14ac:dyDescent="0.35">
      <c r="A322" s="8">
        <v>45043</v>
      </c>
      <c r="B322" t="s">
        <v>14</v>
      </c>
      <c r="C322" s="9">
        <v>7175.1</v>
      </c>
      <c r="D322">
        <v>282612</v>
      </c>
      <c r="E322">
        <v>3809</v>
      </c>
      <c r="F322" t="s">
        <v>11</v>
      </c>
      <c r="G322">
        <v>38</v>
      </c>
      <c r="H322" s="9">
        <v>8990.0400000000009</v>
      </c>
      <c r="I322" s="9">
        <f>tbl_Data[[#This Row],[Ad Cost]]/tbl_Data[[#This Row],[Impressions]]</f>
        <v>2.5388518534244831E-2</v>
      </c>
      <c r="J322" s="10">
        <f>tbl_Data[[#This Row],[Conversions]]/tbl_Data[[#This Row],[Clicks]]</f>
        <v>9.9763717511157785E-3</v>
      </c>
      <c r="K322" s="9">
        <f>tbl_Data[[#This Row],[Ad Cost]]/tbl_Data[[#This Row],[Conversions]]</f>
        <v>188.81842105263158</v>
      </c>
      <c r="L322" s="10">
        <f>(tbl_Data[[#This Row],[Clicks]]/tbl_Data[[#This Row],[Impressions]])</f>
        <v>1.347784241291948E-2</v>
      </c>
      <c r="M322" s="9">
        <f>tbl_Data[[#This Row],[Revenue from Ads]]/tbl_Data[[#This Row],[Ad Cost]]</f>
        <v>1.2529497846719906</v>
      </c>
    </row>
    <row r="323" spans="1:13" x14ac:dyDescent="0.35">
      <c r="A323" s="8">
        <v>45044</v>
      </c>
      <c r="B323" t="s">
        <v>15</v>
      </c>
      <c r="C323" s="9">
        <v>16376</v>
      </c>
      <c r="D323">
        <v>483177</v>
      </c>
      <c r="E323">
        <v>17088</v>
      </c>
      <c r="F323" t="s">
        <v>11</v>
      </c>
      <c r="G323" s="11">
        <v>246</v>
      </c>
      <c r="H323" s="9">
        <v>62158.98</v>
      </c>
      <c r="I323" s="9">
        <f>tbl_Data[[#This Row],[Ad Cost]]/tbl_Data[[#This Row],[Impressions]]</f>
        <v>3.3892341729842276E-2</v>
      </c>
      <c r="J323" s="10">
        <f>tbl_Data[[#This Row],[Conversions]]/tbl_Data[[#This Row],[Clicks]]</f>
        <v>1.4396067415730338E-2</v>
      </c>
      <c r="K323" s="9">
        <f>tbl_Data[[#This Row],[Ad Cost]]/tbl_Data[[#This Row],[Conversions]]</f>
        <v>66.569105691056905</v>
      </c>
      <c r="L323" s="10">
        <f>(tbl_Data[[#This Row],[Clicks]]/tbl_Data[[#This Row],[Impressions]])</f>
        <v>3.5365921805052804E-2</v>
      </c>
      <c r="M323" s="9">
        <f>tbl_Data[[#This Row],[Revenue from Ads]]/tbl_Data[[#This Row],[Ad Cost]]</f>
        <v>3.7957364435759651</v>
      </c>
    </row>
    <row r="324" spans="1:13" x14ac:dyDescent="0.35">
      <c r="A324" s="8">
        <v>45045</v>
      </c>
      <c r="B324" t="s">
        <v>17</v>
      </c>
      <c r="C324" s="9">
        <v>38373</v>
      </c>
      <c r="D324">
        <v>499324</v>
      </c>
      <c r="E324">
        <v>8931</v>
      </c>
      <c r="F324" t="s">
        <v>13</v>
      </c>
      <c r="G324">
        <v>650</v>
      </c>
      <c r="H324" s="9">
        <v>40400.660000000003</v>
      </c>
      <c r="I324" s="9">
        <f>tbl_Data[[#This Row],[Ad Cost]]/tbl_Data[[#This Row],[Impressions]]</f>
        <v>7.6849901066241552E-2</v>
      </c>
      <c r="J324" s="10">
        <f>tbl_Data[[#This Row],[Conversions]]/tbl_Data[[#This Row],[Clicks]]</f>
        <v>7.2780203784570591E-2</v>
      </c>
      <c r="K324" s="9">
        <f>tbl_Data[[#This Row],[Ad Cost]]/tbl_Data[[#This Row],[Conversions]]</f>
        <v>59.035384615384615</v>
      </c>
      <c r="L324" s="10">
        <f>(tbl_Data[[#This Row],[Clicks]]/tbl_Data[[#This Row],[Impressions]])</f>
        <v>1.7886182118223837E-2</v>
      </c>
      <c r="M324" s="9">
        <f>tbl_Data[[#This Row],[Revenue from Ads]]/tbl_Data[[#This Row],[Ad Cost]]</f>
        <v>1.0528407995204963</v>
      </c>
    </row>
    <row r="325" spans="1:13" x14ac:dyDescent="0.35">
      <c r="A325" s="8">
        <v>45045</v>
      </c>
      <c r="B325" t="s">
        <v>16</v>
      </c>
      <c r="C325" s="9">
        <v>46765</v>
      </c>
      <c r="D325">
        <v>358523</v>
      </c>
      <c r="E325">
        <v>12521</v>
      </c>
      <c r="F325" t="s">
        <v>11</v>
      </c>
      <c r="G325">
        <v>458</v>
      </c>
      <c r="H325" s="9">
        <v>6373.52</v>
      </c>
      <c r="I325" s="9">
        <f>tbl_Data[[#This Row],[Ad Cost]]/tbl_Data[[#This Row],[Impressions]]</f>
        <v>0.13043793564150696</v>
      </c>
      <c r="J325" s="10">
        <f>tbl_Data[[#This Row],[Conversions]]/tbl_Data[[#This Row],[Clicks]]</f>
        <v>3.6578548039293987E-2</v>
      </c>
      <c r="K325" s="9">
        <f>tbl_Data[[#This Row],[Ad Cost]]/tbl_Data[[#This Row],[Conversions]]</f>
        <v>102.10698689956332</v>
      </c>
      <c r="L325" s="10">
        <f>(tbl_Data[[#This Row],[Clicks]]/tbl_Data[[#This Row],[Impressions]])</f>
        <v>3.492384031150024E-2</v>
      </c>
      <c r="M325" s="9">
        <f>tbl_Data[[#This Row],[Revenue from Ads]]/tbl_Data[[#This Row],[Ad Cost]]</f>
        <v>0.13628824975943549</v>
      </c>
    </row>
    <row r="326" spans="1:13" x14ac:dyDescent="0.35">
      <c r="A326" s="8">
        <v>45046</v>
      </c>
      <c r="B326" t="s">
        <v>12</v>
      </c>
      <c r="C326" s="9">
        <v>16321</v>
      </c>
      <c r="D326">
        <v>487103</v>
      </c>
      <c r="E326">
        <v>12571</v>
      </c>
      <c r="F326" t="s">
        <v>11</v>
      </c>
      <c r="G326" s="11">
        <v>150</v>
      </c>
      <c r="H326" s="9">
        <v>55973.68</v>
      </c>
      <c r="I326" s="9">
        <f>tbl_Data[[#This Row],[Ad Cost]]/tbl_Data[[#This Row],[Impressions]]</f>
        <v>3.3506260482895817E-2</v>
      </c>
      <c r="J326" s="10">
        <f>tbl_Data[[#This Row],[Conversions]]/tbl_Data[[#This Row],[Clicks]]</f>
        <v>1.193222496221462E-2</v>
      </c>
      <c r="K326" s="9">
        <f>tbl_Data[[#This Row],[Ad Cost]]/tbl_Data[[#This Row],[Conversions]]</f>
        <v>108.80666666666667</v>
      </c>
      <c r="L326" s="10">
        <f>(tbl_Data[[#This Row],[Clicks]]/tbl_Data[[#This Row],[Impressions]])</f>
        <v>2.5807683385238853E-2</v>
      </c>
      <c r="M326" s="9">
        <f>tbl_Data[[#This Row],[Revenue from Ads]]/tbl_Data[[#This Row],[Ad Cost]]</f>
        <v>3.4295496599473072</v>
      </c>
    </row>
    <row r="327" spans="1:13" x14ac:dyDescent="0.35">
      <c r="A327" s="8">
        <v>45046</v>
      </c>
      <c r="B327" t="s">
        <v>17</v>
      </c>
      <c r="C327" s="9">
        <v>36035</v>
      </c>
      <c r="D327">
        <v>382392</v>
      </c>
      <c r="E327">
        <v>13222</v>
      </c>
      <c r="F327" t="s">
        <v>25</v>
      </c>
      <c r="G327" s="11">
        <v>190</v>
      </c>
      <c r="H327" s="9">
        <v>45980.06</v>
      </c>
      <c r="I327" s="9">
        <f>tbl_Data[[#This Row],[Ad Cost]]/tbl_Data[[#This Row],[Impressions]]</f>
        <v>9.4235758070252515E-2</v>
      </c>
      <c r="J327" s="10">
        <f>tbl_Data[[#This Row],[Conversions]]/tbl_Data[[#This Row],[Clicks]]</f>
        <v>1.4369989411586749E-2</v>
      </c>
      <c r="K327" s="9">
        <f>tbl_Data[[#This Row],[Ad Cost]]/tbl_Data[[#This Row],[Conversions]]</f>
        <v>189.65789473684211</v>
      </c>
      <c r="L327" s="10">
        <f>(tbl_Data[[#This Row],[Clicks]]/tbl_Data[[#This Row],[Impressions]])</f>
        <v>3.4577083202577456E-2</v>
      </c>
      <c r="M327" s="9">
        <f>tbl_Data[[#This Row],[Revenue from Ads]]/tbl_Data[[#This Row],[Ad Cost]]</f>
        <v>1.2759833495212987</v>
      </c>
    </row>
    <row r="328" spans="1:13" x14ac:dyDescent="0.35">
      <c r="A328" s="8">
        <v>45047</v>
      </c>
      <c r="B328" t="s">
        <v>20</v>
      </c>
      <c r="C328" s="9">
        <v>43503</v>
      </c>
      <c r="D328">
        <v>302935</v>
      </c>
      <c r="E328">
        <v>19094</v>
      </c>
      <c r="F328" t="s">
        <v>24</v>
      </c>
      <c r="G328">
        <v>190</v>
      </c>
      <c r="H328" s="9">
        <v>66505.429999999993</v>
      </c>
      <c r="I328" s="9">
        <f>tbl_Data[[#This Row],[Ad Cost]]/tbl_Data[[#This Row],[Impressions]]</f>
        <v>0.14360506379256277</v>
      </c>
      <c r="J328" s="10">
        <f>tbl_Data[[#This Row],[Conversions]]/tbl_Data[[#This Row],[Clicks]]</f>
        <v>9.9507698753535136E-3</v>
      </c>
      <c r="K328" s="9">
        <f>tbl_Data[[#This Row],[Ad Cost]]/tbl_Data[[#This Row],[Conversions]]</f>
        <v>228.96315789473684</v>
      </c>
      <c r="L328" s="10">
        <f>(tbl_Data[[#This Row],[Clicks]]/tbl_Data[[#This Row],[Impressions]])</f>
        <v>6.3030022942215325E-2</v>
      </c>
      <c r="M328" s="9">
        <f>tbl_Data[[#This Row],[Revenue from Ads]]/tbl_Data[[#This Row],[Ad Cost]]</f>
        <v>1.5287550283888467</v>
      </c>
    </row>
    <row r="329" spans="1:13" x14ac:dyDescent="0.35">
      <c r="A329" s="8">
        <v>45047</v>
      </c>
      <c r="B329" t="s">
        <v>16</v>
      </c>
      <c r="C329" s="9">
        <v>44189</v>
      </c>
      <c r="D329">
        <v>267897</v>
      </c>
      <c r="E329">
        <v>4520</v>
      </c>
      <c r="F329" t="s">
        <v>11</v>
      </c>
      <c r="G329">
        <v>350</v>
      </c>
      <c r="H329" s="9">
        <v>40962.26</v>
      </c>
      <c r="I329" s="9">
        <f>tbl_Data[[#This Row],[Ad Cost]]/tbl_Data[[#This Row],[Impressions]]</f>
        <v>0.16494772244556677</v>
      </c>
      <c r="J329" s="10">
        <f>tbl_Data[[#This Row],[Conversions]]/tbl_Data[[#This Row],[Clicks]]</f>
        <v>7.7433628318584066E-2</v>
      </c>
      <c r="K329" s="9">
        <f>tbl_Data[[#This Row],[Ad Cost]]/tbl_Data[[#This Row],[Conversions]]</f>
        <v>126.25428571428571</v>
      </c>
      <c r="L329" s="10">
        <f>(tbl_Data[[#This Row],[Clicks]]/tbl_Data[[#This Row],[Impressions]])</f>
        <v>1.6872156089840499E-2</v>
      </c>
      <c r="M329" s="9">
        <f>tbl_Data[[#This Row],[Revenue from Ads]]/tbl_Data[[#This Row],[Ad Cost]]</f>
        <v>0.92697865984747341</v>
      </c>
    </row>
    <row r="330" spans="1:13" x14ac:dyDescent="0.35">
      <c r="A330" s="8">
        <v>45048</v>
      </c>
      <c r="B330" t="s">
        <v>16</v>
      </c>
      <c r="C330" s="9">
        <v>23154</v>
      </c>
      <c r="D330">
        <v>466318</v>
      </c>
      <c r="E330">
        <v>8332</v>
      </c>
      <c r="F330" t="s">
        <v>13</v>
      </c>
      <c r="G330">
        <v>132</v>
      </c>
      <c r="H330" s="9">
        <v>6025.04</v>
      </c>
      <c r="I330" s="9">
        <f>tbl_Data[[#This Row],[Ad Cost]]/tbl_Data[[#This Row],[Impressions]]</f>
        <v>4.9652812029559228E-2</v>
      </c>
      <c r="J330" s="10">
        <f>tbl_Data[[#This Row],[Conversions]]/tbl_Data[[#This Row],[Clicks]]</f>
        <v>1.5842534805568891E-2</v>
      </c>
      <c r="K330" s="9">
        <f>tbl_Data[[#This Row],[Ad Cost]]/tbl_Data[[#This Row],[Conversions]]</f>
        <v>175.40909090909091</v>
      </c>
      <c r="L330" s="10">
        <f>(tbl_Data[[#This Row],[Clicks]]/tbl_Data[[#This Row],[Impressions]])</f>
        <v>1.7867635390441717E-2</v>
      </c>
      <c r="M330" s="9">
        <f>tbl_Data[[#This Row],[Revenue from Ads]]/tbl_Data[[#This Row],[Ad Cost]]</f>
        <v>0.26021594540900062</v>
      </c>
    </row>
    <row r="331" spans="1:13" x14ac:dyDescent="0.35">
      <c r="A331" s="8">
        <v>45049</v>
      </c>
      <c r="B331" t="s">
        <v>16</v>
      </c>
      <c r="C331" s="9">
        <v>28803</v>
      </c>
      <c r="D331">
        <v>223582</v>
      </c>
      <c r="E331">
        <v>10623</v>
      </c>
      <c r="F331" t="s">
        <v>13</v>
      </c>
      <c r="G331">
        <v>211</v>
      </c>
      <c r="H331" s="9">
        <v>6390.75</v>
      </c>
      <c r="I331" s="9">
        <f>tbl_Data[[#This Row],[Ad Cost]]/tbl_Data[[#This Row],[Impressions]]</f>
        <v>0.12882521848807149</v>
      </c>
      <c r="J331" s="10">
        <f>tbl_Data[[#This Row],[Conversions]]/tbl_Data[[#This Row],[Clicks]]</f>
        <v>1.9862562364680411E-2</v>
      </c>
      <c r="K331" s="9">
        <f>tbl_Data[[#This Row],[Ad Cost]]/tbl_Data[[#This Row],[Conversions]]</f>
        <v>136.50710900473933</v>
      </c>
      <c r="L331" s="10">
        <f>(tbl_Data[[#This Row],[Clicks]]/tbl_Data[[#This Row],[Impressions]])</f>
        <v>4.7512769364260091E-2</v>
      </c>
      <c r="M331" s="9">
        <f>tbl_Data[[#This Row],[Revenue from Ads]]/tbl_Data[[#This Row],[Ad Cost]]</f>
        <v>0.22187792938235601</v>
      </c>
    </row>
    <row r="332" spans="1:13" x14ac:dyDescent="0.35">
      <c r="A332" s="8">
        <v>45049</v>
      </c>
      <c r="B332" t="s">
        <v>20</v>
      </c>
      <c r="C332" s="9">
        <v>23559</v>
      </c>
      <c r="D332">
        <v>391689</v>
      </c>
      <c r="E332">
        <v>5800</v>
      </c>
      <c r="F332" t="s">
        <v>11</v>
      </c>
      <c r="G332">
        <v>179</v>
      </c>
      <c r="H332" s="9">
        <v>44473.98</v>
      </c>
      <c r="I332" s="9">
        <f>tbl_Data[[#This Row],[Ad Cost]]/tbl_Data[[#This Row],[Impressions]]</f>
        <v>6.0147208627252743E-2</v>
      </c>
      <c r="J332" s="10">
        <f>tbl_Data[[#This Row],[Conversions]]/tbl_Data[[#This Row],[Clicks]]</f>
        <v>3.0862068965517242E-2</v>
      </c>
      <c r="K332" s="9">
        <f>tbl_Data[[#This Row],[Ad Cost]]/tbl_Data[[#This Row],[Conversions]]</f>
        <v>131.61452513966481</v>
      </c>
      <c r="L332" s="10">
        <f>(tbl_Data[[#This Row],[Clicks]]/tbl_Data[[#This Row],[Impressions]])</f>
        <v>1.4807666286262827E-2</v>
      </c>
      <c r="M332" s="9">
        <f>tbl_Data[[#This Row],[Revenue from Ads]]/tbl_Data[[#This Row],[Ad Cost]]</f>
        <v>1.8877702788743156</v>
      </c>
    </row>
    <row r="333" spans="1:13" x14ac:dyDescent="0.35">
      <c r="A333" s="8">
        <v>45049</v>
      </c>
      <c r="B333" t="s">
        <v>16</v>
      </c>
      <c r="C333" s="9">
        <v>22538</v>
      </c>
      <c r="D333">
        <v>259149</v>
      </c>
      <c r="E333">
        <v>8293</v>
      </c>
      <c r="F333" t="s">
        <v>11</v>
      </c>
      <c r="G333">
        <v>98</v>
      </c>
      <c r="H333" s="9">
        <v>26885.96</v>
      </c>
      <c r="I333" s="9">
        <f>tbl_Data[[#This Row],[Ad Cost]]/tbl_Data[[#This Row],[Impressions]]</f>
        <v>8.6969272503463257E-2</v>
      </c>
      <c r="J333" s="10">
        <f>tbl_Data[[#This Row],[Conversions]]/tbl_Data[[#This Row],[Clicks]]</f>
        <v>1.1817195224888459E-2</v>
      </c>
      <c r="K333" s="9">
        <f>tbl_Data[[#This Row],[Ad Cost]]/tbl_Data[[#This Row],[Conversions]]</f>
        <v>229.9795918367347</v>
      </c>
      <c r="L333" s="10">
        <f>(tbl_Data[[#This Row],[Clicks]]/tbl_Data[[#This Row],[Impressions]])</f>
        <v>3.2000895237874735E-2</v>
      </c>
      <c r="M333" s="9">
        <f>tbl_Data[[#This Row],[Revenue from Ads]]/tbl_Data[[#This Row],[Ad Cost]]</f>
        <v>1.192916851539622</v>
      </c>
    </row>
    <row r="334" spans="1:13" x14ac:dyDescent="0.35">
      <c r="A334" s="8">
        <v>45049</v>
      </c>
      <c r="B334" t="s">
        <v>12</v>
      </c>
      <c r="C334" s="9">
        <v>48498</v>
      </c>
      <c r="D334">
        <v>451156</v>
      </c>
      <c r="E334">
        <v>19124</v>
      </c>
      <c r="F334" t="s">
        <v>25</v>
      </c>
      <c r="G334">
        <v>155</v>
      </c>
      <c r="H334" s="9">
        <v>62381.64</v>
      </c>
      <c r="I334" s="9">
        <f>tbl_Data[[#This Row],[Ad Cost]]/tbl_Data[[#This Row],[Impressions]]</f>
        <v>0.10749718500917643</v>
      </c>
      <c r="J334" s="10">
        <f>tbl_Data[[#This Row],[Conversions]]/tbl_Data[[#This Row],[Clicks]]</f>
        <v>8.1049989541936828E-3</v>
      </c>
      <c r="K334" s="9">
        <f>tbl_Data[[#This Row],[Ad Cost]]/tbl_Data[[#This Row],[Conversions]]</f>
        <v>312.89032258064515</v>
      </c>
      <c r="L334" s="10">
        <f>(tbl_Data[[#This Row],[Clicks]]/tbl_Data[[#This Row],[Impressions]])</f>
        <v>4.238888544095612E-2</v>
      </c>
      <c r="M334" s="9">
        <f>tbl_Data[[#This Row],[Revenue from Ads]]/tbl_Data[[#This Row],[Ad Cost]]</f>
        <v>1.2862724236050971</v>
      </c>
    </row>
    <row r="335" spans="1:13" x14ac:dyDescent="0.35">
      <c r="A335" s="8">
        <v>45050</v>
      </c>
      <c r="B335" t="s">
        <v>14</v>
      </c>
      <c r="C335" s="9">
        <v>10701</v>
      </c>
      <c r="D335">
        <v>381282</v>
      </c>
      <c r="E335">
        <v>13990</v>
      </c>
      <c r="F335" t="s">
        <v>13</v>
      </c>
      <c r="G335">
        <v>489</v>
      </c>
      <c r="H335" s="9">
        <v>11021.19</v>
      </c>
      <c r="I335" s="9">
        <f>tbl_Data[[#This Row],[Ad Cost]]/tbl_Data[[#This Row],[Impressions]]</f>
        <v>2.8065841031047884E-2</v>
      </c>
      <c r="J335" s="10">
        <f>tbl_Data[[#This Row],[Conversions]]/tbl_Data[[#This Row],[Clicks]]</f>
        <v>3.4953538241601141E-2</v>
      </c>
      <c r="K335" s="9">
        <f>tbl_Data[[#This Row],[Ad Cost]]/tbl_Data[[#This Row],[Conversions]]</f>
        <v>21.883435582822084</v>
      </c>
      <c r="L335" s="10">
        <f>(tbl_Data[[#This Row],[Clicks]]/tbl_Data[[#This Row],[Impressions]])</f>
        <v>3.6692002245057462E-2</v>
      </c>
      <c r="M335" s="9">
        <f>tbl_Data[[#This Row],[Revenue from Ads]]/tbl_Data[[#This Row],[Ad Cost]]</f>
        <v>1.0299215026633026</v>
      </c>
    </row>
    <row r="336" spans="1:13" x14ac:dyDescent="0.35">
      <c r="A336" s="8">
        <v>45051</v>
      </c>
      <c r="B336" t="s">
        <v>20</v>
      </c>
      <c r="C336" s="9">
        <v>39068</v>
      </c>
      <c r="D336">
        <v>255721</v>
      </c>
      <c r="E336">
        <v>16528</v>
      </c>
      <c r="F336" t="s">
        <v>11</v>
      </c>
      <c r="G336">
        <v>237</v>
      </c>
      <c r="H336" s="9">
        <v>45282.12</v>
      </c>
      <c r="I336" s="9">
        <f>tbl_Data[[#This Row],[Ad Cost]]/tbl_Data[[#This Row],[Impressions]]</f>
        <v>0.15277587683451888</v>
      </c>
      <c r="J336" s="10">
        <f>tbl_Data[[#This Row],[Conversions]]/tbl_Data[[#This Row],[Clicks]]</f>
        <v>1.4339303000968055E-2</v>
      </c>
      <c r="K336" s="9">
        <f>tbl_Data[[#This Row],[Ad Cost]]/tbl_Data[[#This Row],[Conversions]]</f>
        <v>164.84388185654009</v>
      </c>
      <c r="L336" s="10">
        <f>(tbl_Data[[#This Row],[Clicks]]/tbl_Data[[#This Row],[Impressions]])</f>
        <v>6.4632939805491146E-2</v>
      </c>
      <c r="M336" s="9">
        <f>tbl_Data[[#This Row],[Revenue from Ads]]/tbl_Data[[#This Row],[Ad Cost]]</f>
        <v>1.1590590764820314</v>
      </c>
    </row>
    <row r="337" spans="1:13" x14ac:dyDescent="0.35">
      <c r="A337" s="8">
        <v>45051</v>
      </c>
      <c r="B337" t="s">
        <v>12</v>
      </c>
      <c r="C337" s="9">
        <v>13296</v>
      </c>
      <c r="D337">
        <v>431201</v>
      </c>
      <c r="E337">
        <v>16982</v>
      </c>
      <c r="F337" t="s">
        <v>11</v>
      </c>
      <c r="G337">
        <v>278</v>
      </c>
      <c r="H337" s="9">
        <v>54166.79</v>
      </c>
      <c r="I337" s="9">
        <f>tbl_Data[[#This Row],[Ad Cost]]/tbl_Data[[#This Row],[Impressions]]</f>
        <v>3.0834807897013226E-2</v>
      </c>
      <c r="J337" s="10">
        <f>tbl_Data[[#This Row],[Conversions]]/tbl_Data[[#This Row],[Clicks]]</f>
        <v>1.6370274408196914E-2</v>
      </c>
      <c r="K337" s="9">
        <f>tbl_Data[[#This Row],[Ad Cost]]/tbl_Data[[#This Row],[Conversions]]</f>
        <v>47.827338129496404</v>
      </c>
      <c r="L337" s="10">
        <f>(tbl_Data[[#This Row],[Clicks]]/tbl_Data[[#This Row],[Impressions]])</f>
        <v>3.938302554956969E-2</v>
      </c>
      <c r="M337" s="9">
        <f>tbl_Data[[#This Row],[Revenue from Ads]]/tbl_Data[[#This Row],[Ad Cost]]</f>
        <v>4.0739162154031288</v>
      </c>
    </row>
    <row r="338" spans="1:13" x14ac:dyDescent="0.35">
      <c r="A338" s="8">
        <v>45052</v>
      </c>
      <c r="B338" t="s">
        <v>12</v>
      </c>
      <c r="C338" s="9">
        <v>15601</v>
      </c>
      <c r="D338">
        <v>343428</v>
      </c>
      <c r="E338">
        <v>10099</v>
      </c>
      <c r="F338" t="s">
        <v>11</v>
      </c>
      <c r="G338" s="11">
        <v>96</v>
      </c>
      <c r="H338" s="9">
        <v>44352.28</v>
      </c>
      <c r="I338" s="9">
        <f>tbl_Data[[#This Row],[Ad Cost]]/tbl_Data[[#This Row],[Impressions]]</f>
        <v>4.5427280245058647E-2</v>
      </c>
      <c r="J338" s="10">
        <f>tbl_Data[[#This Row],[Conversions]]/tbl_Data[[#This Row],[Clicks]]</f>
        <v>9.5058916724428157E-3</v>
      </c>
      <c r="K338" s="9">
        <f>tbl_Data[[#This Row],[Ad Cost]]/tbl_Data[[#This Row],[Conversions]]</f>
        <v>162.51041666666666</v>
      </c>
      <c r="L338" s="10">
        <f>(tbl_Data[[#This Row],[Clicks]]/tbl_Data[[#This Row],[Impressions]])</f>
        <v>2.9406454919226156E-2</v>
      </c>
      <c r="M338" s="9">
        <f>tbl_Data[[#This Row],[Revenue from Ads]]/tbl_Data[[#This Row],[Ad Cost]]</f>
        <v>2.8429126338055251</v>
      </c>
    </row>
    <row r="339" spans="1:13" x14ac:dyDescent="0.35">
      <c r="A339" s="8">
        <v>45052</v>
      </c>
      <c r="B339" t="s">
        <v>14</v>
      </c>
      <c r="C339" s="9">
        <v>42540</v>
      </c>
      <c r="D339">
        <v>227128</v>
      </c>
      <c r="E339">
        <v>16923</v>
      </c>
      <c r="F339" t="s">
        <v>13</v>
      </c>
      <c r="G339">
        <v>321</v>
      </c>
      <c r="H339" s="9">
        <v>60793.06</v>
      </c>
      <c r="I339" s="9">
        <f>tbl_Data[[#This Row],[Ad Cost]]/tbl_Data[[#This Row],[Impressions]]</f>
        <v>0.18729526962769891</v>
      </c>
      <c r="J339" s="10">
        <f>tbl_Data[[#This Row],[Conversions]]/tbl_Data[[#This Row],[Clicks]]</f>
        <v>1.896826803758199E-2</v>
      </c>
      <c r="K339" s="9">
        <f>tbl_Data[[#This Row],[Ad Cost]]/tbl_Data[[#This Row],[Conversions]]</f>
        <v>132.52336448598132</v>
      </c>
      <c r="L339" s="10">
        <f>(tbl_Data[[#This Row],[Clicks]]/tbl_Data[[#This Row],[Impressions]])</f>
        <v>7.4508647106477408E-2</v>
      </c>
      <c r="M339" s="9">
        <f>tbl_Data[[#This Row],[Revenue from Ads]]/tbl_Data[[#This Row],[Ad Cost]]</f>
        <v>1.4290799247766808</v>
      </c>
    </row>
    <row r="340" spans="1:13" x14ac:dyDescent="0.35">
      <c r="A340" s="8">
        <v>45052</v>
      </c>
      <c r="B340" t="s">
        <v>12</v>
      </c>
      <c r="C340" s="9">
        <v>17890</v>
      </c>
      <c r="D340">
        <v>450906</v>
      </c>
      <c r="E340">
        <v>4600</v>
      </c>
      <c r="F340" t="s">
        <v>13</v>
      </c>
      <c r="G340">
        <v>47</v>
      </c>
      <c r="H340" s="9">
        <v>14817.68</v>
      </c>
      <c r="I340" s="9">
        <f>tbl_Data[[#This Row],[Ad Cost]]/tbl_Data[[#This Row],[Impressions]]</f>
        <v>3.9675675196160616E-2</v>
      </c>
      <c r="J340" s="10">
        <f>tbl_Data[[#This Row],[Conversions]]/tbl_Data[[#This Row],[Clicks]]</f>
        <v>1.0217391304347826E-2</v>
      </c>
      <c r="K340" s="9">
        <f>tbl_Data[[#This Row],[Ad Cost]]/tbl_Data[[#This Row],[Conversions]]</f>
        <v>380.63829787234044</v>
      </c>
      <c r="L340" s="10">
        <f>(tbl_Data[[#This Row],[Clicks]]/tbl_Data[[#This Row],[Impressions]])</f>
        <v>1.0201682834116202E-2</v>
      </c>
      <c r="M340" s="9">
        <f>tbl_Data[[#This Row],[Revenue from Ads]]/tbl_Data[[#This Row],[Ad Cost]]</f>
        <v>0.82826607043040812</v>
      </c>
    </row>
    <row r="341" spans="1:13" x14ac:dyDescent="0.35">
      <c r="A341" s="8">
        <v>45052</v>
      </c>
      <c r="B341" t="s">
        <v>12</v>
      </c>
      <c r="C341" s="9">
        <v>22802</v>
      </c>
      <c r="D341">
        <v>447634</v>
      </c>
      <c r="E341">
        <v>10815</v>
      </c>
      <c r="F341" t="s">
        <v>13</v>
      </c>
      <c r="G341">
        <v>194</v>
      </c>
      <c r="H341" s="9">
        <v>3773.76</v>
      </c>
      <c r="I341" s="9">
        <f>tbl_Data[[#This Row],[Ad Cost]]/tbl_Data[[#This Row],[Impressions]]</f>
        <v>5.0938936720624439E-2</v>
      </c>
      <c r="J341" s="10">
        <f>tbl_Data[[#This Row],[Conversions]]/tbl_Data[[#This Row],[Clicks]]</f>
        <v>1.7938049006010173E-2</v>
      </c>
      <c r="K341" s="9">
        <f>tbl_Data[[#This Row],[Ad Cost]]/tbl_Data[[#This Row],[Conversions]]</f>
        <v>117.5360824742268</v>
      </c>
      <c r="L341" s="10">
        <f>(tbl_Data[[#This Row],[Clicks]]/tbl_Data[[#This Row],[Impressions]])</f>
        <v>2.4160363153826563E-2</v>
      </c>
      <c r="M341" s="9">
        <f>tbl_Data[[#This Row],[Revenue from Ads]]/tbl_Data[[#This Row],[Ad Cost]]</f>
        <v>0.16550127181826157</v>
      </c>
    </row>
    <row r="342" spans="1:13" x14ac:dyDescent="0.35">
      <c r="A342" s="8">
        <v>45052</v>
      </c>
      <c r="B342" t="s">
        <v>15</v>
      </c>
      <c r="C342" s="9">
        <v>47689</v>
      </c>
      <c r="D342">
        <v>492832</v>
      </c>
      <c r="E342">
        <v>5729</v>
      </c>
      <c r="F342" t="s">
        <v>11</v>
      </c>
      <c r="G342">
        <v>317</v>
      </c>
      <c r="H342" s="9">
        <v>42960.55</v>
      </c>
      <c r="I342" s="9">
        <f>tbl_Data[[#This Row],[Ad Cost]]/tbl_Data[[#This Row],[Impressions]]</f>
        <v>9.6765226284007536E-2</v>
      </c>
      <c r="J342" s="10">
        <f>tbl_Data[[#This Row],[Conversions]]/tbl_Data[[#This Row],[Clicks]]</f>
        <v>5.5332518764182229E-2</v>
      </c>
      <c r="K342" s="9">
        <f>tbl_Data[[#This Row],[Ad Cost]]/tbl_Data[[#This Row],[Conversions]]</f>
        <v>150.43848580441642</v>
      </c>
      <c r="L342" s="10">
        <f>(tbl_Data[[#This Row],[Clicks]]/tbl_Data[[#This Row],[Impressions]])</f>
        <v>1.1624650996688527E-2</v>
      </c>
      <c r="M342" s="9">
        <f>tbl_Data[[#This Row],[Revenue from Ads]]/tbl_Data[[#This Row],[Ad Cost]]</f>
        <v>0.9008482039883412</v>
      </c>
    </row>
    <row r="343" spans="1:13" x14ac:dyDescent="0.35">
      <c r="A343" s="8">
        <v>45053</v>
      </c>
      <c r="B343" t="s">
        <v>19</v>
      </c>
      <c r="C343" s="9">
        <v>33973</v>
      </c>
      <c r="D343">
        <v>388249</v>
      </c>
      <c r="E343">
        <v>9317</v>
      </c>
      <c r="F343" t="s">
        <v>11</v>
      </c>
      <c r="G343">
        <v>245</v>
      </c>
      <c r="H343" s="9">
        <v>22090.06</v>
      </c>
      <c r="I343" s="9">
        <f>tbl_Data[[#This Row],[Ad Cost]]/tbl_Data[[#This Row],[Impressions]]</f>
        <v>8.7503122995809396E-2</v>
      </c>
      <c r="J343" s="10">
        <f>tbl_Data[[#This Row],[Conversions]]/tbl_Data[[#This Row],[Clicks]]</f>
        <v>2.6296018031555221E-2</v>
      </c>
      <c r="K343" s="9">
        <f>tbl_Data[[#This Row],[Ad Cost]]/tbl_Data[[#This Row],[Conversions]]</f>
        <v>138.66530612244898</v>
      </c>
      <c r="L343" s="10">
        <f>(tbl_Data[[#This Row],[Clicks]]/tbl_Data[[#This Row],[Impressions]])</f>
        <v>2.3997486149352605E-2</v>
      </c>
      <c r="M343" s="9">
        <f>tbl_Data[[#This Row],[Revenue from Ads]]/tbl_Data[[#This Row],[Ad Cost]]</f>
        <v>0.65022400141288672</v>
      </c>
    </row>
    <row r="344" spans="1:13" x14ac:dyDescent="0.35">
      <c r="A344" s="8">
        <v>45053</v>
      </c>
      <c r="B344" t="s">
        <v>15</v>
      </c>
      <c r="C344" s="9">
        <v>30451</v>
      </c>
      <c r="D344">
        <v>252240</v>
      </c>
      <c r="E344">
        <v>18756</v>
      </c>
      <c r="F344" t="s">
        <v>11</v>
      </c>
      <c r="G344">
        <v>416</v>
      </c>
      <c r="H344" s="9">
        <v>27370.54</v>
      </c>
      <c r="I344" s="9">
        <f>tbl_Data[[#This Row],[Ad Cost]]/tbl_Data[[#This Row],[Impressions]]</f>
        <v>0.12072232794164288</v>
      </c>
      <c r="J344" s="10">
        <f>tbl_Data[[#This Row],[Conversions]]/tbl_Data[[#This Row],[Clicks]]</f>
        <v>2.2179569204521219E-2</v>
      </c>
      <c r="K344" s="9">
        <f>tbl_Data[[#This Row],[Ad Cost]]/tbl_Data[[#This Row],[Conversions]]</f>
        <v>73.199519230769226</v>
      </c>
      <c r="L344" s="10">
        <f>(tbl_Data[[#This Row],[Clicks]]/tbl_Data[[#This Row],[Impressions]])</f>
        <v>7.4357754519505229E-2</v>
      </c>
      <c r="M344" s="9">
        <f>tbl_Data[[#This Row],[Revenue from Ads]]/tbl_Data[[#This Row],[Ad Cost]]</f>
        <v>0.89883879018751445</v>
      </c>
    </row>
    <row r="345" spans="1:13" x14ac:dyDescent="0.35">
      <c r="A345" s="8">
        <v>45053</v>
      </c>
      <c r="B345" t="s">
        <v>19</v>
      </c>
      <c r="C345" s="9">
        <v>31755</v>
      </c>
      <c r="D345">
        <v>316595</v>
      </c>
      <c r="E345">
        <v>13172</v>
      </c>
      <c r="F345" t="s">
        <v>13</v>
      </c>
      <c r="G345">
        <v>272</v>
      </c>
      <c r="H345" s="9">
        <v>7956.4</v>
      </c>
      <c r="I345" s="9">
        <f>tbl_Data[[#This Row],[Ad Cost]]/tbl_Data[[#This Row],[Impressions]]</f>
        <v>0.100301647214896</v>
      </c>
      <c r="J345" s="10">
        <f>tbl_Data[[#This Row],[Conversions]]/tbl_Data[[#This Row],[Clicks]]</f>
        <v>2.0649863346492561E-2</v>
      </c>
      <c r="K345" s="9">
        <f>tbl_Data[[#This Row],[Ad Cost]]/tbl_Data[[#This Row],[Conversions]]</f>
        <v>116.74632352941177</v>
      </c>
      <c r="L345" s="10">
        <f>(tbl_Data[[#This Row],[Clicks]]/tbl_Data[[#This Row],[Impressions]])</f>
        <v>4.1605205388587946E-2</v>
      </c>
      <c r="M345" s="9">
        <f>tbl_Data[[#This Row],[Revenue from Ads]]/tbl_Data[[#This Row],[Ad Cost]]</f>
        <v>0.25055581798142024</v>
      </c>
    </row>
    <row r="346" spans="1:13" x14ac:dyDescent="0.35">
      <c r="A346" s="8">
        <v>45053</v>
      </c>
      <c r="B346" t="s">
        <v>20</v>
      </c>
      <c r="C346" s="9">
        <v>46960</v>
      </c>
      <c r="D346">
        <v>266286</v>
      </c>
      <c r="E346">
        <v>9225</v>
      </c>
      <c r="F346" t="s">
        <v>13</v>
      </c>
      <c r="G346">
        <v>266</v>
      </c>
      <c r="H346" s="9">
        <v>26971.77</v>
      </c>
      <c r="I346" s="9">
        <f>tbl_Data[[#This Row],[Ad Cost]]/tbl_Data[[#This Row],[Impressions]]</f>
        <v>0.17635174211186469</v>
      </c>
      <c r="J346" s="10">
        <f>tbl_Data[[#This Row],[Conversions]]/tbl_Data[[#This Row],[Clicks]]</f>
        <v>2.8834688346883471E-2</v>
      </c>
      <c r="K346" s="9">
        <f>tbl_Data[[#This Row],[Ad Cost]]/tbl_Data[[#This Row],[Conversions]]</f>
        <v>176.54135338345864</v>
      </c>
      <c r="L346" s="10">
        <f>(tbl_Data[[#This Row],[Clicks]]/tbl_Data[[#This Row],[Impressions]])</f>
        <v>3.4643203172528787E-2</v>
      </c>
      <c r="M346" s="9">
        <f>tbl_Data[[#This Row],[Revenue from Ads]]/tbl_Data[[#This Row],[Ad Cost]]</f>
        <v>0.57435626064735945</v>
      </c>
    </row>
    <row r="347" spans="1:13" x14ac:dyDescent="0.35">
      <c r="A347" s="8">
        <v>45053</v>
      </c>
      <c r="B347" t="s">
        <v>17</v>
      </c>
      <c r="C347" s="9">
        <v>40238</v>
      </c>
      <c r="D347">
        <v>200702</v>
      </c>
      <c r="E347">
        <v>16648</v>
      </c>
      <c r="F347" t="s">
        <v>13</v>
      </c>
      <c r="G347">
        <v>562</v>
      </c>
      <c r="H347" s="9">
        <v>69242.880000000005</v>
      </c>
      <c r="I347" s="9">
        <f>tbl_Data[[#This Row],[Ad Cost]]/tbl_Data[[#This Row],[Impressions]]</f>
        <v>0.20048629311117977</v>
      </c>
      <c r="J347" s="10">
        <f>tbl_Data[[#This Row],[Conversions]]/tbl_Data[[#This Row],[Clicks]]</f>
        <v>3.3757808745795294E-2</v>
      </c>
      <c r="K347" s="9">
        <f>tbl_Data[[#This Row],[Ad Cost]]/tbl_Data[[#This Row],[Conversions]]</f>
        <v>71.59786476868328</v>
      </c>
      <c r="L347" s="10">
        <f>(tbl_Data[[#This Row],[Clicks]]/tbl_Data[[#This Row],[Impressions]])</f>
        <v>8.2948849538121192E-2</v>
      </c>
      <c r="M347" s="9">
        <f>tbl_Data[[#This Row],[Revenue from Ads]]/tbl_Data[[#This Row],[Ad Cost]]</f>
        <v>1.7208330433918189</v>
      </c>
    </row>
    <row r="348" spans="1:13" x14ac:dyDescent="0.35">
      <c r="A348" s="8">
        <v>45054</v>
      </c>
      <c r="B348" t="s">
        <v>14</v>
      </c>
      <c r="C348" s="9">
        <v>49766</v>
      </c>
      <c r="D348">
        <v>482053</v>
      </c>
      <c r="E348">
        <v>20648</v>
      </c>
      <c r="F348" t="s">
        <v>13</v>
      </c>
      <c r="G348" s="11">
        <v>148</v>
      </c>
      <c r="H348" s="9">
        <v>10865.62</v>
      </c>
      <c r="I348" s="9">
        <f>tbl_Data[[#This Row],[Ad Cost]]/tbl_Data[[#This Row],[Impressions]]</f>
        <v>0.10323761080213172</v>
      </c>
      <c r="J348" s="10">
        <f>tbl_Data[[#This Row],[Conversions]]/tbl_Data[[#This Row],[Clicks]]</f>
        <v>7.1677644323905462E-3</v>
      </c>
      <c r="K348" s="9">
        <f>tbl_Data[[#This Row],[Ad Cost]]/tbl_Data[[#This Row],[Conversions]]</f>
        <v>336.25675675675677</v>
      </c>
      <c r="L348" s="10">
        <f>(tbl_Data[[#This Row],[Clicks]]/tbl_Data[[#This Row],[Impressions]])</f>
        <v>4.2833464370100383E-2</v>
      </c>
      <c r="M348" s="9">
        <f>tbl_Data[[#This Row],[Revenue from Ads]]/tbl_Data[[#This Row],[Ad Cost]]</f>
        <v>0.21833420407507134</v>
      </c>
    </row>
    <row r="349" spans="1:13" x14ac:dyDescent="0.35">
      <c r="A349" s="8">
        <v>45054</v>
      </c>
      <c r="B349" t="s">
        <v>19</v>
      </c>
      <c r="C349" s="9">
        <v>30372</v>
      </c>
      <c r="D349">
        <v>357448</v>
      </c>
      <c r="E349">
        <v>13379</v>
      </c>
      <c r="F349" t="s">
        <v>11</v>
      </c>
      <c r="G349">
        <v>407</v>
      </c>
      <c r="H349" s="9">
        <v>18855.419999999998</v>
      </c>
      <c r="I349" s="9">
        <f>tbl_Data[[#This Row],[Ad Cost]]/tbl_Data[[#This Row],[Impressions]]</f>
        <v>8.4969002484277439E-2</v>
      </c>
      <c r="J349" s="10">
        <f>tbl_Data[[#This Row],[Conversions]]/tbl_Data[[#This Row],[Clicks]]</f>
        <v>3.0420808730099409E-2</v>
      </c>
      <c r="K349" s="9">
        <f>tbl_Data[[#This Row],[Ad Cost]]/tbl_Data[[#This Row],[Conversions]]</f>
        <v>74.624078624078621</v>
      </c>
      <c r="L349" s="10">
        <f>(tbl_Data[[#This Row],[Clicks]]/tbl_Data[[#This Row],[Impressions]])</f>
        <v>3.742922047402699E-2</v>
      </c>
      <c r="M349" s="9">
        <f>tbl_Data[[#This Row],[Revenue from Ads]]/tbl_Data[[#This Row],[Ad Cost]]</f>
        <v>0.62081588305017776</v>
      </c>
    </row>
    <row r="350" spans="1:13" x14ac:dyDescent="0.35">
      <c r="A350" s="8">
        <v>45054</v>
      </c>
      <c r="B350" t="s">
        <v>15</v>
      </c>
      <c r="C350" s="9">
        <v>49470</v>
      </c>
      <c r="D350">
        <v>299811</v>
      </c>
      <c r="E350">
        <v>13996</v>
      </c>
      <c r="F350" t="s">
        <v>13</v>
      </c>
      <c r="G350">
        <v>672</v>
      </c>
      <c r="H350" s="9">
        <v>58565.25</v>
      </c>
      <c r="I350" s="9">
        <f>tbl_Data[[#This Row],[Ad Cost]]/tbl_Data[[#This Row],[Impressions]]</f>
        <v>0.16500395249006874</v>
      </c>
      <c r="J350" s="10">
        <f>tbl_Data[[#This Row],[Conversions]]/tbl_Data[[#This Row],[Clicks]]</f>
        <v>4.8013718205201485E-2</v>
      </c>
      <c r="K350" s="9">
        <f>tbl_Data[[#This Row],[Ad Cost]]/tbl_Data[[#This Row],[Conversions]]</f>
        <v>73.616071428571431</v>
      </c>
      <c r="L350" s="10">
        <f>(tbl_Data[[#This Row],[Clicks]]/tbl_Data[[#This Row],[Impressions]])</f>
        <v>4.6682743461714214E-2</v>
      </c>
      <c r="M350" s="9">
        <f>tbl_Data[[#This Row],[Revenue from Ads]]/tbl_Data[[#This Row],[Ad Cost]]</f>
        <v>1.183853850818678</v>
      </c>
    </row>
    <row r="351" spans="1:13" x14ac:dyDescent="0.35">
      <c r="A351" s="8">
        <v>45054</v>
      </c>
      <c r="B351" t="s">
        <v>20</v>
      </c>
      <c r="C351" s="9">
        <v>12294</v>
      </c>
      <c r="D351">
        <v>262719</v>
      </c>
      <c r="E351">
        <v>17362</v>
      </c>
      <c r="F351" t="s">
        <v>11</v>
      </c>
      <c r="G351">
        <v>298</v>
      </c>
      <c r="H351" s="9">
        <v>18760.689999999999</v>
      </c>
      <c r="I351" s="9">
        <f>tbl_Data[[#This Row],[Ad Cost]]/tbl_Data[[#This Row],[Impressions]]</f>
        <v>4.6795245109794117E-2</v>
      </c>
      <c r="J351" s="10">
        <f>tbl_Data[[#This Row],[Conversions]]/tbl_Data[[#This Row],[Clicks]]</f>
        <v>1.716392120723419E-2</v>
      </c>
      <c r="K351" s="9">
        <f>tbl_Data[[#This Row],[Ad Cost]]/tbl_Data[[#This Row],[Conversions]]</f>
        <v>41.255033557046978</v>
      </c>
      <c r="L351" s="10">
        <f>(tbl_Data[[#This Row],[Clicks]]/tbl_Data[[#This Row],[Impressions]])</f>
        <v>6.6085817927138885E-2</v>
      </c>
      <c r="M351" s="9">
        <f>tbl_Data[[#This Row],[Revenue from Ads]]/tbl_Data[[#This Row],[Ad Cost]]</f>
        <v>1.5260037416625996</v>
      </c>
    </row>
    <row r="352" spans="1:13" x14ac:dyDescent="0.35">
      <c r="A352" s="8">
        <v>45055</v>
      </c>
      <c r="B352" t="s">
        <v>15</v>
      </c>
      <c r="C352" s="9">
        <v>21866</v>
      </c>
      <c r="D352">
        <v>258055</v>
      </c>
      <c r="E352">
        <v>3871</v>
      </c>
      <c r="F352" t="s">
        <v>11</v>
      </c>
      <c r="G352">
        <v>357</v>
      </c>
      <c r="H352" s="9">
        <v>38516.26</v>
      </c>
      <c r="I352" s="9">
        <f>tbl_Data[[#This Row],[Ad Cost]]/tbl_Data[[#This Row],[Impressions]]</f>
        <v>8.4733874561624456E-2</v>
      </c>
      <c r="J352" s="10">
        <f>tbl_Data[[#This Row],[Conversions]]/tbl_Data[[#This Row],[Clicks]]</f>
        <v>9.2224231464737794E-2</v>
      </c>
      <c r="K352" s="9">
        <f>tbl_Data[[#This Row],[Ad Cost]]/tbl_Data[[#This Row],[Conversions]]</f>
        <v>61.249299719887958</v>
      </c>
      <c r="L352" s="10">
        <f>(tbl_Data[[#This Row],[Clicks]]/tbl_Data[[#This Row],[Impressions]])</f>
        <v>1.5000678150006781E-2</v>
      </c>
      <c r="M352" s="9">
        <f>tbl_Data[[#This Row],[Revenue from Ads]]/tbl_Data[[#This Row],[Ad Cost]]</f>
        <v>1.7614680325619685</v>
      </c>
    </row>
    <row r="353" spans="1:13" x14ac:dyDescent="0.35">
      <c r="A353" s="8">
        <v>45055</v>
      </c>
      <c r="B353" t="s">
        <v>20</v>
      </c>
      <c r="C353" s="9">
        <v>38601</v>
      </c>
      <c r="D353">
        <v>215361</v>
      </c>
      <c r="E353">
        <v>10070</v>
      </c>
      <c r="F353" t="s">
        <v>11</v>
      </c>
      <c r="G353">
        <v>451</v>
      </c>
      <c r="H353" s="9">
        <v>11950.87</v>
      </c>
      <c r="I353" s="9">
        <f>tbl_Data[[#This Row],[Ad Cost]]/tbl_Data[[#This Row],[Impressions]]</f>
        <v>0.17923858080153787</v>
      </c>
      <c r="J353" s="10">
        <f>tbl_Data[[#This Row],[Conversions]]/tbl_Data[[#This Row],[Clicks]]</f>
        <v>4.4786494538232371E-2</v>
      </c>
      <c r="K353" s="9">
        <f>tbl_Data[[#This Row],[Ad Cost]]/tbl_Data[[#This Row],[Conversions]]</f>
        <v>85.589800443458984</v>
      </c>
      <c r="L353" s="10">
        <f>(tbl_Data[[#This Row],[Clicks]]/tbl_Data[[#This Row],[Impressions]])</f>
        <v>4.6758698185836806E-2</v>
      </c>
      <c r="M353" s="9">
        <f>tbl_Data[[#This Row],[Revenue from Ads]]/tbl_Data[[#This Row],[Ad Cost]]</f>
        <v>0.30960001036242585</v>
      </c>
    </row>
    <row r="354" spans="1:13" x14ac:dyDescent="0.35">
      <c r="A354" s="8">
        <v>45055</v>
      </c>
      <c r="B354" t="s">
        <v>12</v>
      </c>
      <c r="C354" s="9">
        <v>38160</v>
      </c>
      <c r="D354">
        <v>267250</v>
      </c>
      <c r="E354">
        <v>6980</v>
      </c>
      <c r="F354" t="s">
        <v>11</v>
      </c>
      <c r="G354">
        <v>345</v>
      </c>
      <c r="H354" s="9">
        <v>20510.11</v>
      </c>
      <c r="I354" s="9">
        <f>tbl_Data[[#This Row],[Ad Cost]]/tbl_Data[[#This Row],[Impressions]]</f>
        <v>0.14278765201122545</v>
      </c>
      <c r="J354" s="10">
        <f>tbl_Data[[#This Row],[Conversions]]/tbl_Data[[#This Row],[Clicks]]</f>
        <v>4.9426934097421202E-2</v>
      </c>
      <c r="K354" s="9">
        <f>tbl_Data[[#This Row],[Ad Cost]]/tbl_Data[[#This Row],[Conversions]]</f>
        <v>110.60869565217391</v>
      </c>
      <c r="L354" s="10">
        <f>(tbl_Data[[#This Row],[Clicks]]/tbl_Data[[#This Row],[Impressions]])</f>
        <v>2.6117867165575303E-2</v>
      </c>
      <c r="M354" s="9">
        <f>tbl_Data[[#This Row],[Revenue from Ads]]/tbl_Data[[#This Row],[Ad Cost]]</f>
        <v>0.53747667714884695</v>
      </c>
    </row>
    <row r="355" spans="1:13" x14ac:dyDescent="0.35">
      <c r="A355" s="8">
        <v>45055</v>
      </c>
      <c r="B355" t="s">
        <v>19</v>
      </c>
      <c r="C355" s="9">
        <v>8348.4</v>
      </c>
      <c r="D355">
        <v>449900</v>
      </c>
      <c r="E355">
        <v>10580</v>
      </c>
      <c r="F355" t="s">
        <v>11</v>
      </c>
      <c r="G355">
        <v>322</v>
      </c>
      <c r="H355" s="9">
        <v>52463.74</v>
      </c>
      <c r="I355" s="9">
        <f>tbl_Data[[#This Row],[Ad Cost]]/tbl_Data[[#This Row],[Impressions]]</f>
        <v>1.8556123583018447E-2</v>
      </c>
      <c r="J355" s="10">
        <f>tbl_Data[[#This Row],[Conversions]]/tbl_Data[[#This Row],[Clicks]]</f>
        <v>3.0434782608695653E-2</v>
      </c>
      <c r="K355" s="9">
        <f>tbl_Data[[#This Row],[Ad Cost]]/tbl_Data[[#This Row],[Conversions]]</f>
        <v>25.926708074534162</v>
      </c>
      <c r="L355" s="10">
        <f>(tbl_Data[[#This Row],[Clicks]]/tbl_Data[[#This Row],[Impressions]])</f>
        <v>2.3516336963769726E-2</v>
      </c>
      <c r="M355" s="9">
        <f>tbl_Data[[#This Row],[Revenue from Ads]]/tbl_Data[[#This Row],[Ad Cost]]</f>
        <v>6.2842868094485169</v>
      </c>
    </row>
    <row r="356" spans="1:13" x14ac:dyDescent="0.35">
      <c r="A356" s="8">
        <v>45055</v>
      </c>
      <c r="B356" t="s">
        <v>16</v>
      </c>
      <c r="C356" s="9">
        <v>34349</v>
      </c>
      <c r="D356">
        <v>374531</v>
      </c>
      <c r="E356">
        <v>5046</v>
      </c>
      <c r="F356" t="s">
        <v>13</v>
      </c>
      <c r="G356">
        <v>338</v>
      </c>
      <c r="H356" s="9">
        <v>29813.42</v>
      </c>
      <c r="I356" s="9">
        <f>tbl_Data[[#This Row],[Ad Cost]]/tbl_Data[[#This Row],[Impressions]]</f>
        <v>9.1712034517836979E-2</v>
      </c>
      <c r="J356" s="10">
        <f>tbl_Data[[#This Row],[Conversions]]/tbl_Data[[#This Row],[Clicks]]</f>
        <v>6.6983749504558071E-2</v>
      </c>
      <c r="K356" s="9">
        <f>tbl_Data[[#This Row],[Ad Cost]]/tbl_Data[[#This Row],[Conversions]]</f>
        <v>101.62426035502959</v>
      </c>
      <c r="L356" s="10">
        <f>(tbl_Data[[#This Row],[Clicks]]/tbl_Data[[#This Row],[Impressions]])</f>
        <v>1.3472850044455599E-2</v>
      </c>
      <c r="M356" s="9">
        <f>tbl_Data[[#This Row],[Revenue from Ads]]/tbl_Data[[#This Row],[Ad Cost]]</f>
        <v>0.8679559812512736</v>
      </c>
    </row>
    <row r="357" spans="1:13" x14ac:dyDescent="0.35">
      <c r="A357" s="8">
        <v>45056</v>
      </c>
      <c r="B357" t="s">
        <v>16</v>
      </c>
      <c r="C357" s="9">
        <v>16473</v>
      </c>
      <c r="D357">
        <v>441158</v>
      </c>
      <c r="E357">
        <v>9647</v>
      </c>
      <c r="F357" t="s">
        <v>13</v>
      </c>
      <c r="G357">
        <v>630</v>
      </c>
      <c r="H357" s="9">
        <v>42259.79</v>
      </c>
      <c r="I357" s="9">
        <f>tbl_Data[[#This Row],[Ad Cost]]/tbl_Data[[#This Row],[Impressions]]</f>
        <v>3.7340363316544188E-2</v>
      </c>
      <c r="J357" s="10">
        <f>tbl_Data[[#This Row],[Conversions]]/tbl_Data[[#This Row],[Clicks]]</f>
        <v>6.530527625168446E-2</v>
      </c>
      <c r="K357" s="9">
        <f>tbl_Data[[#This Row],[Ad Cost]]/tbl_Data[[#This Row],[Conversions]]</f>
        <v>26.147619047619049</v>
      </c>
      <c r="L357" s="10">
        <f>(tbl_Data[[#This Row],[Clicks]]/tbl_Data[[#This Row],[Impressions]])</f>
        <v>2.1867448850525207E-2</v>
      </c>
      <c r="M357" s="9">
        <f>tbl_Data[[#This Row],[Revenue from Ads]]/tbl_Data[[#This Row],[Ad Cost]]</f>
        <v>2.5653973168214654</v>
      </c>
    </row>
    <row r="358" spans="1:13" x14ac:dyDescent="0.35">
      <c r="A358" s="8">
        <v>45056</v>
      </c>
      <c r="B358" t="s">
        <v>16</v>
      </c>
      <c r="C358" s="9">
        <v>20098</v>
      </c>
      <c r="D358">
        <v>264369</v>
      </c>
      <c r="E358">
        <v>10313</v>
      </c>
      <c r="F358" t="s">
        <v>21</v>
      </c>
      <c r="G358">
        <v>583</v>
      </c>
      <c r="H358" s="9">
        <v>37354.160000000003</v>
      </c>
      <c r="I358" s="9">
        <f>tbl_Data[[#This Row],[Ad Cost]]/tbl_Data[[#This Row],[Impressions]]</f>
        <v>7.6022529116500037E-2</v>
      </c>
      <c r="J358" s="10">
        <f>tbl_Data[[#This Row],[Conversions]]/tbl_Data[[#This Row],[Clicks]]</f>
        <v>5.6530592456123338E-2</v>
      </c>
      <c r="K358" s="9">
        <f>tbl_Data[[#This Row],[Ad Cost]]/tbl_Data[[#This Row],[Conversions]]</f>
        <v>34.473413379073754</v>
      </c>
      <c r="L358" s="10">
        <f>(tbl_Data[[#This Row],[Clicks]]/tbl_Data[[#This Row],[Impressions]])</f>
        <v>3.9009868781891978E-2</v>
      </c>
      <c r="M358" s="9">
        <f>tbl_Data[[#This Row],[Revenue from Ads]]/tbl_Data[[#This Row],[Ad Cost]]</f>
        <v>1.8586008558065481</v>
      </c>
    </row>
    <row r="359" spans="1:13" x14ac:dyDescent="0.35">
      <c r="A359" s="8">
        <v>45056</v>
      </c>
      <c r="B359" t="s">
        <v>17</v>
      </c>
      <c r="C359" s="9">
        <v>34230</v>
      </c>
      <c r="D359">
        <v>281178</v>
      </c>
      <c r="E359">
        <v>12942</v>
      </c>
      <c r="F359" t="s">
        <v>11</v>
      </c>
      <c r="G359">
        <v>808</v>
      </c>
      <c r="H359" s="9">
        <v>22989.34</v>
      </c>
      <c r="I359" s="9">
        <f>tbl_Data[[#This Row],[Ad Cost]]/tbl_Data[[#This Row],[Impressions]]</f>
        <v>0.12173783155154386</v>
      </c>
      <c r="J359" s="10">
        <f>tbl_Data[[#This Row],[Conversions]]/tbl_Data[[#This Row],[Clicks]]</f>
        <v>6.2432390666048526E-2</v>
      </c>
      <c r="K359" s="9">
        <f>tbl_Data[[#This Row],[Ad Cost]]/tbl_Data[[#This Row],[Conversions]]</f>
        <v>42.363861386138616</v>
      </c>
      <c r="L359" s="10">
        <f>(tbl_Data[[#This Row],[Clicks]]/tbl_Data[[#This Row],[Impressions]])</f>
        <v>4.6027783112476794E-2</v>
      </c>
      <c r="M359" s="9">
        <f>tbl_Data[[#This Row],[Revenue from Ads]]/tbl_Data[[#This Row],[Ad Cost]]</f>
        <v>0.67161378907391178</v>
      </c>
    </row>
    <row r="360" spans="1:13" x14ac:dyDescent="0.35">
      <c r="A360" s="8">
        <v>45057</v>
      </c>
      <c r="B360" t="s">
        <v>20</v>
      </c>
      <c r="C360" s="9">
        <v>35376</v>
      </c>
      <c r="D360">
        <v>480673</v>
      </c>
      <c r="E360">
        <v>12252</v>
      </c>
      <c r="F360" t="s">
        <v>13</v>
      </c>
      <c r="G360">
        <v>500</v>
      </c>
      <c r="H360" s="9">
        <v>69502.81</v>
      </c>
      <c r="I360" s="9">
        <f>tbl_Data[[#This Row],[Ad Cost]]/tbl_Data[[#This Row],[Impressions]]</f>
        <v>7.3596811137717322E-2</v>
      </c>
      <c r="J360" s="10">
        <f>tbl_Data[[#This Row],[Conversions]]/tbl_Data[[#This Row],[Clicks]]</f>
        <v>4.080966372837088E-2</v>
      </c>
      <c r="K360" s="9">
        <f>tbl_Data[[#This Row],[Ad Cost]]/tbl_Data[[#This Row],[Conversions]]</f>
        <v>70.751999999999995</v>
      </c>
      <c r="L360" s="10">
        <f>(tbl_Data[[#This Row],[Clicks]]/tbl_Data[[#This Row],[Impressions]])</f>
        <v>2.5489261930668042E-2</v>
      </c>
      <c r="M360" s="9">
        <f>tbl_Data[[#This Row],[Revenue from Ads]]/tbl_Data[[#This Row],[Ad Cost]]</f>
        <v>1.9646882066938036</v>
      </c>
    </row>
    <row r="361" spans="1:13" x14ac:dyDescent="0.35">
      <c r="A361" s="8">
        <v>45057</v>
      </c>
      <c r="B361" t="s">
        <v>15</v>
      </c>
      <c r="C361" s="9">
        <v>29599</v>
      </c>
      <c r="D361">
        <v>436349</v>
      </c>
      <c r="E361">
        <v>4107</v>
      </c>
      <c r="F361" t="s">
        <v>11</v>
      </c>
      <c r="G361">
        <v>153</v>
      </c>
      <c r="H361" s="9">
        <v>15809</v>
      </c>
      <c r="I361" s="9">
        <f>tbl_Data[[#This Row],[Ad Cost]]/tbl_Data[[#This Row],[Impressions]]</f>
        <v>6.7833316909171326E-2</v>
      </c>
      <c r="J361" s="10">
        <f>tbl_Data[[#This Row],[Conversions]]/tbl_Data[[#This Row],[Clicks]]</f>
        <v>3.7253469685902117E-2</v>
      </c>
      <c r="K361" s="9">
        <f>tbl_Data[[#This Row],[Ad Cost]]/tbl_Data[[#This Row],[Conversions]]</f>
        <v>193.45751633986927</v>
      </c>
      <c r="L361" s="10">
        <f>(tbl_Data[[#This Row],[Clicks]]/tbl_Data[[#This Row],[Impressions]])</f>
        <v>9.4121907005630806E-3</v>
      </c>
      <c r="M361" s="9">
        <f>tbl_Data[[#This Row],[Revenue from Ads]]/tbl_Data[[#This Row],[Ad Cost]]</f>
        <v>0.53410588195547148</v>
      </c>
    </row>
    <row r="362" spans="1:13" x14ac:dyDescent="0.35">
      <c r="A362" s="8">
        <v>45057</v>
      </c>
      <c r="B362" t="s">
        <v>19</v>
      </c>
      <c r="C362" s="9">
        <v>13743</v>
      </c>
      <c r="D362">
        <v>269539</v>
      </c>
      <c r="E362">
        <v>4224</v>
      </c>
      <c r="F362" t="s">
        <v>13</v>
      </c>
      <c r="G362">
        <v>97</v>
      </c>
      <c r="H362" s="9">
        <v>42057.77</v>
      </c>
      <c r="I362" s="9">
        <f>tbl_Data[[#This Row],[Ad Cost]]/tbl_Data[[#This Row],[Impressions]]</f>
        <v>5.0987055676544026E-2</v>
      </c>
      <c r="J362" s="10">
        <f>tbl_Data[[#This Row],[Conversions]]/tbl_Data[[#This Row],[Clicks]]</f>
        <v>2.2964015151515152E-2</v>
      </c>
      <c r="K362" s="9">
        <f>tbl_Data[[#This Row],[Ad Cost]]/tbl_Data[[#This Row],[Conversions]]</f>
        <v>141.68041237113403</v>
      </c>
      <c r="L362" s="10">
        <f>(tbl_Data[[#This Row],[Clicks]]/tbl_Data[[#This Row],[Impressions]])</f>
        <v>1.5671201570088188E-2</v>
      </c>
      <c r="M362" s="9">
        <f>tbl_Data[[#This Row],[Revenue from Ads]]/tbl_Data[[#This Row],[Ad Cost]]</f>
        <v>3.0603048824856289</v>
      </c>
    </row>
    <row r="363" spans="1:13" x14ac:dyDescent="0.35">
      <c r="A363" s="8">
        <v>45058</v>
      </c>
      <c r="B363" t="s">
        <v>19</v>
      </c>
      <c r="C363" s="9">
        <v>3508.5</v>
      </c>
      <c r="D363">
        <v>478030</v>
      </c>
      <c r="E363">
        <v>15268</v>
      </c>
      <c r="F363" t="s">
        <v>13</v>
      </c>
      <c r="G363">
        <v>460</v>
      </c>
      <c r="H363" s="9">
        <v>33045.120000000003</v>
      </c>
      <c r="I363" s="9">
        <f>tbl_Data[[#This Row],[Ad Cost]]/tbl_Data[[#This Row],[Impressions]]</f>
        <v>7.3394975210760828E-3</v>
      </c>
      <c r="J363" s="10">
        <f>tbl_Data[[#This Row],[Conversions]]/tbl_Data[[#This Row],[Clicks]]</f>
        <v>3.0128373067854337E-2</v>
      </c>
      <c r="K363" s="9">
        <f>tbl_Data[[#This Row],[Ad Cost]]/tbl_Data[[#This Row],[Conversions]]</f>
        <v>7.6271739130434781</v>
      </c>
      <c r="L363" s="10">
        <f>(tbl_Data[[#This Row],[Clicks]]/tbl_Data[[#This Row],[Impressions]])</f>
        <v>3.1939418028157231E-2</v>
      </c>
      <c r="M363" s="9">
        <f>tbl_Data[[#This Row],[Revenue from Ads]]/tbl_Data[[#This Row],[Ad Cost]]</f>
        <v>9.4185891406584012</v>
      </c>
    </row>
    <row r="364" spans="1:13" x14ac:dyDescent="0.35">
      <c r="A364" s="8">
        <v>45058</v>
      </c>
      <c r="B364" t="s">
        <v>12</v>
      </c>
      <c r="C364" s="9">
        <v>18670</v>
      </c>
      <c r="D364">
        <v>441568</v>
      </c>
      <c r="E364">
        <v>3631</v>
      </c>
      <c r="F364" t="s">
        <v>11</v>
      </c>
      <c r="G364">
        <v>88</v>
      </c>
      <c r="H364" s="9">
        <v>48750.3</v>
      </c>
      <c r="I364" s="9">
        <f>tbl_Data[[#This Row],[Ad Cost]]/tbl_Data[[#This Row],[Impressions]]</f>
        <v>4.2281143561127617E-2</v>
      </c>
      <c r="J364" s="10">
        <f>tbl_Data[[#This Row],[Conversions]]/tbl_Data[[#This Row],[Clicks]]</f>
        <v>2.423574772789865E-2</v>
      </c>
      <c r="K364" s="9">
        <f>tbl_Data[[#This Row],[Ad Cost]]/tbl_Data[[#This Row],[Conversions]]</f>
        <v>212.15909090909091</v>
      </c>
      <c r="L364" s="10">
        <f>(tbl_Data[[#This Row],[Clicks]]/tbl_Data[[#This Row],[Impressions]])</f>
        <v>8.2229690557286753E-3</v>
      </c>
      <c r="M364" s="9">
        <f>tbl_Data[[#This Row],[Revenue from Ads]]/tbl_Data[[#This Row],[Ad Cost]]</f>
        <v>2.611156936261382</v>
      </c>
    </row>
    <row r="365" spans="1:13" x14ac:dyDescent="0.35">
      <c r="A365" s="8">
        <v>45058</v>
      </c>
      <c r="B365" t="s">
        <v>16</v>
      </c>
      <c r="C365" s="9">
        <v>24481</v>
      </c>
      <c r="D365">
        <v>432930</v>
      </c>
      <c r="E365">
        <v>9134</v>
      </c>
      <c r="F365" t="s">
        <v>11</v>
      </c>
      <c r="G365">
        <v>433</v>
      </c>
      <c r="H365" s="9">
        <v>49877.77</v>
      </c>
      <c r="I365" s="9">
        <f>tbl_Data[[#This Row],[Ad Cost]]/tbl_Data[[#This Row],[Impressions]]</f>
        <v>5.6547247822973691E-2</v>
      </c>
      <c r="J365" s="10">
        <f>tbl_Data[[#This Row],[Conversions]]/tbl_Data[[#This Row],[Clicks]]</f>
        <v>4.7405298883293187E-2</v>
      </c>
      <c r="K365" s="9">
        <f>tbl_Data[[#This Row],[Ad Cost]]/tbl_Data[[#This Row],[Conversions]]</f>
        <v>56.53810623556582</v>
      </c>
      <c r="L365" s="10">
        <f>(tbl_Data[[#This Row],[Clicks]]/tbl_Data[[#This Row],[Impressions]])</f>
        <v>2.1098098999838312E-2</v>
      </c>
      <c r="M365" s="9">
        <f>tbl_Data[[#This Row],[Revenue from Ads]]/tbl_Data[[#This Row],[Ad Cost]]</f>
        <v>2.0374073771496262</v>
      </c>
    </row>
    <row r="366" spans="1:13" x14ac:dyDescent="0.35">
      <c r="A366" s="8">
        <v>45058</v>
      </c>
      <c r="B366" t="s">
        <v>19</v>
      </c>
      <c r="C366" s="9">
        <v>27437</v>
      </c>
      <c r="D366">
        <v>465015</v>
      </c>
      <c r="E366">
        <v>15162</v>
      </c>
      <c r="F366" t="s">
        <v>11</v>
      </c>
      <c r="G366">
        <v>465</v>
      </c>
      <c r="H366" s="9">
        <v>24763.84</v>
      </c>
      <c r="I366" s="9">
        <f>tbl_Data[[#This Row],[Ad Cost]]/tbl_Data[[#This Row],[Impressions]]</f>
        <v>5.9002397772114877E-2</v>
      </c>
      <c r="J366" s="10">
        <f>tbl_Data[[#This Row],[Conversions]]/tbl_Data[[#This Row],[Clicks]]</f>
        <v>3.066877720617333E-2</v>
      </c>
      <c r="K366" s="9">
        <f>tbl_Data[[#This Row],[Ad Cost]]/tbl_Data[[#This Row],[Conversions]]</f>
        <v>59.00430107526882</v>
      </c>
      <c r="L366" s="10">
        <f>(tbl_Data[[#This Row],[Clicks]]/tbl_Data[[#This Row],[Impressions]])</f>
        <v>3.2605399825812072E-2</v>
      </c>
      <c r="M366" s="9">
        <f>tbl_Data[[#This Row],[Revenue from Ads]]/tbl_Data[[#This Row],[Ad Cost]]</f>
        <v>0.90257098079236064</v>
      </c>
    </row>
    <row r="367" spans="1:13" x14ac:dyDescent="0.35">
      <c r="A367" s="8">
        <v>45058</v>
      </c>
      <c r="B367" t="s">
        <v>12</v>
      </c>
      <c r="C367" s="9">
        <v>41665</v>
      </c>
      <c r="D367">
        <v>226811</v>
      </c>
      <c r="E367">
        <v>9958</v>
      </c>
      <c r="F367" t="s">
        <v>11</v>
      </c>
      <c r="G367">
        <v>338</v>
      </c>
      <c r="H367" s="9">
        <v>62091.14</v>
      </c>
      <c r="I367" s="9">
        <f>tbl_Data[[#This Row],[Ad Cost]]/tbl_Data[[#This Row],[Impressions]]</f>
        <v>0.18369920330142717</v>
      </c>
      <c r="J367" s="10">
        <f>tbl_Data[[#This Row],[Conversions]]/tbl_Data[[#This Row],[Clicks]]</f>
        <v>3.3942558746736295E-2</v>
      </c>
      <c r="K367" s="9">
        <f>tbl_Data[[#This Row],[Ad Cost]]/tbl_Data[[#This Row],[Conversions]]</f>
        <v>123.26923076923077</v>
      </c>
      <c r="L367" s="10">
        <f>(tbl_Data[[#This Row],[Clicks]]/tbl_Data[[#This Row],[Impressions]])</f>
        <v>4.3904396171261538E-2</v>
      </c>
      <c r="M367" s="9">
        <f>tbl_Data[[#This Row],[Revenue from Ads]]/tbl_Data[[#This Row],[Ad Cost]]</f>
        <v>1.4902469698787952</v>
      </c>
    </row>
    <row r="368" spans="1:13" x14ac:dyDescent="0.35">
      <c r="A368" s="8">
        <v>45058</v>
      </c>
      <c r="B368" t="s">
        <v>15</v>
      </c>
      <c r="C368" s="9">
        <v>905.53</v>
      </c>
      <c r="D368">
        <v>355460</v>
      </c>
      <c r="E368">
        <v>7031</v>
      </c>
      <c r="F368" t="s">
        <v>13</v>
      </c>
      <c r="G368">
        <v>462</v>
      </c>
      <c r="H368" s="9">
        <v>12814.33</v>
      </c>
      <c r="I368" s="9">
        <f>tbl_Data[[#This Row],[Ad Cost]]/tbl_Data[[#This Row],[Impressions]]</f>
        <v>2.5474877623361276E-3</v>
      </c>
      <c r="J368" s="10">
        <f>tbl_Data[[#This Row],[Conversions]]/tbl_Data[[#This Row],[Clicks]]</f>
        <v>6.570900298677286E-2</v>
      </c>
      <c r="K368" s="9">
        <f>tbl_Data[[#This Row],[Ad Cost]]/tbl_Data[[#This Row],[Conversions]]</f>
        <v>1.960021645021645</v>
      </c>
      <c r="L368" s="10">
        <f>(tbl_Data[[#This Row],[Clicks]]/tbl_Data[[#This Row],[Impressions]])</f>
        <v>1.9780003375907275E-2</v>
      </c>
      <c r="M368" s="9">
        <f>tbl_Data[[#This Row],[Revenue from Ads]]/tbl_Data[[#This Row],[Ad Cost]]</f>
        <v>14.151193223857852</v>
      </c>
    </row>
    <row r="369" spans="1:13" x14ac:dyDescent="0.35">
      <c r="A369" s="8">
        <v>45058</v>
      </c>
      <c r="B369" t="s">
        <v>15</v>
      </c>
      <c r="C369" s="9">
        <v>45189</v>
      </c>
      <c r="D369">
        <v>358312</v>
      </c>
      <c r="E369">
        <v>10002</v>
      </c>
      <c r="F369" t="s">
        <v>13</v>
      </c>
      <c r="G369">
        <v>763</v>
      </c>
      <c r="H369" s="9">
        <v>47305.43</v>
      </c>
      <c r="I369" s="9">
        <f>tbl_Data[[#This Row],[Ad Cost]]/tbl_Data[[#This Row],[Impressions]]</f>
        <v>0.12611634553126883</v>
      </c>
      <c r="J369" s="10">
        <f>tbl_Data[[#This Row],[Conversions]]/tbl_Data[[#This Row],[Clicks]]</f>
        <v>7.6284743051389728E-2</v>
      </c>
      <c r="K369" s="9">
        <f>tbl_Data[[#This Row],[Ad Cost]]/tbl_Data[[#This Row],[Conversions]]</f>
        <v>59.225425950196595</v>
      </c>
      <c r="L369" s="10">
        <f>(tbl_Data[[#This Row],[Clicks]]/tbl_Data[[#This Row],[Impressions]])</f>
        <v>2.7914220009377301E-2</v>
      </c>
      <c r="M369" s="9">
        <f>tbl_Data[[#This Row],[Revenue from Ads]]/tbl_Data[[#This Row],[Ad Cost]]</f>
        <v>1.0468350704817544</v>
      </c>
    </row>
    <row r="370" spans="1:13" x14ac:dyDescent="0.35">
      <c r="A370" s="8">
        <v>45059</v>
      </c>
      <c r="B370" t="s">
        <v>17</v>
      </c>
      <c r="C370" s="9">
        <v>8648.1</v>
      </c>
      <c r="D370">
        <v>275847</v>
      </c>
      <c r="E370">
        <v>18290</v>
      </c>
      <c r="F370" t="s">
        <v>11</v>
      </c>
      <c r="G370">
        <v>348</v>
      </c>
      <c r="H370" s="9">
        <v>47497.79</v>
      </c>
      <c r="I370" s="9">
        <f>tbl_Data[[#This Row],[Ad Cost]]/tbl_Data[[#This Row],[Impressions]]</f>
        <v>3.1351075052474746E-2</v>
      </c>
      <c r="J370" s="10">
        <f>tbl_Data[[#This Row],[Conversions]]/tbl_Data[[#This Row],[Clicks]]</f>
        <v>1.9026790595954073E-2</v>
      </c>
      <c r="K370" s="9">
        <f>tbl_Data[[#This Row],[Ad Cost]]/tbl_Data[[#This Row],[Conversions]]</f>
        <v>24.850862068965519</v>
      </c>
      <c r="L370" s="10">
        <f>(tbl_Data[[#This Row],[Clicks]]/tbl_Data[[#This Row],[Impressions]])</f>
        <v>6.630487190362773E-2</v>
      </c>
      <c r="M370" s="9">
        <f>tbl_Data[[#This Row],[Revenue from Ads]]/tbl_Data[[#This Row],[Ad Cost]]</f>
        <v>5.4922803852869411</v>
      </c>
    </row>
    <row r="371" spans="1:13" x14ac:dyDescent="0.35">
      <c r="A371" s="8">
        <v>45059</v>
      </c>
      <c r="B371" t="s">
        <v>15</v>
      </c>
      <c r="C371" s="9">
        <v>25789</v>
      </c>
      <c r="D371">
        <v>261761</v>
      </c>
      <c r="E371">
        <v>3535</v>
      </c>
      <c r="F371" t="s">
        <v>11</v>
      </c>
      <c r="G371">
        <v>211</v>
      </c>
      <c r="H371" s="9">
        <v>18434.75</v>
      </c>
      <c r="I371" s="9">
        <f>tbl_Data[[#This Row],[Ad Cost]]/tbl_Data[[#This Row],[Impressions]]</f>
        <v>9.8521170074992073E-2</v>
      </c>
      <c r="J371" s="10">
        <f>tbl_Data[[#This Row],[Conversions]]/tbl_Data[[#This Row],[Clicks]]</f>
        <v>5.968882602545969E-2</v>
      </c>
      <c r="K371" s="9">
        <f>tbl_Data[[#This Row],[Ad Cost]]/tbl_Data[[#This Row],[Conversions]]</f>
        <v>122.22274881516587</v>
      </c>
      <c r="L371" s="10">
        <f>(tbl_Data[[#This Row],[Clicks]]/tbl_Data[[#This Row],[Impressions]])</f>
        <v>1.3504685571953041E-2</v>
      </c>
      <c r="M371" s="9">
        <f>tbl_Data[[#This Row],[Revenue from Ads]]/tbl_Data[[#This Row],[Ad Cost]]</f>
        <v>0.71482996626468653</v>
      </c>
    </row>
    <row r="372" spans="1:13" x14ac:dyDescent="0.35">
      <c r="A372" s="8">
        <v>45059</v>
      </c>
      <c r="B372" t="s">
        <v>16</v>
      </c>
      <c r="C372" s="9">
        <v>43780</v>
      </c>
      <c r="D372">
        <v>456118</v>
      </c>
      <c r="E372">
        <v>19699</v>
      </c>
      <c r="F372" t="s">
        <v>11</v>
      </c>
      <c r="G372">
        <v>306</v>
      </c>
      <c r="H372" s="9">
        <v>38602.71</v>
      </c>
      <c r="I372" s="9">
        <f>tbl_Data[[#This Row],[Ad Cost]]/tbl_Data[[#This Row],[Impressions]]</f>
        <v>9.5983933981995881E-2</v>
      </c>
      <c r="J372" s="10">
        <f>tbl_Data[[#This Row],[Conversions]]/tbl_Data[[#This Row],[Clicks]]</f>
        <v>1.5533783440783796E-2</v>
      </c>
      <c r="K372" s="9">
        <f>tbl_Data[[#This Row],[Ad Cost]]/tbl_Data[[#This Row],[Conversions]]</f>
        <v>143.07189542483661</v>
      </c>
      <c r="L372" s="10">
        <f>(tbl_Data[[#This Row],[Clicks]]/tbl_Data[[#This Row],[Impressions]])</f>
        <v>4.3188385461656854E-2</v>
      </c>
      <c r="M372" s="9">
        <f>tbl_Data[[#This Row],[Revenue from Ads]]/tbl_Data[[#This Row],[Ad Cost]]</f>
        <v>0.88174303334856097</v>
      </c>
    </row>
    <row r="373" spans="1:13" x14ac:dyDescent="0.35">
      <c r="A373" s="8">
        <v>45060</v>
      </c>
      <c r="B373" t="s">
        <v>20</v>
      </c>
      <c r="C373" s="9">
        <v>41426</v>
      </c>
      <c r="D373">
        <v>474331</v>
      </c>
      <c r="E373">
        <v>15958</v>
      </c>
      <c r="F373" t="s">
        <v>11</v>
      </c>
      <c r="G373">
        <v>422</v>
      </c>
      <c r="H373" s="9">
        <v>59680.28</v>
      </c>
      <c r="I373" s="9">
        <f>tbl_Data[[#This Row],[Ad Cost]]/tbl_Data[[#This Row],[Impressions]]</f>
        <v>8.7335636928642657E-2</v>
      </c>
      <c r="J373" s="10">
        <f>tbl_Data[[#This Row],[Conversions]]/tbl_Data[[#This Row],[Clicks]]</f>
        <v>2.644441659355809E-2</v>
      </c>
      <c r="K373" s="9">
        <f>tbl_Data[[#This Row],[Ad Cost]]/tbl_Data[[#This Row],[Conversions]]</f>
        <v>98.165876777251185</v>
      </c>
      <c r="L373" s="10">
        <f>(tbl_Data[[#This Row],[Clicks]]/tbl_Data[[#This Row],[Impressions]])</f>
        <v>3.3643173227134636E-2</v>
      </c>
      <c r="M373" s="9">
        <f>tbl_Data[[#This Row],[Revenue from Ads]]/tbl_Data[[#This Row],[Ad Cost]]</f>
        <v>1.4406479022835901</v>
      </c>
    </row>
    <row r="374" spans="1:13" x14ac:dyDescent="0.35">
      <c r="A374" s="8">
        <v>45060</v>
      </c>
      <c r="B374" t="s">
        <v>17</v>
      </c>
      <c r="C374" s="9">
        <v>34459</v>
      </c>
      <c r="D374">
        <v>271370</v>
      </c>
      <c r="E374">
        <v>12894</v>
      </c>
      <c r="F374" t="s">
        <v>13</v>
      </c>
      <c r="G374">
        <v>583</v>
      </c>
      <c r="H374" s="9">
        <v>30398.16</v>
      </c>
      <c r="I374" s="9">
        <f>tbl_Data[[#This Row],[Ad Cost]]/tbl_Data[[#This Row],[Impressions]]</f>
        <v>0.12698161182149834</v>
      </c>
      <c r="J374" s="10">
        <f>tbl_Data[[#This Row],[Conversions]]/tbl_Data[[#This Row],[Clicks]]</f>
        <v>4.5214828602450755E-2</v>
      </c>
      <c r="K374" s="9">
        <f>tbl_Data[[#This Row],[Ad Cost]]/tbl_Data[[#This Row],[Conversions]]</f>
        <v>59.106346483704975</v>
      </c>
      <c r="L374" s="10">
        <f>(tbl_Data[[#This Row],[Clicks]]/tbl_Data[[#This Row],[Impressions]])</f>
        <v>4.7514463647418653E-2</v>
      </c>
      <c r="M374" s="9">
        <f>tbl_Data[[#This Row],[Revenue from Ads]]/tbl_Data[[#This Row],[Ad Cost]]</f>
        <v>0.88215444441220003</v>
      </c>
    </row>
    <row r="375" spans="1:13" x14ac:dyDescent="0.35">
      <c r="A375" s="8">
        <v>45061</v>
      </c>
      <c r="B375" t="s">
        <v>12</v>
      </c>
      <c r="C375" s="9">
        <v>5773.2</v>
      </c>
      <c r="D375">
        <v>745436</v>
      </c>
      <c r="E375">
        <v>46659</v>
      </c>
      <c r="F375" t="s">
        <v>11</v>
      </c>
      <c r="G375" s="11">
        <v>311</v>
      </c>
      <c r="H375" s="9">
        <v>36805.54</v>
      </c>
      <c r="I375" s="9">
        <f>tbl_Data[[#This Row],[Ad Cost]]/tbl_Data[[#This Row],[Impressions]]</f>
        <v>7.7447292591181537E-3</v>
      </c>
      <c r="J375" s="10">
        <f>tbl_Data[[#This Row],[Conversions]]/tbl_Data[[#This Row],[Clicks]]</f>
        <v>6.6653807411217554E-3</v>
      </c>
      <c r="K375" s="9">
        <f>tbl_Data[[#This Row],[Ad Cost]]/tbl_Data[[#This Row],[Conversions]]</f>
        <v>18.563344051446943</v>
      </c>
      <c r="L375" s="10">
        <f>(tbl_Data[[#This Row],[Clicks]]/tbl_Data[[#This Row],[Impressions]])</f>
        <v>6.259289865260062E-2</v>
      </c>
      <c r="M375" s="9">
        <f>tbl_Data[[#This Row],[Revenue from Ads]]/tbl_Data[[#This Row],[Ad Cost]]</f>
        <v>6.3752407676851659</v>
      </c>
    </row>
    <row r="376" spans="1:13" x14ac:dyDescent="0.35">
      <c r="A376" s="8">
        <v>45061</v>
      </c>
      <c r="B376" t="s">
        <v>20</v>
      </c>
      <c r="C376" s="9">
        <v>46030</v>
      </c>
      <c r="D376">
        <v>314742</v>
      </c>
      <c r="E376">
        <v>7375</v>
      </c>
      <c r="F376" t="s">
        <v>13</v>
      </c>
      <c r="G376" s="11">
        <v>88</v>
      </c>
      <c r="H376" s="9">
        <v>61565.23</v>
      </c>
      <c r="I376" s="9">
        <f>tbl_Data[[#This Row],[Ad Cost]]/tbl_Data[[#This Row],[Impressions]]</f>
        <v>0.14624676719344734</v>
      </c>
      <c r="J376" s="10">
        <f>tbl_Data[[#This Row],[Conversions]]/tbl_Data[[#This Row],[Clicks]]</f>
        <v>1.1932203389830509E-2</v>
      </c>
      <c r="K376" s="9">
        <f>tbl_Data[[#This Row],[Ad Cost]]/tbl_Data[[#This Row],[Conversions]]</f>
        <v>523.06818181818187</v>
      </c>
      <c r="L376" s="10">
        <f>(tbl_Data[[#This Row],[Clicks]]/tbl_Data[[#This Row],[Impressions]])</f>
        <v>2.3431890246614687E-2</v>
      </c>
      <c r="M376" s="9">
        <f>tbl_Data[[#This Row],[Revenue from Ads]]/tbl_Data[[#This Row],[Ad Cost]]</f>
        <v>1.3375022811210082</v>
      </c>
    </row>
    <row r="377" spans="1:13" x14ac:dyDescent="0.35">
      <c r="A377" s="8">
        <v>45061</v>
      </c>
      <c r="B377" t="s">
        <v>14</v>
      </c>
      <c r="C377" s="9">
        <v>36545</v>
      </c>
      <c r="D377">
        <v>280578</v>
      </c>
      <c r="E377">
        <v>6571</v>
      </c>
      <c r="F377" t="s">
        <v>13</v>
      </c>
      <c r="G377">
        <v>69</v>
      </c>
      <c r="H377" s="9">
        <v>25931.49</v>
      </c>
      <c r="I377" s="9">
        <f>tbl_Data[[#This Row],[Ad Cost]]/tbl_Data[[#This Row],[Impressions]]</f>
        <v>0.13024898602171231</v>
      </c>
      <c r="J377" s="10">
        <f>tbl_Data[[#This Row],[Conversions]]/tbl_Data[[#This Row],[Clicks]]</f>
        <v>1.0500684827271343E-2</v>
      </c>
      <c r="K377" s="9">
        <f>tbl_Data[[#This Row],[Ad Cost]]/tbl_Data[[#This Row],[Conversions]]</f>
        <v>529.63768115942025</v>
      </c>
      <c r="L377" s="10">
        <f>(tbl_Data[[#This Row],[Clicks]]/tbl_Data[[#This Row],[Impressions]])</f>
        <v>2.3419512577607653E-2</v>
      </c>
      <c r="M377" s="9">
        <f>tbl_Data[[#This Row],[Revenue from Ads]]/tbl_Data[[#This Row],[Ad Cost]]</f>
        <v>0.70957695991243674</v>
      </c>
    </row>
    <row r="378" spans="1:13" x14ac:dyDescent="0.35">
      <c r="A378" s="8">
        <v>45062</v>
      </c>
      <c r="B378" t="s">
        <v>19</v>
      </c>
      <c r="C378" s="9">
        <v>22921</v>
      </c>
      <c r="D378">
        <v>405057</v>
      </c>
      <c r="E378">
        <v>17227</v>
      </c>
      <c r="F378" t="s">
        <v>13</v>
      </c>
      <c r="G378">
        <v>445</v>
      </c>
      <c r="H378" s="9">
        <v>25414.6</v>
      </c>
      <c r="I378" s="9">
        <f>tbl_Data[[#This Row],[Ad Cost]]/tbl_Data[[#This Row],[Impressions]]</f>
        <v>5.6587097618359887E-2</v>
      </c>
      <c r="J378" s="10">
        <f>tbl_Data[[#This Row],[Conversions]]/tbl_Data[[#This Row],[Clicks]]</f>
        <v>2.5831543507285077E-2</v>
      </c>
      <c r="K378" s="9">
        <f>tbl_Data[[#This Row],[Ad Cost]]/tbl_Data[[#This Row],[Conversions]]</f>
        <v>51.507865168539325</v>
      </c>
      <c r="L378" s="10">
        <f>(tbl_Data[[#This Row],[Clicks]]/tbl_Data[[#This Row],[Impressions]])</f>
        <v>4.2529816791217041E-2</v>
      </c>
      <c r="M378" s="9">
        <f>tbl_Data[[#This Row],[Revenue from Ads]]/tbl_Data[[#This Row],[Ad Cost]]</f>
        <v>1.1087910649622617</v>
      </c>
    </row>
    <row r="379" spans="1:13" x14ac:dyDescent="0.35">
      <c r="A379" s="8">
        <v>45062</v>
      </c>
      <c r="B379" t="s">
        <v>20</v>
      </c>
      <c r="C379" s="9">
        <v>14270</v>
      </c>
      <c r="D379">
        <v>471147</v>
      </c>
      <c r="E379">
        <v>7919</v>
      </c>
      <c r="F379" t="s">
        <v>11</v>
      </c>
      <c r="G379">
        <v>447</v>
      </c>
      <c r="H379" s="9">
        <v>6915.92</v>
      </c>
      <c r="I379" s="9">
        <f>tbl_Data[[#This Row],[Ad Cost]]/tbl_Data[[#This Row],[Impressions]]</f>
        <v>3.0287787038864727E-2</v>
      </c>
      <c r="J379" s="10">
        <f>tbl_Data[[#This Row],[Conversions]]/tbl_Data[[#This Row],[Clicks]]</f>
        <v>5.6446521025381995E-2</v>
      </c>
      <c r="K379" s="9">
        <f>tbl_Data[[#This Row],[Ad Cost]]/tbl_Data[[#This Row],[Conversions]]</f>
        <v>31.923937360178972</v>
      </c>
      <c r="L379" s="10">
        <f>(tbl_Data[[#This Row],[Clicks]]/tbl_Data[[#This Row],[Impressions]])</f>
        <v>1.6807917698722478E-2</v>
      </c>
      <c r="M379" s="9">
        <f>tbl_Data[[#This Row],[Revenue from Ads]]/tbl_Data[[#This Row],[Ad Cost]]</f>
        <v>0.48464751226348984</v>
      </c>
    </row>
    <row r="380" spans="1:13" x14ac:dyDescent="0.35">
      <c r="A380" s="8">
        <v>45062</v>
      </c>
      <c r="B380" t="s">
        <v>19</v>
      </c>
      <c r="C380" s="9">
        <v>3034.7</v>
      </c>
      <c r="D380">
        <v>386829</v>
      </c>
      <c r="E380">
        <v>7293</v>
      </c>
      <c r="F380" t="s">
        <v>11</v>
      </c>
      <c r="G380">
        <v>449</v>
      </c>
      <c r="H380" s="9">
        <v>3439.82</v>
      </c>
      <c r="I380" s="9">
        <f>tbl_Data[[#This Row],[Ad Cost]]/tbl_Data[[#This Row],[Impressions]]</f>
        <v>7.8450684927965589E-3</v>
      </c>
      <c r="J380" s="10">
        <f>tbl_Data[[#This Row],[Conversions]]/tbl_Data[[#This Row],[Clicks]]</f>
        <v>6.1565885095296861E-2</v>
      </c>
      <c r="K380" s="9">
        <f>tbl_Data[[#This Row],[Ad Cost]]/tbl_Data[[#This Row],[Conversions]]</f>
        <v>6.758797327394209</v>
      </c>
      <c r="L380" s="10">
        <f>(tbl_Data[[#This Row],[Clicks]]/tbl_Data[[#This Row],[Impressions]])</f>
        <v>1.8853291764578149E-2</v>
      </c>
      <c r="M380" s="9">
        <f>tbl_Data[[#This Row],[Revenue from Ads]]/tbl_Data[[#This Row],[Ad Cost]]</f>
        <v>1.1334958974527962</v>
      </c>
    </row>
    <row r="381" spans="1:13" x14ac:dyDescent="0.35">
      <c r="A381" s="8">
        <v>45062</v>
      </c>
      <c r="B381" t="s">
        <v>14</v>
      </c>
      <c r="C381" s="9">
        <v>44769</v>
      </c>
      <c r="D381">
        <v>370728</v>
      </c>
      <c r="E381">
        <v>4524</v>
      </c>
      <c r="F381" t="s">
        <v>13</v>
      </c>
      <c r="G381">
        <v>372</v>
      </c>
      <c r="H381" s="9">
        <v>20220.47</v>
      </c>
      <c r="I381" s="9">
        <f>tbl_Data[[#This Row],[Ad Cost]]/tbl_Data[[#This Row],[Impressions]]</f>
        <v>0.12075969443904966</v>
      </c>
      <c r="J381" s="10">
        <f>tbl_Data[[#This Row],[Conversions]]/tbl_Data[[#This Row],[Clicks]]</f>
        <v>8.2228116710875335E-2</v>
      </c>
      <c r="K381" s="9">
        <f>tbl_Data[[#This Row],[Ad Cost]]/tbl_Data[[#This Row],[Conversions]]</f>
        <v>120.34677419354838</v>
      </c>
      <c r="L381" s="10">
        <f>(tbl_Data[[#This Row],[Clicks]]/tbl_Data[[#This Row],[Impressions]])</f>
        <v>1.2203016767009776E-2</v>
      </c>
      <c r="M381" s="9">
        <f>tbl_Data[[#This Row],[Revenue from Ads]]/tbl_Data[[#This Row],[Ad Cost]]</f>
        <v>0.45166231097411158</v>
      </c>
    </row>
    <row r="382" spans="1:13" x14ac:dyDescent="0.35">
      <c r="A382" s="8">
        <v>45063</v>
      </c>
      <c r="B382" t="s">
        <v>12</v>
      </c>
      <c r="C382" s="9">
        <v>12268</v>
      </c>
      <c r="D382">
        <v>214567</v>
      </c>
      <c r="E382">
        <v>16454</v>
      </c>
      <c r="F382" t="s">
        <v>13</v>
      </c>
      <c r="G382">
        <v>186</v>
      </c>
      <c r="H382" s="9">
        <v>41548.22</v>
      </c>
      <c r="I382" s="9">
        <f>tbl_Data[[#This Row],[Ad Cost]]/tbl_Data[[#This Row],[Impressions]]</f>
        <v>5.7175614143833861E-2</v>
      </c>
      <c r="J382" s="10">
        <f>tbl_Data[[#This Row],[Conversions]]/tbl_Data[[#This Row],[Clicks]]</f>
        <v>1.1304242129573356E-2</v>
      </c>
      <c r="K382" s="9">
        <f>tbl_Data[[#This Row],[Ad Cost]]/tbl_Data[[#This Row],[Conversions]]</f>
        <v>65.956989247311824</v>
      </c>
      <c r="L382" s="10">
        <f>(tbl_Data[[#This Row],[Clicks]]/tbl_Data[[#This Row],[Impressions]])</f>
        <v>7.6684671920658809E-2</v>
      </c>
      <c r="M382" s="9">
        <f>tbl_Data[[#This Row],[Revenue from Ads]]/tbl_Data[[#This Row],[Ad Cost]]</f>
        <v>3.3867150309748943</v>
      </c>
    </row>
    <row r="383" spans="1:13" x14ac:dyDescent="0.35">
      <c r="A383" s="8">
        <v>45063</v>
      </c>
      <c r="B383" t="s">
        <v>16</v>
      </c>
      <c r="C383" s="9">
        <v>42498</v>
      </c>
      <c r="D383">
        <v>486472</v>
      </c>
      <c r="E383">
        <v>8663</v>
      </c>
      <c r="F383" t="s">
        <v>18</v>
      </c>
      <c r="G383">
        <v>282</v>
      </c>
      <c r="H383" s="9">
        <v>242222</v>
      </c>
      <c r="I383" s="9">
        <f>tbl_Data[[#This Row],[Ad Cost]]/tbl_Data[[#This Row],[Impressions]]</f>
        <v>8.7359601374796494E-2</v>
      </c>
      <c r="J383" s="10">
        <f>tbl_Data[[#This Row],[Conversions]]/tbl_Data[[#This Row],[Clicks]]</f>
        <v>3.2552233637308095E-2</v>
      </c>
      <c r="K383" s="9">
        <f>tbl_Data[[#This Row],[Ad Cost]]/tbl_Data[[#This Row],[Conversions]]</f>
        <v>150.70212765957447</v>
      </c>
      <c r="L383" s="10">
        <f>(tbl_Data[[#This Row],[Clicks]]/tbl_Data[[#This Row],[Impressions]])</f>
        <v>1.780780805472874E-2</v>
      </c>
      <c r="M383" s="9">
        <f>tbl_Data[[#This Row],[Revenue from Ads]]/tbl_Data[[#This Row],[Ad Cost]]</f>
        <v>5.6996093933832181</v>
      </c>
    </row>
    <row r="384" spans="1:13" x14ac:dyDescent="0.35">
      <c r="A384" s="8">
        <v>45063</v>
      </c>
      <c r="B384" t="s">
        <v>20</v>
      </c>
      <c r="C384" s="9">
        <v>18036</v>
      </c>
      <c r="D384">
        <v>341483</v>
      </c>
      <c r="E384">
        <v>10326</v>
      </c>
      <c r="F384" t="s">
        <v>13</v>
      </c>
      <c r="G384">
        <v>354</v>
      </c>
      <c r="H384" s="9">
        <v>20772.37</v>
      </c>
      <c r="I384" s="9">
        <f>tbl_Data[[#This Row],[Ad Cost]]/tbl_Data[[#This Row],[Impressions]]</f>
        <v>5.2816684871574864E-2</v>
      </c>
      <c r="J384" s="10">
        <f>tbl_Data[[#This Row],[Conversions]]/tbl_Data[[#This Row],[Clicks]]</f>
        <v>3.4282393957001743E-2</v>
      </c>
      <c r="K384" s="9">
        <f>tbl_Data[[#This Row],[Ad Cost]]/tbl_Data[[#This Row],[Conversions]]</f>
        <v>50.949152542372879</v>
      </c>
      <c r="L384" s="10">
        <f>(tbl_Data[[#This Row],[Clicks]]/tbl_Data[[#This Row],[Impressions]])</f>
        <v>3.0238694166327459E-2</v>
      </c>
      <c r="M384" s="9">
        <f>tbl_Data[[#This Row],[Revenue from Ads]]/tbl_Data[[#This Row],[Ad Cost]]</f>
        <v>1.1517171213129296</v>
      </c>
    </row>
    <row r="385" spans="1:13" x14ac:dyDescent="0.35">
      <c r="A385" s="8">
        <v>45063</v>
      </c>
      <c r="B385" t="s">
        <v>15</v>
      </c>
      <c r="C385" s="9">
        <v>41669</v>
      </c>
      <c r="D385">
        <v>345410</v>
      </c>
      <c r="E385">
        <v>11290</v>
      </c>
      <c r="F385" t="s">
        <v>13</v>
      </c>
      <c r="G385">
        <v>795</v>
      </c>
      <c r="H385" s="9">
        <v>220799</v>
      </c>
      <c r="I385" s="9">
        <f>tbl_Data[[#This Row],[Ad Cost]]/tbl_Data[[#This Row],[Impressions]]</f>
        <v>0.12063634521293536</v>
      </c>
      <c r="J385" s="10">
        <f>tbl_Data[[#This Row],[Conversions]]/tbl_Data[[#This Row],[Clicks]]</f>
        <v>7.0416297608503098E-2</v>
      </c>
      <c r="K385" s="9">
        <f>tbl_Data[[#This Row],[Ad Cost]]/tbl_Data[[#This Row],[Conversions]]</f>
        <v>52.413836477987424</v>
      </c>
      <c r="L385" s="10">
        <f>(tbl_Data[[#This Row],[Clicks]]/tbl_Data[[#This Row],[Impressions]])</f>
        <v>3.2685793694450072E-2</v>
      </c>
      <c r="M385" s="9">
        <f>tbl_Data[[#This Row],[Revenue from Ads]]/tbl_Data[[#This Row],[Ad Cost]]</f>
        <v>5.2988792627612851</v>
      </c>
    </row>
    <row r="386" spans="1:13" x14ac:dyDescent="0.35">
      <c r="A386" s="8">
        <v>45064</v>
      </c>
      <c r="B386" t="s">
        <v>15</v>
      </c>
      <c r="C386" s="9">
        <v>40707</v>
      </c>
      <c r="D386">
        <v>272946</v>
      </c>
      <c r="E386">
        <v>10284</v>
      </c>
      <c r="F386" t="s">
        <v>13</v>
      </c>
      <c r="G386">
        <v>148</v>
      </c>
      <c r="H386" s="9">
        <v>8479.42</v>
      </c>
      <c r="I386" s="9">
        <f>tbl_Data[[#This Row],[Ad Cost]]/tbl_Data[[#This Row],[Impressions]]</f>
        <v>0.14913939020905234</v>
      </c>
      <c r="J386" s="10">
        <f>tbl_Data[[#This Row],[Conversions]]/tbl_Data[[#This Row],[Clicks]]</f>
        <v>1.4391287436795021E-2</v>
      </c>
      <c r="K386" s="9">
        <f>tbl_Data[[#This Row],[Ad Cost]]/tbl_Data[[#This Row],[Conversions]]</f>
        <v>275.04729729729729</v>
      </c>
      <c r="L386" s="10">
        <f>(tbl_Data[[#This Row],[Clicks]]/tbl_Data[[#This Row],[Impressions]])</f>
        <v>3.7677782418500359E-2</v>
      </c>
      <c r="M386" s="9">
        <f>tbl_Data[[#This Row],[Revenue from Ads]]/tbl_Data[[#This Row],[Ad Cost]]</f>
        <v>0.20830373154494314</v>
      </c>
    </row>
    <row r="387" spans="1:13" x14ac:dyDescent="0.35">
      <c r="A387" s="8">
        <v>45064</v>
      </c>
      <c r="B387" t="s">
        <v>19</v>
      </c>
      <c r="C387" s="9">
        <v>16726</v>
      </c>
      <c r="D387">
        <v>461454</v>
      </c>
      <c r="E387">
        <v>4106</v>
      </c>
      <c r="F387" t="s">
        <v>24</v>
      </c>
      <c r="G387">
        <v>191</v>
      </c>
      <c r="H387" s="9">
        <v>98822</v>
      </c>
      <c r="I387" s="9">
        <f>tbl_Data[[#This Row],[Ad Cost]]/tbl_Data[[#This Row],[Impressions]]</f>
        <v>3.6246299739518997E-2</v>
      </c>
      <c r="J387" s="10">
        <f>tbl_Data[[#This Row],[Conversions]]/tbl_Data[[#This Row],[Clicks]]</f>
        <v>4.6517291768144182E-2</v>
      </c>
      <c r="K387" s="9">
        <f>tbl_Data[[#This Row],[Ad Cost]]/tbl_Data[[#This Row],[Conversions]]</f>
        <v>87.570680628272257</v>
      </c>
      <c r="L387" s="10">
        <f>(tbl_Data[[#This Row],[Clicks]]/tbl_Data[[#This Row],[Impressions]])</f>
        <v>8.8979616603171718E-3</v>
      </c>
      <c r="M387" s="9">
        <f>tbl_Data[[#This Row],[Revenue from Ads]]/tbl_Data[[#This Row],[Ad Cost]]</f>
        <v>5.9082865000597868</v>
      </c>
    </row>
    <row r="388" spans="1:13" x14ac:dyDescent="0.35">
      <c r="A388" s="8">
        <v>45064</v>
      </c>
      <c r="B388" t="s">
        <v>19</v>
      </c>
      <c r="C388" s="9">
        <v>41820</v>
      </c>
      <c r="D388">
        <v>437762</v>
      </c>
      <c r="E388">
        <v>14327</v>
      </c>
      <c r="F388" t="s">
        <v>13</v>
      </c>
      <c r="G388">
        <v>335</v>
      </c>
      <c r="H388" s="9">
        <v>52878.34</v>
      </c>
      <c r="I388" s="9">
        <f>tbl_Data[[#This Row],[Ad Cost]]/tbl_Data[[#This Row],[Impressions]]</f>
        <v>9.5531361790196501E-2</v>
      </c>
      <c r="J388" s="10">
        <f>tbl_Data[[#This Row],[Conversions]]/tbl_Data[[#This Row],[Clicks]]</f>
        <v>2.3382424792350108E-2</v>
      </c>
      <c r="K388" s="9">
        <f>tbl_Data[[#This Row],[Ad Cost]]/tbl_Data[[#This Row],[Conversions]]</f>
        <v>124.83582089552239</v>
      </c>
      <c r="L388" s="10">
        <f>(tbl_Data[[#This Row],[Clicks]]/tbl_Data[[#This Row],[Impressions]])</f>
        <v>3.2727829277095777E-2</v>
      </c>
      <c r="M388" s="9">
        <f>tbl_Data[[#This Row],[Revenue from Ads]]/tbl_Data[[#This Row],[Ad Cost]]</f>
        <v>1.264427068388331</v>
      </c>
    </row>
    <row r="389" spans="1:13" x14ac:dyDescent="0.35">
      <c r="A389" s="8">
        <v>45065</v>
      </c>
      <c r="B389" t="s">
        <v>17</v>
      </c>
      <c r="C389" s="9">
        <v>45188</v>
      </c>
      <c r="D389">
        <v>318818</v>
      </c>
      <c r="E389">
        <v>17841</v>
      </c>
      <c r="F389" t="s">
        <v>25</v>
      </c>
      <c r="G389">
        <v>263</v>
      </c>
      <c r="H389" s="9">
        <v>35620.410000000003</v>
      </c>
      <c r="I389" s="9">
        <f>tbl_Data[[#This Row],[Ad Cost]]/tbl_Data[[#This Row],[Impressions]]</f>
        <v>0.14173603748847305</v>
      </c>
      <c r="J389" s="10">
        <f>tbl_Data[[#This Row],[Conversions]]/tbl_Data[[#This Row],[Clicks]]</f>
        <v>1.4741326158847599E-2</v>
      </c>
      <c r="K389" s="9">
        <f>tbl_Data[[#This Row],[Ad Cost]]/tbl_Data[[#This Row],[Conversions]]</f>
        <v>171.81749049429658</v>
      </c>
      <c r="L389" s="10">
        <f>(tbl_Data[[#This Row],[Clicks]]/tbl_Data[[#This Row],[Impressions]])</f>
        <v>5.5959826609538986E-2</v>
      </c>
      <c r="M389" s="9">
        <f>tbl_Data[[#This Row],[Revenue from Ads]]/tbl_Data[[#This Row],[Ad Cost]]</f>
        <v>0.78827144374612734</v>
      </c>
    </row>
    <row r="390" spans="1:13" x14ac:dyDescent="0.35">
      <c r="A390" s="8">
        <v>45065</v>
      </c>
      <c r="B390" t="s">
        <v>15</v>
      </c>
      <c r="C390" s="9">
        <v>9803.7999999999993</v>
      </c>
      <c r="D390">
        <v>255305</v>
      </c>
      <c r="E390">
        <v>19408</v>
      </c>
      <c r="F390" t="s">
        <v>13</v>
      </c>
      <c r="G390">
        <v>390</v>
      </c>
      <c r="H390" s="9">
        <v>68837.429999999993</v>
      </c>
      <c r="I390" s="9">
        <f>tbl_Data[[#This Row],[Ad Cost]]/tbl_Data[[#This Row],[Impressions]]</f>
        <v>3.8400344685768001E-2</v>
      </c>
      <c r="J390" s="10">
        <f>tbl_Data[[#This Row],[Conversions]]/tbl_Data[[#This Row],[Clicks]]</f>
        <v>2.0094806265457545E-2</v>
      </c>
      <c r="K390" s="9">
        <f>tbl_Data[[#This Row],[Ad Cost]]/tbl_Data[[#This Row],[Conversions]]</f>
        <v>25.137948717948717</v>
      </c>
      <c r="L390" s="10">
        <f>(tbl_Data[[#This Row],[Clicks]]/tbl_Data[[#This Row],[Impressions]])</f>
        <v>7.6018879379565613E-2</v>
      </c>
      <c r="M390" s="9">
        <f>tbl_Data[[#This Row],[Revenue from Ads]]/tbl_Data[[#This Row],[Ad Cost]]</f>
        <v>7.0215049266610903</v>
      </c>
    </row>
    <row r="391" spans="1:13" x14ac:dyDescent="0.35">
      <c r="A391" s="8">
        <v>45066</v>
      </c>
      <c r="B391" t="s">
        <v>17</v>
      </c>
      <c r="C391" s="9">
        <v>18912</v>
      </c>
      <c r="D391">
        <v>438159</v>
      </c>
      <c r="E391">
        <v>19135</v>
      </c>
      <c r="F391" t="s">
        <v>24</v>
      </c>
      <c r="G391">
        <v>843</v>
      </c>
      <c r="H391" s="9">
        <v>35156.58</v>
      </c>
      <c r="I391" s="9">
        <f>tbl_Data[[#This Row],[Ad Cost]]/tbl_Data[[#This Row],[Impressions]]</f>
        <v>4.3162413644361977E-2</v>
      </c>
      <c r="J391" s="10">
        <f>tbl_Data[[#This Row],[Conversions]]/tbl_Data[[#This Row],[Clicks]]</f>
        <v>4.4055395871439772E-2</v>
      </c>
      <c r="K391" s="9">
        <f>tbl_Data[[#This Row],[Ad Cost]]/tbl_Data[[#This Row],[Conversions]]</f>
        <v>22.434163701067614</v>
      </c>
      <c r="L391" s="10">
        <f>(tbl_Data[[#This Row],[Clicks]]/tbl_Data[[#This Row],[Impressions]])</f>
        <v>4.3671361309478976E-2</v>
      </c>
      <c r="M391" s="9">
        <f>tbl_Data[[#This Row],[Revenue from Ads]]/tbl_Data[[#This Row],[Ad Cost]]</f>
        <v>1.8589562182741117</v>
      </c>
    </row>
    <row r="392" spans="1:13" x14ac:dyDescent="0.35">
      <c r="A392" s="8">
        <v>45066</v>
      </c>
      <c r="B392" t="s">
        <v>12</v>
      </c>
      <c r="C392" s="9">
        <v>27994</v>
      </c>
      <c r="D392">
        <v>216165</v>
      </c>
      <c r="E392">
        <v>14908</v>
      </c>
      <c r="F392" t="s">
        <v>13</v>
      </c>
      <c r="G392">
        <v>421</v>
      </c>
      <c r="H392" s="9">
        <v>24309.64</v>
      </c>
      <c r="I392" s="9">
        <f>tbl_Data[[#This Row],[Ad Cost]]/tbl_Data[[#This Row],[Impressions]]</f>
        <v>0.12950292600559757</v>
      </c>
      <c r="J392" s="10">
        <f>tbl_Data[[#This Row],[Conversions]]/tbl_Data[[#This Row],[Clicks]]</f>
        <v>2.8239871210088544E-2</v>
      </c>
      <c r="K392" s="9">
        <f>tbl_Data[[#This Row],[Ad Cost]]/tbl_Data[[#This Row],[Conversions]]</f>
        <v>66.49406175771972</v>
      </c>
      <c r="L392" s="10">
        <f>(tbl_Data[[#This Row],[Clicks]]/tbl_Data[[#This Row],[Impressions]])</f>
        <v>6.8965836282469412E-2</v>
      </c>
      <c r="M392" s="9">
        <f>tbl_Data[[#This Row],[Revenue from Ads]]/tbl_Data[[#This Row],[Ad Cost]]</f>
        <v>0.86838751160963057</v>
      </c>
    </row>
    <row r="393" spans="1:13" x14ac:dyDescent="0.35">
      <c r="A393" s="8">
        <v>45067</v>
      </c>
      <c r="B393" t="s">
        <v>14</v>
      </c>
      <c r="C393" s="9">
        <v>34313</v>
      </c>
      <c r="D393">
        <v>242550</v>
      </c>
      <c r="E393">
        <v>19529</v>
      </c>
      <c r="F393" t="s">
        <v>13</v>
      </c>
      <c r="G393" s="11">
        <v>468</v>
      </c>
      <c r="H393" s="9">
        <v>39665.65</v>
      </c>
      <c r="I393" s="9">
        <f>tbl_Data[[#This Row],[Ad Cost]]/tbl_Data[[#This Row],[Impressions]]</f>
        <v>0.14146773861059575</v>
      </c>
      <c r="J393" s="10">
        <f>tbl_Data[[#This Row],[Conversions]]/tbl_Data[[#This Row],[Clicks]]</f>
        <v>2.396436069435199E-2</v>
      </c>
      <c r="K393" s="9">
        <f>tbl_Data[[#This Row],[Ad Cost]]/tbl_Data[[#This Row],[Conversions]]</f>
        <v>73.318376068376068</v>
      </c>
      <c r="L393" s="10">
        <f>(tbl_Data[[#This Row],[Clicks]]/tbl_Data[[#This Row],[Impressions]])</f>
        <v>8.0515357658214798E-2</v>
      </c>
      <c r="M393" s="9">
        <f>tbl_Data[[#This Row],[Revenue from Ads]]/tbl_Data[[#This Row],[Ad Cost]]</f>
        <v>1.1559948124617492</v>
      </c>
    </row>
    <row r="394" spans="1:13" x14ac:dyDescent="0.35">
      <c r="A394" s="8">
        <v>45067</v>
      </c>
      <c r="B394" t="s">
        <v>19</v>
      </c>
      <c r="C394" s="9">
        <v>19971</v>
      </c>
      <c r="D394">
        <v>347839</v>
      </c>
      <c r="E394">
        <v>12632</v>
      </c>
      <c r="F394" t="s">
        <v>11</v>
      </c>
      <c r="G394">
        <v>477</v>
      </c>
      <c r="H394" s="9">
        <v>8373.1299999999992</v>
      </c>
      <c r="I394" s="9">
        <f>tbl_Data[[#This Row],[Ad Cost]]/tbl_Data[[#This Row],[Impressions]]</f>
        <v>5.7414493486929299E-2</v>
      </c>
      <c r="J394" s="10">
        <f>tbl_Data[[#This Row],[Conversions]]/tbl_Data[[#This Row],[Clicks]]</f>
        <v>3.7761241291956932E-2</v>
      </c>
      <c r="K394" s="9">
        <f>tbl_Data[[#This Row],[Ad Cost]]/tbl_Data[[#This Row],[Conversions]]</f>
        <v>41.867924528301884</v>
      </c>
      <c r="L394" s="10">
        <f>(tbl_Data[[#This Row],[Clicks]]/tbl_Data[[#This Row],[Impressions]])</f>
        <v>3.6315651781427614E-2</v>
      </c>
      <c r="M394" s="9">
        <f>tbl_Data[[#This Row],[Revenue from Ads]]/tbl_Data[[#This Row],[Ad Cost]]</f>
        <v>0.41926443342847125</v>
      </c>
    </row>
    <row r="395" spans="1:13" x14ac:dyDescent="0.35">
      <c r="A395" s="8">
        <v>45068</v>
      </c>
      <c r="B395" t="s">
        <v>20</v>
      </c>
      <c r="C395" s="9">
        <v>24213</v>
      </c>
      <c r="D395">
        <v>314885</v>
      </c>
      <c r="E395">
        <v>10204</v>
      </c>
      <c r="F395" t="s">
        <v>11</v>
      </c>
      <c r="G395">
        <v>400</v>
      </c>
      <c r="H395" s="9">
        <v>50396.82</v>
      </c>
      <c r="I395" s="9">
        <f>tbl_Data[[#This Row],[Ad Cost]]/tbl_Data[[#This Row],[Impressions]]</f>
        <v>7.6894739349286242E-2</v>
      </c>
      <c r="J395" s="10">
        <f>tbl_Data[[#This Row],[Conversions]]/tbl_Data[[#This Row],[Clicks]]</f>
        <v>3.9200313602508821E-2</v>
      </c>
      <c r="K395" s="9">
        <f>tbl_Data[[#This Row],[Ad Cost]]/tbl_Data[[#This Row],[Conversions]]</f>
        <v>60.532499999999999</v>
      </c>
      <c r="L395" s="10">
        <f>(tbl_Data[[#This Row],[Clicks]]/tbl_Data[[#This Row],[Impressions]])</f>
        <v>3.240548136621306E-2</v>
      </c>
      <c r="M395" s="9">
        <f>tbl_Data[[#This Row],[Revenue from Ads]]/tbl_Data[[#This Row],[Ad Cost]]</f>
        <v>2.0813951183248669</v>
      </c>
    </row>
    <row r="396" spans="1:13" x14ac:dyDescent="0.35">
      <c r="A396" s="8">
        <v>45068</v>
      </c>
      <c r="B396" t="s">
        <v>14</v>
      </c>
      <c r="C396" s="9">
        <v>35780</v>
      </c>
      <c r="D396">
        <v>495279</v>
      </c>
      <c r="E396">
        <v>12325</v>
      </c>
      <c r="F396" t="s">
        <v>13</v>
      </c>
      <c r="G396">
        <v>113</v>
      </c>
      <c r="H396" s="9">
        <v>49737.14</v>
      </c>
      <c r="I396" s="9">
        <f>tbl_Data[[#This Row],[Ad Cost]]/tbl_Data[[#This Row],[Impressions]]</f>
        <v>7.224211000264498E-2</v>
      </c>
      <c r="J396" s="10">
        <f>tbl_Data[[#This Row],[Conversions]]/tbl_Data[[#This Row],[Clicks]]</f>
        <v>9.168356997971602E-3</v>
      </c>
      <c r="K396" s="9">
        <f>tbl_Data[[#This Row],[Ad Cost]]/tbl_Data[[#This Row],[Conversions]]</f>
        <v>316.63716814159289</v>
      </c>
      <c r="L396" s="10">
        <f>(tbl_Data[[#This Row],[Clicks]]/tbl_Data[[#This Row],[Impressions]])</f>
        <v>2.4884963828468398E-2</v>
      </c>
      <c r="M396" s="9">
        <f>tbl_Data[[#This Row],[Revenue from Ads]]/tbl_Data[[#This Row],[Ad Cost]]</f>
        <v>1.3900821688093907</v>
      </c>
    </row>
    <row r="397" spans="1:13" x14ac:dyDescent="0.35">
      <c r="A397" s="8">
        <v>45069</v>
      </c>
      <c r="B397" t="s">
        <v>19</v>
      </c>
      <c r="C397" s="9">
        <v>25902</v>
      </c>
      <c r="D397">
        <v>479418</v>
      </c>
      <c r="E397">
        <v>18255</v>
      </c>
      <c r="F397" t="s">
        <v>11</v>
      </c>
      <c r="G397" s="11">
        <v>306</v>
      </c>
      <c r="H397" s="9">
        <v>47453.77</v>
      </c>
      <c r="I397" s="9">
        <f>tbl_Data[[#This Row],[Ad Cost]]/tbl_Data[[#This Row],[Impressions]]</f>
        <v>5.402800896086505E-2</v>
      </c>
      <c r="J397" s="10">
        <f>tbl_Data[[#This Row],[Conversions]]/tbl_Data[[#This Row],[Clicks]]</f>
        <v>1.676253081347576E-2</v>
      </c>
      <c r="K397" s="9">
        <f>tbl_Data[[#This Row],[Ad Cost]]/tbl_Data[[#This Row],[Conversions]]</f>
        <v>84.647058823529406</v>
      </c>
      <c r="L397" s="10">
        <f>(tbl_Data[[#This Row],[Clicks]]/tbl_Data[[#This Row],[Impressions]])</f>
        <v>3.8077418870380339E-2</v>
      </c>
      <c r="M397" s="9">
        <f>tbl_Data[[#This Row],[Revenue from Ads]]/tbl_Data[[#This Row],[Ad Cost]]</f>
        <v>1.8320504208169253</v>
      </c>
    </row>
    <row r="398" spans="1:13" x14ac:dyDescent="0.35">
      <c r="A398" s="8">
        <v>45069</v>
      </c>
      <c r="B398" t="s">
        <v>19</v>
      </c>
      <c r="C398" s="9">
        <v>35764</v>
      </c>
      <c r="D398">
        <v>433765</v>
      </c>
      <c r="E398">
        <v>4958</v>
      </c>
      <c r="F398" t="s">
        <v>18</v>
      </c>
      <c r="G398">
        <v>136</v>
      </c>
      <c r="H398" s="9">
        <v>34843.46</v>
      </c>
      <c r="I398" s="9">
        <f>tbl_Data[[#This Row],[Ad Cost]]/tbl_Data[[#This Row],[Impressions]]</f>
        <v>8.245017463373025E-2</v>
      </c>
      <c r="J398" s="10">
        <f>tbl_Data[[#This Row],[Conversions]]/tbl_Data[[#This Row],[Clicks]]</f>
        <v>2.7430415490116981E-2</v>
      </c>
      <c r="K398" s="9">
        <f>tbl_Data[[#This Row],[Ad Cost]]/tbl_Data[[#This Row],[Conversions]]</f>
        <v>262.97058823529414</v>
      </c>
      <c r="L398" s="10">
        <f>(tbl_Data[[#This Row],[Clicks]]/tbl_Data[[#This Row],[Impressions]])</f>
        <v>1.1430152271391191E-2</v>
      </c>
      <c r="M398" s="9">
        <f>tbl_Data[[#This Row],[Revenue from Ads]]/tbl_Data[[#This Row],[Ad Cost]]</f>
        <v>0.9742607090929426</v>
      </c>
    </row>
    <row r="399" spans="1:13" x14ac:dyDescent="0.35">
      <c r="A399" s="8">
        <v>45069</v>
      </c>
      <c r="B399" t="s">
        <v>19</v>
      </c>
      <c r="C399" s="9">
        <v>37060</v>
      </c>
      <c r="D399">
        <v>281851</v>
      </c>
      <c r="E399">
        <v>10033</v>
      </c>
      <c r="F399" t="s">
        <v>11</v>
      </c>
      <c r="G399">
        <v>393</v>
      </c>
      <c r="H399" s="9">
        <v>65093.04</v>
      </c>
      <c r="I399" s="9">
        <f>tbl_Data[[#This Row],[Ad Cost]]/tbl_Data[[#This Row],[Impressions]]</f>
        <v>0.13148791382680919</v>
      </c>
      <c r="J399" s="10">
        <f>tbl_Data[[#This Row],[Conversions]]/tbl_Data[[#This Row],[Clicks]]</f>
        <v>3.9170736569321241E-2</v>
      </c>
      <c r="K399" s="9">
        <f>tbl_Data[[#This Row],[Ad Cost]]/tbl_Data[[#This Row],[Conversions]]</f>
        <v>94.300254452926211</v>
      </c>
      <c r="L399" s="10">
        <f>(tbl_Data[[#This Row],[Clicks]]/tbl_Data[[#This Row],[Impressions]])</f>
        <v>3.5596822434548751E-2</v>
      </c>
      <c r="M399" s="9">
        <f>tbl_Data[[#This Row],[Revenue from Ads]]/tbl_Data[[#This Row],[Ad Cost]]</f>
        <v>1.7564230976794388</v>
      </c>
    </row>
    <row r="400" spans="1:13" x14ac:dyDescent="0.35">
      <c r="A400" s="8">
        <v>45069</v>
      </c>
      <c r="B400" t="s">
        <v>17</v>
      </c>
      <c r="C400" s="9">
        <v>13877</v>
      </c>
      <c r="D400">
        <v>395423</v>
      </c>
      <c r="E400">
        <v>14204</v>
      </c>
      <c r="F400" t="s">
        <v>13</v>
      </c>
      <c r="G400">
        <v>344</v>
      </c>
      <c r="H400" s="9">
        <v>67950.33</v>
      </c>
      <c r="I400" s="9">
        <f>tbl_Data[[#This Row],[Ad Cost]]/tbl_Data[[#This Row],[Impressions]]</f>
        <v>3.5094063825321237E-2</v>
      </c>
      <c r="J400" s="10">
        <f>tbl_Data[[#This Row],[Conversions]]/tbl_Data[[#This Row],[Clicks]]</f>
        <v>2.4218529991551677E-2</v>
      </c>
      <c r="K400" s="9">
        <f>tbl_Data[[#This Row],[Ad Cost]]/tbl_Data[[#This Row],[Conversions]]</f>
        <v>40.340116279069768</v>
      </c>
      <c r="L400" s="10">
        <f>(tbl_Data[[#This Row],[Clicks]]/tbl_Data[[#This Row],[Impressions]])</f>
        <v>3.5921026343940538E-2</v>
      </c>
      <c r="M400" s="9">
        <f>tbl_Data[[#This Row],[Revenue from Ads]]/tbl_Data[[#This Row],[Ad Cost]]</f>
        <v>4.8966152626648416</v>
      </c>
    </row>
    <row r="401" spans="1:13" x14ac:dyDescent="0.35">
      <c r="A401" s="8">
        <v>45069</v>
      </c>
      <c r="B401" t="s">
        <v>20</v>
      </c>
      <c r="C401" s="9">
        <v>39006</v>
      </c>
      <c r="D401">
        <v>445121</v>
      </c>
      <c r="E401">
        <v>17707</v>
      </c>
      <c r="F401" t="s">
        <v>11</v>
      </c>
      <c r="G401">
        <v>166</v>
      </c>
      <c r="H401" s="9">
        <v>23158.959999999999</v>
      </c>
      <c r="I401" s="9">
        <f>tbl_Data[[#This Row],[Ad Cost]]/tbl_Data[[#This Row],[Impressions]]</f>
        <v>8.763010507255331E-2</v>
      </c>
      <c r="J401" s="10">
        <f>tbl_Data[[#This Row],[Conversions]]/tbl_Data[[#This Row],[Clicks]]</f>
        <v>9.3748235161235666E-3</v>
      </c>
      <c r="K401" s="9">
        <f>tbl_Data[[#This Row],[Ad Cost]]/tbl_Data[[#This Row],[Conversions]]</f>
        <v>234.97590361445782</v>
      </c>
      <c r="L401" s="10">
        <f>(tbl_Data[[#This Row],[Clicks]]/tbl_Data[[#This Row],[Impressions]])</f>
        <v>3.9780194598772016E-2</v>
      </c>
      <c r="M401" s="9">
        <f>tbl_Data[[#This Row],[Revenue from Ads]]/tbl_Data[[#This Row],[Ad Cost]]</f>
        <v>0.59372814438804289</v>
      </c>
    </row>
    <row r="402" spans="1:13" x14ac:dyDescent="0.35">
      <c r="A402" s="8">
        <v>45069</v>
      </c>
      <c r="B402" t="s">
        <v>15</v>
      </c>
      <c r="C402" s="9">
        <v>47208</v>
      </c>
      <c r="D402">
        <v>499832</v>
      </c>
      <c r="E402">
        <v>13557</v>
      </c>
      <c r="F402" t="s">
        <v>13</v>
      </c>
      <c r="G402">
        <v>477</v>
      </c>
      <c r="H402" s="9">
        <v>35773.19</v>
      </c>
      <c r="I402" s="9">
        <f>tbl_Data[[#This Row],[Ad Cost]]/tbl_Data[[#This Row],[Impressions]]</f>
        <v>9.4447734438771427E-2</v>
      </c>
      <c r="J402" s="10">
        <f>tbl_Data[[#This Row],[Conversions]]/tbl_Data[[#This Row],[Clicks]]</f>
        <v>3.5184775392786014E-2</v>
      </c>
      <c r="K402" s="9">
        <f>tbl_Data[[#This Row],[Ad Cost]]/tbl_Data[[#This Row],[Conversions]]</f>
        <v>98.968553459119491</v>
      </c>
      <c r="L402" s="10">
        <f>(tbl_Data[[#This Row],[Clicks]]/tbl_Data[[#This Row],[Impressions]])</f>
        <v>2.7123113366091006E-2</v>
      </c>
      <c r="M402" s="9">
        <f>tbl_Data[[#This Row],[Revenue from Ads]]/tbl_Data[[#This Row],[Ad Cost]]</f>
        <v>0.75777813082528389</v>
      </c>
    </row>
    <row r="403" spans="1:13" x14ac:dyDescent="0.35">
      <c r="A403" s="8">
        <v>45070</v>
      </c>
      <c r="B403" t="s">
        <v>17</v>
      </c>
      <c r="C403" s="9">
        <v>5415.9</v>
      </c>
      <c r="D403">
        <v>204924</v>
      </c>
      <c r="E403">
        <v>18416</v>
      </c>
      <c r="F403" t="s">
        <v>13</v>
      </c>
      <c r="G403" s="11">
        <v>309</v>
      </c>
      <c r="H403" s="9">
        <v>40756.089999999997</v>
      </c>
      <c r="I403" s="9">
        <f>tbl_Data[[#This Row],[Ad Cost]]/tbl_Data[[#This Row],[Impressions]]</f>
        <v>2.6428822392691922E-2</v>
      </c>
      <c r="J403" s="10">
        <f>tbl_Data[[#This Row],[Conversions]]/tbl_Data[[#This Row],[Clicks]]</f>
        <v>1.6778887923544743E-2</v>
      </c>
      <c r="K403" s="9">
        <f>tbl_Data[[#This Row],[Ad Cost]]/tbl_Data[[#This Row],[Conversions]]</f>
        <v>17.527184466019417</v>
      </c>
      <c r="L403" s="10">
        <f>(tbl_Data[[#This Row],[Clicks]]/tbl_Data[[#This Row],[Impressions]])</f>
        <v>8.9867463059475711E-2</v>
      </c>
      <c r="M403" s="9">
        <f>tbl_Data[[#This Row],[Revenue from Ads]]/tbl_Data[[#This Row],[Ad Cost]]</f>
        <v>7.525266345390424</v>
      </c>
    </row>
    <row r="404" spans="1:13" x14ac:dyDescent="0.35">
      <c r="A404" s="8">
        <v>45070</v>
      </c>
      <c r="B404" t="s">
        <v>15</v>
      </c>
      <c r="C404" s="9">
        <v>46185</v>
      </c>
      <c r="D404">
        <v>343219</v>
      </c>
      <c r="E404">
        <v>3348</v>
      </c>
      <c r="F404" t="s">
        <v>11</v>
      </c>
      <c r="G404">
        <v>208</v>
      </c>
      <c r="H404" s="9">
        <v>13090.6</v>
      </c>
      <c r="I404" s="9">
        <f>tbl_Data[[#This Row],[Ad Cost]]/tbl_Data[[#This Row],[Impressions]]</f>
        <v>0.13456422867032419</v>
      </c>
      <c r="J404" s="10">
        <f>tbl_Data[[#This Row],[Conversions]]/tbl_Data[[#This Row],[Clicks]]</f>
        <v>6.2126642771804061E-2</v>
      </c>
      <c r="K404" s="9">
        <f>tbl_Data[[#This Row],[Ad Cost]]/tbl_Data[[#This Row],[Conversions]]</f>
        <v>222.04326923076923</v>
      </c>
      <c r="L404" s="10">
        <f>(tbl_Data[[#This Row],[Clicks]]/tbl_Data[[#This Row],[Impressions]])</f>
        <v>9.7547047220579285E-3</v>
      </c>
      <c r="M404" s="9">
        <f>tbl_Data[[#This Row],[Revenue from Ads]]/tbl_Data[[#This Row],[Ad Cost]]</f>
        <v>0.28343834578326299</v>
      </c>
    </row>
    <row r="405" spans="1:13" x14ac:dyDescent="0.35">
      <c r="A405" s="8">
        <v>45071</v>
      </c>
      <c r="B405" t="s">
        <v>20</v>
      </c>
      <c r="C405" s="9">
        <v>6604.6</v>
      </c>
      <c r="D405">
        <v>389214</v>
      </c>
      <c r="E405">
        <v>5760</v>
      </c>
      <c r="F405" t="s">
        <v>13</v>
      </c>
      <c r="G405">
        <v>434</v>
      </c>
      <c r="H405" s="9">
        <v>4264.51</v>
      </c>
      <c r="I405" s="9">
        <f>tbl_Data[[#This Row],[Ad Cost]]/tbl_Data[[#This Row],[Impressions]]</f>
        <v>1.6969070999501561E-2</v>
      </c>
      <c r="J405" s="10">
        <f>tbl_Data[[#This Row],[Conversions]]/tbl_Data[[#This Row],[Clicks]]</f>
        <v>7.5347222222222218E-2</v>
      </c>
      <c r="K405" s="9">
        <f>tbl_Data[[#This Row],[Ad Cost]]/tbl_Data[[#This Row],[Conversions]]</f>
        <v>15.217972350230415</v>
      </c>
      <c r="L405" s="10">
        <f>(tbl_Data[[#This Row],[Clicks]]/tbl_Data[[#This Row],[Impressions]])</f>
        <v>1.479905656014429E-2</v>
      </c>
      <c r="M405" s="9">
        <f>tbl_Data[[#This Row],[Revenue from Ads]]/tbl_Data[[#This Row],[Ad Cost]]</f>
        <v>0.64568785391999517</v>
      </c>
    </row>
    <row r="406" spans="1:13" x14ac:dyDescent="0.35">
      <c r="A406" s="8">
        <v>45071</v>
      </c>
      <c r="B406" t="s">
        <v>15</v>
      </c>
      <c r="C406" s="9">
        <v>48154</v>
      </c>
      <c r="D406">
        <v>451464</v>
      </c>
      <c r="E406">
        <v>5249</v>
      </c>
      <c r="F406" t="s">
        <v>11</v>
      </c>
      <c r="G406">
        <v>133</v>
      </c>
      <c r="H406" s="9">
        <v>65786.87</v>
      </c>
      <c r="I406" s="9">
        <f>tbl_Data[[#This Row],[Ad Cost]]/tbl_Data[[#This Row],[Impressions]]</f>
        <v>0.10666188223202736</v>
      </c>
      <c r="J406" s="10">
        <f>tbl_Data[[#This Row],[Conversions]]/tbl_Data[[#This Row],[Clicks]]</f>
        <v>2.5338159649457039E-2</v>
      </c>
      <c r="K406" s="9">
        <f>tbl_Data[[#This Row],[Ad Cost]]/tbl_Data[[#This Row],[Conversions]]</f>
        <v>362.06015037593983</v>
      </c>
      <c r="L406" s="10">
        <f>(tbl_Data[[#This Row],[Clicks]]/tbl_Data[[#This Row],[Impressions]])</f>
        <v>1.1626619176722839E-2</v>
      </c>
      <c r="M406" s="9">
        <f>tbl_Data[[#This Row],[Revenue from Ads]]/tbl_Data[[#This Row],[Ad Cost]]</f>
        <v>1.3661766416081738</v>
      </c>
    </row>
    <row r="407" spans="1:13" x14ac:dyDescent="0.35">
      <c r="A407" s="8">
        <v>45072</v>
      </c>
      <c r="B407" t="s">
        <v>14</v>
      </c>
      <c r="C407" s="9">
        <v>16153</v>
      </c>
      <c r="D407">
        <v>230685</v>
      </c>
      <c r="E407">
        <v>21640</v>
      </c>
      <c r="F407" t="s">
        <v>11</v>
      </c>
      <c r="G407" s="11">
        <v>259</v>
      </c>
      <c r="H407" s="9">
        <v>59602.07</v>
      </c>
      <c r="I407" s="9">
        <f>tbl_Data[[#This Row],[Ad Cost]]/tbl_Data[[#This Row],[Impressions]]</f>
        <v>7.0021891323666471E-2</v>
      </c>
      <c r="J407" s="10">
        <f>tbl_Data[[#This Row],[Conversions]]/tbl_Data[[#This Row],[Clicks]]</f>
        <v>1.1968576709796673E-2</v>
      </c>
      <c r="K407" s="9">
        <f>tbl_Data[[#This Row],[Ad Cost]]/tbl_Data[[#This Row],[Conversions]]</f>
        <v>62.366795366795365</v>
      </c>
      <c r="L407" s="10">
        <f>(tbl_Data[[#This Row],[Clicks]]/tbl_Data[[#This Row],[Impressions]])</f>
        <v>9.3807573097513933E-2</v>
      </c>
      <c r="M407" s="9">
        <f>tbl_Data[[#This Row],[Revenue from Ads]]/tbl_Data[[#This Row],[Ad Cost]]</f>
        <v>3.6898452299882374</v>
      </c>
    </row>
    <row r="408" spans="1:13" x14ac:dyDescent="0.35">
      <c r="A408" s="8">
        <v>45072</v>
      </c>
      <c r="B408" t="s">
        <v>20</v>
      </c>
      <c r="C408" s="9">
        <v>26274</v>
      </c>
      <c r="D408">
        <v>434630</v>
      </c>
      <c r="E408">
        <v>11514</v>
      </c>
      <c r="F408" t="s">
        <v>13</v>
      </c>
      <c r="G408">
        <v>211</v>
      </c>
      <c r="H408" s="9">
        <v>152231.79</v>
      </c>
      <c r="I408" s="9">
        <f>tbl_Data[[#This Row],[Ad Cost]]/tbl_Data[[#This Row],[Impressions]]</f>
        <v>6.0451418447875202E-2</v>
      </c>
      <c r="J408" s="10">
        <f>tbl_Data[[#This Row],[Conversions]]/tbl_Data[[#This Row],[Clicks]]</f>
        <v>1.8325516762202537E-2</v>
      </c>
      <c r="K408" s="9">
        <f>tbl_Data[[#This Row],[Ad Cost]]/tbl_Data[[#This Row],[Conversions]]</f>
        <v>124.52132701421802</v>
      </c>
      <c r="L408" s="10">
        <f>(tbl_Data[[#This Row],[Clicks]]/tbl_Data[[#This Row],[Impressions]])</f>
        <v>2.6491498515979109E-2</v>
      </c>
      <c r="M408" s="9">
        <f>tbl_Data[[#This Row],[Revenue from Ads]]/tbl_Data[[#This Row],[Ad Cost]]</f>
        <v>5.7940089061429552</v>
      </c>
    </row>
    <row r="409" spans="1:13" x14ac:dyDescent="0.35">
      <c r="A409" s="8">
        <v>45072</v>
      </c>
      <c r="B409" t="s">
        <v>17</v>
      </c>
      <c r="C409" s="9">
        <v>36235</v>
      </c>
      <c r="D409">
        <v>407693</v>
      </c>
      <c r="E409">
        <v>10528</v>
      </c>
      <c r="F409" t="s">
        <v>11</v>
      </c>
      <c r="G409">
        <v>487</v>
      </c>
      <c r="H409" s="9">
        <v>63598.879999999997</v>
      </c>
      <c r="I409" s="9">
        <f>tbl_Data[[#This Row],[Ad Cost]]/tbl_Data[[#This Row],[Impressions]]</f>
        <v>8.8878150961630445E-2</v>
      </c>
      <c r="J409" s="10">
        <f>tbl_Data[[#This Row],[Conversions]]/tbl_Data[[#This Row],[Clicks]]</f>
        <v>4.6257598784194526E-2</v>
      </c>
      <c r="K409" s="9">
        <f>tbl_Data[[#This Row],[Ad Cost]]/tbl_Data[[#This Row],[Conversions]]</f>
        <v>74.404517453798775</v>
      </c>
      <c r="L409" s="10">
        <f>(tbl_Data[[#This Row],[Clicks]]/tbl_Data[[#This Row],[Impressions]])</f>
        <v>2.5823352375439361E-2</v>
      </c>
      <c r="M409" s="9">
        <f>tbl_Data[[#This Row],[Revenue from Ads]]/tbl_Data[[#This Row],[Ad Cost]]</f>
        <v>1.7551781426797295</v>
      </c>
    </row>
    <row r="410" spans="1:13" x14ac:dyDescent="0.35">
      <c r="A410" s="8">
        <v>45073</v>
      </c>
      <c r="B410" t="s">
        <v>16</v>
      </c>
      <c r="C410" s="9">
        <v>12097</v>
      </c>
      <c r="D410">
        <v>324145</v>
      </c>
      <c r="E410">
        <v>8849</v>
      </c>
      <c r="F410" t="s">
        <v>11</v>
      </c>
      <c r="G410">
        <v>432</v>
      </c>
      <c r="H410" s="9">
        <v>42912.37</v>
      </c>
      <c r="I410" s="9">
        <f>tbl_Data[[#This Row],[Ad Cost]]/tbl_Data[[#This Row],[Impressions]]</f>
        <v>3.7319718027426001E-2</v>
      </c>
      <c r="J410" s="10">
        <f>tbl_Data[[#This Row],[Conversions]]/tbl_Data[[#This Row],[Clicks]]</f>
        <v>4.8819075601762914E-2</v>
      </c>
      <c r="K410" s="9">
        <f>tbl_Data[[#This Row],[Ad Cost]]/tbl_Data[[#This Row],[Conversions]]</f>
        <v>28.002314814814813</v>
      </c>
      <c r="L410" s="10">
        <f>(tbl_Data[[#This Row],[Clicks]]/tbl_Data[[#This Row],[Impressions]])</f>
        <v>2.7299511021302195E-2</v>
      </c>
      <c r="M410" s="9">
        <f>tbl_Data[[#This Row],[Revenue from Ads]]/tbl_Data[[#This Row],[Ad Cost]]</f>
        <v>3.5473563693477725</v>
      </c>
    </row>
    <row r="411" spans="1:13" x14ac:dyDescent="0.35">
      <c r="A411" s="8">
        <v>45073</v>
      </c>
      <c r="B411" t="s">
        <v>16</v>
      </c>
      <c r="C411" s="9">
        <v>31831</v>
      </c>
      <c r="D411">
        <v>463205</v>
      </c>
      <c r="E411">
        <v>18969</v>
      </c>
      <c r="F411" t="s">
        <v>11</v>
      </c>
      <c r="G411">
        <v>104</v>
      </c>
      <c r="H411" s="9">
        <v>68645.7</v>
      </c>
      <c r="I411" s="9">
        <f>tbl_Data[[#This Row],[Ad Cost]]/tbl_Data[[#This Row],[Impressions]]</f>
        <v>6.8719033689187289E-2</v>
      </c>
      <c r="J411" s="10">
        <f>tbl_Data[[#This Row],[Conversions]]/tbl_Data[[#This Row],[Clicks]]</f>
        <v>5.4826295534819974E-3</v>
      </c>
      <c r="K411" s="9">
        <f>tbl_Data[[#This Row],[Ad Cost]]/tbl_Data[[#This Row],[Conversions]]</f>
        <v>306.06730769230768</v>
      </c>
      <c r="L411" s="10">
        <f>(tbl_Data[[#This Row],[Clicks]]/tbl_Data[[#This Row],[Impressions]])</f>
        <v>4.0951630487581089E-2</v>
      </c>
      <c r="M411" s="9">
        <f>tbl_Data[[#This Row],[Revenue from Ads]]/tbl_Data[[#This Row],[Ad Cost]]</f>
        <v>2.1565674970940276</v>
      </c>
    </row>
    <row r="412" spans="1:13" x14ac:dyDescent="0.35">
      <c r="A412" s="8">
        <v>45073</v>
      </c>
      <c r="B412" t="s">
        <v>17</v>
      </c>
      <c r="C412" s="9">
        <v>4281.3</v>
      </c>
      <c r="D412">
        <v>374821</v>
      </c>
      <c r="E412">
        <v>15315</v>
      </c>
      <c r="F412" t="s">
        <v>13</v>
      </c>
      <c r="G412">
        <v>171</v>
      </c>
      <c r="H412" s="9">
        <v>21779.18</v>
      </c>
      <c r="I412" s="9">
        <f>tbl_Data[[#This Row],[Ad Cost]]/tbl_Data[[#This Row],[Impressions]]</f>
        <v>1.1422252221727172E-2</v>
      </c>
      <c r="J412" s="10">
        <f>tbl_Data[[#This Row],[Conversions]]/tbl_Data[[#This Row],[Clicks]]</f>
        <v>1.1165523996082272E-2</v>
      </c>
      <c r="K412" s="9">
        <f>tbl_Data[[#This Row],[Ad Cost]]/tbl_Data[[#This Row],[Conversions]]</f>
        <v>25.036842105263158</v>
      </c>
      <c r="L412" s="10">
        <f>(tbl_Data[[#This Row],[Clicks]]/tbl_Data[[#This Row],[Impressions]])</f>
        <v>4.0859503603053189E-2</v>
      </c>
      <c r="M412" s="9">
        <f>tbl_Data[[#This Row],[Revenue from Ads]]/tbl_Data[[#This Row],[Ad Cost]]</f>
        <v>5.0870483264429023</v>
      </c>
    </row>
    <row r="413" spans="1:13" x14ac:dyDescent="0.35">
      <c r="A413" s="8">
        <v>45073</v>
      </c>
      <c r="B413" t="s">
        <v>20</v>
      </c>
      <c r="C413" s="9">
        <v>16729</v>
      </c>
      <c r="D413">
        <v>487472</v>
      </c>
      <c r="E413">
        <v>17326</v>
      </c>
      <c r="F413" t="s">
        <v>11</v>
      </c>
      <c r="G413">
        <v>431</v>
      </c>
      <c r="H413" s="9">
        <v>3285.61</v>
      </c>
      <c r="I413" s="9">
        <f>tbl_Data[[#This Row],[Ad Cost]]/tbl_Data[[#This Row],[Impressions]]</f>
        <v>3.4317868513473591E-2</v>
      </c>
      <c r="J413" s="10">
        <f>tbl_Data[[#This Row],[Conversions]]/tbl_Data[[#This Row],[Clicks]]</f>
        <v>2.487590903843934E-2</v>
      </c>
      <c r="K413" s="9">
        <f>tbl_Data[[#This Row],[Ad Cost]]/tbl_Data[[#This Row],[Conversions]]</f>
        <v>38.814385150812065</v>
      </c>
      <c r="L413" s="10">
        <f>(tbl_Data[[#This Row],[Clicks]]/tbl_Data[[#This Row],[Impressions]])</f>
        <v>3.5542554239012702E-2</v>
      </c>
      <c r="M413" s="9">
        <f>tbl_Data[[#This Row],[Revenue from Ads]]/tbl_Data[[#This Row],[Ad Cost]]</f>
        <v>0.19640205630940283</v>
      </c>
    </row>
    <row r="414" spans="1:13" x14ac:dyDescent="0.35">
      <c r="A414" s="8">
        <v>45074</v>
      </c>
      <c r="B414" t="s">
        <v>16</v>
      </c>
      <c r="C414" s="9">
        <v>9537.4</v>
      </c>
      <c r="D414">
        <v>364561</v>
      </c>
      <c r="E414">
        <v>17619</v>
      </c>
      <c r="F414" t="s">
        <v>11</v>
      </c>
      <c r="G414">
        <v>200</v>
      </c>
      <c r="H414" s="9">
        <v>63463.03</v>
      </c>
      <c r="I414" s="9">
        <f>tbl_Data[[#This Row],[Ad Cost]]/tbl_Data[[#This Row],[Impressions]]</f>
        <v>2.6161328282509649E-2</v>
      </c>
      <c r="J414" s="10">
        <f>tbl_Data[[#This Row],[Conversions]]/tbl_Data[[#This Row],[Clicks]]</f>
        <v>1.1351382030762245E-2</v>
      </c>
      <c r="K414" s="9">
        <f>tbl_Data[[#This Row],[Ad Cost]]/tbl_Data[[#This Row],[Conversions]]</f>
        <v>47.686999999999998</v>
      </c>
      <c r="L414" s="10">
        <f>(tbl_Data[[#This Row],[Clicks]]/tbl_Data[[#This Row],[Impressions]])</f>
        <v>4.8329360518541475E-2</v>
      </c>
      <c r="M414" s="9">
        <f>tbl_Data[[#This Row],[Revenue from Ads]]/tbl_Data[[#This Row],[Ad Cost]]</f>
        <v>6.6541227168830082</v>
      </c>
    </row>
    <row r="415" spans="1:13" x14ac:dyDescent="0.35">
      <c r="A415" s="8">
        <v>45076</v>
      </c>
      <c r="B415" t="s">
        <v>20</v>
      </c>
      <c r="C415" s="9">
        <v>26402</v>
      </c>
      <c r="D415">
        <v>352158</v>
      </c>
      <c r="E415">
        <v>21680</v>
      </c>
      <c r="F415" t="s">
        <v>11</v>
      </c>
      <c r="G415" s="11">
        <v>520</v>
      </c>
      <c r="H415" s="9">
        <v>32282.66</v>
      </c>
      <c r="I415" s="9">
        <f>tbl_Data[[#This Row],[Ad Cost]]/tbl_Data[[#This Row],[Impressions]]</f>
        <v>7.4972029600349849E-2</v>
      </c>
      <c r="J415" s="10">
        <f>tbl_Data[[#This Row],[Conversions]]/tbl_Data[[#This Row],[Clicks]]</f>
        <v>2.3985239852398525E-2</v>
      </c>
      <c r="K415" s="9">
        <f>tbl_Data[[#This Row],[Ad Cost]]/tbl_Data[[#This Row],[Conversions]]</f>
        <v>50.773076923076921</v>
      </c>
      <c r="L415" s="10">
        <f>(tbl_Data[[#This Row],[Clicks]]/tbl_Data[[#This Row],[Impressions]])</f>
        <v>6.1563275575167963E-2</v>
      </c>
      <c r="M415" s="9">
        <f>tbl_Data[[#This Row],[Revenue from Ads]]/tbl_Data[[#This Row],[Ad Cost]]</f>
        <v>1.2227353988334217</v>
      </c>
    </row>
    <row r="416" spans="1:13" x14ac:dyDescent="0.35">
      <c r="A416" s="8">
        <v>45076</v>
      </c>
      <c r="B416" t="s">
        <v>12</v>
      </c>
      <c r="C416" s="9">
        <v>23414</v>
      </c>
      <c r="D416">
        <v>313895</v>
      </c>
      <c r="E416">
        <v>15211</v>
      </c>
      <c r="F416" t="s">
        <v>11</v>
      </c>
      <c r="G416">
        <v>391</v>
      </c>
      <c r="H416" s="9">
        <v>18134.650000000001</v>
      </c>
      <c r="I416" s="9">
        <f>tbl_Data[[#This Row],[Ad Cost]]/tbl_Data[[#This Row],[Impressions]]</f>
        <v>7.4591822106118283E-2</v>
      </c>
      <c r="J416" s="10">
        <f>tbl_Data[[#This Row],[Conversions]]/tbl_Data[[#This Row],[Clicks]]</f>
        <v>2.5705081848662152E-2</v>
      </c>
      <c r="K416" s="9">
        <f>tbl_Data[[#This Row],[Ad Cost]]/tbl_Data[[#This Row],[Conversions]]</f>
        <v>59.882352941176471</v>
      </c>
      <c r="L416" s="10">
        <f>(tbl_Data[[#This Row],[Clicks]]/tbl_Data[[#This Row],[Impressions]])</f>
        <v>4.8458879561636851E-2</v>
      </c>
      <c r="M416" s="9">
        <f>tbl_Data[[#This Row],[Revenue from Ads]]/tbl_Data[[#This Row],[Ad Cost]]</f>
        <v>0.77452165371145476</v>
      </c>
    </row>
    <row r="417" spans="1:13" x14ac:dyDescent="0.35">
      <c r="A417" s="8">
        <v>45077</v>
      </c>
      <c r="B417" t="s">
        <v>15</v>
      </c>
      <c r="C417" s="9">
        <v>40379</v>
      </c>
      <c r="D417">
        <v>372869</v>
      </c>
      <c r="E417">
        <v>3331</v>
      </c>
      <c r="F417" t="s">
        <v>22</v>
      </c>
      <c r="G417">
        <v>186</v>
      </c>
      <c r="H417" s="9">
        <v>248912</v>
      </c>
      <c r="I417" s="9">
        <f>tbl_Data[[#This Row],[Ad Cost]]/tbl_Data[[#This Row],[Impressions]]</f>
        <v>0.1082927247907442</v>
      </c>
      <c r="J417" s="10">
        <f>tbl_Data[[#This Row],[Conversions]]/tbl_Data[[#This Row],[Clicks]]</f>
        <v>5.5839087361152805E-2</v>
      </c>
      <c r="K417" s="9">
        <f>tbl_Data[[#This Row],[Ad Cost]]/tbl_Data[[#This Row],[Conversions]]</f>
        <v>217.09139784946237</v>
      </c>
      <c r="L417" s="10">
        <f>(tbl_Data[[#This Row],[Clicks]]/tbl_Data[[#This Row],[Impressions]])</f>
        <v>8.9334323851003976E-3</v>
      </c>
      <c r="M417" s="9">
        <f>tbl_Data[[#This Row],[Revenue from Ads]]/tbl_Data[[#This Row],[Ad Cost]]</f>
        <v>6.1643923821788551</v>
      </c>
    </row>
    <row r="418" spans="1:13" x14ac:dyDescent="0.35">
      <c r="A418" s="8">
        <v>45077</v>
      </c>
      <c r="B418" t="s">
        <v>15</v>
      </c>
      <c r="C418" s="9">
        <v>38152</v>
      </c>
      <c r="D418">
        <v>390818</v>
      </c>
      <c r="E418">
        <v>14806</v>
      </c>
      <c r="F418" t="s">
        <v>11</v>
      </c>
      <c r="G418">
        <v>101</v>
      </c>
      <c r="H418" s="9">
        <v>46105.54</v>
      </c>
      <c r="I418" s="9">
        <f>tbl_Data[[#This Row],[Ad Cost]]/tbl_Data[[#This Row],[Impressions]]</f>
        <v>9.7620887471917869E-2</v>
      </c>
      <c r="J418" s="10">
        <f>tbl_Data[[#This Row],[Conversions]]/tbl_Data[[#This Row],[Clicks]]</f>
        <v>6.8215588275023636E-3</v>
      </c>
      <c r="K418" s="9">
        <f>tbl_Data[[#This Row],[Ad Cost]]/tbl_Data[[#This Row],[Conversions]]</f>
        <v>377.74257425742576</v>
      </c>
      <c r="L418" s="10">
        <f>(tbl_Data[[#This Row],[Clicks]]/tbl_Data[[#This Row],[Impressions]])</f>
        <v>3.7884641956102326E-2</v>
      </c>
      <c r="M418" s="9">
        <f>tbl_Data[[#This Row],[Revenue from Ads]]/tbl_Data[[#This Row],[Ad Cost]]</f>
        <v>1.208469804990564</v>
      </c>
    </row>
    <row r="419" spans="1:13" x14ac:dyDescent="0.35">
      <c r="A419" s="8">
        <v>45077</v>
      </c>
      <c r="B419" t="s">
        <v>16</v>
      </c>
      <c r="C419" s="9">
        <v>8543.2000000000007</v>
      </c>
      <c r="D419">
        <v>474745</v>
      </c>
      <c r="E419">
        <v>13477</v>
      </c>
      <c r="F419" t="s">
        <v>11</v>
      </c>
      <c r="G419">
        <v>630</v>
      </c>
      <c r="H419" s="9">
        <v>59304.6</v>
      </c>
      <c r="I419" s="9">
        <f>tbl_Data[[#This Row],[Ad Cost]]/tbl_Data[[#This Row],[Impressions]]</f>
        <v>1.7995344869350918E-2</v>
      </c>
      <c r="J419" s="10">
        <f>tbl_Data[[#This Row],[Conversions]]/tbl_Data[[#This Row],[Clicks]]</f>
        <v>4.6746308525636271E-2</v>
      </c>
      <c r="K419" s="9">
        <f>tbl_Data[[#This Row],[Ad Cost]]/tbl_Data[[#This Row],[Conversions]]</f>
        <v>13.560634920634921</v>
      </c>
      <c r="L419" s="10">
        <f>(tbl_Data[[#This Row],[Clicks]]/tbl_Data[[#This Row],[Impressions]])</f>
        <v>2.8387871383584871E-2</v>
      </c>
      <c r="M419" s="9">
        <f>tbl_Data[[#This Row],[Revenue from Ads]]/tbl_Data[[#This Row],[Ad Cost]]</f>
        <v>6.9417314355276707</v>
      </c>
    </row>
    <row r="420" spans="1:13" x14ac:dyDescent="0.35">
      <c r="A420" s="8">
        <v>45078</v>
      </c>
      <c r="B420" t="s">
        <v>15</v>
      </c>
      <c r="C420" s="9">
        <v>12650</v>
      </c>
      <c r="D420">
        <v>376790</v>
      </c>
      <c r="E420">
        <v>9683</v>
      </c>
      <c r="F420" t="s">
        <v>11</v>
      </c>
      <c r="G420" s="11">
        <v>162</v>
      </c>
      <c r="H420" s="9">
        <v>44658.82</v>
      </c>
      <c r="I420" s="9">
        <f>tbl_Data[[#This Row],[Ad Cost]]/tbl_Data[[#This Row],[Impressions]]</f>
        <v>3.3573077841768627E-2</v>
      </c>
      <c r="J420" s="10">
        <f>tbl_Data[[#This Row],[Conversions]]/tbl_Data[[#This Row],[Clicks]]</f>
        <v>1.6730352163585666E-2</v>
      </c>
      <c r="K420" s="9">
        <f>tbl_Data[[#This Row],[Ad Cost]]/tbl_Data[[#This Row],[Conversions]]</f>
        <v>78.086419753086417</v>
      </c>
      <c r="L420" s="10">
        <f>(tbl_Data[[#This Row],[Clicks]]/tbl_Data[[#This Row],[Impressions]])</f>
        <v>2.5698665038881074E-2</v>
      </c>
      <c r="M420" s="9">
        <f>tbl_Data[[#This Row],[Revenue from Ads]]/tbl_Data[[#This Row],[Ad Cost]]</f>
        <v>3.5303415019762845</v>
      </c>
    </row>
    <row r="421" spans="1:13" x14ac:dyDescent="0.35">
      <c r="A421" s="8">
        <v>45078</v>
      </c>
      <c r="B421" t="s">
        <v>19</v>
      </c>
      <c r="C421" s="9">
        <v>23140</v>
      </c>
      <c r="D421">
        <v>340040</v>
      </c>
      <c r="E421">
        <v>12306</v>
      </c>
      <c r="F421" t="s">
        <v>11</v>
      </c>
      <c r="G421">
        <v>386</v>
      </c>
      <c r="H421" s="9">
        <v>24311.53</v>
      </c>
      <c r="I421" s="9">
        <f>tbl_Data[[#This Row],[Ad Cost]]/tbl_Data[[#This Row],[Impressions]]</f>
        <v>6.8050817550876372E-2</v>
      </c>
      <c r="J421" s="10">
        <f>tbl_Data[[#This Row],[Conversions]]/tbl_Data[[#This Row],[Clicks]]</f>
        <v>3.1366812936778808E-2</v>
      </c>
      <c r="K421" s="9">
        <f>tbl_Data[[#This Row],[Ad Cost]]/tbl_Data[[#This Row],[Conversions]]</f>
        <v>59.948186528497409</v>
      </c>
      <c r="L421" s="10">
        <f>(tbl_Data[[#This Row],[Clicks]]/tbl_Data[[#This Row],[Impressions]])</f>
        <v>3.618986001646865E-2</v>
      </c>
      <c r="M421" s="9">
        <f>tbl_Data[[#This Row],[Revenue from Ads]]/tbl_Data[[#This Row],[Ad Cost]]</f>
        <v>1.0506279170267934</v>
      </c>
    </row>
    <row r="422" spans="1:13" x14ac:dyDescent="0.35">
      <c r="A422" s="8">
        <v>45078</v>
      </c>
      <c r="B422" t="s">
        <v>19</v>
      </c>
      <c r="C422" s="9">
        <v>33862</v>
      </c>
      <c r="D422">
        <v>340357</v>
      </c>
      <c r="E422">
        <v>6305</v>
      </c>
      <c r="F422" t="s">
        <v>11</v>
      </c>
      <c r="G422">
        <v>431</v>
      </c>
      <c r="H422" s="9">
        <v>32745.46</v>
      </c>
      <c r="I422" s="9">
        <f>tbl_Data[[#This Row],[Ad Cost]]/tbl_Data[[#This Row],[Impressions]]</f>
        <v>9.9489653510872411E-2</v>
      </c>
      <c r="J422" s="10">
        <f>tbl_Data[[#This Row],[Conversions]]/tbl_Data[[#This Row],[Clicks]]</f>
        <v>6.8358445678033314E-2</v>
      </c>
      <c r="K422" s="9">
        <f>tbl_Data[[#This Row],[Ad Cost]]/tbl_Data[[#This Row],[Conversions]]</f>
        <v>78.566125290023209</v>
      </c>
      <c r="L422" s="10">
        <f>(tbl_Data[[#This Row],[Clicks]]/tbl_Data[[#This Row],[Impressions]])</f>
        <v>1.8524666746974502E-2</v>
      </c>
      <c r="M422" s="9">
        <f>tbl_Data[[#This Row],[Revenue from Ads]]/tbl_Data[[#This Row],[Ad Cost]]</f>
        <v>0.96702675565530682</v>
      </c>
    </row>
    <row r="423" spans="1:13" x14ac:dyDescent="0.35">
      <c r="A423" s="8">
        <v>45078</v>
      </c>
      <c r="B423" t="s">
        <v>20</v>
      </c>
      <c r="C423" s="9">
        <v>31968</v>
      </c>
      <c r="D423">
        <v>231243</v>
      </c>
      <c r="E423">
        <v>14296</v>
      </c>
      <c r="F423" t="s">
        <v>11</v>
      </c>
      <c r="G423">
        <v>308</v>
      </c>
      <c r="H423" s="9">
        <v>42565.73</v>
      </c>
      <c r="I423" s="9">
        <f>tbl_Data[[#This Row],[Ad Cost]]/tbl_Data[[#This Row],[Impressions]]</f>
        <v>0.13824418468883382</v>
      </c>
      <c r="J423" s="10">
        <f>tbl_Data[[#This Row],[Conversions]]/tbl_Data[[#This Row],[Clicks]]</f>
        <v>2.1544487968662564E-2</v>
      </c>
      <c r="K423" s="9">
        <f>tbl_Data[[#This Row],[Ad Cost]]/tbl_Data[[#This Row],[Conversions]]</f>
        <v>103.79220779220779</v>
      </c>
      <c r="L423" s="10">
        <f>(tbl_Data[[#This Row],[Clicks]]/tbl_Data[[#This Row],[Impressions]])</f>
        <v>6.1822411921658167E-2</v>
      </c>
      <c r="M423" s="9">
        <f>tbl_Data[[#This Row],[Revenue from Ads]]/tbl_Data[[#This Row],[Ad Cost]]</f>
        <v>1.3315105730730732</v>
      </c>
    </row>
    <row r="424" spans="1:13" x14ac:dyDescent="0.35">
      <c r="A424" s="8">
        <v>45078</v>
      </c>
      <c r="B424" t="s">
        <v>16</v>
      </c>
      <c r="C424" s="9">
        <v>34702</v>
      </c>
      <c r="D424">
        <v>456772</v>
      </c>
      <c r="E424">
        <v>7679</v>
      </c>
      <c r="F424" t="s">
        <v>21</v>
      </c>
      <c r="G424">
        <v>237</v>
      </c>
      <c r="H424" s="9">
        <v>67998.009999999995</v>
      </c>
      <c r="I424" s="9">
        <f>tbl_Data[[#This Row],[Ad Cost]]/tbl_Data[[#This Row],[Impressions]]</f>
        <v>7.5972257493891915E-2</v>
      </c>
      <c r="J424" s="10">
        <f>tbl_Data[[#This Row],[Conversions]]/tbl_Data[[#This Row],[Clicks]]</f>
        <v>3.0863393671050919E-2</v>
      </c>
      <c r="K424" s="9">
        <f>tbl_Data[[#This Row],[Ad Cost]]/tbl_Data[[#This Row],[Conversions]]</f>
        <v>146.42194092827003</v>
      </c>
      <c r="L424" s="10">
        <f>(tbl_Data[[#This Row],[Clicks]]/tbl_Data[[#This Row],[Impressions]])</f>
        <v>1.6811450789452943E-2</v>
      </c>
      <c r="M424" s="9">
        <f>tbl_Data[[#This Row],[Revenue from Ads]]/tbl_Data[[#This Row],[Ad Cost]]</f>
        <v>1.9594838914183619</v>
      </c>
    </row>
    <row r="425" spans="1:13" x14ac:dyDescent="0.35">
      <c r="A425" s="8">
        <v>45079</v>
      </c>
      <c r="B425" t="s">
        <v>20</v>
      </c>
      <c r="C425" s="9">
        <v>48484</v>
      </c>
      <c r="D425">
        <v>438705</v>
      </c>
      <c r="E425">
        <v>6528</v>
      </c>
      <c r="F425" t="s">
        <v>18</v>
      </c>
      <c r="G425" s="11">
        <v>470</v>
      </c>
      <c r="H425" s="9">
        <v>53325.58</v>
      </c>
      <c r="I425" s="9">
        <f>tbl_Data[[#This Row],[Ad Cost]]/tbl_Data[[#This Row],[Impressions]]</f>
        <v>0.11051617829748921</v>
      </c>
      <c r="J425" s="10">
        <f>tbl_Data[[#This Row],[Conversions]]/tbl_Data[[#This Row],[Clicks]]</f>
        <v>7.1997549019607837E-2</v>
      </c>
      <c r="K425" s="9">
        <f>tbl_Data[[#This Row],[Ad Cost]]/tbl_Data[[#This Row],[Conversions]]</f>
        <v>103.15744680851064</v>
      </c>
      <c r="L425" s="10">
        <f>(tbl_Data[[#This Row],[Clicks]]/tbl_Data[[#This Row],[Impressions]])</f>
        <v>1.4880158648750299E-2</v>
      </c>
      <c r="M425" s="9">
        <f>tbl_Data[[#This Row],[Revenue from Ads]]/tbl_Data[[#This Row],[Ad Cost]]</f>
        <v>1.0998593350383632</v>
      </c>
    </row>
    <row r="426" spans="1:13" x14ac:dyDescent="0.35">
      <c r="A426" s="8">
        <v>45079</v>
      </c>
      <c r="B426" t="s">
        <v>15</v>
      </c>
      <c r="C426" s="9">
        <v>35573</v>
      </c>
      <c r="D426">
        <v>451793</v>
      </c>
      <c r="E426">
        <v>13914</v>
      </c>
      <c r="F426" t="s">
        <v>13</v>
      </c>
      <c r="G426">
        <v>255</v>
      </c>
      <c r="H426" s="9">
        <v>45068.14</v>
      </c>
      <c r="I426" s="9">
        <f>tbl_Data[[#This Row],[Ad Cost]]/tbl_Data[[#This Row],[Impressions]]</f>
        <v>7.8737386369421389E-2</v>
      </c>
      <c r="J426" s="10">
        <f>tbl_Data[[#This Row],[Conversions]]/tbl_Data[[#This Row],[Clicks]]</f>
        <v>1.8326865028029323E-2</v>
      </c>
      <c r="K426" s="9">
        <f>tbl_Data[[#This Row],[Ad Cost]]/tbl_Data[[#This Row],[Conversions]]</f>
        <v>139.50196078431372</v>
      </c>
      <c r="L426" s="10">
        <f>(tbl_Data[[#This Row],[Clicks]]/tbl_Data[[#This Row],[Impressions]])</f>
        <v>3.0797289909316877E-2</v>
      </c>
      <c r="M426" s="9">
        <f>tbl_Data[[#This Row],[Revenue from Ads]]/tbl_Data[[#This Row],[Ad Cost]]</f>
        <v>1.2669198549461671</v>
      </c>
    </row>
    <row r="427" spans="1:13" x14ac:dyDescent="0.35">
      <c r="A427" s="8">
        <v>45079</v>
      </c>
      <c r="B427" t="s">
        <v>20</v>
      </c>
      <c r="C427" s="9">
        <v>14378</v>
      </c>
      <c r="D427">
        <v>319874</v>
      </c>
      <c r="E427">
        <v>18033</v>
      </c>
      <c r="F427" t="s">
        <v>13</v>
      </c>
      <c r="G427">
        <v>353</v>
      </c>
      <c r="H427" s="9">
        <v>38151.279999999999</v>
      </c>
      <c r="I427" s="9">
        <f>tbl_Data[[#This Row],[Ad Cost]]/tbl_Data[[#This Row],[Impressions]]</f>
        <v>4.4948948648530357E-2</v>
      </c>
      <c r="J427" s="10">
        <f>tbl_Data[[#This Row],[Conversions]]/tbl_Data[[#This Row],[Clicks]]</f>
        <v>1.9575223201907615E-2</v>
      </c>
      <c r="K427" s="9">
        <f>tbl_Data[[#This Row],[Ad Cost]]/tbl_Data[[#This Row],[Conversions]]</f>
        <v>40.730878186968837</v>
      </c>
      <c r="L427" s="10">
        <f>(tbl_Data[[#This Row],[Clicks]]/tbl_Data[[#This Row],[Impressions]])</f>
        <v>5.6375322783345942E-2</v>
      </c>
      <c r="M427" s="9">
        <f>tbl_Data[[#This Row],[Revenue from Ads]]/tbl_Data[[#This Row],[Ad Cost]]</f>
        <v>2.6534483238280706</v>
      </c>
    </row>
    <row r="428" spans="1:13" x14ac:dyDescent="0.35">
      <c r="A428" s="8">
        <v>45079</v>
      </c>
      <c r="B428" t="s">
        <v>20</v>
      </c>
      <c r="C428" s="9">
        <v>4029.9</v>
      </c>
      <c r="D428">
        <v>481514</v>
      </c>
      <c r="E428">
        <v>19081</v>
      </c>
      <c r="F428" t="s">
        <v>13</v>
      </c>
      <c r="G428">
        <v>229</v>
      </c>
      <c r="H428" s="9">
        <v>23346.35</v>
      </c>
      <c r="I428" s="9">
        <f>tbl_Data[[#This Row],[Ad Cost]]/tbl_Data[[#This Row],[Impressions]]</f>
        <v>8.369227062972209E-3</v>
      </c>
      <c r="J428" s="10">
        <f>tbl_Data[[#This Row],[Conversions]]/tbl_Data[[#This Row],[Clicks]]</f>
        <v>1.2001467428331849E-2</v>
      </c>
      <c r="K428" s="9">
        <f>tbl_Data[[#This Row],[Ad Cost]]/tbl_Data[[#This Row],[Conversions]]</f>
        <v>17.597816593886463</v>
      </c>
      <c r="L428" s="10">
        <f>(tbl_Data[[#This Row],[Clicks]]/tbl_Data[[#This Row],[Impressions]])</f>
        <v>3.9627092877881014E-2</v>
      </c>
      <c r="M428" s="9">
        <f>tbl_Data[[#This Row],[Revenue from Ads]]/tbl_Data[[#This Row],[Ad Cost]]</f>
        <v>5.7932827117298187</v>
      </c>
    </row>
    <row r="429" spans="1:13" x14ac:dyDescent="0.35">
      <c r="A429" s="8">
        <v>45080</v>
      </c>
      <c r="B429" t="s">
        <v>14</v>
      </c>
      <c r="C429" s="9">
        <v>8603.5</v>
      </c>
      <c r="D429">
        <v>461451</v>
      </c>
      <c r="E429">
        <v>15266</v>
      </c>
      <c r="F429" t="s">
        <v>13</v>
      </c>
      <c r="G429" s="11">
        <v>777</v>
      </c>
      <c r="H429" s="9">
        <v>52096.93</v>
      </c>
      <c r="I429" s="9">
        <f>tbl_Data[[#This Row],[Ad Cost]]/tbl_Data[[#This Row],[Impressions]]</f>
        <v>1.8644449789901853E-2</v>
      </c>
      <c r="J429" s="10">
        <f>tbl_Data[[#This Row],[Conversions]]/tbl_Data[[#This Row],[Clicks]]</f>
        <v>5.0897419101270797E-2</v>
      </c>
      <c r="K429" s="9">
        <f>tbl_Data[[#This Row],[Ad Cost]]/tbl_Data[[#This Row],[Conversions]]</f>
        <v>11.072715572715573</v>
      </c>
      <c r="L429" s="10">
        <f>(tbl_Data[[#This Row],[Clicks]]/tbl_Data[[#This Row],[Impressions]])</f>
        <v>3.3082602486504527E-2</v>
      </c>
      <c r="M429" s="9">
        <f>tbl_Data[[#This Row],[Revenue from Ads]]/tbl_Data[[#This Row],[Ad Cost]]</f>
        <v>6.0553181844598125</v>
      </c>
    </row>
    <row r="430" spans="1:13" x14ac:dyDescent="0.35">
      <c r="A430" s="8">
        <v>45080</v>
      </c>
      <c r="B430" t="s">
        <v>15</v>
      </c>
      <c r="C430" s="9">
        <v>33506</v>
      </c>
      <c r="D430">
        <v>324075</v>
      </c>
      <c r="E430">
        <v>8752</v>
      </c>
      <c r="F430" t="s">
        <v>13</v>
      </c>
      <c r="G430">
        <v>431</v>
      </c>
      <c r="H430" s="9">
        <v>52506.83</v>
      </c>
      <c r="I430" s="9">
        <f>tbl_Data[[#This Row],[Ad Cost]]/tbl_Data[[#This Row],[Impressions]]</f>
        <v>0.10338964745815012</v>
      </c>
      <c r="J430" s="10">
        <f>tbl_Data[[#This Row],[Conversions]]/tbl_Data[[#This Row],[Clicks]]</f>
        <v>4.9245886654478974E-2</v>
      </c>
      <c r="K430" s="9">
        <f>tbl_Data[[#This Row],[Ad Cost]]/tbl_Data[[#This Row],[Conversions]]</f>
        <v>77.740139211136892</v>
      </c>
      <c r="L430" s="10">
        <f>(tbl_Data[[#This Row],[Clicks]]/tbl_Data[[#This Row],[Impressions]])</f>
        <v>2.700609426830209E-2</v>
      </c>
      <c r="M430" s="9">
        <f>tbl_Data[[#This Row],[Revenue from Ads]]/tbl_Data[[#This Row],[Ad Cost]]</f>
        <v>1.567087387333612</v>
      </c>
    </row>
    <row r="431" spans="1:13" x14ac:dyDescent="0.35">
      <c r="A431" s="8">
        <v>45080</v>
      </c>
      <c r="B431" t="s">
        <v>16</v>
      </c>
      <c r="C431" s="9">
        <v>16479</v>
      </c>
      <c r="D431">
        <v>465987</v>
      </c>
      <c r="E431">
        <v>17574</v>
      </c>
      <c r="F431" t="s">
        <v>11</v>
      </c>
      <c r="G431">
        <v>428</v>
      </c>
      <c r="H431" s="9">
        <v>40531.480000000003</v>
      </c>
      <c r="I431" s="9">
        <f>tbl_Data[[#This Row],[Ad Cost]]/tbl_Data[[#This Row],[Impressions]]</f>
        <v>3.5363647483728083E-2</v>
      </c>
      <c r="J431" s="10">
        <f>tbl_Data[[#This Row],[Conversions]]/tbl_Data[[#This Row],[Clicks]]</f>
        <v>2.4354159553886423E-2</v>
      </c>
      <c r="K431" s="9">
        <f>tbl_Data[[#This Row],[Ad Cost]]/tbl_Data[[#This Row],[Conversions]]</f>
        <v>38.502336448598129</v>
      </c>
      <c r="L431" s="10">
        <f>(tbl_Data[[#This Row],[Clicks]]/tbl_Data[[#This Row],[Impressions]])</f>
        <v>3.7713498445235596E-2</v>
      </c>
      <c r="M431" s="9">
        <f>tbl_Data[[#This Row],[Revenue from Ads]]/tbl_Data[[#This Row],[Ad Cost]]</f>
        <v>2.4595837126039202</v>
      </c>
    </row>
    <row r="432" spans="1:13" x14ac:dyDescent="0.35">
      <c r="A432" s="8">
        <v>45080</v>
      </c>
      <c r="B432" t="s">
        <v>12</v>
      </c>
      <c r="C432" s="9">
        <v>27921</v>
      </c>
      <c r="D432">
        <v>298779</v>
      </c>
      <c r="E432">
        <v>9074</v>
      </c>
      <c r="F432" t="s">
        <v>13</v>
      </c>
      <c r="G432">
        <v>291</v>
      </c>
      <c r="H432" s="9">
        <v>15859.15</v>
      </c>
      <c r="I432" s="9">
        <f>tbl_Data[[#This Row],[Ad Cost]]/tbl_Data[[#This Row],[Impressions]]</f>
        <v>9.3450342895585028E-2</v>
      </c>
      <c r="J432" s="10">
        <f>tbl_Data[[#This Row],[Conversions]]/tbl_Data[[#This Row],[Clicks]]</f>
        <v>3.2069649548159579E-2</v>
      </c>
      <c r="K432" s="9">
        <f>tbl_Data[[#This Row],[Ad Cost]]/tbl_Data[[#This Row],[Conversions]]</f>
        <v>95.948453608247419</v>
      </c>
      <c r="L432" s="10">
        <f>(tbl_Data[[#This Row],[Clicks]]/tbl_Data[[#This Row],[Impressions]])</f>
        <v>3.037027368054649E-2</v>
      </c>
      <c r="M432" s="9">
        <f>tbl_Data[[#This Row],[Revenue from Ads]]/tbl_Data[[#This Row],[Ad Cost]]</f>
        <v>0.56800078793739472</v>
      </c>
    </row>
    <row r="433" spans="1:13" x14ac:dyDescent="0.35">
      <c r="A433" s="8">
        <v>45081</v>
      </c>
      <c r="B433" t="s">
        <v>19</v>
      </c>
      <c r="C433" s="9">
        <v>1211.9000000000001</v>
      </c>
      <c r="D433">
        <v>288051</v>
      </c>
      <c r="E433">
        <v>19920</v>
      </c>
      <c r="F433" t="s">
        <v>13</v>
      </c>
      <c r="G433">
        <v>367</v>
      </c>
      <c r="H433" s="9">
        <v>20745.79</v>
      </c>
      <c r="I433" s="9">
        <f>tbl_Data[[#This Row],[Ad Cost]]/tbl_Data[[#This Row],[Impressions]]</f>
        <v>4.2072410788367345E-3</v>
      </c>
      <c r="J433" s="10">
        <f>tbl_Data[[#This Row],[Conversions]]/tbl_Data[[#This Row],[Clicks]]</f>
        <v>1.8423694779116467E-2</v>
      </c>
      <c r="K433" s="9">
        <f>tbl_Data[[#This Row],[Ad Cost]]/tbl_Data[[#This Row],[Conversions]]</f>
        <v>3.3021798365122619</v>
      </c>
      <c r="L433" s="10">
        <f>(tbl_Data[[#This Row],[Clicks]]/tbl_Data[[#This Row],[Impressions]])</f>
        <v>6.915442057135715E-2</v>
      </c>
      <c r="M433" s="9">
        <f>tbl_Data[[#This Row],[Revenue from Ads]]/tbl_Data[[#This Row],[Ad Cost]]</f>
        <v>17.118400858156612</v>
      </c>
    </row>
    <row r="434" spans="1:13" x14ac:dyDescent="0.35">
      <c r="A434" s="8">
        <v>45081</v>
      </c>
      <c r="B434" t="s">
        <v>16</v>
      </c>
      <c r="C434" s="9">
        <v>26540</v>
      </c>
      <c r="D434">
        <v>242952</v>
      </c>
      <c r="E434">
        <v>11286</v>
      </c>
      <c r="F434" t="s">
        <v>11</v>
      </c>
      <c r="G434">
        <v>395</v>
      </c>
      <c r="H434" s="9">
        <v>42096.9</v>
      </c>
      <c r="I434" s="9">
        <f>tbl_Data[[#This Row],[Ad Cost]]/tbl_Data[[#This Row],[Impressions]]</f>
        <v>0.10923968520530804</v>
      </c>
      <c r="J434" s="10">
        <f>tbl_Data[[#This Row],[Conversions]]/tbl_Data[[#This Row],[Clicks]]</f>
        <v>3.499911394648237E-2</v>
      </c>
      <c r="K434" s="9">
        <f>tbl_Data[[#This Row],[Ad Cost]]/tbl_Data[[#This Row],[Conversions]]</f>
        <v>67.189873417721515</v>
      </c>
      <c r="L434" s="10">
        <f>(tbl_Data[[#This Row],[Clicks]]/tbl_Data[[#This Row],[Impressions]])</f>
        <v>4.6453620468240642E-2</v>
      </c>
      <c r="M434" s="9">
        <f>tbl_Data[[#This Row],[Revenue from Ads]]/tbl_Data[[#This Row],[Ad Cost]]</f>
        <v>1.5861680482290883</v>
      </c>
    </row>
    <row r="435" spans="1:13" x14ac:dyDescent="0.35">
      <c r="A435" s="8">
        <v>45082</v>
      </c>
      <c r="B435" t="s">
        <v>20</v>
      </c>
      <c r="C435" s="9">
        <v>14061</v>
      </c>
      <c r="D435">
        <v>366148</v>
      </c>
      <c r="E435">
        <v>4326</v>
      </c>
      <c r="F435" t="s">
        <v>13</v>
      </c>
      <c r="G435" s="11">
        <v>83</v>
      </c>
      <c r="H435" s="9">
        <v>21990.42</v>
      </c>
      <c r="I435" s="9">
        <f>tbl_Data[[#This Row],[Ad Cost]]/tbl_Data[[#This Row],[Impressions]]</f>
        <v>3.8402503905524542E-2</v>
      </c>
      <c r="J435" s="10">
        <f>tbl_Data[[#This Row],[Conversions]]/tbl_Data[[#This Row],[Clicks]]</f>
        <v>1.9186315302820157E-2</v>
      </c>
      <c r="K435" s="9">
        <f>tbl_Data[[#This Row],[Ad Cost]]/tbl_Data[[#This Row],[Conversions]]</f>
        <v>169.40963855421685</v>
      </c>
      <c r="L435" s="10">
        <f>(tbl_Data[[#This Row],[Clicks]]/tbl_Data[[#This Row],[Impressions]])</f>
        <v>1.1814894523526007E-2</v>
      </c>
      <c r="M435" s="9">
        <f>tbl_Data[[#This Row],[Revenue from Ads]]/tbl_Data[[#This Row],[Ad Cost]]</f>
        <v>1.563930019202048</v>
      </c>
    </row>
    <row r="436" spans="1:13" x14ac:dyDescent="0.35">
      <c r="A436" s="8">
        <v>45082</v>
      </c>
      <c r="B436" t="s">
        <v>17</v>
      </c>
      <c r="C436" s="9">
        <v>42538</v>
      </c>
      <c r="D436">
        <v>440474</v>
      </c>
      <c r="E436">
        <v>4609</v>
      </c>
      <c r="F436" t="s">
        <v>13</v>
      </c>
      <c r="G436">
        <v>237</v>
      </c>
      <c r="H436" s="9">
        <v>30005.279999999999</v>
      </c>
      <c r="I436" s="9">
        <f>tbl_Data[[#This Row],[Ad Cost]]/tbl_Data[[#This Row],[Impressions]]</f>
        <v>9.6573237012854335E-2</v>
      </c>
      <c r="J436" s="10">
        <f>tbl_Data[[#This Row],[Conversions]]/tbl_Data[[#This Row],[Clicks]]</f>
        <v>5.1421132566717292E-2</v>
      </c>
      <c r="K436" s="9">
        <f>tbl_Data[[#This Row],[Ad Cost]]/tbl_Data[[#This Row],[Conversions]]</f>
        <v>179.48523206751054</v>
      </c>
      <c r="L436" s="10">
        <f>(tbl_Data[[#This Row],[Clicks]]/tbl_Data[[#This Row],[Impressions]])</f>
        <v>1.0463727711510782E-2</v>
      </c>
      <c r="M436" s="9">
        <f>tbl_Data[[#This Row],[Revenue from Ads]]/tbl_Data[[#This Row],[Ad Cost]]</f>
        <v>0.70537589919601296</v>
      </c>
    </row>
    <row r="437" spans="1:13" x14ac:dyDescent="0.35">
      <c r="A437" s="8">
        <v>45083</v>
      </c>
      <c r="B437" t="s">
        <v>14</v>
      </c>
      <c r="C437" s="9">
        <v>39979</v>
      </c>
      <c r="D437">
        <v>391279</v>
      </c>
      <c r="E437">
        <v>13617</v>
      </c>
      <c r="F437" t="s">
        <v>13</v>
      </c>
      <c r="G437">
        <v>261</v>
      </c>
      <c r="H437" s="9">
        <v>10268.39</v>
      </c>
      <c r="I437" s="9">
        <f>tbl_Data[[#This Row],[Ad Cost]]/tbl_Data[[#This Row],[Impressions]]</f>
        <v>0.10217517423628664</v>
      </c>
      <c r="J437" s="10">
        <f>tbl_Data[[#This Row],[Conversions]]/tbl_Data[[#This Row],[Clicks]]</f>
        <v>1.9167217448777262E-2</v>
      </c>
      <c r="K437" s="9">
        <f>tbl_Data[[#This Row],[Ad Cost]]/tbl_Data[[#This Row],[Conversions]]</f>
        <v>153.17624521072796</v>
      </c>
      <c r="L437" s="10">
        <f>(tbl_Data[[#This Row],[Clicks]]/tbl_Data[[#This Row],[Impressions]])</f>
        <v>3.4801254347920536E-2</v>
      </c>
      <c r="M437" s="9">
        <f>tbl_Data[[#This Row],[Revenue from Ads]]/tbl_Data[[#This Row],[Ad Cost]]</f>
        <v>0.25684459341154103</v>
      </c>
    </row>
    <row r="438" spans="1:13" x14ac:dyDescent="0.35">
      <c r="A438" s="8">
        <v>45083</v>
      </c>
      <c r="B438" t="s">
        <v>19</v>
      </c>
      <c r="C438" s="9">
        <v>17842</v>
      </c>
      <c r="D438">
        <v>276530</v>
      </c>
      <c r="E438">
        <v>10914</v>
      </c>
      <c r="F438" t="s">
        <v>13</v>
      </c>
      <c r="G438">
        <v>285</v>
      </c>
      <c r="H438" s="9">
        <v>25106.31</v>
      </c>
      <c r="I438" s="9">
        <f>tbl_Data[[#This Row],[Ad Cost]]/tbl_Data[[#This Row],[Impressions]]</f>
        <v>6.4521028459841603E-2</v>
      </c>
      <c r="J438" s="10">
        <f>tbl_Data[[#This Row],[Conversions]]/tbl_Data[[#This Row],[Clicks]]</f>
        <v>2.6113249037932929E-2</v>
      </c>
      <c r="K438" s="9">
        <f>tbl_Data[[#This Row],[Ad Cost]]/tbl_Data[[#This Row],[Conversions]]</f>
        <v>62.603508771929825</v>
      </c>
      <c r="L438" s="10">
        <f>(tbl_Data[[#This Row],[Clicks]]/tbl_Data[[#This Row],[Impressions]])</f>
        <v>3.9467688858351717E-2</v>
      </c>
      <c r="M438" s="9">
        <f>tbl_Data[[#This Row],[Revenue from Ads]]/tbl_Data[[#This Row],[Ad Cost]]</f>
        <v>1.4071466203340433</v>
      </c>
    </row>
    <row r="439" spans="1:13" x14ac:dyDescent="0.35">
      <c r="A439" s="8">
        <v>45085</v>
      </c>
      <c r="B439" t="s">
        <v>15</v>
      </c>
      <c r="C439" s="9">
        <v>12921</v>
      </c>
      <c r="D439">
        <v>435892</v>
      </c>
      <c r="E439">
        <v>15638</v>
      </c>
      <c r="F439" t="s">
        <v>13</v>
      </c>
      <c r="G439" s="11">
        <v>300</v>
      </c>
      <c r="H439" s="9">
        <v>67206.81</v>
      </c>
      <c r="I439" s="9">
        <f>tbl_Data[[#This Row],[Ad Cost]]/tbl_Data[[#This Row],[Impressions]]</f>
        <v>2.9642663779101245E-2</v>
      </c>
      <c r="J439" s="10">
        <f>tbl_Data[[#This Row],[Conversions]]/tbl_Data[[#This Row],[Clicks]]</f>
        <v>1.9184038879652129E-2</v>
      </c>
      <c r="K439" s="9">
        <f>tbl_Data[[#This Row],[Ad Cost]]/tbl_Data[[#This Row],[Conversions]]</f>
        <v>43.07</v>
      </c>
      <c r="L439" s="10">
        <f>(tbl_Data[[#This Row],[Clicks]]/tbl_Data[[#This Row],[Impressions]])</f>
        <v>3.5875859157773027E-2</v>
      </c>
      <c r="M439" s="9">
        <f>tbl_Data[[#This Row],[Revenue from Ads]]/tbl_Data[[#This Row],[Ad Cost]]</f>
        <v>5.2013628976085444</v>
      </c>
    </row>
    <row r="440" spans="1:13" x14ac:dyDescent="0.35">
      <c r="A440" s="8">
        <v>45085</v>
      </c>
      <c r="B440" t="s">
        <v>17</v>
      </c>
      <c r="C440" s="9">
        <v>21057</v>
      </c>
      <c r="D440">
        <v>318394</v>
      </c>
      <c r="E440">
        <v>4963</v>
      </c>
      <c r="F440" t="s">
        <v>13</v>
      </c>
      <c r="G440">
        <v>399</v>
      </c>
      <c r="H440" s="9">
        <v>52540.1</v>
      </c>
      <c r="I440" s="9">
        <f>tbl_Data[[#This Row],[Ad Cost]]/tbl_Data[[#This Row],[Impressions]]</f>
        <v>6.6135040233170225E-2</v>
      </c>
      <c r="J440" s="10">
        <f>tbl_Data[[#This Row],[Conversions]]/tbl_Data[[#This Row],[Clicks]]</f>
        <v>8.0394922425952045E-2</v>
      </c>
      <c r="K440" s="9">
        <f>tbl_Data[[#This Row],[Ad Cost]]/tbl_Data[[#This Row],[Conversions]]</f>
        <v>52.774436090225564</v>
      </c>
      <c r="L440" s="10">
        <f>(tbl_Data[[#This Row],[Clicks]]/tbl_Data[[#This Row],[Impressions]])</f>
        <v>1.5587605294069612E-2</v>
      </c>
      <c r="M440" s="9">
        <f>tbl_Data[[#This Row],[Revenue from Ads]]/tbl_Data[[#This Row],[Ad Cost]]</f>
        <v>2.4951370090706178</v>
      </c>
    </row>
    <row r="441" spans="1:13" x14ac:dyDescent="0.35">
      <c r="A441" s="8">
        <v>45085</v>
      </c>
      <c r="B441" t="s">
        <v>12</v>
      </c>
      <c r="C441" s="9">
        <v>40860</v>
      </c>
      <c r="D441">
        <v>321980</v>
      </c>
      <c r="E441">
        <v>12172</v>
      </c>
      <c r="F441" t="s">
        <v>11</v>
      </c>
      <c r="G441">
        <v>400</v>
      </c>
      <c r="H441" s="9">
        <v>56780.99</v>
      </c>
      <c r="I441" s="9">
        <f>tbl_Data[[#This Row],[Ad Cost]]/tbl_Data[[#This Row],[Impressions]]</f>
        <v>0.1269022920678303</v>
      </c>
      <c r="J441" s="10">
        <f>tbl_Data[[#This Row],[Conversions]]/tbl_Data[[#This Row],[Clicks]]</f>
        <v>3.2862306933946761E-2</v>
      </c>
      <c r="K441" s="9">
        <f>tbl_Data[[#This Row],[Ad Cost]]/tbl_Data[[#This Row],[Conversions]]</f>
        <v>102.15</v>
      </c>
      <c r="L441" s="10">
        <f>(tbl_Data[[#This Row],[Clicks]]/tbl_Data[[#This Row],[Impressions]])</f>
        <v>3.7803590285110877E-2</v>
      </c>
      <c r="M441" s="9">
        <f>tbl_Data[[#This Row],[Revenue from Ads]]/tbl_Data[[#This Row],[Ad Cost]]</f>
        <v>1.3896473323543808</v>
      </c>
    </row>
    <row r="442" spans="1:13" x14ac:dyDescent="0.35">
      <c r="A442" s="8">
        <v>45086</v>
      </c>
      <c r="B442" t="s">
        <v>16</v>
      </c>
      <c r="C442" s="9">
        <v>1080.5</v>
      </c>
      <c r="D442">
        <v>298731</v>
      </c>
      <c r="E442">
        <v>5597</v>
      </c>
      <c r="F442" t="s">
        <v>13</v>
      </c>
      <c r="G442">
        <v>387</v>
      </c>
      <c r="H442" s="9">
        <v>58601.97</v>
      </c>
      <c r="I442" s="9">
        <f>tbl_Data[[#This Row],[Ad Cost]]/tbl_Data[[#This Row],[Impressions]]</f>
        <v>3.6169664346853859E-3</v>
      </c>
      <c r="J442" s="10">
        <f>tbl_Data[[#This Row],[Conversions]]/tbl_Data[[#This Row],[Clicks]]</f>
        <v>6.9144184384491686E-2</v>
      </c>
      <c r="K442" s="9">
        <f>tbl_Data[[#This Row],[Ad Cost]]/tbl_Data[[#This Row],[Conversions]]</f>
        <v>2.7919896640826871</v>
      </c>
      <c r="L442" s="10">
        <f>(tbl_Data[[#This Row],[Clicks]]/tbl_Data[[#This Row],[Impressions]])</f>
        <v>1.8735919606602595E-2</v>
      </c>
      <c r="M442" s="9">
        <f>tbl_Data[[#This Row],[Revenue from Ads]]/tbl_Data[[#This Row],[Ad Cost]]</f>
        <v>54.235974086071266</v>
      </c>
    </row>
    <row r="443" spans="1:13" x14ac:dyDescent="0.35">
      <c r="A443" s="8">
        <v>45086</v>
      </c>
      <c r="B443" t="s">
        <v>17</v>
      </c>
      <c r="C443" s="9">
        <v>30799</v>
      </c>
      <c r="D443">
        <v>390204</v>
      </c>
      <c r="E443">
        <v>19370</v>
      </c>
      <c r="F443" t="s">
        <v>11</v>
      </c>
      <c r="G443">
        <v>240</v>
      </c>
      <c r="H443" s="9">
        <v>48494.61</v>
      </c>
      <c r="I443" s="9">
        <f>tbl_Data[[#This Row],[Ad Cost]]/tbl_Data[[#This Row],[Impressions]]</f>
        <v>7.8930508144457776E-2</v>
      </c>
      <c r="J443" s="10">
        <f>tbl_Data[[#This Row],[Conversions]]/tbl_Data[[#This Row],[Clicks]]</f>
        <v>1.23902942694889E-2</v>
      </c>
      <c r="K443" s="9">
        <f>tbl_Data[[#This Row],[Ad Cost]]/tbl_Data[[#This Row],[Conversions]]</f>
        <v>128.32916666666668</v>
      </c>
      <c r="L443" s="10">
        <f>(tbl_Data[[#This Row],[Clicks]]/tbl_Data[[#This Row],[Impressions]])</f>
        <v>4.9640700761652876E-2</v>
      </c>
      <c r="M443" s="9">
        <f>tbl_Data[[#This Row],[Revenue from Ads]]/tbl_Data[[#This Row],[Ad Cost]]</f>
        <v>1.574551446475535</v>
      </c>
    </row>
    <row r="444" spans="1:13" x14ac:dyDescent="0.35">
      <c r="A444" s="8">
        <v>45087</v>
      </c>
      <c r="B444" t="s">
        <v>16</v>
      </c>
      <c r="C444" s="9">
        <v>5943.4</v>
      </c>
      <c r="D444">
        <v>421731</v>
      </c>
      <c r="E444">
        <v>7752</v>
      </c>
      <c r="F444" t="s">
        <v>13</v>
      </c>
      <c r="G444">
        <v>431</v>
      </c>
      <c r="H444" s="9">
        <v>7022.78</v>
      </c>
      <c r="I444" s="9">
        <f>tbl_Data[[#This Row],[Ad Cost]]/tbl_Data[[#This Row],[Impressions]]</f>
        <v>1.4092869625424737E-2</v>
      </c>
      <c r="J444" s="10">
        <f>tbl_Data[[#This Row],[Conversions]]/tbl_Data[[#This Row],[Clicks]]</f>
        <v>5.5598555211558306E-2</v>
      </c>
      <c r="K444" s="9">
        <f>tbl_Data[[#This Row],[Ad Cost]]/tbl_Data[[#This Row],[Conversions]]</f>
        <v>13.789791183294662</v>
      </c>
      <c r="L444" s="10">
        <f>(tbl_Data[[#This Row],[Clicks]]/tbl_Data[[#This Row],[Impressions]])</f>
        <v>1.8381385290623643E-2</v>
      </c>
      <c r="M444" s="9">
        <f>tbl_Data[[#This Row],[Revenue from Ads]]/tbl_Data[[#This Row],[Ad Cost]]</f>
        <v>1.1816098529461252</v>
      </c>
    </row>
    <row r="445" spans="1:13" x14ac:dyDescent="0.35">
      <c r="A445" s="8">
        <v>45087</v>
      </c>
      <c r="B445" t="s">
        <v>15</v>
      </c>
      <c r="C445" s="9">
        <v>34213</v>
      </c>
      <c r="D445">
        <v>412697</v>
      </c>
      <c r="E445">
        <v>5777</v>
      </c>
      <c r="F445" t="s">
        <v>11</v>
      </c>
      <c r="G445">
        <v>473</v>
      </c>
      <c r="H445" s="9">
        <v>17044.59</v>
      </c>
      <c r="I445" s="9">
        <f>tbl_Data[[#This Row],[Ad Cost]]/tbl_Data[[#This Row],[Impressions]]</f>
        <v>8.2901014545780555E-2</v>
      </c>
      <c r="J445" s="10">
        <f>tbl_Data[[#This Row],[Conversions]]/tbl_Data[[#This Row],[Clicks]]</f>
        <v>8.1876406439328378E-2</v>
      </c>
      <c r="K445" s="9">
        <f>tbl_Data[[#This Row],[Ad Cost]]/tbl_Data[[#This Row],[Conversions]]</f>
        <v>72.331923890063422</v>
      </c>
      <c r="L445" s="10">
        <f>(tbl_Data[[#This Row],[Clicks]]/tbl_Data[[#This Row],[Impressions]])</f>
        <v>1.3998163301405147E-2</v>
      </c>
      <c r="M445" s="9">
        <f>tbl_Data[[#This Row],[Revenue from Ads]]/tbl_Data[[#This Row],[Ad Cost]]</f>
        <v>0.49819045392102418</v>
      </c>
    </row>
    <row r="446" spans="1:13" x14ac:dyDescent="0.35">
      <c r="A446" s="8">
        <v>45087</v>
      </c>
      <c r="B446" t="s">
        <v>20</v>
      </c>
      <c r="C446" s="9">
        <v>39151</v>
      </c>
      <c r="D446">
        <v>250902</v>
      </c>
      <c r="E446">
        <v>7812</v>
      </c>
      <c r="F446" t="s">
        <v>11</v>
      </c>
      <c r="G446">
        <v>373</v>
      </c>
      <c r="H446" s="9">
        <v>46812.9</v>
      </c>
      <c r="I446" s="9">
        <f>tbl_Data[[#This Row],[Ad Cost]]/tbl_Data[[#This Row],[Impressions]]</f>
        <v>0.15604100405736104</v>
      </c>
      <c r="J446" s="10">
        <f>tbl_Data[[#This Row],[Conversions]]/tbl_Data[[#This Row],[Clicks]]</f>
        <v>4.7747055811571938E-2</v>
      </c>
      <c r="K446" s="9">
        <f>tbl_Data[[#This Row],[Ad Cost]]/tbl_Data[[#This Row],[Conversions]]</f>
        <v>104.96246648793566</v>
      </c>
      <c r="L446" s="10">
        <f>(tbl_Data[[#This Row],[Clicks]]/tbl_Data[[#This Row],[Impressions]])</f>
        <v>3.1135662529593228E-2</v>
      </c>
      <c r="M446" s="9">
        <f>tbl_Data[[#This Row],[Revenue from Ads]]/tbl_Data[[#This Row],[Ad Cost]]</f>
        <v>1.195701259227095</v>
      </c>
    </row>
    <row r="447" spans="1:13" x14ac:dyDescent="0.35">
      <c r="A447" s="8">
        <v>45087</v>
      </c>
      <c r="B447" t="s">
        <v>15</v>
      </c>
      <c r="C447" s="9">
        <v>8535.6</v>
      </c>
      <c r="D447">
        <v>376265</v>
      </c>
      <c r="E447">
        <v>16006</v>
      </c>
      <c r="F447" t="s">
        <v>11</v>
      </c>
      <c r="G447">
        <v>258</v>
      </c>
      <c r="H447" s="9">
        <v>1566.92</v>
      </c>
      <c r="I447" s="9">
        <f>tbl_Data[[#This Row],[Ad Cost]]/tbl_Data[[#This Row],[Impressions]]</f>
        <v>2.2685075678046059E-2</v>
      </c>
      <c r="J447" s="10">
        <f>tbl_Data[[#This Row],[Conversions]]/tbl_Data[[#This Row],[Clicks]]</f>
        <v>1.6118955391728102E-2</v>
      </c>
      <c r="K447" s="9">
        <f>tbl_Data[[#This Row],[Ad Cost]]/tbl_Data[[#This Row],[Conversions]]</f>
        <v>33.083720930232559</v>
      </c>
      <c r="L447" s="10">
        <f>(tbl_Data[[#This Row],[Clicks]]/tbl_Data[[#This Row],[Impressions]])</f>
        <v>4.2539167873706034E-2</v>
      </c>
      <c r="M447" s="9">
        <f>tbl_Data[[#This Row],[Revenue from Ads]]/tbl_Data[[#This Row],[Ad Cost]]</f>
        <v>0.18357467547682646</v>
      </c>
    </row>
    <row r="448" spans="1:13" x14ac:dyDescent="0.35">
      <c r="A448" s="8">
        <v>45087</v>
      </c>
      <c r="B448" t="s">
        <v>20</v>
      </c>
      <c r="C448" s="9">
        <v>7496.5</v>
      </c>
      <c r="D448">
        <v>326185</v>
      </c>
      <c r="E448">
        <v>18901</v>
      </c>
      <c r="F448" t="s">
        <v>13</v>
      </c>
      <c r="G448">
        <v>233</v>
      </c>
      <c r="H448" s="9">
        <v>3121.26</v>
      </c>
      <c r="I448" s="9">
        <f>tbl_Data[[#This Row],[Ad Cost]]/tbl_Data[[#This Row],[Impressions]]</f>
        <v>2.2982356638104145E-2</v>
      </c>
      <c r="J448" s="10">
        <f>tbl_Data[[#This Row],[Conversions]]/tbl_Data[[#This Row],[Clicks]]</f>
        <v>1.2327390085180679E-2</v>
      </c>
      <c r="K448" s="9">
        <f>tbl_Data[[#This Row],[Ad Cost]]/tbl_Data[[#This Row],[Conversions]]</f>
        <v>32.173819742489272</v>
      </c>
      <c r="L448" s="10">
        <f>(tbl_Data[[#This Row],[Clicks]]/tbl_Data[[#This Row],[Impressions]])</f>
        <v>5.7945644342934227E-2</v>
      </c>
      <c r="M448" s="9">
        <f>tbl_Data[[#This Row],[Revenue from Ads]]/tbl_Data[[#This Row],[Ad Cost]]</f>
        <v>0.41636230240779032</v>
      </c>
    </row>
    <row r="449" spans="1:13" x14ac:dyDescent="0.35">
      <c r="A449" s="8">
        <v>45088</v>
      </c>
      <c r="B449" t="s">
        <v>17</v>
      </c>
      <c r="C449" s="9">
        <v>19588</v>
      </c>
      <c r="D449">
        <v>386468</v>
      </c>
      <c r="E449">
        <v>8946</v>
      </c>
      <c r="F449" t="s">
        <v>11</v>
      </c>
      <c r="G449">
        <v>396</v>
      </c>
      <c r="H449" s="9">
        <v>21951.55</v>
      </c>
      <c r="I449" s="9">
        <f>tbl_Data[[#This Row],[Ad Cost]]/tbl_Data[[#This Row],[Impressions]]</f>
        <v>5.0684662119502781E-2</v>
      </c>
      <c r="J449" s="10">
        <f>tbl_Data[[#This Row],[Conversions]]/tbl_Data[[#This Row],[Clicks]]</f>
        <v>4.4265593561368208E-2</v>
      </c>
      <c r="K449" s="9">
        <f>tbl_Data[[#This Row],[Ad Cost]]/tbl_Data[[#This Row],[Conversions]]</f>
        <v>49.464646464646464</v>
      </c>
      <c r="L449" s="10">
        <f>(tbl_Data[[#This Row],[Clicks]]/tbl_Data[[#This Row],[Impressions]])</f>
        <v>2.3148100230808242E-2</v>
      </c>
      <c r="M449" s="9">
        <f>tbl_Data[[#This Row],[Revenue from Ads]]/tbl_Data[[#This Row],[Ad Cost]]</f>
        <v>1.1206631611190525</v>
      </c>
    </row>
    <row r="450" spans="1:13" x14ac:dyDescent="0.35">
      <c r="A450" s="8">
        <v>45088</v>
      </c>
      <c r="B450" t="s">
        <v>15</v>
      </c>
      <c r="C450" s="9">
        <v>20158</v>
      </c>
      <c r="D450">
        <v>483699</v>
      </c>
      <c r="E450">
        <v>4122</v>
      </c>
      <c r="F450" t="s">
        <v>13</v>
      </c>
      <c r="G450">
        <v>40</v>
      </c>
      <c r="H450" s="9">
        <v>41057.449999999997</v>
      </c>
      <c r="I450" s="9">
        <f>tbl_Data[[#This Row],[Ad Cost]]/tbl_Data[[#This Row],[Impressions]]</f>
        <v>4.1674677847173554E-2</v>
      </c>
      <c r="J450" s="10">
        <f>tbl_Data[[#This Row],[Conversions]]/tbl_Data[[#This Row],[Clicks]]</f>
        <v>9.7040271712760789E-3</v>
      </c>
      <c r="K450" s="9">
        <f>tbl_Data[[#This Row],[Ad Cost]]/tbl_Data[[#This Row],[Conversions]]</f>
        <v>503.95</v>
      </c>
      <c r="L450" s="10">
        <f>(tbl_Data[[#This Row],[Clicks]]/tbl_Data[[#This Row],[Impressions]])</f>
        <v>8.521828657905019E-3</v>
      </c>
      <c r="M450" s="9">
        <f>tbl_Data[[#This Row],[Revenue from Ads]]/tbl_Data[[#This Row],[Ad Cost]]</f>
        <v>2.0367819228098023</v>
      </c>
    </row>
    <row r="451" spans="1:13" x14ac:dyDescent="0.35">
      <c r="A451" s="8">
        <v>45089</v>
      </c>
      <c r="B451" t="s">
        <v>20</v>
      </c>
      <c r="C451" s="9">
        <v>38009</v>
      </c>
      <c r="D451">
        <v>472110</v>
      </c>
      <c r="E451">
        <v>18723</v>
      </c>
      <c r="F451" t="s">
        <v>11</v>
      </c>
      <c r="G451">
        <v>322</v>
      </c>
      <c r="H451" s="9">
        <v>37796.980000000003</v>
      </c>
      <c r="I451" s="9">
        <f>tbl_Data[[#This Row],[Ad Cost]]/tbl_Data[[#This Row],[Impressions]]</f>
        <v>8.0508779733536678E-2</v>
      </c>
      <c r="J451" s="10">
        <f>tbl_Data[[#This Row],[Conversions]]/tbl_Data[[#This Row],[Clicks]]</f>
        <v>1.7198098595310581E-2</v>
      </c>
      <c r="K451" s="9">
        <f>tbl_Data[[#This Row],[Ad Cost]]/tbl_Data[[#This Row],[Conversions]]</f>
        <v>118.04037267080746</v>
      </c>
      <c r="L451" s="10">
        <f>(tbl_Data[[#This Row],[Clicks]]/tbl_Data[[#This Row],[Impressions]])</f>
        <v>3.965813052042956E-2</v>
      </c>
      <c r="M451" s="9">
        <f>tbl_Data[[#This Row],[Revenue from Ads]]/tbl_Data[[#This Row],[Ad Cost]]</f>
        <v>0.99442184745718132</v>
      </c>
    </row>
    <row r="452" spans="1:13" x14ac:dyDescent="0.35">
      <c r="A452" s="8">
        <v>45090</v>
      </c>
      <c r="B452" t="s">
        <v>17</v>
      </c>
      <c r="C452" s="9">
        <v>20680</v>
      </c>
      <c r="D452">
        <v>232576</v>
      </c>
      <c r="E452">
        <v>10142</v>
      </c>
      <c r="F452" t="s">
        <v>11</v>
      </c>
      <c r="G452">
        <v>728</v>
      </c>
      <c r="H452" s="9">
        <v>36666.35</v>
      </c>
      <c r="I452" s="9">
        <f>tbl_Data[[#This Row],[Ad Cost]]/tbl_Data[[#This Row],[Impressions]]</f>
        <v>8.8917171161254818E-2</v>
      </c>
      <c r="J452" s="10">
        <f>tbl_Data[[#This Row],[Conversions]]/tbl_Data[[#This Row],[Clicks]]</f>
        <v>7.1780713863143358E-2</v>
      </c>
      <c r="K452" s="9">
        <f>tbl_Data[[#This Row],[Ad Cost]]/tbl_Data[[#This Row],[Conversions]]</f>
        <v>28.406593406593405</v>
      </c>
      <c r="L452" s="10">
        <f>(tbl_Data[[#This Row],[Clicks]]/tbl_Data[[#This Row],[Impressions]])</f>
        <v>4.360725096312603E-2</v>
      </c>
      <c r="M452" s="9">
        <f>tbl_Data[[#This Row],[Revenue from Ads]]/tbl_Data[[#This Row],[Ad Cost]]</f>
        <v>1.773034332688588</v>
      </c>
    </row>
    <row r="453" spans="1:13" x14ac:dyDescent="0.35">
      <c r="A453" s="8">
        <v>45090</v>
      </c>
      <c r="B453" t="s">
        <v>16</v>
      </c>
      <c r="C453" s="9">
        <v>26600</v>
      </c>
      <c r="D453">
        <v>489579</v>
      </c>
      <c r="E453">
        <v>13402</v>
      </c>
      <c r="F453" t="s">
        <v>13</v>
      </c>
      <c r="G453">
        <v>343</v>
      </c>
      <c r="H453" s="9">
        <v>47982.94</v>
      </c>
      <c r="I453" s="9">
        <f>tbl_Data[[#This Row],[Ad Cost]]/tbl_Data[[#This Row],[Impressions]]</f>
        <v>5.4332395793120214E-2</v>
      </c>
      <c r="J453" s="10">
        <f>tbl_Data[[#This Row],[Conversions]]/tbl_Data[[#This Row],[Clicks]]</f>
        <v>2.5593195045515594E-2</v>
      </c>
      <c r="K453" s="9">
        <f>tbl_Data[[#This Row],[Ad Cost]]/tbl_Data[[#This Row],[Conversions]]</f>
        <v>77.551020408163268</v>
      </c>
      <c r="L453" s="10">
        <f>(tbl_Data[[#This Row],[Clicks]]/tbl_Data[[#This Row],[Impressions]])</f>
        <v>2.7374540166142748E-2</v>
      </c>
      <c r="M453" s="9">
        <f>tbl_Data[[#This Row],[Revenue from Ads]]/tbl_Data[[#This Row],[Ad Cost]]</f>
        <v>1.8038699248120302</v>
      </c>
    </row>
    <row r="454" spans="1:13" x14ac:dyDescent="0.35">
      <c r="A454" s="8">
        <v>45090</v>
      </c>
      <c r="B454" t="s">
        <v>16</v>
      </c>
      <c r="C454" s="9">
        <v>48987</v>
      </c>
      <c r="D454">
        <v>396218</v>
      </c>
      <c r="E454">
        <v>9925</v>
      </c>
      <c r="F454" t="s">
        <v>13</v>
      </c>
      <c r="G454">
        <v>693</v>
      </c>
      <c r="H454" s="9">
        <v>63777.19</v>
      </c>
      <c r="I454" s="9">
        <f>tbl_Data[[#This Row],[Ad Cost]]/tbl_Data[[#This Row],[Impressions]]</f>
        <v>0.12363648294625686</v>
      </c>
      <c r="J454" s="10">
        <f>tbl_Data[[#This Row],[Conversions]]/tbl_Data[[#This Row],[Clicks]]</f>
        <v>6.9823677581863974E-2</v>
      </c>
      <c r="K454" s="9">
        <f>tbl_Data[[#This Row],[Ad Cost]]/tbl_Data[[#This Row],[Conversions]]</f>
        <v>70.688311688311686</v>
      </c>
      <c r="L454" s="10">
        <f>(tbl_Data[[#This Row],[Clicks]]/tbl_Data[[#This Row],[Impressions]])</f>
        <v>2.5049341524110466E-2</v>
      </c>
      <c r="M454" s="9">
        <f>tbl_Data[[#This Row],[Revenue from Ads]]/tbl_Data[[#This Row],[Ad Cost]]</f>
        <v>1.3019207136587259</v>
      </c>
    </row>
    <row r="455" spans="1:13" x14ac:dyDescent="0.35">
      <c r="A455" s="8">
        <v>45090</v>
      </c>
      <c r="B455" t="s">
        <v>12</v>
      </c>
      <c r="C455" s="9">
        <v>9792.9</v>
      </c>
      <c r="D455">
        <v>472521</v>
      </c>
      <c r="E455">
        <v>10899</v>
      </c>
      <c r="F455" t="s">
        <v>13</v>
      </c>
      <c r="G455">
        <v>157</v>
      </c>
      <c r="H455" s="9">
        <v>3786.87</v>
      </c>
      <c r="I455" s="9">
        <f>tbl_Data[[#This Row],[Ad Cost]]/tbl_Data[[#This Row],[Impressions]]</f>
        <v>2.0724793183795005E-2</v>
      </c>
      <c r="J455" s="10">
        <f>tbl_Data[[#This Row],[Conversions]]/tbl_Data[[#This Row],[Clicks]]</f>
        <v>1.4404991283604E-2</v>
      </c>
      <c r="K455" s="9">
        <f>tbl_Data[[#This Row],[Ad Cost]]/tbl_Data[[#This Row],[Conversions]]</f>
        <v>62.375159235668789</v>
      </c>
      <c r="L455" s="10">
        <f>(tbl_Data[[#This Row],[Clicks]]/tbl_Data[[#This Row],[Impressions]])</f>
        <v>2.3065641527043244E-2</v>
      </c>
      <c r="M455" s="9">
        <f>tbl_Data[[#This Row],[Revenue from Ads]]/tbl_Data[[#This Row],[Ad Cost]]</f>
        <v>0.38669546303954905</v>
      </c>
    </row>
    <row r="456" spans="1:13" x14ac:dyDescent="0.35">
      <c r="A456" s="8">
        <v>45091</v>
      </c>
      <c r="B456" t="s">
        <v>16</v>
      </c>
      <c r="C456" s="9">
        <v>37415</v>
      </c>
      <c r="D456">
        <v>468031</v>
      </c>
      <c r="E456">
        <v>18481</v>
      </c>
      <c r="F456" t="s">
        <v>18</v>
      </c>
      <c r="G456">
        <v>34</v>
      </c>
      <c r="H456" s="9">
        <v>63816.53</v>
      </c>
      <c r="I456" s="9">
        <f>tbl_Data[[#This Row],[Ad Cost]]/tbl_Data[[#This Row],[Impressions]]</f>
        <v>7.994128594046121E-2</v>
      </c>
      <c r="J456" s="10">
        <f>tbl_Data[[#This Row],[Conversions]]/tbl_Data[[#This Row],[Clicks]]</f>
        <v>1.8397272874844436E-3</v>
      </c>
      <c r="K456" s="9">
        <f>tbl_Data[[#This Row],[Ad Cost]]/tbl_Data[[#This Row],[Conversions]]</f>
        <v>1100.4411764705883</v>
      </c>
      <c r="L456" s="10">
        <f>(tbl_Data[[#This Row],[Clicks]]/tbl_Data[[#This Row],[Impressions]])</f>
        <v>3.9486700667263494E-2</v>
      </c>
      <c r="M456" s="9">
        <f>tbl_Data[[#This Row],[Revenue from Ads]]/tbl_Data[[#This Row],[Ad Cost]]</f>
        <v>1.7056402512361353</v>
      </c>
    </row>
    <row r="457" spans="1:13" x14ac:dyDescent="0.35">
      <c r="A457" s="8">
        <v>45091</v>
      </c>
      <c r="B457" t="s">
        <v>16</v>
      </c>
      <c r="C457" s="9">
        <v>11777</v>
      </c>
      <c r="D457">
        <v>450297</v>
      </c>
      <c r="E457">
        <v>10887</v>
      </c>
      <c r="F457" t="s">
        <v>13</v>
      </c>
      <c r="G457">
        <v>289</v>
      </c>
      <c r="H457" s="9">
        <v>27793.95</v>
      </c>
      <c r="I457" s="9">
        <f>tbl_Data[[#This Row],[Ad Cost]]/tbl_Data[[#This Row],[Impressions]]</f>
        <v>2.6153849570394651E-2</v>
      </c>
      <c r="J457" s="10">
        <f>tbl_Data[[#This Row],[Conversions]]/tbl_Data[[#This Row],[Clicks]]</f>
        <v>2.6545421144484247E-2</v>
      </c>
      <c r="K457" s="9">
        <f>tbl_Data[[#This Row],[Ad Cost]]/tbl_Data[[#This Row],[Conversions]]</f>
        <v>40.750865051903112</v>
      </c>
      <c r="L457" s="10">
        <f>(tbl_Data[[#This Row],[Clicks]]/tbl_Data[[#This Row],[Impressions]])</f>
        <v>2.4177376264998433E-2</v>
      </c>
      <c r="M457" s="9">
        <f>tbl_Data[[#This Row],[Revenue from Ads]]/tbl_Data[[#This Row],[Ad Cost]]</f>
        <v>2.3600195295915767</v>
      </c>
    </row>
    <row r="458" spans="1:13" x14ac:dyDescent="0.35">
      <c r="A458" s="8">
        <v>45091</v>
      </c>
      <c r="B458" t="s">
        <v>20</v>
      </c>
      <c r="C458" s="9">
        <v>1196.5999999999999</v>
      </c>
      <c r="D458">
        <v>431260</v>
      </c>
      <c r="E458">
        <v>6230</v>
      </c>
      <c r="F458" t="s">
        <v>25</v>
      </c>
      <c r="G458">
        <v>406</v>
      </c>
      <c r="H458" s="9">
        <v>27091.39</v>
      </c>
      <c r="I458" s="9">
        <f>tbl_Data[[#This Row],[Ad Cost]]/tbl_Data[[#This Row],[Impressions]]</f>
        <v>2.7746602977322264E-3</v>
      </c>
      <c r="J458" s="10">
        <f>tbl_Data[[#This Row],[Conversions]]/tbl_Data[[#This Row],[Clicks]]</f>
        <v>6.5168539325842698E-2</v>
      </c>
      <c r="K458" s="9">
        <f>tbl_Data[[#This Row],[Ad Cost]]/tbl_Data[[#This Row],[Conversions]]</f>
        <v>2.9472906403940886</v>
      </c>
      <c r="L458" s="10">
        <f>(tbl_Data[[#This Row],[Clicks]]/tbl_Data[[#This Row],[Impressions]])</f>
        <v>1.4446041830914066E-2</v>
      </c>
      <c r="M458" s="9">
        <f>tbl_Data[[#This Row],[Revenue from Ads]]/tbl_Data[[#This Row],[Ad Cost]]</f>
        <v>22.640305866622096</v>
      </c>
    </row>
    <row r="459" spans="1:13" x14ac:dyDescent="0.35">
      <c r="A459" s="8">
        <v>45092</v>
      </c>
      <c r="B459" t="s">
        <v>17</v>
      </c>
      <c r="C459" s="9">
        <v>5613.1</v>
      </c>
      <c r="D459">
        <v>452195</v>
      </c>
      <c r="E459">
        <v>17902</v>
      </c>
      <c r="F459" t="s">
        <v>13</v>
      </c>
      <c r="G459">
        <v>375</v>
      </c>
      <c r="H459" s="9">
        <v>61267.63</v>
      </c>
      <c r="I459" s="9">
        <f>tbl_Data[[#This Row],[Ad Cost]]/tbl_Data[[#This Row],[Impressions]]</f>
        <v>1.2413007662623427E-2</v>
      </c>
      <c r="J459" s="10">
        <f>tbl_Data[[#This Row],[Conversions]]/tbl_Data[[#This Row],[Clicks]]</f>
        <v>2.0947380180985364E-2</v>
      </c>
      <c r="K459" s="9">
        <f>tbl_Data[[#This Row],[Ad Cost]]/tbl_Data[[#This Row],[Conversions]]</f>
        <v>14.968266666666668</v>
      </c>
      <c r="L459" s="10">
        <f>(tbl_Data[[#This Row],[Clicks]]/tbl_Data[[#This Row],[Impressions]])</f>
        <v>3.9589115315295395E-2</v>
      </c>
      <c r="M459" s="9">
        <f>tbl_Data[[#This Row],[Revenue from Ads]]/tbl_Data[[#This Row],[Ad Cost]]</f>
        <v>10.915114642532645</v>
      </c>
    </row>
    <row r="460" spans="1:13" x14ac:dyDescent="0.35">
      <c r="A460" s="8">
        <v>45093</v>
      </c>
      <c r="B460" t="s">
        <v>19</v>
      </c>
      <c r="C460" s="9">
        <v>29651</v>
      </c>
      <c r="D460">
        <v>408869</v>
      </c>
      <c r="E460">
        <v>14123</v>
      </c>
      <c r="F460" t="s">
        <v>13</v>
      </c>
      <c r="G460" s="11">
        <v>169</v>
      </c>
      <c r="H460" s="9">
        <v>31786.79</v>
      </c>
      <c r="I460" s="9">
        <f>tbl_Data[[#This Row],[Ad Cost]]/tbl_Data[[#This Row],[Impressions]]</f>
        <v>7.2519560054687446E-2</v>
      </c>
      <c r="J460" s="10">
        <f>tbl_Data[[#This Row],[Conversions]]/tbl_Data[[#This Row],[Clicks]]</f>
        <v>1.1966296112723925E-2</v>
      </c>
      <c r="K460" s="9">
        <f>tbl_Data[[#This Row],[Ad Cost]]/tbl_Data[[#This Row],[Conversions]]</f>
        <v>175.44970414201183</v>
      </c>
      <c r="L460" s="10">
        <f>(tbl_Data[[#This Row],[Clicks]]/tbl_Data[[#This Row],[Impressions]])</f>
        <v>3.4541625801907214E-2</v>
      </c>
      <c r="M460" s="9">
        <f>tbl_Data[[#This Row],[Revenue from Ads]]/tbl_Data[[#This Row],[Ad Cost]]</f>
        <v>1.0720309601699773</v>
      </c>
    </row>
    <row r="461" spans="1:13" x14ac:dyDescent="0.35">
      <c r="A461" s="8">
        <v>45093</v>
      </c>
      <c r="B461" t="s">
        <v>14</v>
      </c>
      <c r="C461" s="9">
        <v>31213</v>
      </c>
      <c r="D461">
        <v>448413</v>
      </c>
      <c r="E461">
        <v>7519</v>
      </c>
      <c r="F461" t="s">
        <v>13</v>
      </c>
      <c r="G461">
        <v>366</v>
      </c>
      <c r="H461" s="9">
        <v>51944.35</v>
      </c>
      <c r="I461" s="9">
        <f>tbl_Data[[#This Row],[Ad Cost]]/tbl_Data[[#This Row],[Impressions]]</f>
        <v>6.9607705396587519E-2</v>
      </c>
      <c r="J461" s="10">
        <f>tbl_Data[[#This Row],[Conversions]]/tbl_Data[[#This Row],[Clicks]]</f>
        <v>4.8676685729485303E-2</v>
      </c>
      <c r="K461" s="9">
        <f>tbl_Data[[#This Row],[Ad Cost]]/tbl_Data[[#This Row],[Conversions]]</f>
        <v>85.28142076502732</v>
      </c>
      <c r="L461" s="10">
        <f>(tbl_Data[[#This Row],[Clicks]]/tbl_Data[[#This Row],[Impressions]])</f>
        <v>1.6768024120620947E-2</v>
      </c>
      <c r="M461" s="9">
        <f>tbl_Data[[#This Row],[Revenue from Ads]]/tbl_Data[[#This Row],[Ad Cost]]</f>
        <v>1.6641896004869765</v>
      </c>
    </row>
    <row r="462" spans="1:13" x14ac:dyDescent="0.35">
      <c r="A462" s="8">
        <v>45093</v>
      </c>
      <c r="B462" t="s">
        <v>19</v>
      </c>
      <c r="C462" s="9">
        <v>1572.7</v>
      </c>
      <c r="D462">
        <v>485392</v>
      </c>
      <c r="E462">
        <v>3687</v>
      </c>
      <c r="F462" t="s">
        <v>13</v>
      </c>
      <c r="G462">
        <v>137</v>
      </c>
      <c r="H462" s="9">
        <v>58232.49</v>
      </c>
      <c r="I462" s="9">
        <f>tbl_Data[[#This Row],[Ad Cost]]/tbl_Data[[#This Row],[Impressions]]</f>
        <v>3.2400616409005508E-3</v>
      </c>
      <c r="J462" s="10">
        <f>tbl_Data[[#This Row],[Conversions]]/tbl_Data[[#This Row],[Clicks]]</f>
        <v>3.7157580688906969E-2</v>
      </c>
      <c r="K462" s="9">
        <f>tbl_Data[[#This Row],[Ad Cost]]/tbl_Data[[#This Row],[Conversions]]</f>
        <v>11.479562043795621</v>
      </c>
      <c r="L462" s="10">
        <f>(tbl_Data[[#This Row],[Clicks]]/tbl_Data[[#This Row],[Impressions]])</f>
        <v>7.5959224709101101E-3</v>
      </c>
      <c r="M462" s="9">
        <f>tbl_Data[[#This Row],[Revenue from Ads]]/tbl_Data[[#This Row],[Ad Cost]]</f>
        <v>37.027080816430342</v>
      </c>
    </row>
    <row r="463" spans="1:13" x14ac:dyDescent="0.35">
      <c r="A463" s="8">
        <v>45093</v>
      </c>
      <c r="B463" t="s">
        <v>14</v>
      </c>
      <c r="C463" s="9">
        <v>5393.4</v>
      </c>
      <c r="D463">
        <v>311957</v>
      </c>
      <c r="E463">
        <v>12098</v>
      </c>
      <c r="F463" t="s">
        <v>11</v>
      </c>
      <c r="G463">
        <v>233</v>
      </c>
      <c r="H463" s="9">
        <v>13176.43</v>
      </c>
      <c r="I463" s="9">
        <f>tbl_Data[[#This Row],[Ad Cost]]/tbl_Data[[#This Row],[Impressions]]</f>
        <v>1.7288921229528426E-2</v>
      </c>
      <c r="J463" s="10">
        <f>tbl_Data[[#This Row],[Conversions]]/tbl_Data[[#This Row],[Clicks]]</f>
        <v>1.9259381715986113E-2</v>
      </c>
      <c r="K463" s="9">
        <f>tbl_Data[[#This Row],[Ad Cost]]/tbl_Data[[#This Row],[Conversions]]</f>
        <v>23.147639484978541</v>
      </c>
      <c r="L463" s="10">
        <f>(tbl_Data[[#This Row],[Clicks]]/tbl_Data[[#This Row],[Impressions]])</f>
        <v>3.8780985840997317E-2</v>
      </c>
      <c r="M463" s="9">
        <f>tbl_Data[[#This Row],[Revenue from Ads]]/tbl_Data[[#This Row],[Ad Cost]]</f>
        <v>2.4430655986947012</v>
      </c>
    </row>
    <row r="464" spans="1:13" x14ac:dyDescent="0.35">
      <c r="A464" s="8">
        <v>45093</v>
      </c>
      <c r="B464" t="s">
        <v>14</v>
      </c>
      <c r="C464" s="9">
        <v>31567</v>
      </c>
      <c r="D464">
        <v>340229</v>
      </c>
      <c r="E464">
        <v>17321</v>
      </c>
      <c r="F464" t="s">
        <v>11</v>
      </c>
      <c r="G464">
        <v>383</v>
      </c>
      <c r="H464" s="9">
        <v>54123</v>
      </c>
      <c r="I464" s="9">
        <f>tbl_Data[[#This Row],[Ad Cost]]/tbl_Data[[#This Row],[Impressions]]</f>
        <v>9.2781626492744587E-2</v>
      </c>
      <c r="J464" s="10">
        <f>tbl_Data[[#This Row],[Conversions]]/tbl_Data[[#This Row],[Clicks]]</f>
        <v>2.211188730442815E-2</v>
      </c>
      <c r="K464" s="9">
        <f>tbl_Data[[#This Row],[Ad Cost]]/tbl_Data[[#This Row],[Conversions]]</f>
        <v>82.420365535248038</v>
      </c>
      <c r="L464" s="10">
        <f>(tbl_Data[[#This Row],[Clicks]]/tbl_Data[[#This Row],[Impressions]])</f>
        <v>5.0909828380296798E-2</v>
      </c>
      <c r="M464" s="9">
        <f>tbl_Data[[#This Row],[Revenue from Ads]]/tbl_Data[[#This Row],[Ad Cost]]</f>
        <v>1.7145436690214464</v>
      </c>
    </row>
    <row r="465" spans="1:13" x14ac:dyDescent="0.35">
      <c r="A465" s="8">
        <v>45094</v>
      </c>
      <c r="B465" t="s">
        <v>20</v>
      </c>
      <c r="C465" s="9">
        <v>16084</v>
      </c>
      <c r="D465">
        <v>271529</v>
      </c>
      <c r="E465">
        <v>15476</v>
      </c>
      <c r="F465" t="s">
        <v>13</v>
      </c>
      <c r="G465" s="11">
        <v>742</v>
      </c>
      <c r="H465" s="9">
        <v>78266.41</v>
      </c>
      <c r="I465" s="9">
        <f>tbl_Data[[#This Row],[Ad Cost]]/tbl_Data[[#This Row],[Impressions]]</f>
        <v>5.9234925182945465E-2</v>
      </c>
      <c r="J465" s="10">
        <f>tbl_Data[[#This Row],[Conversions]]/tbl_Data[[#This Row],[Clicks]]</f>
        <v>4.7945205479452052E-2</v>
      </c>
      <c r="K465" s="9">
        <f>tbl_Data[[#This Row],[Ad Cost]]/tbl_Data[[#This Row],[Conversions]]</f>
        <v>21.676549865229109</v>
      </c>
      <c r="L465" s="10">
        <f>(tbl_Data[[#This Row],[Clicks]]/tbl_Data[[#This Row],[Impressions]])</f>
        <v>5.6995753676402888E-2</v>
      </c>
      <c r="M465" s="9">
        <f>tbl_Data[[#This Row],[Revenue from Ads]]/tbl_Data[[#This Row],[Ad Cost]]</f>
        <v>4.8661035811987068</v>
      </c>
    </row>
    <row r="466" spans="1:13" x14ac:dyDescent="0.35">
      <c r="A466" s="8">
        <v>45094</v>
      </c>
      <c r="B466" t="s">
        <v>15</v>
      </c>
      <c r="C466" s="9">
        <v>43637</v>
      </c>
      <c r="D466">
        <v>306761</v>
      </c>
      <c r="E466">
        <v>4095</v>
      </c>
      <c r="F466" t="s">
        <v>13</v>
      </c>
      <c r="G466">
        <v>266</v>
      </c>
      <c r="H466" s="9">
        <v>56543.81</v>
      </c>
      <c r="I466" s="9">
        <f>tbl_Data[[#This Row],[Ad Cost]]/tbl_Data[[#This Row],[Impressions]]</f>
        <v>0.14225080763200015</v>
      </c>
      <c r="J466" s="10">
        <f>tbl_Data[[#This Row],[Conversions]]/tbl_Data[[#This Row],[Clicks]]</f>
        <v>6.4957264957264962E-2</v>
      </c>
      <c r="K466" s="9">
        <f>tbl_Data[[#This Row],[Ad Cost]]/tbl_Data[[#This Row],[Conversions]]</f>
        <v>164.04887218045113</v>
      </c>
      <c r="L466" s="10">
        <f>(tbl_Data[[#This Row],[Clicks]]/tbl_Data[[#This Row],[Impressions]])</f>
        <v>1.3349154553544943E-2</v>
      </c>
      <c r="M466" s="9">
        <f>tbl_Data[[#This Row],[Revenue from Ads]]/tbl_Data[[#This Row],[Ad Cost]]</f>
        <v>1.2957767490890757</v>
      </c>
    </row>
    <row r="467" spans="1:13" x14ac:dyDescent="0.35">
      <c r="A467" s="8">
        <v>45094</v>
      </c>
      <c r="B467" t="s">
        <v>17</v>
      </c>
      <c r="C467" s="9">
        <v>42514</v>
      </c>
      <c r="D467">
        <v>288796</v>
      </c>
      <c r="E467">
        <v>3044</v>
      </c>
      <c r="F467" t="s">
        <v>23</v>
      </c>
      <c r="G467">
        <v>148</v>
      </c>
      <c r="H467" s="9">
        <v>25834.65</v>
      </c>
      <c r="I467" s="9">
        <f>tbl_Data[[#This Row],[Ad Cost]]/tbl_Data[[#This Row],[Impressions]]</f>
        <v>0.14721118021025223</v>
      </c>
      <c r="J467" s="10">
        <f>tbl_Data[[#This Row],[Conversions]]/tbl_Data[[#This Row],[Clicks]]</f>
        <v>4.862023653088042E-2</v>
      </c>
      <c r="K467" s="9">
        <f>tbl_Data[[#This Row],[Ad Cost]]/tbl_Data[[#This Row],[Conversions]]</f>
        <v>287.25675675675677</v>
      </c>
      <c r="L467" s="10">
        <f>(tbl_Data[[#This Row],[Clicks]]/tbl_Data[[#This Row],[Impressions]])</f>
        <v>1.054031219268965E-2</v>
      </c>
      <c r="M467" s="9">
        <f>tbl_Data[[#This Row],[Revenue from Ads]]/tbl_Data[[#This Row],[Ad Cost]]</f>
        <v>0.60767394270122788</v>
      </c>
    </row>
    <row r="468" spans="1:13" x14ac:dyDescent="0.35">
      <c r="A468" s="8">
        <v>45094</v>
      </c>
      <c r="B468" t="s">
        <v>19</v>
      </c>
      <c r="C468" s="9">
        <v>10028</v>
      </c>
      <c r="D468">
        <v>494342</v>
      </c>
      <c r="E468">
        <v>7556</v>
      </c>
      <c r="F468" t="s">
        <v>13</v>
      </c>
      <c r="G468">
        <v>315</v>
      </c>
      <c r="H468" s="9">
        <v>41441.74</v>
      </c>
      <c r="I468" s="9">
        <f>tbl_Data[[#This Row],[Ad Cost]]/tbl_Data[[#This Row],[Impressions]]</f>
        <v>2.0285551298493756E-2</v>
      </c>
      <c r="J468" s="10">
        <f>tbl_Data[[#This Row],[Conversions]]/tbl_Data[[#This Row],[Clicks]]</f>
        <v>4.1688724192694544E-2</v>
      </c>
      <c r="K468" s="9">
        <f>tbl_Data[[#This Row],[Ad Cost]]/tbl_Data[[#This Row],[Conversions]]</f>
        <v>31.834920634920636</v>
      </c>
      <c r="L468" s="10">
        <f>(tbl_Data[[#This Row],[Clicks]]/tbl_Data[[#This Row],[Impressions]])</f>
        <v>1.528496466009362E-2</v>
      </c>
      <c r="M468" s="9">
        <f>tbl_Data[[#This Row],[Revenue from Ads]]/tbl_Data[[#This Row],[Ad Cost]]</f>
        <v>4.1326027124052649</v>
      </c>
    </row>
    <row r="469" spans="1:13" x14ac:dyDescent="0.35">
      <c r="A469" s="8">
        <v>45094</v>
      </c>
      <c r="B469" t="s">
        <v>14</v>
      </c>
      <c r="C469" s="9">
        <v>6776.1</v>
      </c>
      <c r="D469">
        <v>247579</v>
      </c>
      <c r="E469">
        <v>3653</v>
      </c>
      <c r="F469" t="s">
        <v>13</v>
      </c>
      <c r="G469">
        <v>187</v>
      </c>
      <c r="H469" s="9">
        <v>30208.09</v>
      </c>
      <c r="I469" s="9">
        <f>tbl_Data[[#This Row],[Ad Cost]]/tbl_Data[[#This Row],[Impressions]]</f>
        <v>2.7369445712277698E-2</v>
      </c>
      <c r="J469" s="10">
        <f>tbl_Data[[#This Row],[Conversions]]/tbl_Data[[#This Row],[Clicks]]</f>
        <v>5.1190802080481795E-2</v>
      </c>
      <c r="K469" s="9">
        <f>tbl_Data[[#This Row],[Ad Cost]]/tbl_Data[[#This Row],[Conversions]]</f>
        <v>36.235828877005346</v>
      </c>
      <c r="L469" s="10">
        <f>(tbl_Data[[#This Row],[Clicks]]/tbl_Data[[#This Row],[Impressions]])</f>
        <v>1.4754886319114303E-2</v>
      </c>
      <c r="M469" s="9">
        <f>tbl_Data[[#This Row],[Revenue from Ads]]/tbl_Data[[#This Row],[Ad Cost]]</f>
        <v>4.4580348578090643</v>
      </c>
    </row>
    <row r="470" spans="1:13" x14ac:dyDescent="0.35">
      <c r="A470" s="8">
        <v>45096</v>
      </c>
      <c r="B470" t="s">
        <v>12</v>
      </c>
      <c r="C470" s="9">
        <v>36871</v>
      </c>
      <c r="D470">
        <v>268747</v>
      </c>
      <c r="E470">
        <v>15734</v>
      </c>
      <c r="F470" t="s">
        <v>13</v>
      </c>
      <c r="G470">
        <v>333</v>
      </c>
      <c r="H470" s="9">
        <v>61021.67</v>
      </c>
      <c r="I470" s="9">
        <f>tbl_Data[[#This Row],[Ad Cost]]/tbl_Data[[#This Row],[Impressions]]</f>
        <v>0.13719595009432664</v>
      </c>
      <c r="J470" s="10">
        <f>tbl_Data[[#This Row],[Conversions]]/tbl_Data[[#This Row],[Clicks]]</f>
        <v>2.1164357442481251E-2</v>
      </c>
      <c r="K470" s="9">
        <f>tbl_Data[[#This Row],[Ad Cost]]/tbl_Data[[#This Row],[Conversions]]</f>
        <v>110.72372372372372</v>
      </c>
      <c r="L470" s="10">
        <f>(tbl_Data[[#This Row],[Clicks]]/tbl_Data[[#This Row],[Impressions]])</f>
        <v>5.8545769813244428E-2</v>
      </c>
      <c r="M470" s="9">
        <f>tbl_Data[[#This Row],[Revenue from Ads]]/tbl_Data[[#This Row],[Ad Cost]]</f>
        <v>1.6550044750617015</v>
      </c>
    </row>
    <row r="471" spans="1:13" x14ac:dyDescent="0.35">
      <c r="A471" s="8">
        <v>45096</v>
      </c>
      <c r="B471" t="s">
        <v>14</v>
      </c>
      <c r="C471" s="9">
        <v>47244</v>
      </c>
      <c r="D471">
        <v>366193</v>
      </c>
      <c r="E471">
        <v>10005</v>
      </c>
      <c r="F471" t="s">
        <v>11</v>
      </c>
      <c r="G471">
        <v>200</v>
      </c>
      <c r="H471" s="9">
        <v>44343.55</v>
      </c>
      <c r="I471" s="9">
        <f>tbl_Data[[#This Row],[Ad Cost]]/tbl_Data[[#This Row],[Impressions]]</f>
        <v>0.12901393527456834</v>
      </c>
      <c r="J471" s="10">
        <f>tbl_Data[[#This Row],[Conversions]]/tbl_Data[[#This Row],[Clicks]]</f>
        <v>1.999000499750125E-2</v>
      </c>
      <c r="K471" s="9">
        <f>tbl_Data[[#This Row],[Ad Cost]]/tbl_Data[[#This Row],[Conversions]]</f>
        <v>236.22</v>
      </c>
      <c r="L471" s="10">
        <f>(tbl_Data[[#This Row],[Clicks]]/tbl_Data[[#This Row],[Impressions]])</f>
        <v>2.7321658251250023E-2</v>
      </c>
      <c r="M471" s="9">
        <f>tbl_Data[[#This Row],[Revenue from Ads]]/tbl_Data[[#This Row],[Ad Cost]]</f>
        <v>0.93860701888070452</v>
      </c>
    </row>
    <row r="472" spans="1:13" x14ac:dyDescent="0.35">
      <c r="A472" s="8">
        <v>45097</v>
      </c>
      <c r="B472" t="s">
        <v>19</v>
      </c>
      <c r="C472" s="9">
        <v>41695</v>
      </c>
      <c r="D472">
        <v>432798</v>
      </c>
      <c r="E472">
        <v>21035</v>
      </c>
      <c r="F472" t="s">
        <v>11</v>
      </c>
      <c r="G472" s="11">
        <v>454</v>
      </c>
      <c r="H472" s="9">
        <v>22020.25</v>
      </c>
      <c r="I472" s="9">
        <f>tbl_Data[[#This Row],[Ad Cost]]/tbl_Data[[#This Row],[Impressions]]</f>
        <v>9.6338245555663379E-2</v>
      </c>
      <c r="J472" s="10">
        <f>tbl_Data[[#This Row],[Conversions]]/tbl_Data[[#This Row],[Clicks]]</f>
        <v>2.1583075826004279E-2</v>
      </c>
      <c r="K472" s="9">
        <f>tbl_Data[[#This Row],[Ad Cost]]/tbl_Data[[#This Row],[Conversions]]</f>
        <v>91.83920704845815</v>
      </c>
      <c r="L472" s="10">
        <f>(tbl_Data[[#This Row],[Clicks]]/tbl_Data[[#This Row],[Impressions]])</f>
        <v>4.8602350288125179E-2</v>
      </c>
      <c r="M472" s="9">
        <f>tbl_Data[[#This Row],[Revenue from Ads]]/tbl_Data[[#This Row],[Ad Cost]]</f>
        <v>0.52812687372586642</v>
      </c>
    </row>
    <row r="473" spans="1:13" x14ac:dyDescent="0.35">
      <c r="A473" s="8">
        <v>45097</v>
      </c>
      <c r="B473" t="s">
        <v>19</v>
      </c>
      <c r="C473" s="9">
        <v>23330</v>
      </c>
      <c r="D473">
        <v>248087</v>
      </c>
      <c r="E473">
        <v>15373</v>
      </c>
      <c r="F473" t="s">
        <v>21</v>
      </c>
      <c r="G473" s="11">
        <v>737</v>
      </c>
      <c r="H473" s="9">
        <v>54289.8</v>
      </c>
      <c r="I473" s="9">
        <f>tbl_Data[[#This Row],[Ad Cost]]/tbl_Data[[#This Row],[Impressions]]</f>
        <v>9.4039590949949015E-2</v>
      </c>
      <c r="J473" s="10">
        <f>tbl_Data[[#This Row],[Conversions]]/tbl_Data[[#This Row],[Clicks]]</f>
        <v>4.7941195602680023E-2</v>
      </c>
      <c r="K473" s="9">
        <f>tbl_Data[[#This Row],[Ad Cost]]/tbl_Data[[#This Row],[Conversions]]</f>
        <v>31.655359565807327</v>
      </c>
      <c r="L473" s="10">
        <f>(tbl_Data[[#This Row],[Clicks]]/tbl_Data[[#This Row],[Impressions]])</f>
        <v>6.1966165095309306E-2</v>
      </c>
      <c r="M473" s="9">
        <f>tbl_Data[[#This Row],[Revenue from Ads]]/tbl_Data[[#This Row],[Ad Cost]]</f>
        <v>2.3270381483069009</v>
      </c>
    </row>
    <row r="474" spans="1:13" x14ac:dyDescent="0.35">
      <c r="A474" s="8">
        <v>45097</v>
      </c>
      <c r="B474" t="s">
        <v>17</v>
      </c>
      <c r="C474" s="9">
        <v>39458</v>
      </c>
      <c r="D474">
        <v>257461</v>
      </c>
      <c r="E474">
        <v>8530</v>
      </c>
      <c r="F474" t="s">
        <v>13</v>
      </c>
      <c r="G474">
        <v>484</v>
      </c>
      <c r="H474" s="9">
        <v>17669.71</v>
      </c>
      <c r="I474" s="9">
        <f>tbl_Data[[#This Row],[Ad Cost]]/tbl_Data[[#This Row],[Impressions]]</f>
        <v>0.1532581633723166</v>
      </c>
      <c r="J474" s="10">
        <f>tbl_Data[[#This Row],[Conversions]]/tbl_Data[[#This Row],[Clicks]]</f>
        <v>5.6740914419695192E-2</v>
      </c>
      <c r="K474" s="9">
        <f>tbl_Data[[#This Row],[Ad Cost]]/tbl_Data[[#This Row],[Conversions]]</f>
        <v>81.524793388429757</v>
      </c>
      <c r="L474" s="10">
        <f>(tbl_Data[[#This Row],[Clicks]]/tbl_Data[[#This Row],[Impressions]])</f>
        <v>3.3131231526328263E-2</v>
      </c>
      <c r="M474" s="9">
        <f>tbl_Data[[#This Row],[Revenue from Ads]]/tbl_Data[[#This Row],[Ad Cost]]</f>
        <v>0.44781058340513963</v>
      </c>
    </row>
    <row r="475" spans="1:13" x14ac:dyDescent="0.35">
      <c r="A475" s="8">
        <v>45097</v>
      </c>
      <c r="B475" t="s">
        <v>15</v>
      </c>
      <c r="C475" s="9">
        <v>11954</v>
      </c>
      <c r="D475">
        <v>298899</v>
      </c>
      <c r="E475">
        <v>14121</v>
      </c>
      <c r="F475" t="s">
        <v>13</v>
      </c>
      <c r="G475">
        <v>147</v>
      </c>
      <c r="H475" s="9">
        <v>60444.34</v>
      </c>
      <c r="I475" s="9">
        <f>tbl_Data[[#This Row],[Ad Cost]]/tbl_Data[[#This Row],[Impressions]]</f>
        <v>3.9993442601012383E-2</v>
      </c>
      <c r="J475" s="10">
        <f>tbl_Data[[#This Row],[Conversions]]/tbl_Data[[#This Row],[Clicks]]</f>
        <v>1.041002761844062E-2</v>
      </c>
      <c r="K475" s="9">
        <f>tbl_Data[[#This Row],[Ad Cost]]/tbl_Data[[#This Row],[Conversions]]</f>
        <v>81.319727891156461</v>
      </c>
      <c r="L475" s="10">
        <f>(tbl_Data[[#This Row],[Clicks]]/tbl_Data[[#This Row],[Impressions]])</f>
        <v>4.72433832164042E-2</v>
      </c>
      <c r="M475" s="9">
        <f>tbl_Data[[#This Row],[Revenue from Ads]]/tbl_Data[[#This Row],[Ad Cost]]</f>
        <v>5.0564112430985437</v>
      </c>
    </row>
    <row r="476" spans="1:13" x14ac:dyDescent="0.35">
      <c r="A476" s="8">
        <v>45098</v>
      </c>
      <c r="B476" t="s">
        <v>15</v>
      </c>
      <c r="C476" s="9">
        <v>4679.2</v>
      </c>
      <c r="D476">
        <v>404350</v>
      </c>
      <c r="E476">
        <v>10974</v>
      </c>
      <c r="F476" t="s">
        <v>23</v>
      </c>
      <c r="G476">
        <v>100</v>
      </c>
      <c r="H476" s="9">
        <v>37499.97</v>
      </c>
      <c r="I476" s="9">
        <f>tbl_Data[[#This Row],[Ad Cost]]/tbl_Data[[#This Row],[Impressions]]</f>
        <v>1.1572152837887968E-2</v>
      </c>
      <c r="J476" s="10">
        <f>tbl_Data[[#This Row],[Conversions]]/tbl_Data[[#This Row],[Clicks]]</f>
        <v>9.1124476034262804E-3</v>
      </c>
      <c r="K476" s="9">
        <f>tbl_Data[[#This Row],[Ad Cost]]/tbl_Data[[#This Row],[Conversions]]</f>
        <v>46.792000000000002</v>
      </c>
      <c r="L476" s="10">
        <f>(tbl_Data[[#This Row],[Clicks]]/tbl_Data[[#This Row],[Impressions]])</f>
        <v>2.7139854086805984E-2</v>
      </c>
      <c r="M476" s="9">
        <f>tbl_Data[[#This Row],[Revenue from Ads]]/tbl_Data[[#This Row],[Ad Cost]]</f>
        <v>8.0141840485553093</v>
      </c>
    </row>
    <row r="477" spans="1:13" x14ac:dyDescent="0.35">
      <c r="A477" s="8">
        <v>45098</v>
      </c>
      <c r="B477" t="s">
        <v>15</v>
      </c>
      <c r="C477" s="9">
        <v>11450</v>
      </c>
      <c r="D477">
        <v>223972</v>
      </c>
      <c r="E477">
        <v>18654</v>
      </c>
      <c r="F477" t="s">
        <v>13</v>
      </c>
      <c r="G477">
        <v>126</v>
      </c>
      <c r="H477" s="9">
        <v>10152.16</v>
      </c>
      <c r="I477" s="9">
        <f>tbl_Data[[#This Row],[Ad Cost]]/tbl_Data[[#This Row],[Impressions]]</f>
        <v>5.1122461736288462E-2</v>
      </c>
      <c r="J477" s="10">
        <f>tbl_Data[[#This Row],[Conversions]]/tbl_Data[[#This Row],[Clicks]]</f>
        <v>6.7545834673528463E-3</v>
      </c>
      <c r="K477" s="9">
        <f>tbl_Data[[#This Row],[Ad Cost]]/tbl_Data[[#This Row],[Conversions]]</f>
        <v>90.873015873015873</v>
      </c>
      <c r="L477" s="10">
        <f>(tbl_Data[[#This Row],[Clicks]]/tbl_Data[[#This Row],[Impressions]])</f>
        <v>8.3287196613862441E-2</v>
      </c>
      <c r="M477" s="9">
        <f>tbl_Data[[#This Row],[Revenue from Ads]]/tbl_Data[[#This Row],[Ad Cost]]</f>
        <v>0.88665152838427941</v>
      </c>
    </row>
    <row r="478" spans="1:13" x14ac:dyDescent="0.35">
      <c r="A478" s="8">
        <v>45099</v>
      </c>
      <c r="B478" t="s">
        <v>16</v>
      </c>
      <c r="C478" s="9">
        <v>9857.9</v>
      </c>
      <c r="D478">
        <v>296444</v>
      </c>
      <c r="E478">
        <v>15942</v>
      </c>
      <c r="F478" t="s">
        <v>13</v>
      </c>
      <c r="G478" s="11">
        <v>191</v>
      </c>
      <c r="H478" s="9">
        <v>62409.07</v>
      </c>
      <c r="I478" s="9">
        <f>tbl_Data[[#This Row],[Ad Cost]]/tbl_Data[[#This Row],[Impressions]]</f>
        <v>3.3253835463021686E-2</v>
      </c>
      <c r="J478" s="10">
        <f>tbl_Data[[#This Row],[Conversions]]/tbl_Data[[#This Row],[Clicks]]</f>
        <v>1.1980930874419772E-2</v>
      </c>
      <c r="K478" s="9">
        <f>tbl_Data[[#This Row],[Ad Cost]]/tbl_Data[[#This Row],[Conversions]]</f>
        <v>51.612041884816755</v>
      </c>
      <c r="L478" s="10">
        <f>(tbl_Data[[#This Row],[Clicks]]/tbl_Data[[#This Row],[Impressions]])</f>
        <v>5.3777441945190324E-2</v>
      </c>
      <c r="M478" s="9">
        <f>tbl_Data[[#This Row],[Revenue from Ads]]/tbl_Data[[#This Row],[Ad Cost]]</f>
        <v>6.3308686434230417</v>
      </c>
    </row>
    <row r="479" spans="1:13" x14ac:dyDescent="0.35">
      <c r="A479" s="8">
        <v>45099</v>
      </c>
      <c r="B479" t="s">
        <v>19</v>
      </c>
      <c r="C479" s="9">
        <v>11135</v>
      </c>
      <c r="D479">
        <v>383120</v>
      </c>
      <c r="E479">
        <v>15468</v>
      </c>
      <c r="F479" t="s">
        <v>11</v>
      </c>
      <c r="G479" s="11">
        <v>185</v>
      </c>
      <c r="H479" s="9">
        <v>5885.94</v>
      </c>
      <c r="I479" s="9">
        <f>tbl_Data[[#This Row],[Ad Cost]]/tbl_Data[[#This Row],[Impressions]]</f>
        <v>2.9064000835247444E-2</v>
      </c>
      <c r="J479" s="10">
        <f>tbl_Data[[#This Row],[Conversions]]/tbl_Data[[#This Row],[Clicks]]</f>
        <v>1.1960175846909749E-2</v>
      </c>
      <c r="K479" s="9">
        <f>tbl_Data[[#This Row],[Ad Cost]]/tbl_Data[[#This Row],[Conversions]]</f>
        <v>60.189189189189186</v>
      </c>
      <c r="L479" s="10">
        <f>(tbl_Data[[#This Row],[Clicks]]/tbl_Data[[#This Row],[Impressions]])</f>
        <v>4.037377323031948E-2</v>
      </c>
      <c r="M479" s="9">
        <f>tbl_Data[[#This Row],[Revenue from Ads]]/tbl_Data[[#This Row],[Ad Cost]]</f>
        <v>0.52859811405478219</v>
      </c>
    </row>
    <row r="480" spans="1:13" x14ac:dyDescent="0.35">
      <c r="A480" s="8">
        <v>45099</v>
      </c>
      <c r="B480" t="s">
        <v>20</v>
      </c>
      <c r="C480" s="9">
        <v>8457.2999999999993</v>
      </c>
      <c r="D480">
        <v>275196</v>
      </c>
      <c r="E480">
        <v>14140</v>
      </c>
      <c r="F480" t="s">
        <v>22</v>
      </c>
      <c r="G480" s="11">
        <v>339</v>
      </c>
      <c r="H480" s="9">
        <v>97315.35</v>
      </c>
      <c r="I480" s="9">
        <f>tbl_Data[[#This Row],[Ad Cost]]/tbl_Data[[#This Row],[Impressions]]</f>
        <v>3.0731914708062615E-2</v>
      </c>
      <c r="J480" s="10">
        <f>tbl_Data[[#This Row],[Conversions]]/tbl_Data[[#This Row],[Clicks]]</f>
        <v>2.3974540311173975E-2</v>
      </c>
      <c r="K480" s="9">
        <f>tbl_Data[[#This Row],[Ad Cost]]/tbl_Data[[#This Row],[Conversions]]</f>
        <v>24.947787610619468</v>
      </c>
      <c r="L480" s="10">
        <f>(tbl_Data[[#This Row],[Clicks]]/tbl_Data[[#This Row],[Impressions]])</f>
        <v>5.1381560778499688E-2</v>
      </c>
      <c r="M480" s="9">
        <f>tbl_Data[[#This Row],[Revenue from Ads]]/tbl_Data[[#This Row],[Ad Cost]]</f>
        <v>11.506668795005499</v>
      </c>
    </row>
    <row r="481" spans="1:13" x14ac:dyDescent="0.35">
      <c r="A481" s="8">
        <v>45099</v>
      </c>
      <c r="B481" t="s">
        <v>15</v>
      </c>
      <c r="C481" s="9">
        <v>16116</v>
      </c>
      <c r="D481">
        <v>287248</v>
      </c>
      <c r="E481">
        <v>19964</v>
      </c>
      <c r="F481" t="s">
        <v>13</v>
      </c>
      <c r="G481">
        <v>240</v>
      </c>
      <c r="H481" s="9">
        <v>50881.51</v>
      </c>
      <c r="I481" s="9">
        <f>tbl_Data[[#This Row],[Ad Cost]]/tbl_Data[[#This Row],[Impressions]]</f>
        <v>5.610482927644405E-2</v>
      </c>
      <c r="J481" s="10">
        <f>tbl_Data[[#This Row],[Conversions]]/tbl_Data[[#This Row],[Clicks]]</f>
        <v>1.2021638950110198E-2</v>
      </c>
      <c r="K481" s="9">
        <f>tbl_Data[[#This Row],[Ad Cost]]/tbl_Data[[#This Row],[Conversions]]</f>
        <v>67.150000000000006</v>
      </c>
      <c r="L481" s="10">
        <f>(tbl_Data[[#This Row],[Clicks]]/tbl_Data[[#This Row],[Impressions]])</f>
        <v>6.9500919066451283E-2</v>
      </c>
      <c r="M481" s="9">
        <f>tbl_Data[[#This Row],[Revenue from Ads]]/tbl_Data[[#This Row],[Ad Cost]]</f>
        <v>3.1572046413502113</v>
      </c>
    </row>
    <row r="482" spans="1:13" x14ac:dyDescent="0.35">
      <c r="A482" s="8">
        <v>45099</v>
      </c>
      <c r="B482" t="s">
        <v>14</v>
      </c>
      <c r="C482" s="9">
        <v>22964</v>
      </c>
      <c r="D482">
        <v>389495</v>
      </c>
      <c r="E482">
        <v>14725</v>
      </c>
      <c r="F482" t="s">
        <v>13</v>
      </c>
      <c r="G482">
        <v>434</v>
      </c>
      <c r="H482" s="9">
        <v>60443.45</v>
      </c>
      <c r="I482" s="9">
        <f>tbl_Data[[#This Row],[Ad Cost]]/tbl_Data[[#This Row],[Impressions]]</f>
        <v>5.8958394844606479E-2</v>
      </c>
      <c r="J482" s="10">
        <f>tbl_Data[[#This Row],[Conversions]]/tbl_Data[[#This Row],[Clicks]]</f>
        <v>2.9473684210526315E-2</v>
      </c>
      <c r="K482" s="9">
        <f>tbl_Data[[#This Row],[Ad Cost]]/tbl_Data[[#This Row],[Conversions]]</f>
        <v>52.912442396313367</v>
      </c>
      <c r="L482" s="10">
        <f>(tbl_Data[[#This Row],[Clicks]]/tbl_Data[[#This Row],[Impressions]])</f>
        <v>3.7805363355113676E-2</v>
      </c>
      <c r="M482" s="9">
        <f>tbl_Data[[#This Row],[Revenue from Ads]]/tbl_Data[[#This Row],[Ad Cost]]</f>
        <v>2.632095889217906</v>
      </c>
    </row>
    <row r="483" spans="1:13" x14ac:dyDescent="0.35">
      <c r="A483" s="8">
        <v>45100</v>
      </c>
      <c r="B483" t="s">
        <v>14</v>
      </c>
      <c r="C483" s="9">
        <v>12975</v>
      </c>
      <c r="D483">
        <v>294290</v>
      </c>
      <c r="E483">
        <v>10950</v>
      </c>
      <c r="F483" t="s">
        <v>11</v>
      </c>
      <c r="G483">
        <v>216</v>
      </c>
      <c r="H483" s="9">
        <v>54487.25</v>
      </c>
      <c r="I483" s="9">
        <f>tbl_Data[[#This Row],[Ad Cost]]/tbl_Data[[#This Row],[Impressions]]</f>
        <v>4.4089163750042473E-2</v>
      </c>
      <c r="J483" s="10">
        <f>tbl_Data[[#This Row],[Conversions]]/tbl_Data[[#This Row],[Clicks]]</f>
        <v>1.9726027397260273E-2</v>
      </c>
      <c r="K483" s="9">
        <f>tbl_Data[[#This Row],[Ad Cost]]/tbl_Data[[#This Row],[Conversions]]</f>
        <v>60.069444444444443</v>
      </c>
      <c r="L483" s="10">
        <f>(tbl_Data[[#This Row],[Clicks]]/tbl_Data[[#This Row],[Impressions]])</f>
        <v>3.7208195997145671E-2</v>
      </c>
      <c r="M483" s="9">
        <f>tbl_Data[[#This Row],[Revenue from Ads]]/tbl_Data[[#This Row],[Ad Cost]]</f>
        <v>4.1994026974951835</v>
      </c>
    </row>
    <row r="484" spans="1:13" x14ac:dyDescent="0.35">
      <c r="A484" s="8">
        <v>45101</v>
      </c>
      <c r="B484" t="s">
        <v>19</v>
      </c>
      <c r="C484" s="9">
        <v>1036.2</v>
      </c>
      <c r="D484">
        <v>433952</v>
      </c>
      <c r="E484">
        <v>7524</v>
      </c>
      <c r="F484" t="s">
        <v>11</v>
      </c>
      <c r="G484">
        <v>285</v>
      </c>
      <c r="H484" s="9">
        <v>5282.63</v>
      </c>
      <c r="I484" s="9">
        <f>tbl_Data[[#This Row],[Ad Cost]]/tbl_Data[[#This Row],[Impressions]]</f>
        <v>2.3878216945652977E-3</v>
      </c>
      <c r="J484" s="10">
        <f>tbl_Data[[#This Row],[Conversions]]/tbl_Data[[#This Row],[Clicks]]</f>
        <v>3.787878787878788E-2</v>
      </c>
      <c r="K484" s="9">
        <f>tbl_Data[[#This Row],[Ad Cost]]/tbl_Data[[#This Row],[Conversions]]</f>
        <v>3.6357894736842109</v>
      </c>
      <c r="L484" s="10">
        <f>(tbl_Data[[#This Row],[Clicks]]/tbl_Data[[#This Row],[Impressions]])</f>
        <v>1.7338323132512351E-2</v>
      </c>
      <c r="M484" s="9">
        <f>tbl_Data[[#This Row],[Revenue from Ads]]/tbl_Data[[#This Row],[Ad Cost]]</f>
        <v>5.0980795213279286</v>
      </c>
    </row>
    <row r="485" spans="1:13" x14ac:dyDescent="0.35">
      <c r="A485" s="8">
        <v>45101</v>
      </c>
      <c r="B485" t="s">
        <v>19</v>
      </c>
      <c r="C485" s="9">
        <v>13030</v>
      </c>
      <c r="D485">
        <v>366181</v>
      </c>
      <c r="E485">
        <v>15094</v>
      </c>
      <c r="F485" t="s">
        <v>13</v>
      </c>
      <c r="G485">
        <v>244</v>
      </c>
      <c r="H485" s="9">
        <v>28334.2</v>
      </c>
      <c r="I485" s="9">
        <f>tbl_Data[[#This Row],[Ad Cost]]/tbl_Data[[#This Row],[Impressions]]</f>
        <v>3.5583495593709123E-2</v>
      </c>
      <c r="J485" s="10">
        <f>tbl_Data[[#This Row],[Conversions]]/tbl_Data[[#This Row],[Clicks]]</f>
        <v>1.6165363720683716E-2</v>
      </c>
      <c r="K485" s="9">
        <f>tbl_Data[[#This Row],[Ad Cost]]/tbl_Data[[#This Row],[Conversions]]</f>
        <v>53.401639344262293</v>
      </c>
      <c r="L485" s="10">
        <f>(tbl_Data[[#This Row],[Clicks]]/tbl_Data[[#This Row],[Impressions]])</f>
        <v>4.1220052378468569E-2</v>
      </c>
      <c r="M485" s="9">
        <f>tbl_Data[[#This Row],[Revenue from Ads]]/tbl_Data[[#This Row],[Ad Cost]]</f>
        <v>2.1745356868764389</v>
      </c>
    </row>
    <row r="486" spans="1:13" x14ac:dyDescent="0.35">
      <c r="A486" s="8">
        <v>45101</v>
      </c>
      <c r="B486" t="s">
        <v>17</v>
      </c>
      <c r="C486" s="9">
        <v>18031</v>
      </c>
      <c r="D486">
        <v>375257</v>
      </c>
      <c r="E486">
        <v>18728</v>
      </c>
      <c r="F486" t="s">
        <v>13</v>
      </c>
      <c r="G486">
        <v>266</v>
      </c>
      <c r="H486" s="9">
        <v>35254.730000000003</v>
      </c>
      <c r="I486" s="9">
        <f>tbl_Data[[#This Row],[Ad Cost]]/tbl_Data[[#This Row],[Impressions]]</f>
        <v>4.804973658053014E-2</v>
      </c>
      <c r="J486" s="10">
        <f>tbl_Data[[#This Row],[Conversions]]/tbl_Data[[#This Row],[Clicks]]</f>
        <v>1.420333190944041E-2</v>
      </c>
      <c r="K486" s="9">
        <f>tbl_Data[[#This Row],[Ad Cost]]/tbl_Data[[#This Row],[Conversions]]</f>
        <v>67.785714285714292</v>
      </c>
      <c r="L486" s="10">
        <f>(tbl_Data[[#This Row],[Clicks]]/tbl_Data[[#This Row],[Impressions]])</f>
        <v>4.9907130313358576E-2</v>
      </c>
      <c r="M486" s="9">
        <f>tbl_Data[[#This Row],[Revenue from Ads]]/tbl_Data[[#This Row],[Ad Cost]]</f>
        <v>1.9552287726692918</v>
      </c>
    </row>
    <row r="487" spans="1:13" x14ac:dyDescent="0.35">
      <c r="A487" s="8">
        <v>45102</v>
      </c>
      <c r="B487" t="s">
        <v>19</v>
      </c>
      <c r="C487" s="9">
        <v>47105</v>
      </c>
      <c r="D487">
        <v>498820</v>
      </c>
      <c r="E487">
        <v>18125</v>
      </c>
      <c r="F487" t="s">
        <v>13</v>
      </c>
      <c r="G487">
        <v>149</v>
      </c>
      <c r="H487" s="9">
        <v>47943.67</v>
      </c>
      <c r="I487" s="9">
        <f>tbl_Data[[#This Row],[Ad Cost]]/tbl_Data[[#This Row],[Impressions]]</f>
        <v>9.4432861553265704E-2</v>
      </c>
      <c r="J487" s="10">
        <f>tbl_Data[[#This Row],[Conversions]]/tbl_Data[[#This Row],[Clicks]]</f>
        <v>8.2206896551724144E-3</v>
      </c>
      <c r="K487" s="9">
        <f>tbl_Data[[#This Row],[Ad Cost]]/tbl_Data[[#This Row],[Conversions]]</f>
        <v>316.14093959731542</v>
      </c>
      <c r="L487" s="10">
        <f>(tbl_Data[[#This Row],[Clicks]]/tbl_Data[[#This Row],[Impressions]])</f>
        <v>3.6335752375606434E-2</v>
      </c>
      <c r="M487" s="9">
        <f>tbl_Data[[#This Row],[Revenue from Ads]]/tbl_Data[[#This Row],[Ad Cost]]</f>
        <v>1.0178042670629444</v>
      </c>
    </row>
    <row r="488" spans="1:13" x14ac:dyDescent="0.35">
      <c r="A488" s="8">
        <v>45102</v>
      </c>
      <c r="B488" t="s">
        <v>17</v>
      </c>
      <c r="C488" s="9">
        <v>19725</v>
      </c>
      <c r="D488">
        <v>395977</v>
      </c>
      <c r="E488">
        <v>7394</v>
      </c>
      <c r="F488" t="s">
        <v>13</v>
      </c>
      <c r="G488">
        <v>149</v>
      </c>
      <c r="H488" s="9">
        <v>19425.7</v>
      </c>
      <c r="I488" s="9">
        <f>tbl_Data[[#This Row],[Ad Cost]]/tbl_Data[[#This Row],[Impressions]]</f>
        <v>4.981349926889693E-2</v>
      </c>
      <c r="J488" s="10">
        <f>tbl_Data[[#This Row],[Conversions]]/tbl_Data[[#This Row],[Clicks]]</f>
        <v>2.0151474168244522E-2</v>
      </c>
      <c r="K488" s="9">
        <f>tbl_Data[[#This Row],[Ad Cost]]/tbl_Data[[#This Row],[Conversions]]</f>
        <v>132.38255033557047</v>
      </c>
      <c r="L488" s="10">
        <f>(tbl_Data[[#This Row],[Clicks]]/tbl_Data[[#This Row],[Impressions]])</f>
        <v>1.8672801703129221E-2</v>
      </c>
      <c r="M488" s="9">
        <f>tbl_Data[[#This Row],[Revenue from Ads]]/tbl_Data[[#This Row],[Ad Cost]]</f>
        <v>0.98482636248415723</v>
      </c>
    </row>
    <row r="489" spans="1:13" x14ac:dyDescent="0.35">
      <c r="A489" s="8">
        <v>45102</v>
      </c>
      <c r="B489" t="s">
        <v>16</v>
      </c>
      <c r="C489" s="9">
        <v>16162</v>
      </c>
      <c r="D489">
        <v>282279</v>
      </c>
      <c r="E489">
        <v>7673</v>
      </c>
      <c r="F489" t="s">
        <v>11</v>
      </c>
      <c r="G489">
        <v>170</v>
      </c>
      <c r="H489" s="9">
        <v>61186.85</v>
      </c>
      <c r="I489" s="9">
        <f>tbl_Data[[#This Row],[Ad Cost]]/tbl_Data[[#This Row],[Impressions]]</f>
        <v>5.7255410427272307E-2</v>
      </c>
      <c r="J489" s="10">
        <f>tbl_Data[[#This Row],[Conversions]]/tbl_Data[[#This Row],[Clicks]]</f>
        <v>2.215561058256223E-2</v>
      </c>
      <c r="K489" s="9">
        <f>tbl_Data[[#This Row],[Ad Cost]]/tbl_Data[[#This Row],[Conversions]]</f>
        <v>95.070588235294125</v>
      </c>
      <c r="L489" s="10">
        <f>(tbl_Data[[#This Row],[Clicks]]/tbl_Data[[#This Row],[Impressions]])</f>
        <v>2.7182326705139242E-2</v>
      </c>
      <c r="M489" s="9">
        <f>tbl_Data[[#This Row],[Revenue from Ads]]/tbl_Data[[#This Row],[Ad Cost]]</f>
        <v>3.78584642989729</v>
      </c>
    </row>
    <row r="490" spans="1:13" x14ac:dyDescent="0.35">
      <c r="A490" s="8">
        <v>45102</v>
      </c>
      <c r="B490" t="s">
        <v>14</v>
      </c>
      <c r="C490" s="9">
        <v>9672.1</v>
      </c>
      <c r="D490">
        <v>479601</v>
      </c>
      <c r="E490">
        <v>5032</v>
      </c>
      <c r="F490" t="s">
        <v>13</v>
      </c>
      <c r="G490">
        <v>59</v>
      </c>
      <c r="H490" s="9">
        <v>25200.66</v>
      </c>
      <c r="I490" s="9">
        <f>tbl_Data[[#This Row],[Ad Cost]]/tbl_Data[[#This Row],[Impressions]]</f>
        <v>2.0166972128915495E-2</v>
      </c>
      <c r="J490" s="10">
        <f>tbl_Data[[#This Row],[Conversions]]/tbl_Data[[#This Row],[Clicks]]</f>
        <v>1.172496025437202E-2</v>
      </c>
      <c r="K490" s="9">
        <f>tbl_Data[[#This Row],[Ad Cost]]/tbl_Data[[#This Row],[Conversions]]</f>
        <v>163.93389830508474</v>
      </c>
      <c r="L490" s="10">
        <f>(tbl_Data[[#This Row],[Clicks]]/tbl_Data[[#This Row],[Impressions]])</f>
        <v>1.0492054853930663E-2</v>
      </c>
      <c r="M490" s="9">
        <f>tbl_Data[[#This Row],[Revenue from Ads]]/tbl_Data[[#This Row],[Ad Cost]]</f>
        <v>2.6055003566960639</v>
      </c>
    </row>
    <row r="491" spans="1:13" x14ac:dyDescent="0.35">
      <c r="A491" s="8">
        <v>45103</v>
      </c>
      <c r="B491" t="s">
        <v>19</v>
      </c>
      <c r="C491" s="9">
        <v>47441</v>
      </c>
      <c r="D491">
        <v>424171</v>
      </c>
      <c r="E491">
        <v>19480</v>
      </c>
      <c r="F491" t="s">
        <v>13</v>
      </c>
      <c r="G491">
        <v>249</v>
      </c>
      <c r="H491" s="9">
        <v>18554.96</v>
      </c>
      <c r="I491" s="9">
        <f>tbl_Data[[#This Row],[Ad Cost]]/tbl_Data[[#This Row],[Impressions]]</f>
        <v>0.11184404402941267</v>
      </c>
      <c r="J491" s="10">
        <f>tbl_Data[[#This Row],[Conversions]]/tbl_Data[[#This Row],[Clicks]]</f>
        <v>1.2782340862422997E-2</v>
      </c>
      <c r="K491" s="9">
        <f>tbl_Data[[#This Row],[Ad Cost]]/tbl_Data[[#This Row],[Conversions]]</f>
        <v>190.52610441767069</v>
      </c>
      <c r="L491" s="10">
        <f>(tbl_Data[[#This Row],[Clicks]]/tbl_Data[[#This Row],[Impressions]])</f>
        <v>4.5924874637822952E-2</v>
      </c>
      <c r="M491" s="9">
        <f>tbl_Data[[#This Row],[Revenue from Ads]]/tbl_Data[[#This Row],[Ad Cost]]</f>
        <v>0.39111654476086083</v>
      </c>
    </row>
    <row r="492" spans="1:13" x14ac:dyDescent="0.35">
      <c r="A492" s="8">
        <v>45103</v>
      </c>
      <c r="B492" t="s">
        <v>12</v>
      </c>
      <c r="C492" s="9">
        <v>42002</v>
      </c>
      <c r="D492">
        <v>469823</v>
      </c>
      <c r="E492">
        <v>12032</v>
      </c>
      <c r="F492" t="s">
        <v>13</v>
      </c>
      <c r="G492">
        <v>363</v>
      </c>
      <c r="H492" s="9">
        <v>29455.18</v>
      </c>
      <c r="I492" s="9">
        <f>tbl_Data[[#This Row],[Ad Cost]]/tbl_Data[[#This Row],[Impressions]]</f>
        <v>8.9399624965146446E-2</v>
      </c>
      <c r="J492" s="10">
        <f>tbl_Data[[#This Row],[Conversions]]/tbl_Data[[#This Row],[Clicks]]</f>
        <v>3.0169547872340427E-2</v>
      </c>
      <c r="K492" s="9">
        <f>tbl_Data[[#This Row],[Ad Cost]]/tbl_Data[[#This Row],[Conversions]]</f>
        <v>115.70798898071625</v>
      </c>
      <c r="L492" s="10">
        <f>(tbl_Data[[#This Row],[Clicks]]/tbl_Data[[#This Row],[Impressions]])</f>
        <v>2.5609644483135137E-2</v>
      </c>
      <c r="M492" s="9">
        <f>tbl_Data[[#This Row],[Revenue from Ads]]/tbl_Data[[#This Row],[Ad Cost]]</f>
        <v>0.70128041521832296</v>
      </c>
    </row>
    <row r="493" spans="1:13" x14ac:dyDescent="0.35">
      <c r="A493" s="8">
        <v>45103</v>
      </c>
      <c r="B493" t="s">
        <v>12</v>
      </c>
      <c r="C493" s="9">
        <v>22680</v>
      </c>
      <c r="D493">
        <v>376750</v>
      </c>
      <c r="E493">
        <v>14570</v>
      </c>
      <c r="F493" t="s">
        <v>11</v>
      </c>
      <c r="G493">
        <v>160</v>
      </c>
      <c r="H493" s="9">
        <v>49272.959999999999</v>
      </c>
      <c r="I493" s="9">
        <f>tbl_Data[[#This Row],[Ad Cost]]/tbl_Data[[#This Row],[Impressions]]</f>
        <v>6.0199071001990713E-2</v>
      </c>
      <c r="J493" s="10">
        <f>tbl_Data[[#This Row],[Conversions]]/tbl_Data[[#This Row],[Clicks]]</f>
        <v>1.0981468771448181E-2</v>
      </c>
      <c r="K493" s="9">
        <f>tbl_Data[[#This Row],[Ad Cost]]/tbl_Data[[#This Row],[Conversions]]</f>
        <v>141.75</v>
      </c>
      <c r="L493" s="10">
        <f>(tbl_Data[[#This Row],[Clicks]]/tbl_Data[[#This Row],[Impressions]])</f>
        <v>3.8672859986728599E-2</v>
      </c>
      <c r="M493" s="9">
        <f>tbl_Data[[#This Row],[Revenue from Ads]]/tbl_Data[[#This Row],[Ad Cost]]</f>
        <v>2.1725291005291005</v>
      </c>
    </row>
    <row r="494" spans="1:13" x14ac:dyDescent="0.35">
      <c r="A494" s="8">
        <v>45104</v>
      </c>
      <c r="B494" t="s">
        <v>12</v>
      </c>
      <c r="C494" s="9">
        <v>26990</v>
      </c>
      <c r="D494">
        <v>426921</v>
      </c>
      <c r="E494">
        <v>9944</v>
      </c>
      <c r="F494" t="s">
        <v>13</v>
      </c>
      <c r="G494">
        <v>297</v>
      </c>
      <c r="H494" s="9">
        <v>29480.61</v>
      </c>
      <c r="I494" s="9">
        <f>tbl_Data[[#This Row],[Ad Cost]]/tbl_Data[[#This Row],[Impressions]]</f>
        <v>6.3220127377196247E-2</v>
      </c>
      <c r="J494" s="10">
        <f>tbl_Data[[#This Row],[Conversions]]/tbl_Data[[#This Row],[Clicks]]</f>
        <v>2.9867256637168143E-2</v>
      </c>
      <c r="K494" s="9">
        <f>tbl_Data[[#This Row],[Ad Cost]]/tbl_Data[[#This Row],[Conversions]]</f>
        <v>90.875420875420872</v>
      </c>
      <c r="L494" s="10">
        <f>(tbl_Data[[#This Row],[Clicks]]/tbl_Data[[#This Row],[Impressions]])</f>
        <v>2.3292365566463115E-2</v>
      </c>
      <c r="M494" s="9">
        <f>tbl_Data[[#This Row],[Revenue from Ads]]/tbl_Data[[#This Row],[Ad Cost]]</f>
        <v>1.0922789922193405</v>
      </c>
    </row>
    <row r="495" spans="1:13" x14ac:dyDescent="0.35">
      <c r="A495" s="8">
        <v>45104</v>
      </c>
      <c r="B495" t="s">
        <v>16</v>
      </c>
      <c r="C495" s="9">
        <v>6180</v>
      </c>
      <c r="D495">
        <v>483101</v>
      </c>
      <c r="E495">
        <v>16338</v>
      </c>
      <c r="F495" t="s">
        <v>13</v>
      </c>
      <c r="G495">
        <v>325</v>
      </c>
      <c r="H495" s="9">
        <v>3815.07</v>
      </c>
      <c r="I495" s="9">
        <f>tbl_Data[[#This Row],[Ad Cost]]/tbl_Data[[#This Row],[Impressions]]</f>
        <v>1.279235604977013E-2</v>
      </c>
      <c r="J495" s="10">
        <f>tbl_Data[[#This Row],[Conversions]]/tbl_Data[[#This Row],[Clicks]]</f>
        <v>1.9892275676337372E-2</v>
      </c>
      <c r="K495" s="9">
        <f>tbl_Data[[#This Row],[Ad Cost]]/tbl_Data[[#This Row],[Conversions]]</f>
        <v>19.015384615384615</v>
      </c>
      <c r="L495" s="10">
        <f>(tbl_Data[[#This Row],[Clicks]]/tbl_Data[[#This Row],[Impressions]])</f>
        <v>3.3819015071382588E-2</v>
      </c>
      <c r="M495" s="9">
        <f>tbl_Data[[#This Row],[Revenue from Ads]]/tbl_Data[[#This Row],[Ad Cost]]</f>
        <v>0.61732524271844658</v>
      </c>
    </row>
    <row r="496" spans="1:13" x14ac:dyDescent="0.35">
      <c r="A496" s="8">
        <v>45105</v>
      </c>
      <c r="B496" t="s">
        <v>17</v>
      </c>
      <c r="C496" s="9">
        <v>6276.8</v>
      </c>
      <c r="D496">
        <v>442724</v>
      </c>
      <c r="E496">
        <v>19956</v>
      </c>
      <c r="F496" t="s">
        <v>11</v>
      </c>
      <c r="G496">
        <v>392</v>
      </c>
      <c r="H496" s="9">
        <v>47933.16</v>
      </c>
      <c r="I496" s="9">
        <f>tbl_Data[[#This Row],[Ad Cost]]/tbl_Data[[#This Row],[Impressions]]</f>
        <v>1.417768180627208E-2</v>
      </c>
      <c r="J496" s="10">
        <f>tbl_Data[[#This Row],[Conversions]]/tbl_Data[[#This Row],[Clicks]]</f>
        <v>1.9643215073160955E-2</v>
      </c>
      <c r="K496" s="9">
        <f>tbl_Data[[#This Row],[Ad Cost]]/tbl_Data[[#This Row],[Conversions]]</f>
        <v>16.012244897959185</v>
      </c>
      <c r="L496" s="10">
        <f>(tbl_Data[[#This Row],[Clicks]]/tbl_Data[[#This Row],[Impressions]])</f>
        <v>4.5075487210993755E-2</v>
      </c>
      <c r="M496" s="9">
        <f>tbl_Data[[#This Row],[Revenue from Ads]]/tbl_Data[[#This Row],[Ad Cost]]</f>
        <v>7.6365600305888357</v>
      </c>
    </row>
    <row r="497" spans="1:13" x14ac:dyDescent="0.35">
      <c r="A497" s="8">
        <v>45105</v>
      </c>
      <c r="B497" t="s">
        <v>19</v>
      </c>
      <c r="C497" s="9">
        <v>22506</v>
      </c>
      <c r="D497">
        <v>262880</v>
      </c>
      <c r="E497">
        <v>19034</v>
      </c>
      <c r="F497" t="s">
        <v>13</v>
      </c>
      <c r="G497">
        <v>378</v>
      </c>
      <c r="H497" s="9">
        <v>64029.55</v>
      </c>
      <c r="I497" s="9">
        <f>tbl_Data[[#This Row],[Ad Cost]]/tbl_Data[[#This Row],[Impressions]]</f>
        <v>8.5613207547169806E-2</v>
      </c>
      <c r="J497" s="10">
        <f>tbl_Data[[#This Row],[Conversions]]/tbl_Data[[#This Row],[Clicks]]</f>
        <v>1.9859199327519176E-2</v>
      </c>
      <c r="K497" s="9">
        <f>tbl_Data[[#This Row],[Ad Cost]]/tbl_Data[[#This Row],[Conversions]]</f>
        <v>59.539682539682538</v>
      </c>
      <c r="L497" s="10">
        <f>(tbl_Data[[#This Row],[Clicks]]/tbl_Data[[#This Row],[Impressions]])</f>
        <v>7.2405660377358488E-2</v>
      </c>
      <c r="M497" s="9">
        <f>tbl_Data[[#This Row],[Revenue from Ads]]/tbl_Data[[#This Row],[Ad Cost]]</f>
        <v>2.844999111348085</v>
      </c>
    </row>
    <row r="498" spans="1:13" x14ac:dyDescent="0.35">
      <c r="A498" s="8">
        <v>45105</v>
      </c>
      <c r="B498" t="s">
        <v>20</v>
      </c>
      <c r="C498" s="9">
        <v>13820</v>
      </c>
      <c r="D498">
        <v>225997</v>
      </c>
      <c r="E498">
        <v>9694</v>
      </c>
      <c r="F498" t="s">
        <v>11</v>
      </c>
      <c r="G498">
        <v>296</v>
      </c>
      <c r="H498" s="9">
        <v>26830.959999999999</v>
      </c>
      <c r="I498" s="9">
        <f>tbl_Data[[#This Row],[Ad Cost]]/tbl_Data[[#This Row],[Impressions]]</f>
        <v>6.1151254220188765E-2</v>
      </c>
      <c r="J498" s="10">
        <f>tbl_Data[[#This Row],[Conversions]]/tbl_Data[[#This Row],[Clicks]]</f>
        <v>3.0534351145038167E-2</v>
      </c>
      <c r="K498" s="9">
        <f>tbl_Data[[#This Row],[Ad Cost]]/tbl_Data[[#This Row],[Conversions]]</f>
        <v>46.689189189189186</v>
      </c>
      <c r="L498" s="10">
        <f>(tbl_Data[[#This Row],[Clicks]]/tbl_Data[[#This Row],[Impressions]])</f>
        <v>4.2894374704088994E-2</v>
      </c>
      <c r="M498" s="9">
        <f>tbl_Data[[#This Row],[Revenue from Ads]]/tbl_Data[[#This Row],[Ad Cost]]</f>
        <v>1.9414587554269174</v>
      </c>
    </row>
    <row r="499" spans="1:13" x14ac:dyDescent="0.35">
      <c r="A499" s="8">
        <v>45105</v>
      </c>
      <c r="B499" t="s">
        <v>15</v>
      </c>
      <c r="C499" s="9">
        <v>10428</v>
      </c>
      <c r="D499">
        <v>246043</v>
      </c>
      <c r="E499">
        <v>9619</v>
      </c>
      <c r="F499" t="s">
        <v>13</v>
      </c>
      <c r="G499">
        <v>489</v>
      </c>
      <c r="H499" s="9">
        <v>36958.699999999997</v>
      </c>
      <c r="I499" s="9">
        <f>tbl_Data[[#This Row],[Ad Cost]]/tbl_Data[[#This Row],[Impressions]]</f>
        <v>4.2382835520620381E-2</v>
      </c>
      <c r="J499" s="10">
        <f>tbl_Data[[#This Row],[Conversions]]/tbl_Data[[#This Row],[Clicks]]</f>
        <v>5.0836885331115501E-2</v>
      </c>
      <c r="K499" s="9">
        <f>tbl_Data[[#This Row],[Ad Cost]]/tbl_Data[[#This Row],[Conversions]]</f>
        <v>21.325153374233128</v>
      </c>
      <c r="L499" s="10">
        <f>(tbl_Data[[#This Row],[Clicks]]/tbl_Data[[#This Row],[Impressions]])</f>
        <v>3.9094792373690776E-2</v>
      </c>
      <c r="M499" s="9">
        <f>tbl_Data[[#This Row],[Revenue from Ads]]/tbl_Data[[#This Row],[Ad Cost]]</f>
        <v>3.5441791331031833</v>
      </c>
    </row>
    <row r="500" spans="1:13" x14ac:dyDescent="0.35">
      <c r="A500" s="8">
        <v>45106</v>
      </c>
      <c r="B500" t="s">
        <v>12</v>
      </c>
      <c r="C500" s="9">
        <v>9640.6</v>
      </c>
      <c r="D500">
        <v>462107</v>
      </c>
      <c r="E500">
        <v>17940</v>
      </c>
      <c r="F500" t="s">
        <v>13</v>
      </c>
      <c r="G500" s="11">
        <v>215</v>
      </c>
      <c r="H500" s="9">
        <v>1220.9000000000001</v>
      </c>
      <c r="I500" s="9">
        <f>tbl_Data[[#This Row],[Ad Cost]]/tbl_Data[[#This Row],[Impressions]]</f>
        <v>2.0862267829745061E-2</v>
      </c>
      <c r="J500" s="10">
        <f>tbl_Data[[#This Row],[Conversions]]/tbl_Data[[#This Row],[Clicks]]</f>
        <v>1.1984392419175028E-2</v>
      </c>
      <c r="K500" s="9">
        <f>tbl_Data[[#This Row],[Ad Cost]]/tbl_Data[[#This Row],[Conversions]]</f>
        <v>44.84</v>
      </c>
      <c r="L500" s="10">
        <f>(tbl_Data[[#This Row],[Clicks]]/tbl_Data[[#This Row],[Impressions]])</f>
        <v>3.8822177547624251E-2</v>
      </c>
      <c r="M500" s="9">
        <f>tbl_Data[[#This Row],[Revenue from Ads]]/tbl_Data[[#This Row],[Ad Cost]]</f>
        <v>0.12664149534261354</v>
      </c>
    </row>
    <row r="501" spans="1:13" x14ac:dyDescent="0.35">
      <c r="A501" s="8">
        <v>45106</v>
      </c>
      <c r="B501" t="s">
        <v>12</v>
      </c>
      <c r="C501" s="9">
        <v>27318</v>
      </c>
      <c r="D501">
        <v>288422</v>
      </c>
      <c r="E501">
        <v>11851</v>
      </c>
      <c r="F501" t="s">
        <v>11</v>
      </c>
      <c r="G501">
        <v>128</v>
      </c>
      <c r="H501" s="9">
        <v>68129.460000000006</v>
      </c>
      <c r="I501" s="9">
        <f>tbl_Data[[#This Row],[Ad Cost]]/tbl_Data[[#This Row],[Impressions]]</f>
        <v>9.4715382321736902E-2</v>
      </c>
      <c r="J501" s="10">
        <f>tbl_Data[[#This Row],[Conversions]]/tbl_Data[[#This Row],[Clicks]]</f>
        <v>1.080077630579698E-2</v>
      </c>
      <c r="K501" s="9">
        <f>tbl_Data[[#This Row],[Ad Cost]]/tbl_Data[[#This Row],[Conversions]]</f>
        <v>213.421875</v>
      </c>
      <c r="L501" s="10">
        <f>(tbl_Data[[#This Row],[Clicks]]/tbl_Data[[#This Row],[Impressions]])</f>
        <v>4.1089098612449811E-2</v>
      </c>
      <c r="M501" s="9">
        <f>tbl_Data[[#This Row],[Revenue from Ads]]/tbl_Data[[#This Row],[Ad Cost]]</f>
        <v>2.4939402591697784</v>
      </c>
    </row>
    <row r="502" spans="1:13" x14ac:dyDescent="0.35">
      <c r="A502" s="8">
        <v>45106</v>
      </c>
      <c r="B502" t="s">
        <v>14</v>
      </c>
      <c r="C502" s="9">
        <v>7825.8</v>
      </c>
      <c r="D502">
        <v>267518</v>
      </c>
      <c r="E502">
        <v>7838</v>
      </c>
      <c r="F502" t="s">
        <v>13</v>
      </c>
      <c r="G502">
        <v>387</v>
      </c>
      <c r="H502" s="9">
        <v>20589.97</v>
      </c>
      <c r="I502" s="9">
        <f>tbl_Data[[#This Row],[Ad Cost]]/tbl_Data[[#This Row],[Impressions]]</f>
        <v>2.9253358652501889E-2</v>
      </c>
      <c r="J502" s="10">
        <f>tbl_Data[[#This Row],[Conversions]]/tbl_Data[[#This Row],[Clicks]]</f>
        <v>4.9374840520540954E-2</v>
      </c>
      <c r="K502" s="9">
        <f>tbl_Data[[#This Row],[Ad Cost]]/tbl_Data[[#This Row],[Conversions]]</f>
        <v>20.221705426356589</v>
      </c>
      <c r="L502" s="10">
        <f>(tbl_Data[[#This Row],[Clicks]]/tbl_Data[[#This Row],[Impressions]])</f>
        <v>2.9298963060429579E-2</v>
      </c>
      <c r="M502" s="9">
        <f>tbl_Data[[#This Row],[Revenue from Ads]]/tbl_Data[[#This Row],[Ad Cost]]</f>
        <v>2.6310370824708018</v>
      </c>
    </row>
    <row r="503" spans="1:13" x14ac:dyDescent="0.35">
      <c r="A503" s="8">
        <v>45106</v>
      </c>
      <c r="B503" t="s">
        <v>19</v>
      </c>
      <c r="C503" s="9">
        <v>26561</v>
      </c>
      <c r="D503">
        <v>328927</v>
      </c>
      <c r="E503">
        <v>14633</v>
      </c>
      <c r="F503" t="s">
        <v>13</v>
      </c>
      <c r="G503">
        <v>245</v>
      </c>
      <c r="H503" s="9">
        <v>21394.53</v>
      </c>
      <c r="I503" s="9">
        <f>tbl_Data[[#This Row],[Ad Cost]]/tbl_Data[[#This Row],[Impressions]]</f>
        <v>8.0750440067248963E-2</v>
      </c>
      <c r="J503" s="10">
        <f>tbl_Data[[#This Row],[Conversions]]/tbl_Data[[#This Row],[Clicks]]</f>
        <v>1.6742978199958996E-2</v>
      </c>
      <c r="K503" s="9">
        <f>tbl_Data[[#This Row],[Ad Cost]]/tbl_Data[[#This Row],[Conversions]]</f>
        <v>108.41224489795918</v>
      </c>
      <c r="L503" s="10">
        <f>(tbl_Data[[#This Row],[Clicks]]/tbl_Data[[#This Row],[Impressions]])</f>
        <v>4.4487074639661686E-2</v>
      </c>
      <c r="M503" s="9">
        <f>tbl_Data[[#This Row],[Revenue from Ads]]/tbl_Data[[#This Row],[Ad Cost]]</f>
        <v>0.80548661571476976</v>
      </c>
    </row>
    <row r="504" spans="1:13" x14ac:dyDescent="0.35">
      <c r="A504" s="8">
        <v>45106</v>
      </c>
      <c r="B504" t="s">
        <v>14</v>
      </c>
      <c r="C504" s="9">
        <v>10713</v>
      </c>
      <c r="D504">
        <v>304643</v>
      </c>
      <c r="E504">
        <v>6728</v>
      </c>
      <c r="F504" t="s">
        <v>13</v>
      </c>
      <c r="G504">
        <v>333</v>
      </c>
      <c r="H504" s="9">
        <v>5420.99</v>
      </c>
      <c r="I504" s="9">
        <f>tbl_Data[[#This Row],[Ad Cost]]/tbl_Data[[#This Row],[Impressions]]</f>
        <v>3.5165751387689854E-2</v>
      </c>
      <c r="J504" s="10">
        <f>tbl_Data[[#This Row],[Conversions]]/tbl_Data[[#This Row],[Clicks]]</f>
        <v>4.9494649227110582E-2</v>
      </c>
      <c r="K504" s="9">
        <f>tbl_Data[[#This Row],[Ad Cost]]/tbl_Data[[#This Row],[Conversions]]</f>
        <v>32.171171171171174</v>
      </c>
      <c r="L504" s="10">
        <f>(tbl_Data[[#This Row],[Clicks]]/tbl_Data[[#This Row],[Impressions]])</f>
        <v>2.2084866548714398E-2</v>
      </c>
      <c r="M504" s="9">
        <f>tbl_Data[[#This Row],[Revenue from Ads]]/tbl_Data[[#This Row],[Ad Cost]]</f>
        <v>0.50601978904135159</v>
      </c>
    </row>
    <row r="505" spans="1:13" x14ac:dyDescent="0.35">
      <c r="A505" s="8">
        <v>45107</v>
      </c>
      <c r="B505" t="s">
        <v>14</v>
      </c>
      <c r="C505" s="9">
        <v>49281</v>
      </c>
      <c r="D505">
        <v>287743</v>
      </c>
      <c r="E505">
        <v>9070</v>
      </c>
      <c r="F505" t="s">
        <v>13</v>
      </c>
      <c r="G505">
        <v>193</v>
      </c>
      <c r="H505" s="9">
        <v>10946.24</v>
      </c>
      <c r="I505" s="9">
        <f>tbl_Data[[#This Row],[Ad Cost]]/tbl_Data[[#This Row],[Impressions]]</f>
        <v>0.17126741571471765</v>
      </c>
      <c r="J505" s="10">
        <f>tbl_Data[[#This Row],[Conversions]]/tbl_Data[[#This Row],[Clicks]]</f>
        <v>2.1278941565600881E-2</v>
      </c>
      <c r="K505" s="9">
        <f>tbl_Data[[#This Row],[Ad Cost]]/tbl_Data[[#This Row],[Conversions]]</f>
        <v>255.34196891191709</v>
      </c>
      <c r="L505" s="10">
        <f>(tbl_Data[[#This Row],[Clicks]]/tbl_Data[[#This Row],[Impressions]])</f>
        <v>3.1521183834185368E-2</v>
      </c>
      <c r="M505" s="9">
        <f>tbl_Data[[#This Row],[Revenue from Ads]]/tbl_Data[[#This Row],[Ad Cost]]</f>
        <v>0.22211886934112537</v>
      </c>
    </row>
    <row r="506" spans="1:13" x14ac:dyDescent="0.35">
      <c r="A506" s="8">
        <v>45107</v>
      </c>
      <c r="B506" t="s">
        <v>17</v>
      </c>
      <c r="C506" s="9">
        <v>37518</v>
      </c>
      <c r="D506">
        <v>309527</v>
      </c>
      <c r="E506">
        <v>14781</v>
      </c>
      <c r="F506" t="s">
        <v>13</v>
      </c>
      <c r="G506">
        <v>63</v>
      </c>
      <c r="H506" s="9">
        <v>31611.4</v>
      </c>
      <c r="I506" s="9">
        <f>tbl_Data[[#This Row],[Ad Cost]]/tbl_Data[[#This Row],[Impressions]]</f>
        <v>0.12121075059687847</v>
      </c>
      <c r="J506" s="10">
        <f>tbl_Data[[#This Row],[Conversions]]/tbl_Data[[#This Row],[Clicks]]</f>
        <v>4.2622285366348692E-3</v>
      </c>
      <c r="K506" s="9">
        <f>tbl_Data[[#This Row],[Ad Cost]]/tbl_Data[[#This Row],[Conversions]]</f>
        <v>595.52380952380952</v>
      </c>
      <c r="L506" s="10">
        <f>(tbl_Data[[#This Row],[Clicks]]/tbl_Data[[#This Row],[Impressions]])</f>
        <v>4.7753507771535281E-2</v>
      </c>
      <c r="M506" s="9">
        <f>tbl_Data[[#This Row],[Revenue from Ads]]/tbl_Data[[#This Row],[Ad Cost]]</f>
        <v>0.84256623487392723</v>
      </c>
    </row>
    <row r="507" spans="1:13" x14ac:dyDescent="0.35">
      <c r="A507" s="8">
        <v>45108</v>
      </c>
      <c r="B507" t="s">
        <v>14</v>
      </c>
      <c r="C507" s="9">
        <v>5195.3</v>
      </c>
      <c r="D507">
        <v>488270</v>
      </c>
      <c r="E507">
        <v>7354</v>
      </c>
      <c r="F507" t="s">
        <v>11</v>
      </c>
      <c r="G507">
        <v>461</v>
      </c>
      <c r="H507" s="9">
        <v>53457.09</v>
      </c>
      <c r="I507" s="9">
        <f>tbl_Data[[#This Row],[Ad Cost]]/tbl_Data[[#This Row],[Impressions]]</f>
        <v>1.0640219550658447E-2</v>
      </c>
      <c r="J507" s="10">
        <f>tbl_Data[[#This Row],[Conversions]]/tbl_Data[[#This Row],[Clicks]]</f>
        <v>6.2686973075877075E-2</v>
      </c>
      <c r="K507" s="9">
        <f>tbl_Data[[#This Row],[Ad Cost]]/tbl_Data[[#This Row],[Conversions]]</f>
        <v>11.269631236442518</v>
      </c>
      <c r="L507" s="10">
        <f>(tbl_Data[[#This Row],[Clicks]]/tbl_Data[[#This Row],[Impressions]])</f>
        <v>1.5061339013250866E-2</v>
      </c>
      <c r="M507" s="9">
        <f>tbl_Data[[#This Row],[Revenue from Ads]]/tbl_Data[[#This Row],[Ad Cost]]</f>
        <v>10.289509749196387</v>
      </c>
    </row>
    <row r="508" spans="1:13" x14ac:dyDescent="0.35">
      <c r="A508" s="8">
        <v>45109</v>
      </c>
      <c r="B508" t="s">
        <v>12</v>
      </c>
      <c r="C508" s="9">
        <v>20424</v>
      </c>
      <c r="D508">
        <v>331052</v>
      </c>
      <c r="E508">
        <v>4532</v>
      </c>
      <c r="F508" t="s">
        <v>11</v>
      </c>
      <c r="G508">
        <v>227</v>
      </c>
      <c r="H508" s="9">
        <v>53518.55</v>
      </c>
      <c r="I508" s="9">
        <f>tbl_Data[[#This Row],[Ad Cost]]/tbl_Data[[#This Row],[Impressions]]</f>
        <v>6.1694235346712901E-2</v>
      </c>
      <c r="J508" s="10">
        <f>tbl_Data[[#This Row],[Conversions]]/tbl_Data[[#This Row],[Clicks]]</f>
        <v>5.0088261253309799E-2</v>
      </c>
      <c r="K508" s="9">
        <f>tbl_Data[[#This Row],[Ad Cost]]/tbl_Data[[#This Row],[Conversions]]</f>
        <v>89.973568281938327</v>
      </c>
      <c r="L508" s="10">
        <f>(tbl_Data[[#This Row],[Clicks]]/tbl_Data[[#This Row],[Impressions]])</f>
        <v>1.3689692253784904E-2</v>
      </c>
      <c r="M508" s="9">
        <f>tbl_Data[[#This Row],[Revenue from Ads]]/tbl_Data[[#This Row],[Ad Cost]]</f>
        <v>2.6203755385820604</v>
      </c>
    </row>
    <row r="509" spans="1:13" x14ac:dyDescent="0.35">
      <c r="A509" s="8">
        <v>45109</v>
      </c>
      <c r="B509" t="s">
        <v>20</v>
      </c>
      <c r="C509" s="9">
        <v>35337</v>
      </c>
      <c r="D509">
        <v>344224</v>
      </c>
      <c r="E509">
        <v>3247</v>
      </c>
      <c r="F509" t="s">
        <v>11</v>
      </c>
      <c r="G509">
        <v>108</v>
      </c>
      <c r="H509" s="9">
        <v>9407.7099999999991</v>
      </c>
      <c r="I509" s="9">
        <f>tbl_Data[[#This Row],[Ad Cost]]/tbl_Data[[#This Row],[Impressions]]</f>
        <v>0.10265699079669052</v>
      </c>
      <c r="J509" s="10">
        <f>tbl_Data[[#This Row],[Conversions]]/tbl_Data[[#This Row],[Clicks]]</f>
        <v>3.3261472128118266E-2</v>
      </c>
      <c r="K509" s="9">
        <f>tbl_Data[[#This Row],[Ad Cost]]/tbl_Data[[#This Row],[Conversions]]</f>
        <v>327.19444444444446</v>
      </c>
      <c r="L509" s="10">
        <f>(tbl_Data[[#This Row],[Clicks]]/tbl_Data[[#This Row],[Impressions]])</f>
        <v>9.4328111927117226E-3</v>
      </c>
      <c r="M509" s="9">
        <f>tbl_Data[[#This Row],[Revenue from Ads]]/tbl_Data[[#This Row],[Ad Cost]]</f>
        <v>0.26622831592947899</v>
      </c>
    </row>
    <row r="510" spans="1:13" x14ac:dyDescent="0.35">
      <c r="A510" s="8">
        <v>45109</v>
      </c>
      <c r="B510" t="s">
        <v>20</v>
      </c>
      <c r="C510" s="9">
        <v>7275.6</v>
      </c>
      <c r="D510">
        <v>241577</v>
      </c>
      <c r="E510">
        <v>14141</v>
      </c>
      <c r="F510" t="s">
        <v>11</v>
      </c>
      <c r="G510">
        <v>157</v>
      </c>
      <c r="H510" s="9">
        <v>31011.759999999998</v>
      </c>
      <c r="I510" s="9">
        <f>tbl_Data[[#This Row],[Ad Cost]]/tbl_Data[[#This Row],[Impressions]]</f>
        <v>3.0117105519151244E-2</v>
      </c>
      <c r="J510" s="10">
        <f>tbl_Data[[#This Row],[Conversions]]/tbl_Data[[#This Row],[Clicks]]</f>
        <v>1.1102468000848596E-2</v>
      </c>
      <c r="K510" s="9">
        <f>tbl_Data[[#This Row],[Ad Cost]]/tbl_Data[[#This Row],[Conversions]]</f>
        <v>46.341401273885353</v>
      </c>
      <c r="L510" s="10">
        <f>(tbl_Data[[#This Row],[Clicks]]/tbl_Data[[#This Row],[Impressions]])</f>
        <v>5.8536201707944054E-2</v>
      </c>
      <c r="M510" s="9">
        <f>tbl_Data[[#This Row],[Revenue from Ads]]/tbl_Data[[#This Row],[Ad Cost]]</f>
        <v>4.262433338831161</v>
      </c>
    </row>
    <row r="511" spans="1:13" x14ac:dyDescent="0.35">
      <c r="A511" s="8">
        <v>45111</v>
      </c>
      <c r="B511" t="s">
        <v>17</v>
      </c>
      <c r="C511" s="9">
        <v>9352.9</v>
      </c>
      <c r="D511">
        <v>280438</v>
      </c>
      <c r="E511">
        <v>15490</v>
      </c>
      <c r="F511" t="s">
        <v>13</v>
      </c>
      <c r="G511">
        <v>733</v>
      </c>
      <c r="H511" s="9">
        <v>69101.23</v>
      </c>
      <c r="I511" s="9">
        <f>tbl_Data[[#This Row],[Ad Cost]]/tbl_Data[[#This Row],[Impressions]]</f>
        <v>3.3351043724459593E-2</v>
      </c>
      <c r="J511" s="10">
        <f>tbl_Data[[#This Row],[Conversions]]/tbl_Data[[#This Row],[Clicks]]</f>
        <v>4.7320852162685605E-2</v>
      </c>
      <c r="K511" s="9">
        <f>tbl_Data[[#This Row],[Ad Cost]]/tbl_Data[[#This Row],[Conversions]]</f>
        <v>12.75975443383356</v>
      </c>
      <c r="L511" s="10">
        <f>(tbl_Data[[#This Row],[Clicks]]/tbl_Data[[#This Row],[Impressions]])</f>
        <v>5.5235025210563476E-2</v>
      </c>
      <c r="M511" s="9">
        <f>tbl_Data[[#This Row],[Revenue from Ads]]/tbl_Data[[#This Row],[Ad Cost]]</f>
        <v>7.3882143506292168</v>
      </c>
    </row>
    <row r="512" spans="1:13" x14ac:dyDescent="0.35">
      <c r="A512" s="8">
        <v>45111</v>
      </c>
      <c r="B512" t="s">
        <v>19</v>
      </c>
      <c r="C512" s="9">
        <v>18770</v>
      </c>
      <c r="D512">
        <v>278817</v>
      </c>
      <c r="E512">
        <v>13499</v>
      </c>
      <c r="F512" t="s">
        <v>13</v>
      </c>
      <c r="G512">
        <v>187</v>
      </c>
      <c r="H512" s="9">
        <v>5678.16</v>
      </c>
      <c r="I512" s="9">
        <f>tbl_Data[[#This Row],[Ad Cost]]/tbl_Data[[#This Row],[Impressions]]</f>
        <v>6.7320141885179166E-2</v>
      </c>
      <c r="J512" s="10">
        <f>tbl_Data[[#This Row],[Conversions]]/tbl_Data[[#This Row],[Clicks]]</f>
        <v>1.3852877990962293E-2</v>
      </c>
      <c r="K512" s="9">
        <f>tbl_Data[[#This Row],[Ad Cost]]/tbl_Data[[#This Row],[Conversions]]</f>
        <v>100.37433155080214</v>
      </c>
      <c r="L512" s="10">
        <f>(tbl_Data[[#This Row],[Clicks]]/tbl_Data[[#This Row],[Impressions]])</f>
        <v>4.8415268796378988E-2</v>
      </c>
      <c r="M512" s="9">
        <f>tbl_Data[[#This Row],[Revenue from Ads]]/tbl_Data[[#This Row],[Ad Cost]]</f>
        <v>0.30251251997868939</v>
      </c>
    </row>
    <row r="513" spans="1:13" x14ac:dyDescent="0.35">
      <c r="A513" s="8">
        <v>45112</v>
      </c>
      <c r="B513" t="s">
        <v>16</v>
      </c>
      <c r="C513" s="9">
        <v>25921</v>
      </c>
      <c r="D513">
        <v>402413</v>
      </c>
      <c r="E513">
        <v>5275</v>
      </c>
      <c r="F513" t="s">
        <v>11</v>
      </c>
      <c r="G513">
        <v>339</v>
      </c>
      <c r="H513" s="9">
        <v>46133.120000000003</v>
      </c>
      <c r="I513" s="9">
        <f>tbl_Data[[#This Row],[Ad Cost]]/tbl_Data[[#This Row],[Impressions]]</f>
        <v>6.4413923009445526E-2</v>
      </c>
      <c r="J513" s="10">
        <f>tbl_Data[[#This Row],[Conversions]]/tbl_Data[[#This Row],[Clicks]]</f>
        <v>6.4265402843601896E-2</v>
      </c>
      <c r="K513" s="9">
        <f>tbl_Data[[#This Row],[Ad Cost]]/tbl_Data[[#This Row],[Conversions]]</f>
        <v>76.463126843657818</v>
      </c>
      <c r="L513" s="10">
        <f>(tbl_Data[[#This Row],[Clicks]]/tbl_Data[[#This Row],[Impressions]])</f>
        <v>1.3108423435624595E-2</v>
      </c>
      <c r="M513" s="9">
        <f>tbl_Data[[#This Row],[Revenue from Ads]]/tbl_Data[[#This Row],[Ad Cost]]</f>
        <v>1.7797584969715676</v>
      </c>
    </row>
    <row r="514" spans="1:13" x14ac:dyDescent="0.35">
      <c r="A514" s="8">
        <v>45112</v>
      </c>
      <c r="B514" t="s">
        <v>20</v>
      </c>
      <c r="C514" s="9">
        <v>49079</v>
      </c>
      <c r="D514">
        <v>350179</v>
      </c>
      <c r="E514">
        <v>13193</v>
      </c>
      <c r="F514" t="s">
        <v>11</v>
      </c>
      <c r="G514">
        <v>438</v>
      </c>
      <c r="H514" s="9">
        <v>33669.51</v>
      </c>
      <c r="I514" s="9">
        <f>tbl_Data[[#This Row],[Ad Cost]]/tbl_Data[[#This Row],[Impressions]]</f>
        <v>0.1401540355075547</v>
      </c>
      <c r="J514" s="10">
        <f>tbl_Data[[#This Row],[Conversions]]/tbl_Data[[#This Row],[Clicks]]</f>
        <v>3.3199423936936256E-2</v>
      </c>
      <c r="K514" s="9">
        <f>tbl_Data[[#This Row],[Ad Cost]]/tbl_Data[[#This Row],[Conversions]]</f>
        <v>112.05251141552512</v>
      </c>
      <c r="L514" s="10">
        <f>(tbl_Data[[#This Row],[Clicks]]/tbl_Data[[#This Row],[Impressions]])</f>
        <v>3.7675017633838695E-2</v>
      </c>
      <c r="M514" s="9">
        <f>tbl_Data[[#This Row],[Revenue from Ads]]/tbl_Data[[#This Row],[Ad Cost]]</f>
        <v>0.68602681391226394</v>
      </c>
    </row>
    <row r="515" spans="1:13" x14ac:dyDescent="0.35">
      <c r="A515" s="8">
        <v>45113</v>
      </c>
      <c r="B515" t="s">
        <v>14</v>
      </c>
      <c r="C515" s="9">
        <v>45779</v>
      </c>
      <c r="D515">
        <v>310350</v>
      </c>
      <c r="E515">
        <v>18601</v>
      </c>
      <c r="F515" t="s">
        <v>11</v>
      </c>
      <c r="G515">
        <v>377</v>
      </c>
      <c r="H515" s="9">
        <v>45119.839999999997</v>
      </c>
      <c r="I515" s="9">
        <f>tbl_Data[[#This Row],[Ad Cost]]/tbl_Data[[#This Row],[Impressions]]</f>
        <v>0.14750765265023361</v>
      </c>
      <c r="J515" s="10">
        <f>tbl_Data[[#This Row],[Conversions]]/tbl_Data[[#This Row],[Clicks]]</f>
        <v>2.0267727541530025E-2</v>
      </c>
      <c r="K515" s="9">
        <f>tbl_Data[[#This Row],[Ad Cost]]/tbl_Data[[#This Row],[Conversions]]</f>
        <v>121.42970822281167</v>
      </c>
      <c r="L515" s="10">
        <f>(tbl_Data[[#This Row],[Clicks]]/tbl_Data[[#This Row],[Impressions]])</f>
        <v>5.9935556629611732E-2</v>
      </c>
      <c r="M515" s="9">
        <f>tbl_Data[[#This Row],[Revenue from Ads]]/tbl_Data[[#This Row],[Ad Cost]]</f>
        <v>0.98560125821883393</v>
      </c>
    </row>
    <row r="516" spans="1:13" x14ac:dyDescent="0.35">
      <c r="A516" s="8">
        <v>45113</v>
      </c>
      <c r="B516" t="s">
        <v>16</v>
      </c>
      <c r="C516" s="9">
        <v>24914</v>
      </c>
      <c r="D516">
        <v>416471</v>
      </c>
      <c r="E516">
        <v>6422</v>
      </c>
      <c r="F516" t="s">
        <v>11</v>
      </c>
      <c r="G516">
        <v>279</v>
      </c>
      <c r="H516" s="9">
        <v>51586.36</v>
      </c>
      <c r="I516" s="9">
        <f>tbl_Data[[#This Row],[Ad Cost]]/tbl_Data[[#This Row],[Impressions]]</f>
        <v>5.9821692266688438E-2</v>
      </c>
      <c r="J516" s="10">
        <f>tbl_Data[[#This Row],[Conversions]]/tbl_Data[[#This Row],[Clicks]]</f>
        <v>4.3444409841170976E-2</v>
      </c>
      <c r="K516" s="9">
        <f>tbl_Data[[#This Row],[Ad Cost]]/tbl_Data[[#This Row],[Conversions]]</f>
        <v>89.297491039426518</v>
      </c>
      <c r="L516" s="10">
        <f>(tbl_Data[[#This Row],[Clicks]]/tbl_Data[[#This Row],[Impressions]])</f>
        <v>1.5420041251371645E-2</v>
      </c>
      <c r="M516" s="9">
        <f>tbl_Data[[#This Row],[Revenue from Ads]]/tbl_Data[[#This Row],[Ad Cost]]</f>
        <v>2.0705771855181827</v>
      </c>
    </row>
    <row r="517" spans="1:13" x14ac:dyDescent="0.35">
      <c r="A517" s="8">
        <v>45113</v>
      </c>
      <c r="B517" t="s">
        <v>15</v>
      </c>
      <c r="C517" s="9">
        <v>15546</v>
      </c>
      <c r="D517">
        <v>427423</v>
      </c>
      <c r="E517">
        <v>8132</v>
      </c>
      <c r="F517" t="s">
        <v>13</v>
      </c>
      <c r="G517">
        <v>464</v>
      </c>
      <c r="H517" s="9">
        <v>32186.31</v>
      </c>
      <c r="I517" s="9">
        <f>tbl_Data[[#This Row],[Ad Cost]]/tbl_Data[[#This Row],[Impressions]]</f>
        <v>3.6371463398085738E-2</v>
      </c>
      <c r="J517" s="10">
        <f>tbl_Data[[#This Row],[Conversions]]/tbl_Data[[#This Row],[Clicks]]</f>
        <v>5.7058534185932118E-2</v>
      </c>
      <c r="K517" s="9">
        <f>tbl_Data[[#This Row],[Ad Cost]]/tbl_Data[[#This Row],[Conversions]]</f>
        <v>33.504310344827587</v>
      </c>
      <c r="L517" s="10">
        <f>(tbl_Data[[#This Row],[Clicks]]/tbl_Data[[#This Row],[Impressions]])</f>
        <v>1.9025649064275906E-2</v>
      </c>
      <c r="M517" s="9">
        <f>tbl_Data[[#This Row],[Revenue from Ads]]/tbl_Data[[#This Row],[Ad Cost]]</f>
        <v>2.0703917406406793</v>
      </c>
    </row>
    <row r="518" spans="1:13" x14ac:dyDescent="0.35">
      <c r="A518" s="8">
        <v>45113</v>
      </c>
      <c r="B518" t="s">
        <v>16</v>
      </c>
      <c r="C518" s="9">
        <v>34962</v>
      </c>
      <c r="D518">
        <v>466048</v>
      </c>
      <c r="E518">
        <v>12506</v>
      </c>
      <c r="F518" t="s">
        <v>11</v>
      </c>
      <c r="G518">
        <v>103</v>
      </c>
      <c r="H518" s="9">
        <v>27167.05</v>
      </c>
      <c r="I518" s="9">
        <f>tbl_Data[[#This Row],[Ad Cost]]/tbl_Data[[#This Row],[Impressions]]</f>
        <v>7.5018023894534464E-2</v>
      </c>
      <c r="J518" s="10">
        <f>tbl_Data[[#This Row],[Conversions]]/tbl_Data[[#This Row],[Clicks]]</f>
        <v>8.2360466975851584E-3</v>
      </c>
      <c r="K518" s="9">
        <f>tbl_Data[[#This Row],[Ad Cost]]/tbl_Data[[#This Row],[Conversions]]</f>
        <v>339.43689320388347</v>
      </c>
      <c r="L518" s="10">
        <f>(tbl_Data[[#This Row],[Clicks]]/tbl_Data[[#This Row],[Impressions]])</f>
        <v>2.6834145839055204E-2</v>
      </c>
      <c r="M518" s="9">
        <f>tbl_Data[[#This Row],[Revenue from Ads]]/tbl_Data[[#This Row],[Ad Cost]]</f>
        <v>0.77704507751272811</v>
      </c>
    </row>
    <row r="519" spans="1:13" x14ac:dyDescent="0.35">
      <c r="A519" s="8">
        <v>45114</v>
      </c>
      <c r="B519" t="s">
        <v>16</v>
      </c>
      <c r="C519" s="9">
        <v>22289</v>
      </c>
      <c r="D519">
        <v>276086</v>
      </c>
      <c r="E519">
        <v>3029</v>
      </c>
      <c r="F519" t="s">
        <v>11</v>
      </c>
      <c r="G519">
        <v>42</v>
      </c>
      <c r="H519" s="9">
        <v>43358.73</v>
      </c>
      <c r="I519" s="9">
        <f>tbl_Data[[#This Row],[Ad Cost]]/tbl_Data[[#This Row],[Impressions]]</f>
        <v>8.07320907253537E-2</v>
      </c>
      <c r="J519" s="10">
        <f>tbl_Data[[#This Row],[Conversions]]/tbl_Data[[#This Row],[Clicks]]</f>
        <v>1.3865962363816441E-2</v>
      </c>
      <c r="K519" s="9">
        <f>tbl_Data[[#This Row],[Ad Cost]]/tbl_Data[[#This Row],[Conversions]]</f>
        <v>530.69047619047615</v>
      </c>
      <c r="L519" s="10">
        <f>(tbl_Data[[#This Row],[Clicks]]/tbl_Data[[#This Row],[Impressions]])</f>
        <v>1.0971219112885115E-2</v>
      </c>
      <c r="M519" s="9">
        <f>tbl_Data[[#This Row],[Revenue from Ads]]/tbl_Data[[#This Row],[Ad Cost]]</f>
        <v>1.9452972318183859</v>
      </c>
    </row>
    <row r="520" spans="1:13" x14ac:dyDescent="0.35">
      <c r="A520" s="8">
        <v>45115</v>
      </c>
      <c r="B520" t="s">
        <v>19</v>
      </c>
      <c r="C520" s="9">
        <v>6114.1</v>
      </c>
      <c r="D520">
        <v>216923</v>
      </c>
      <c r="E520">
        <v>4138</v>
      </c>
      <c r="F520" t="s">
        <v>11</v>
      </c>
      <c r="G520">
        <v>77</v>
      </c>
      <c r="H520" s="9">
        <v>22674.01</v>
      </c>
      <c r="I520" s="9">
        <f>tbl_Data[[#This Row],[Ad Cost]]/tbl_Data[[#This Row],[Impressions]]</f>
        <v>2.8185577370772118E-2</v>
      </c>
      <c r="J520" s="10">
        <f>tbl_Data[[#This Row],[Conversions]]/tbl_Data[[#This Row],[Clicks]]</f>
        <v>1.8608023199613341E-2</v>
      </c>
      <c r="K520" s="9">
        <f>tbl_Data[[#This Row],[Ad Cost]]/tbl_Data[[#This Row],[Conversions]]</f>
        <v>79.403896103896102</v>
      </c>
      <c r="L520" s="10">
        <f>(tbl_Data[[#This Row],[Clicks]]/tbl_Data[[#This Row],[Impressions]])</f>
        <v>1.907589328932386E-2</v>
      </c>
      <c r="M520" s="9">
        <f>tbl_Data[[#This Row],[Revenue from Ads]]/tbl_Data[[#This Row],[Ad Cost]]</f>
        <v>3.7084787622053934</v>
      </c>
    </row>
    <row r="521" spans="1:13" x14ac:dyDescent="0.35">
      <c r="A521" s="8">
        <v>45115</v>
      </c>
      <c r="B521" t="s">
        <v>17</v>
      </c>
      <c r="C521" s="9">
        <v>5951.8</v>
      </c>
      <c r="D521">
        <v>341295</v>
      </c>
      <c r="E521">
        <v>17493</v>
      </c>
      <c r="F521" t="s">
        <v>11</v>
      </c>
      <c r="G521">
        <v>222</v>
      </c>
      <c r="H521" s="9">
        <v>61079.48</v>
      </c>
      <c r="I521" s="9">
        <f>tbl_Data[[#This Row],[Ad Cost]]/tbl_Data[[#This Row],[Impressions]]</f>
        <v>1.7438872529629793E-2</v>
      </c>
      <c r="J521" s="10">
        <f>tbl_Data[[#This Row],[Conversions]]/tbl_Data[[#This Row],[Clicks]]</f>
        <v>1.2690790601955068E-2</v>
      </c>
      <c r="K521" s="9">
        <f>tbl_Data[[#This Row],[Ad Cost]]/tbl_Data[[#This Row],[Conversions]]</f>
        <v>26.809909909909912</v>
      </c>
      <c r="L521" s="10">
        <f>(tbl_Data[[#This Row],[Clicks]]/tbl_Data[[#This Row],[Impressions]])</f>
        <v>5.1254779589504681E-2</v>
      </c>
      <c r="M521" s="9">
        <f>tbl_Data[[#This Row],[Revenue from Ads]]/tbl_Data[[#This Row],[Ad Cost]]</f>
        <v>10.262354245774388</v>
      </c>
    </row>
    <row r="522" spans="1:13" x14ac:dyDescent="0.35">
      <c r="A522" s="8">
        <v>45116</v>
      </c>
      <c r="B522" t="s">
        <v>14</v>
      </c>
      <c r="C522" s="9">
        <v>29615</v>
      </c>
      <c r="D522">
        <v>302229</v>
      </c>
      <c r="E522">
        <v>6883</v>
      </c>
      <c r="F522" t="s">
        <v>13</v>
      </c>
      <c r="G522">
        <v>217</v>
      </c>
      <c r="H522" s="9">
        <v>10920.58</v>
      </c>
      <c r="I522" s="9">
        <f>tbl_Data[[#This Row],[Ad Cost]]/tbl_Data[[#This Row],[Impressions]]</f>
        <v>9.7988611284820448E-2</v>
      </c>
      <c r="J522" s="10">
        <f>tbl_Data[[#This Row],[Conversions]]/tbl_Data[[#This Row],[Clicks]]</f>
        <v>3.1526950457649278E-2</v>
      </c>
      <c r="K522" s="9">
        <f>tbl_Data[[#This Row],[Ad Cost]]/tbl_Data[[#This Row],[Conversions]]</f>
        <v>136.47465437788017</v>
      </c>
      <c r="L522" s="10">
        <f>(tbl_Data[[#This Row],[Clicks]]/tbl_Data[[#This Row],[Impressions]])</f>
        <v>2.2774121609772723E-2</v>
      </c>
      <c r="M522" s="9">
        <f>tbl_Data[[#This Row],[Revenue from Ads]]/tbl_Data[[#This Row],[Ad Cost]]</f>
        <v>0.36875164612527433</v>
      </c>
    </row>
    <row r="523" spans="1:13" x14ac:dyDescent="0.35">
      <c r="A523" s="8">
        <v>45116</v>
      </c>
      <c r="B523" t="s">
        <v>19</v>
      </c>
      <c r="C523" s="9">
        <v>33803</v>
      </c>
      <c r="D523">
        <v>421465</v>
      </c>
      <c r="E523">
        <v>17140</v>
      </c>
      <c r="F523" t="s">
        <v>11</v>
      </c>
      <c r="G523">
        <v>363</v>
      </c>
      <c r="H523" s="9">
        <v>38170.449999999997</v>
      </c>
      <c r="I523" s="9">
        <f>tbl_Data[[#This Row],[Ad Cost]]/tbl_Data[[#This Row],[Impressions]]</f>
        <v>8.0203575623124107E-2</v>
      </c>
      <c r="J523" s="10">
        <f>tbl_Data[[#This Row],[Conversions]]/tbl_Data[[#This Row],[Clicks]]</f>
        <v>2.1178529754959159E-2</v>
      </c>
      <c r="K523" s="9">
        <f>tbl_Data[[#This Row],[Ad Cost]]/tbl_Data[[#This Row],[Conversions]]</f>
        <v>93.121212121212125</v>
      </c>
      <c r="L523" s="10">
        <f>(tbl_Data[[#This Row],[Clicks]]/tbl_Data[[#This Row],[Impressions]])</f>
        <v>4.066767109961681E-2</v>
      </c>
      <c r="M523" s="9">
        <f>tbl_Data[[#This Row],[Revenue from Ads]]/tbl_Data[[#This Row],[Ad Cost]]</f>
        <v>1.1292030293169244</v>
      </c>
    </row>
    <row r="524" spans="1:13" x14ac:dyDescent="0.35">
      <c r="A524" s="8">
        <v>45116</v>
      </c>
      <c r="B524" t="s">
        <v>16</v>
      </c>
      <c r="C524" s="9">
        <v>4958.7</v>
      </c>
      <c r="D524">
        <v>376029</v>
      </c>
      <c r="E524">
        <v>3291</v>
      </c>
      <c r="F524" t="s">
        <v>11</v>
      </c>
      <c r="G524">
        <v>33</v>
      </c>
      <c r="H524" s="9">
        <v>37294.959999999999</v>
      </c>
      <c r="I524" s="9">
        <f>tbl_Data[[#This Row],[Ad Cost]]/tbl_Data[[#This Row],[Impressions]]</f>
        <v>1.3187014831302904E-2</v>
      </c>
      <c r="J524" s="10">
        <f>tbl_Data[[#This Row],[Conversions]]/tbl_Data[[#This Row],[Clicks]]</f>
        <v>1.0027347310847767E-2</v>
      </c>
      <c r="K524" s="9">
        <f>tbl_Data[[#This Row],[Ad Cost]]/tbl_Data[[#This Row],[Conversions]]</f>
        <v>150.26363636363635</v>
      </c>
      <c r="L524" s="10">
        <f>(tbl_Data[[#This Row],[Clicks]]/tbl_Data[[#This Row],[Impressions]])</f>
        <v>8.7519845543827732E-3</v>
      </c>
      <c r="M524" s="9">
        <f>tbl_Data[[#This Row],[Revenue from Ads]]/tbl_Data[[#This Row],[Ad Cost]]</f>
        <v>7.5211164216427697</v>
      </c>
    </row>
    <row r="525" spans="1:13" x14ac:dyDescent="0.35">
      <c r="A525" s="8">
        <v>45117</v>
      </c>
      <c r="B525" t="s">
        <v>15</v>
      </c>
      <c r="C525" s="9">
        <v>4591.3999999999996</v>
      </c>
      <c r="D525">
        <v>225042</v>
      </c>
      <c r="E525">
        <v>18204</v>
      </c>
      <c r="F525" t="s">
        <v>11</v>
      </c>
      <c r="G525">
        <v>453</v>
      </c>
      <c r="H525" s="9">
        <v>38633.14</v>
      </c>
      <c r="I525" s="9">
        <f>tbl_Data[[#This Row],[Ad Cost]]/tbl_Data[[#This Row],[Impressions]]</f>
        <v>2.0402413771651511E-2</v>
      </c>
      <c r="J525" s="10">
        <f>tbl_Data[[#This Row],[Conversions]]/tbl_Data[[#This Row],[Clicks]]</f>
        <v>2.4884640738299275E-2</v>
      </c>
      <c r="K525" s="9">
        <f>tbl_Data[[#This Row],[Ad Cost]]/tbl_Data[[#This Row],[Conversions]]</f>
        <v>10.135540838852096</v>
      </c>
      <c r="L525" s="10">
        <f>(tbl_Data[[#This Row],[Clicks]]/tbl_Data[[#This Row],[Impressions]])</f>
        <v>8.0891566907510593E-2</v>
      </c>
      <c r="M525" s="9">
        <f>tbl_Data[[#This Row],[Revenue from Ads]]/tbl_Data[[#This Row],[Ad Cost]]</f>
        <v>8.4142396654615155</v>
      </c>
    </row>
    <row r="526" spans="1:13" x14ac:dyDescent="0.35">
      <c r="A526" s="8">
        <v>45117</v>
      </c>
      <c r="B526" t="s">
        <v>19</v>
      </c>
      <c r="C526" s="9">
        <v>31830</v>
      </c>
      <c r="D526">
        <v>213781</v>
      </c>
      <c r="E526">
        <v>7643</v>
      </c>
      <c r="F526" t="s">
        <v>11</v>
      </c>
      <c r="G526">
        <v>563</v>
      </c>
      <c r="H526" s="9">
        <v>29407.919999999998</v>
      </c>
      <c r="I526" s="9">
        <f>tbl_Data[[#This Row],[Ad Cost]]/tbl_Data[[#This Row],[Impressions]]</f>
        <v>0.14889068719858173</v>
      </c>
      <c r="J526" s="10">
        <f>tbl_Data[[#This Row],[Conversions]]/tbl_Data[[#This Row],[Clicks]]</f>
        <v>7.3662174538793673E-2</v>
      </c>
      <c r="K526" s="9">
        <f>tbl_Data[[#This Row],[Ad Cost]]/tbl_Data[[#This Row],[Conversions]]</f>
        <v>56.53641207815275</v>
      </c>
      <c r="L526" s="10">
        <f>(tbl_Data[[#This Row],[Clicks]]/tbl_Data[[#This Row],[Impressions]])</f>
        <v>3.5751540127513672E-2</v>
      </c>
      <c r="M526" s="9">
        <f>tbl_Data[[#This Row],[Revenue from Ads]]/tbl_Data[[#This Row],[Ad Cost]]</f>
        <v>0.92390574929311964</v>
      </c>
    </row>
    <row r="527" spans="1:13" x14ac:dyDescent="0.35">
      <c r="A527" s="8">
        <v>45118</v>
      </c>
      <c r="B527" t="s">
        <v>15</v>
      </c>
      <c r="C527" s="9">
        <v>24363</v>
      </c>
      <c r="D527">
        <v>314816</v>
      </c>
      <c r="E527">
        <v>16739</v>
      </c>
      <c r="F527" t="s">
        <v>11</v>
      </c>
      <c r="G527" s="11">
        <v>401</v>
      </c>
      <c r="H527" s="9">
        <v>21335.34</v>
      </c>
      <c r="I527" s="9">
        <f>tbl_Data[[#This Row],[Ad Cost]]/tbl_Data[[#This Row],[Impressions]]</f>
        <v>7.7388061597885749E-2</v>
      </c>
      <c r="J527" s="10">
        <f>tbl_Data[[#This Row],[Conversions]]/tbl_Data[[#This Row],[Clicks]]</f>
        <v>2.3956030826214229E-2</v>
      </c>
      <c r="K527" s="9">
        <f>tbl_Data[[#This Row],[Ad Cost]]/tbl_Data[[#This Row],[Conversions]]</f>
        <v>60.755610972568576</v>
      </c>
      <c r="L527" s="10">
        <f>(tbl_Data[[#This Row],[Clicks]]/tbl_Data[[#This Row],[Impressions]])</f>
        <v>5.3170741004269162E-2</v>
      </c>
      <c r="M527" s="9">
        <f>tbl_Data[[#This Row],[Revenue from Ads]]/tbl_Data[[#This Row],[Ad Cost]]</f>
        <v>0.87572712720108359</v>
      </c>
    </row>
    <row r="528" spans="1:13" x14ac:dyDescent="0.35">
      <c r="A528" s="8">
        <v>45119</v>
      </c>
      <c r="B528" t="s">
        <v>16</v>
      </c>
      <c r="C528" s="9">
        <v>46989</v>
      </c>
      <c r="D528">
        <v>241216</v>
      </c>
      <c r="E528">
        <v>5877</v>
      </c>
      <c r="F528" t="s">
        <v>13</v>
      </c>
      <c r="G528">
        <v>433</v>
      </c>
      <c r="H528" s="9">
        <v>43656.58</v>
      </c>
      <c r="I528" s="9">
        <f>tbl_Data[[#This Row],[Ad Cost]]/tbl_Data[[#This Row],[Impressions]]</f>
        <v>0.19480051074555585</v>
      </c>
      <c r="J528" s="10">
        <f>tbl_Data[[#This Row],[Conversions]]/tbl_Data[[#This Row],[Clicks]]</f>
        <v>7.367704611196188E-2</v>
      </c>
      <c r="K528" s="9">
        <f>tbl_Data[[#This Row],[Ad Cost]]/tbl_Data[[#This Row],[Conversions]]</f>
        <v>108.51963048498845</v>
      </c>
      <c r="L528" s="10">
        <f>(tbl_Data[[#This Row],[Clicks]]/tbl_Data[[#This Row],[Impressions]])</f>
        <v>2.4364055452374637E-2</v>
      </c>
      <c r="M528" s="9">
        <f>tbl_Data[[#This Row],[Revenue from Ads]]/tbl_Data[[#This Row],[Ad Cost]]</f>
        <v>0.92908084870927243</v>
      </c>
    </row>
    <row r="529" spans="1:13" x14ac:dyDescent="0.35">
      <c r="A529" s="8">
        <v>45119</v>
      </c>
      <c r="B529" t="s">
        <v>20</v>
      </c>
      <c r="C529" s="9">
        <v>33419</v>
      </c>
      <c r="D529">
        <v>336075</v>
      </c>
      <c r="E529">
        <v>16467</v>
      </c>
      <c r="F529" t="s">
        <v>11</v>
      </c>
      <c r="G529">
        <v>284</v>
      </c>
      <c r="H529" s="9">
        <v>823215.37</v>
      </c>
      <c r="I529" s="9">
        <f>tbl_Data[[#This Row],[Ad Cost]]/tbl_Data[[#This Row],[Impressions]]</f>
        <v>9.9439113293163725E-2</v>
      </c>
      <c r="J529" s="10">
        <f>tbl_Data[[#This Row],[Conversions]]/tbl_Data[[#This Row],[Clicks]]</f>
        <v>1.7246614441003217E-2</v>
      </c>
      <c r="K529" s="9">
        <f>tbl_Data[[#This Row],[Ad Cost]]/tbl_Data[[#This Row],[Conversions]]</f>
        <v>117.6725352112676</v>
      </c>
      <c r="L529" s="10">
        <f>(tbl_Data[[#This Row],[Clicks]]/tbl_Data[[#This Row],[Impressions]])</f>
        <v>4.8997991519750053E-2</v>
      </c>
      <c r="M529" s="9">
        <f>tbl_Data[[#This Row],[Revenue from Ads]]/tbl_Data[[#This Row],[Ad Cost]]</f>
        <v>24.633153894491159</v>
      </c>
    </row>
    <row r="530" spans="1:13" x14ac:dyDescent="0.35">
      <c r="A530" s="8">
        <v>45119</v>
      </c>
      <c r="B530" t="s">
        <v>19</v>
      </c>
      <c r="C530" s="9">
        <v>24983</v>
      </c>
      <c r="D530">
        <v>322875</v>
      </c>
      <c r="E530">
        <v>14428</v>
      </c>
      <c r="F530" t="s">
        <v>13</v>
      </c>
      <c r="G530">
        <v>409</v>
      </c>
      <c r="H530" s="9">
        <v>66531.539999999994</v>
      </c>
      <c r="I530" s="9">
        <f>tbl_Data[[#This Row],[Ad Cost]]/tbl_Data[[#This Row],[Impressions]]</f>
        <v>7.7376693766937663E-2</v>
      </c>
      <c r="J530" s="10">
        <f>tbl_Data[[#This Row],[Conversions]]/tbl_Data[[#This Row],[Clicks]]</f>
        <v>2.8347657332963683E-2</v>
      </c>
      <c r="K530" s="9">
        <f>tbl_Data[[#This Row],[Ad Cost]]/tbl_Data[[#This Row],[Conversions]]</f>
        <v>61.083129584352079</v>
      </c>
      <c r="L530" s="10">
        <f>(tbl_Data[[#This Row],[Clicks]]/tbl_Data[[#This Row],[Impressions]])</f>
        <v>4.4686024003097173E-2</v>
      </c>
      <c r="M530" s="9">
        <f>tbl_Data[[#This Row],[Revenue from Ads]]/tbl_Data[[#This Row],[Ad Cost]]</f>
        <v>2.6630724892927189</v>
      </c>
    </row>
    <row r="531" spans="1:13" x14ac:dyDescent="0.35">
      <c r="A531" s="8">
        <v>45119</v>
      </c>
      <c r="B531" t="s">
        <v>14</v>
      </c>
      <c r="C531" s="9">
        <v>13195</v>
      </c>
      <c r="D531">
        <v>243931</v>
      </c>
      <c r="E531">
        <v>19097</v>
      </c>
      <c r="F531" t="s">
        <v>11</v>
      </c>
      <c r="G531">
        <v>380</v>
      </c>
      <c r="H531" s="9">
        <v>8294.2000000000007</v>
      </c>
      <c r="I531" s="9">
        <f>tbl_Data[[#This Row],[Ad Cost]]/tbl_Data[[#This Row],[Impressions]]</f>
        <v>5.4093165690297665E-2</v>
      </c>
      <c r="J531" s="10">
        <f>tbl_Data[[#This Row],[Conversions]]/tbl_Data[[#This Row],[Clicks]]</f>
        <v>1.9898413363355502E-2</v>
      </c>
      <c r="K531" s="9">
        <f>tbl_Data[[#This Row],[Ad Cost]]/tbl_Data[[#This Row],[Conversions]]</f>
        <v>34.723684210526315</v>
      </c>
      <c r="L531" s="10">
        <f>(tbl_Data[[#This Row],[Clicks]]/tbl_Data[[#This Row],[Impressions]])</f>
        <v>7.8288532412854453E-2</v>
      </c>
      <c r="M531" s="9">
        <f>tbl_Data[[#This Row],[Revenue from Ads]]/tbl_Data[[#This Row],[Ad Cost]]</f>
        <v>0.62858658582796523</v>
      </c>
    </row>
    <row r="532" spans="1:13" x14ac:dyDescent="0.35">
      <c r="A532" s="8">
        <v>45119</v>
      </c>
      <c r="B532" t="s">
        <v>12</v>
      </c>
      <c r="C532" s="9">
        <v>18192</v>
      </c>
      <c r="D532">
        <v>373241</v>
      </c>
      <c r="E532">
        <v>12331</v>
      </c>
      <c r="F532" t="s">
        <v>13</v>
      </c>
      <c r="G532">
        <v>767</v>
      </c>
      <c r="H532" s="9">
        <v>8273.9699999999993</v>
      </c>
      <c r="I532" s="9">
        <f>tbl_Data[[#This Row],[Ad Cost]]/tbl_Data[[#This Row],[Impressions]]</f>
        <v>4.8740626029830592E-2</v>
      </c>
      <c r="J532" s="10">
        <f>tbl_Data[[#This Row],[Conversions]]/tbl_Data[[#This Row],[Clicks]]</f>
        <v>6.2200956937799042E-2</v>
      </c>
      <c r="K532" s="9">
        <f>tbl_Data[[#This Row],[Ad Cost]]/tbl_Data[[#This Row],[Conversions]]</f>
        <v>23.718383311603649</v>
      </c>
      <c r="L532" s="10">
        <f>(tbl_Data[[#This Row],[Clicks]]/tbl_Data[[#This Row],[Impressions]])</f>
        <v>3.3037635200848785E-2</v>
      </c>
      <c r="M532" s="9">
        <f>tbl_Data[[#This Row],[Revenue from Ads]]/tbl_Data[[#This Row],[Ad Cost]]</f>
        <v>0.45481365435356197</v>
      </c>
    </row>
    <row r="533" spans="1:13" x14ac:dyDescent="0.35">
      <c r="A533" s="8">
        <v>45120</v>
      </c>
      <c r="B533" t="s">
        <v>15</v>
      </c>
      <c r="C533" s="9">
        <v>26555</v>
      </c>
      <c r="D533">
        <v>433649</v>
      </c>
      <c r="E533">
        <v>10757</v>
      </c>
      <c r="F533" t="s">
        <v>13</v>
      </c>
      <c r="G533">
        <v>438</v>
      </c>
      <c r="H533" s="9">
        <v>39461.480000000003</v>
      </c>
      <c r="I533" s="9">
        <f>tbl_Data[[#This Row],[Ad Cost]]/tbl_Data[[#This Row],[Impressions]]</f>
        <v>6.1236161042686595E-2</v>
      </c>
      <c r="J533" s="10">
        <f>tbl_Data[[#This Row],[Conversions]]/tbl_Data[[#This Row],[Clicks]]</f>
        <v>4.0717672213442413E-2</v>
      </c>
      <c r="K533" s="9">
        <f>tbl_Data[[#This Row],[Ad Cost]]/tbl_Data[[#This Row],[Conversions]]</f>
        <v>60.62785388127854</v>
      </c>
      <c r="L533" s="10">
        <f>(tbl_Data[[#This Row],[Clicks]]/tbl_Data[[#This Row],[Impressions]])</f>
        <v>2.4805776100025597E-2</v>
      </c>
      <c r="M533" s="9">
        <f>tbl_Data[[#This Row],[Revenue from Ads]]/tbl_Data[[#This Row],[Ad Cost]]</f>
        <v>1.4860282432686878</v>
      </c>
    </row>
    <row r="534" spans="1:13" x14ac:dyDescent="0.35">
      <c r="A534" s="8">
        <v>45120</v>
      </c>
      <c r="B534" t="s">
        <v>12</v>
      </c>
      <c r="C534" s="9">
        <v>8708.6</v>
      </c>
      <c r="D534">
        <v>242786</v>
      </c>
      <c r="E534">
        <v>4546</v>
      </c>
      <c r="F534" t="s">
        <v>11</v>
      </c>
      <c r="G534">
        <v>46</v>
      </c>
      <c r="H534" s="9">
        <v>31487.25</v>
      </c>
      <c r="I534" s="9">
        <f>tbl_Data[[#This Row],[Ad Cost]]/tbl_Data[[#This Row],[Impressions]]</f>
        <v>3.5869448815005811E-2</v>
      </c>
      <c r="J534" s="10">
        <f>tbl_Data[[#This Row],[Conversions]]/tbl_Data[[#This Row],[Clicks]]</f>
        <v>1.0118785745710514E-2</v>
      </c>
      <c r="K534" s="9">
        <f>tbl_Data[[#This Row],[Ad Cost]]/tbl_Data[[#This Row],[Conversions]]</f>
        <v>189.31739130434784</v>
      </c>
      <c r="L534" s="10">
        <f>(tbl_Data[[#This Row],[Clicks]]/tbl_Data[[#This Row],[Impressions]])</f>
        <v>1.8724308650416417E-2</v>
      </c>
      <c r="M534" s="9">
        <f>tbl_Data[[#This Row],[Revenue from Ads]]/tbl_Data[[#This Row],[Ad Cost]]</f>
        <v>3.6156500470798978</v>
      </c>
    </row>
    <row r="535" spans="1:13" x14ac:dyDescent="0.35">
      <c r="A535" s="8">
        <v>45120</v>
      </c>
      <c r="B535" t="s">
        <v>16</v>
      </c>
      <c r="C535" s="9">
        <v>27395</v>
      </c>
      <c r="D535">
        <v>224844</v>
      </c>
      <c r="E535">
        <v>10330</v>
      </c>
      <c r="F535" t="s">
        <v>13</v>
      </c>
      <c r="G535">
        <v>367</v>
      </c>
      <c r="H535" s="9">
        <v>12731</v>
      </c>
      <c r="I535" s="9">
        <f>tbl_Data[[#This Row],[Ad Cost]]/tbl_Data[[#This Row],[Impressions]]</f>
        <v>0.12184003131059756</v>
      </c>
      <c r="J535" s="10">
        <f>tbl_Data[[#This Row],[Conversions]]/tbl_Data[[#This Row],[Clicks]]</f>
        <v>3.5527589545014518E-2</v>
      </c>
      <c r="K535" s="9">
        <f>tbl_Data[[#This Row],[Ad Cost]]/tbl_Data[[#This Row],[Conversions]]</f>
        <v>74.64577656675749</v>
      </c>
      <c r="L535" s="10">
        <f>(tbl_Data[[#This Row],[Clicks]]/tbl_Data[[#This Row],[Impressions]])</f>
        <v>4.5942964900108518E-2</v>
      </c>
      <c r="M535" s="9">
        <f>tbl_Data[[#This Row],[Revenue from Ads]]/tbl_Data[[#This Row],[Ad Cost]]</f>
        <v>0.46471983938674943</v>
      </c>
    </row>
    <row r="536" spans="1:13" x14ac:dyDescent="0.35">
      <c r="A536" s="8">
        <v>45120</v>
      </c>
      <c r="B536" t="s">
        <v>14</v>
      </c>
      <c r="C536" s="9">
        <v>24571</v>
      </c>
      <c r="D536">
        <v>494128</v>
      </c>
      <c r="E536">
        <v>6664</v>
      </c>
      <c r="F536" t="s">
        <v>11</v>
      </c>
      <c r="G536">
        <v>189</v>
      </c>
      <c r="H536" s="9">
        <v>29831.66</v>
      </c>
      <c r="I536" s="9">
        <f>tbl_Data[[#This Row],[Ad Cost]]/tbl_Data[[#This Row],[Impressions]]</f>
        <v>4.9725981931807141E-2</v>
      </c>
      <c r="J536" s="10">
        <f>tbl_Data[[#This Row],[Conversions]]/tbl_Data[[#This Row],[Clicks]]</f>
        <v>2.8361344537815126E-2</v>
      </c>
      <c r="K536" s="9">
        <f>tbl_Data[[#This Row],[Ad Cost]]/tbl_Data[[#This Row],[Conversions]]</f>
        <v>130.00529100529101</v>
      </c>
      <c r="L536" s="10">
        <f>(tbl_Data[[#This Row],[Clicks]]/tbl_Data[[#This Row],[Impressions]])</f>
        <v>1.3486384094809442E-2</v>
      </c>
      <c r="M536" s="9">
        <f>tbl_Data[[#This Row],[Revenue from Ads]]/tbl_Data[[#This Row],[Ad Cost]]</f>
        <v>1.2141003622156201</v>
      </c>
    </row>
    <row r="537" spans="1:13" x14ac:dyDescent="0.35">
      <c r="A537" s="8">
        <v>45121</v>
      </c>
      <c r="B537" t="s">
        <v>12</v>
      </c>
      <c r="C537" s="9">
        <v>27980</v>
      </c>
      <c r="D537">
        <v>471150</v>
      </c>
      <c r="E537">
        <v>11421</v>
      </c>
      <c r="F537" t="s">
        <v>13</v>
      </c>
      <c r="G537">
        <v>809</v>
      </c>
      <c r="H537" s="9">
        <v>42494.6</v>
      </c>
      <c r="I537" s="9">
        <f>tbl_Data[[#This Row],[Ad Cost]]/tbl_Data[[#This Row],[Impressions]]</f>
        <v>5.9386607237610106E-2</v>
      </c>
      <c r="J537" s="10">
        <f>tbl_Data[[#This Row],[Conversions]]/tbl_Data[[#This Row],[Clicks]]</f>
        <v>7.0834427808423084E-2</v>
      </c>
      <c r="K537" s="9">
        <f>tbl_Data[[#This Row],[Ad Cost]]/tbl_Data[[#This Row],[Conversions]]</f>
        <v>34.585908529048204</v>
      </c>
      <c r="L537" s="10">
        <f>(tbl_Data[[#This Row],[Clicks]]/tbl_Data[[#This Row],[Impressions]])</f>
        <v>2.4240687679083096E-2</v>
      </c>
      <c r="M537" s="9">
        <f>tbl_Data[[#This Row],[Revenue from Ads]]/tbl_Data[[#This Row],[Ad Cost]]</f>
        <v>1.5187491065046461</v>
      </c>
    </row>
    <row r="538" spans="1:13" x14ac:dyDescent="0.35">
      <c r="A538" s="8">
        <v>45122</v>
      </c>
      <c r="B538" t="s">
        <v>15</v>
      </c>
      <c r="C538" s="9">
        <v>523.34</v>
      </c>
      <c r="D538">
        <v>421137</v>
      </c>
      <c r="E538">
        <v>18445</v>
      </c>
      <c r="F538" t="s">
        <v>11</v>
      </c>
      <c r="G538">
        <v>451</v>
      </c>
      <c r="H538" s="9">
        <v>55916.78</v>
      </c>
      <c r="I538" s="9">
        <f>tbl_Data[[#This Row],[Ad Cost]]/tbl_Data[[#This Row],[Impressions]]</f>
        <v>1.2426834972942297E-3</v>
      </c>
      <c r="J538" s="10">
        <f>tbl_Data[[#This Row],[Conversions]]/tbl_Data[[#This Row],[Clicks]]</f>
        <v>2.4451070750880998E-2</v>
      </c>
      <c r="K538" s="9">
        <f>tbl_Data[[#This Row],[Ad Cost]]/tbl_Data[[#This Row],[Conversions]]</f>
        <v>1.1603991130820399</v>
      </c>
      <c r="L538" s="10">
        <f>(tbl_Data[[#This Row],[Clicks]]/tbl_Data[[#This Row],[Impressions]])</f>
        <v>4.379809895592171E-2</v>
      </c>
      <c r="M538" s="9">
        <f>tbl_Data[[#This Row],[Revenue from Ads]]/tbl_Data[[#This Row],[Ad Cost]]</f>
        <v>106.84598922306721</v>
      </c>
    </row>
    <row r="539" spans="1:13" x14ac:dyDescent="0.35">
      <c r="A539" s="8">
        <v>45123</v>
      </c>
      <c r="B539" t="s">
        <v>15</v>
      </c>
      <c r="C539" s="9">
        <v>35395</v>
      </c>
      <c r="D539">
        <v>297452</v>
      </c>
      <c r="E539">
        <v>21347</v>
      </c>
      <c r="F539" t="s">
        <v>23</v>
      </c>
      <c r="G539" s="11">
        <v>256</v>
      </c>
      <c r="H539" s="9">
        <v>67625.95</v>
      </c>
      <c r="I539" s="9">
        <f>tbl_Data[[#This Row],[Ad Cost]]/tbl_Data[[#This Row],[Impressions]]</f>
        <v>0.11899398894611568</v>
      </c>
      <c r="J539" s="10">
        <f>tbl_Data[[#This Row],[Conversions]]/tbl_Data[[#This Row],[Clicks]]</f>
        <v>1.1992317421651754E-2</v>
      </c>
      <c r="K539" s="9">
        <f>tbl_Data[[#This Row],[Ad Cost]]/tbl_Data[[#This Row],[Conversions]]</f>
        <v>138.26171875</v>
      </c>
      <c r="L539" s="10">
        <f>(tbl_Data[[#This Row],[Clicks]]/tbl_Data[[#This Row],[Impressions]])</f>
        <v>7.1766200933259819E-2</v>
      </c>
      <c r="M539" s="9">
        <f>tbl_Data[[#This Row],[Revenue from Ads]]/tbl_Data[[#This Row],[Ad Cost]]</f>
        <v>1.9106074304280265</v>
      </c>
    </row>
    <row r="540" spans="1:13" x14ac:dyDescent="0.35">
      <c r="A540" s="8">
        <v>45123</v>
      </c>
      <c r="B540" t="s">
        <v>12</v>
      </c>
      <c r="C540" s="9">
        <v>47720</v>
      </c>
      <c r="D540">
        <v>319339</v>
      </c>
      <c r="E540">
        <v>18695</v>
      </c>
      <c r="F540" t="s">
        <v>13</v>
      </c>
      <c r="G540" s="11">
        <v>314</v>
      </c>
      <c r="H540" s="9">
        <v>44944.93</v>
      </c>
      <c r="I540" s="9">
        <f>tbl_Data[[#This Row],[Ad Cost]]/tbl_Data[[#This Row],[Impressions]]</f>
        <v>0.14943367393271728</v>
      </c>
      <c r="J540" s="10">
        <f>tbl_Data[[#This Row],[Conversions]]/tbl_Data[[#This Row],[Clicks]]</f>
        <v>1.6795934741909602E-2</v>
      </c>
      <c r="K540" s="9">
        <f>tbl_Data[[#This Row],[Ad Cost]]/tbl_Data[[#This Row],[Conversions]]</f>
        <v>151.97452229299364</v>
      </c>
      <c r="L540" s="10">
        <f>(tbl_Data[[#This Row],[Clicks]]/tbl_Data[[#This Row],[Impressions]])</f>
        <v>5.8542802476365244E-2</v>
      </c>
      <c r="M540" s="9">
        <f>tbl_Data[[#This Row],[Revenue from Ads]]/tbl_Data[[#This Row],[Ad Cost]]</f>
        <v>0.94184681475272425</v>
      </c>
    </row>
    <row r="541" spans="1:13" x14ac:dyDescent="0.35">
      <c r="A541" s="8">
        <v>45123</v>
      </c>
      <c r="B541" t="s">
        <v>17</v>
      </c>
      <c r="C541" s="9">
        <v>43843</v>
      </c>
      <c r="D541">
        <v>256749</v>
      </c>
      <c r="E541">
        <v>6449</v>
      </c>
      <c r="F541" t="s">
        <v>11</v>
      </c>
      <c r="G541">
        <v>252</v>
      </c>
      <c r="H541" s="9">
        <v>53640.23</v>
      </c>
      <c r="I541" s="9">
        <f>tbl_Data[[#This Row],[Ad Cost]]/tbl_Data[[#This Row],[Impressions]]</f>
        <v>0.1707621061815236</v>
      </c>
      <c r="J541" s="10">
        <f>tbl_Data[[#This Row],[Conversions]]/tbl_Data[[#This Row],[Clicks]]</f>
        <v>3.9075825709412315E-2</v>
      </c>
      <c r="K541" s="9">
        <f>tbl_Data[[#This Row],[Ad Cost]]/tbl_Data[[#This Row],[Conversions]]</f>
        <v>173.98015873015873</v>
      </c>
      <c r="L541" s="10">
        <f>(tbl_Data[[#This Row],[Clicks]]/tbl_Data[[#This Row],[Impressions]])</f>
        <v>2.5117916720220915E-2</v>
      </c>
      <c r="M541" s="9">
        <f>tbl_Data[[#This Row],[Revenue from Ads]]/tbl_Data[[#This Row],[Ad Cost]]</f>
        <v>1.223461670049951</v>
      </c>
    </row>
    <row r="542" spans="1:13" x14ac:dyDescent="0.35">
      <c r="A542" s="8">
        <v>45123</v>
      </c>
      <c r="B542" t="s">
        <v>14</v>
      </c>
      <c r="C542" s="9">
        <v>21171</v>
      </c>
      <c r="D542">
        <v>406801</v>
      </c>
      <c r="E542">
        <v>15262</v>
      </c>
      <c r="F542" t="s">
        <v>11</v>
      </c>
      <c r="G542">
        <v>81</v>
      </c>
      <c r="H542" s="9">
        <v>38571.620000000003</v>
      </c>
      <c r="I542" s="9">
        <f>tbl_Data[[#This Row],[Ad Cost]]/tbl_Data[[#This Row],[Impressions]]</f>
        <v>5.2042644929584735E-2</v>
      </c>
      <c r="J542" s="10">
        <f>tbl_Data[[#This Row],[Conversions]]/tbl_Data[[#This Row],[Clicks]]</f>
        <v>5.3072991744201282E-3</v>
      </c>
      <c r="K542" s="9">
        <f>tbl_Data[[#This Row],[Ad Cost]]/tbl_Data[[#This Row],[Conversions]]</f>
        <v>261.37037037037038</v>
      </c>
      <c r="L542" s="10">
        <f>(tbl_Data[[#This Row],[Clicks]]/tbl_Data[[#This Row],[Impressions]])</f>
        <v>3.7517115247995947E-2</v>
      </c>
      <c r="M542" s="9">
        <f>tbl_Data[[#This Row],[Revenue from Ads]]/tbl_Data[[#This Row],[Ad Cost]]</f>
        <v>1.821908270747721</v>
      </c>
    </row>
    <row r="543" spans="1:13" x14ac:dyDescent="0.35">
      <c r="A543" s="8">
        <v>45123</v>
      </c>
      <c r="B543" t="s">
        <v>17</v>
      </c>
      <c r="C543" s="9">
        <v>21895</v>
      </c>
      <c r="D543">
        <v>436929</v>
      </c>
      <c r="E543">
        <v>3225</v>
      </c>
      <c r="F543" t="s">
        <v>11</v>
      </c>
      <c r="G543">
        <v>83</v>
      </c>
      <c r="H543" s="9">
        <v>66839.66</v>
      </c>
      <c r="I543" s="9">
        <f>tbl_Data[[#This Row],[Ad Cost]]/tbl_Data[[#This Row],[Impressions]]</f>
        <v>5.0111116451414306E-2</v>
      </c>
      <c r="J543" s="10">
        <f>tbl_Data[[#This Row],[Conversions]]/tbl_Data[[#This Row],[Clicks]]</f>
        <v>2.5736434108527131E-2</v>
      </c>
      <c r="K543" s="9">
        <f>tbl_Data[[#This Row],[Ad Cost]]/tbl_Data[[#This Row],[Conversions]]</f>
        <v>263.79518072289159</v>
      </c>
      <c r="L543" s="10">
        <f>(tbl_Data[[#This Row],[Clicks]]/tbl_Data[[#This Row],[Impressions]])</f>
        <v>7.3810619116607048E-3</v>
      </c>
      <c r="M543" s="9">
        <f>tbl_Data[[#This Row],[Revenue from Ads]]/tbl_Data[[#This Row],[Ad Cost]]</f>
        <v>3.052736241150948</v>
      </c>
    </row>
    <row r="544" spans="1:13" x14ac:dyDescent="0.35">
      <c r="A544" s="8">
        <v>45124</v>
      </c>
      <c r="B544" t="s">
        <v>17</v>
      </c>
      <c r="C544" s="9">
        <v>14095</v>
      </c>
      <c r="D544">
        <v>233243</v>
      </c>
      <c r="E544">
        <v>12092</v>
      </c>
      <c r="F544" t="s">
        <v>11</v>
      </c>
      <c r="G544">
        <v>262</v>
      </c>
      <c r="H544" s="9">
        <v>40786.050000000003</v>
      </c>
      <c r="I544" s="9">
        <f>tbl_Data[[#This Row],[Ad Cost]]/tbl_Data[[#This Row],[Impressions]]</f>
        <v>6.0430538108324793E-2</v>
      </c>
      <c r="J544" s="10">
        <f>tbl_Data[[#This Row],[Conversions]]/tbl_Data[[#This Row],[Clicks]]</f>
        <v>2.1667217995368838E-2</v>
      </c>
      <c r="K544" s="9">
        <f>tbl_Data[[#This Row],[Ad Cost]]/tbl_Data[[#This Row],[Conversions]]</f>
        <v>53.797709923664122</v>
      </c>
      <c r="L544" s="10">
        <f>(tbl_Data[[#This Row],[Clicks]]/tbl_Data[[#This Row],[Impressions]])</f>
        <v>5.1842927762033586E-2</v>
      </c>
      <c r="M544" s="9">
        <f>tbl_Data[[#This Row],[Revenue from Ads]]/tbl_Data[[#This Row],[Ad Cost]]</f>
        <v>2.8936537779354383</v>
      </c>
    </row>
    <row r="545" spans="1:13" x14ac:dyDescent="0.35">
      <c r="A545" s="8">
        <v>45124</v>
      </c>
      <c r="B545" t="s">
        <v>12</v>
      </c>
      <c r="C545" s="9">
        <v>32576</v>
      </c>
      <c r="D545">
        <v>418016</v>
      </c>
      <c r="E545">
        <v>18435</v>
      </c>
      <c r="F545" t="s">
        <v>11</v>
      </c>
      <c r="G545">
        <v>461</v>
      </c>
      <c r="H545" s="9">
        <v>64887.97</v>
      </c>
      <c r="I545" s="9">
        <f>tbl_Data[[#This Row],[Ad Cost]]/tbl_Data[[#This Row],[Impressions]]</f>
        <v>7.7930031386358414E-2</v>
      </c>
      <c r="J545" s="10">
        <f>tbl_Data[[#This Row],[Conversions]]/tbl_Data[[#This Row],[Clicks]]</f>
        <v>2.5006780580417685E-2</v>
      </c>
      <c r="K545" s="9">
        <f>tbl_Data[[#This Row],[Ad Cost]]/tbl_Data[[#This Row],[Conversions]]</f>
        <v>70.663774403470711</v>
      </c>
      <c r="L545" s="10">
        <f>(tbl_Data[[#This Row],[Clicks]]/tbl_Data[[#This Row],[Impressions]])</f>
        <v>4.4101182729847664E-2</v>
      </c>
      <c r="M545" s="9">
        <f>tbl_Data[[#This Row],[Revenue from Ads]]/tbl_Data[[#This Row],[Ad Cost]]</f>
        <v>1.9918949533398822</v>
      </c>
    </row>
    <row r="546" spans="1:13" x14ac:dyDescent="0.35">
      <c r="A546" s="8">
        <v>45124</v>
      </c>
      <c r="B546" t="s">
        <v>12</v>
      </c>
      <c r="C546" s="9">
        <v>19917</v>
      </c>
      <c r="D546">
        <v>243701</v>
      </c>
      <c r="E546">
        <v>3560</v>
      </c>
      <c r="F546" t="s">
        <v>13</v>
      </c>
      <c r="G546">
        <v>47</v>
      </c>
      <c r="H546" s="9">
        <v>13625.14</v>
      </c>
      <c r="I546" s="9">
        <f>tbl_Data[[#This Row],[Ad Cost]]/tbl_Data[[#This Row],[Impressions]]</f>
        <v>8.1727198493235564E-2</v>
      </c>
      <c r="J546" s="10">
        <f>tbl_Data[[#This Row],[Conversions]]/tbl_Data[[#This Row],[Clicks]]</f>
        <v>1.3202247191011237E-2</v>
      </c>
      <c r="K546" s="9">
        <f>tbl_Data[[#This Row],[Ad Cost]]/tbl_Data[[#This Row],[Conversions]]</f>
        <v>423.7659574468085</v>
      </c>
      <c r="L546" s="10">
        <f>(tbl_Data[[#This Row],[Clicks]]/tbl_Data[[#This Row],[Impressions]])</f>
        <v>1.4608064800718914E-2</v>
      </c>
      <c r="M546" s="9">
        <f>tbl_Data[[#This Row],[Revenue from Ads]]/tbl_Data[[#This Row],[Ad Cost]]</f>
        <v>0.68409599839333235</v>
      </c>
    </row>
    <row r="547" spans="1:13" x14ac:dyDescent="0.35">
      <c r="A547" s="8">
        <v>45124</v>
      </c>
      <c r="B547" t="s">
        <v>12</v>
      </c>
      <c r="C547" s="9">
        <v>31055</v>
      </c>
      <c r="D547">
        <v>380160</v>
      </c>
      <c r="E547">
        <v>4873</v>
      </c>
      <c r="F547" t="s">
        <v>11</v>
      </c>
      <c r="G547">
        <v>280</v>
      </c>
      <c r="H547" s="9">
        <v>155888</v>
      </c>
      <c r="I547" s="9">
        <f>tbl_Data[[#This Row],[Ad Cost]]/tbl_Data[[#This Row],[Impressions]]</f>
        <v>8.1689288720538725E-2</v>
      </c>
      <c r="J547" s="10">
        <f>tbl_Data[[#This Row],[Conversions]]/tbl_Data[[#This Row],[Clicks]]</f>
        <v>5.7459470552021344E-2</v>
      </c>
      <c r="K547" s="9">
        <f>tbl_Data[[#This Row],[Ad Cost]]/tbl_Data[[#This Row],[Conversions]]</f>
        <v>110.91071428571429</v>
      </c>
      <c r="L547" s="10">
        <f>(tbl_Data[[#This Row],[Clicks]]/tbl_Data[[#This Row],[Impressions]])</f>
        <v>1.2818287037037038E-2</v>
      </c>
      <c r="M547" s="9">
        <f>tbl_Data[[#This Row],[Revenue from Ads]]/tbl_Data[[#This Row],[Ad Cost]]</f>
        <v>5.019739172436001</v>
      </c>
    </row>
    <row r="548" spans="1:13" x14ac:dyDescent="0.35">
      <c r="A548" s="8">
        <v>45124</v>
      </c>
      <c r="B548" t="s">
        <v>15</v>
      </c>
      <c r="C548" s="9">
        <v>20304</v>
      </c>
      <c r="D548">
        <v>436523</v>
      </c>
      <c r="E548">
        <v>8616</v>
      </c>
      <c r="F548" t="s">
        <v>13</v>
      </c>
      <c r="G548">
        <v>121</v>
      </c>
      <c r="H548" s="9">
        <v>8499.25</v>
      </c>
      <c r="I548" s="9">
        <f>tbl_Data[[#This Row],[Ad Cost]]/tbl_Data[[#This Row],[Impressions]]</f>
        <v>4.6513013060022035E-2</v>
      </c>
      <c r="J548" s="10">
        <f>tbl_Data[[#This Row],[Conversions]]/tbl_Data[[#This Row],[Clicks]]</f>
        <v>1.4043639740018571E-2</v>
      </c>
      <c r="K548" s="9">
        <f>tbl_Data[[#This Row],[Ad Cost]]/tbl_Data[[#This Row],[Conversions]]</f>
        <v>167.80165289256198</v>
      </c>
      <c r="L548" s="10">
        <f>(tbl_Data[[#This Row],[Clicks]]/tbl_Data[[#This Row],[Impressions]])</f>
        <v>1.9737791594028265E-2</v>
      </c>
      <c r="M548" s="9">
        <f>tbl_Data[[#This Row],[Revenue from Ads]]/tbl_Data[[#This Row],[Ad Cost]]</f>
        <v>0.41859978329393221</v>
      </c>
    </row>
    <row r="549" spans="1:13" x14ac:dyDescent="0.35">
      <c r="A549" s="8">
        <v>45124</v>
      </c>
      <c r="B549" t="s">
        <v>14</v>
      </c>
      <c r="C549" s="9">
        <v>16857</v>
      </c>
      <c r="D549">
        <v>458116</v>
      </c>
      <c r="E549">
        <v>6763</v>
      </c>
      <c r="F549" t="s">
        <v>13</v>
      </c>
      <c r="G549">
        <v>148</v>
      </c>
      <c r="H549" s="9">
        <v>57188.27</v>
      </c>
      <c r="I549" s="9">
        <f>tbl_Data[[#This Row],[Ad Cost]]/tbl_Data[[#This Row],[Impressions]]</f>
        <v>3.6796357254494497E-2</v>
      </c>
      <c r="J549" s="10">
        <f>tbl_Data[[#This Row],[Conversions]]/tbl_Data[[#This Row],[Clicks]]</f>
        <v>2.188377938784563E-2</v>
      </c>
      <c r="K549" s="9">
        <f>tbl_Data[[#This Row],[Ad Cost]]/tbl_Data[[#This Row],[Conversions]]</f>
        <v>113.89864864864865</v>
      </c>
      <c r="L549" s="10">
        <f>(tbl_Data[[#This Row],[Clicks]]/tbl_Data[[#This Row],[Impressions]])</f>
        <v>1.4762636537470859E-2</v>
      </c>
      <c r="M549" s="9">
        <f>tbl_Data[[#This Row],[Revenue from Ads]]/tbl_Data[[#This Row],[Ad Cost]]</f>
        <v>3.3925532419766267</v>
      </c>
    </row>
    <row r="550" spans="1:13" x14ac:dyDescent="0.35">
      <c r="A550" s="8">
        <v>45125</v>
      </c>
      <c r="B550" t="s">
        <v>20</v>
      </c>
      <c r="C550" s="9">
        <v>45500</v>
      </c>
      <c r="D550">
        <v>257669</v>
      </c>
      <c r="E550">
        <v>6513</v>
      </c>
      <c r="F550" t="s">
        <v>11</v>
      </c>
      <c r="G550">
        <v>241</v>
      </c>
      <c r="H550" s="9">
        <v>56818.14</v>
      </c>
      <c r="I550" s="9">
        <f>tbl_Data[[#This Row],[Ad Cost]]/tbl_Data[[#This Row],[Impressions]]</f>
        <v>0.17658313572839573</v>
      </c>
      <c r="J550" s="10">
        <f>tbl_Data[[#This Row],[Conversions]]/tbl_Data[[#This Row],[Clicks]]</f>
        <v>3.7002917242438198E-2</v>
      </c>
      <c r="K550" s="9">
        <f>tbl_Data[[#This Row],[Ad Cost]]/tbl_Data[[#This Row],[Conversions]]</f>
        <v>188.79668049792531</v>
      </c>
      <c r="L550" s="10">
        <f>(tbl_Data[[#This Row],[Clicks]]/tbl_Data[[#This Row],[Impressions]])</f>
        <v>2.5276614571407504E-2</v>
      </c>
      <c r="M550" s="9">
        <f>tbl_Data[[#This Row],[Revenue from Ads]]/tbl_Data[[#This Row],[Ad Cost]]</f>
        <v>1.2487503296703297</v>
      </c>
    </row>
    <row r="551" spans="1:13" x14ac:dyDescent="0.35">
      <c r="A551" s="8">
        <v>45126</v>
      </c>
      <c r="B551" t="s">
        <v>15</v>
      </c>
      <c r="C551" s="9">
        <v>29086</v>
      </c>
      <c r="D551">
        <v>296379</v>
      </c>
      <c r="E551">
        <v>14908</v>
      </c>
      <c r="F551" t="s">
        <v>11</v>
      </c>
      <c r="G551">
        <v>457</v>
      </c>
      <c r="H551" s="9">
        <v>20072.53</v>
      </c>
      <c r="I551" s="9">
        <f>tbl_Data[[#This Row],[Ad Cost]]/tbl_Data[[#This Row],[Impressions]]</f>
        <v>9.8137857270589351E-2</v>
      </c>
      <c r="J551" s="10">
        <f>tbl_Data[[#This Row],[Conversions]]/tbl_Data[[#This Row],[Clicks]]</f>
        <v>3.0654682049906092E-2</v>
      </c>
      <c r="K551" s="9">
        <f>tbl_Data[[#This Row],[Ad Cost]]/tbl_Data[[#This Row],[Conversions]]</f>
        <v>63.645514223194745</v>
      </c>
      <c r="L551" s="10">
        <f>(tbl_Data[[#This Row],[Clicks]]/tbl_Data[[#This Row],[Impressions]])</f>
        <v>5.030045988413484E-2</v>
      </c>
      <c r="M551" s="9">
        <f>tbl_Data[[#This Row],[Revenue from Ads]]/tbl_Data[[#This Row],[Ad Cost]]</f>
        <v>0.69010967475761531</v>
      </c>
    </row>
    <row r="552" spans="1:13" x14ac:dyDescent="0.35">
      <c r="A552" s="8">
        <v>45126</v>
      </c>
      <c r="B552" t="s">
        <v>19</v>
      </c>
      <c r="C552" s="9">
        <v>14303</v>
      </c>
      <c r="D552">
        <v>267814</v>
      </c>
      <c r="E552">
        <v>11892</v>
      </c>
      <c r="F552" t="s">
        <v>11</v>
      </c>
      <c r="G552">
        <v>318</v>
      </c>
      <c r="H552" s="9">
        <v>64599</v>
      </c>
      <c r="I552" s="9">
        <f>tbl_Data[[#This Row],[Ad Cost]]/tbl_Data[[#This Row],[Impressions]]</f>
        <v>5.3406468668553551E-2</v>
      </c>
      <c r="J552" s="10">
        <f>tbl_Data[[#This Row],[Conversions]]/tbl_Data[[#This Row],[Clicks]]</f>
        <v>2.6740665993945509E-2</v>
      </c>
      <c r="K552" s="9">
        <f>tbl_Data[[#This Row],[Ad Cost]]/tbl_Data[[#This Row],[Conversions]]</f>
        <v>44.977987421383645</v>
      </c>
      <c r="L552" s="10">
        <f>(tbl_Data[[#This Row],[Clicks]]/tbl_Data[[#This Row],[Impressions]])</f>
        <v>4.4403951996534907E-2</v>
      </c>
      <c r="M552" s="9">
        <f>tbl_Data[[#This Row],[Revenue from Ads]]/tbl_Data[[#This Row],[Ad Cost]]</f>
        <v>4.5164650772565196</v>
      </c>
    </row>
    <row r="553" spans="1:13" x14ac:dyDescent="0.35">
      <c r="A553" s="8">
        <v>45126</v>
      </c>
      <c r="B553" t="s">
        <v>17</v>
      </c>
      <c r="C553" s="9">
        <v>46065</v>
      </c>
      <c r="D553">
        <v>414128</v>
      </c>
      <c r="E553">
        <v>19533</v>
      </c>
      <c r="F553" t="s">
        <v>11</v>
      </c>
      <c r="G553">
        <v>438</v>
      </c>
      <c r="H553" s="9">
        <v>67220.960000000006</v>
      </c>
      <c r="I553" s="9">
        <f>tbl_Data[[#This Row],[Ad Cost]]/tbl_Data[[#This Row],[Impressions]]</f>
        <v>0.11123372483869721</v>
      </c>
      <c r="J553" s="10">
        <f>tbl_Data[[#This Row],[Conversions]]/tbl_Data[[#This Row],[Clicks]]</f>
        <v>2.2423590846260177E-2</v>
      </c>
      <c r="K553" s="9">
        <f>tbl_Data[[#This Row],[Ad Cost]]/tbl_Data[[#This Row],[Conversions]]</f>
        <v>105.17123287671232</v>
      </c>
      <c r="L553" s="10">
        <f>(tbl_Data[[#This Row],[Clicks]]/tbl_Data[[#This Row],[Impressions]])</f>
        <v>4.7166576517405245E-2</v>
      </c>
      <c r="M553" s="9">
        <f>tbl_Data[[#This Row],[Revenue from Ads]]/tbl_Data[[#This Row],[Ad Cost]]</f>
        <v>1.4592632150222513</v>
      </c>
    </row>
    <row r="554" spans="1:13" x14ac:dyDescent="0.35">
      <c r="A554" s="8">
        <v>45127</v>
      </c>
      <c r="B554" t="s">
        <v>16</v>
      </c>
      <c r="C554" s="9">
        <v>5484.6</v>
      </c>
      <c r="D554">
        <v>373691</v>
      </c>
      <c r="E554">
        <v>4788</v>
      </c>
      <c r="F554" t="s">
        <v>13</v>
      </c>
      <c r="G554">
        <v>47</v>
      </c>
      <c r="H554" s="9">
        <v>3835.71</v>
      </c>
      <c r="I554" s="9">
        <f>tbl_Data[[#This Row],[Ad Cost]]/tbl_Data[[#This Row],[Impressions]]</f>
        <v>1.4676831927983282E-2</v>
      </c>
      <c r="J554" s="10">
        <f>tbl_Data[[#This Row],[Conversions]]/tbl_Data[[#This Row],[Clicks]]</f>
        <v>9.8162071846282367E-3</v>
      </c>
      <c r="K554" s="9">
        <f>tbl_Data[[#This Row],[Ad Cost]]/tbl_Data[[#This Row],[Conversions]]</f>
        <v>116.69361702127661</v>
      </c>
      <c r="L554" s="10">
        <f>(tbl_Data[[#This Row],[Clicks]]/tbl_Data[[#This Row],[Impressions]])</f>
        <v>1.281272495189876E-2</v>
      </c>
      <c r="M554" s="9">
        <f>tbl_Data[[#This Row],[Revenue from Ads]]/tbl_Data[[#This Row],[Ad Cost]]</f>
        <v>0.69936002625533311</v>
      </c>
    </row>
    <row r="555" spans="1:13" x14ac:dyDescent="0.35">
      <c r="A555" s="8">
        <v>45127</v>
      </c>
      <c r="B555" t="s">
        <v>12</v>
      </c>
      <c r="C555" s="9">
        <v>21735</v>
      </c>
      <c r="D555">
        <v>430449</v>
      </c>
      <c r="E555">
        <v>18041</v>
      </c>
      <c r="F555" t="s">
        <v>11</v>
      </c>
      <c r="G555">
        <v>414</v>
      </c>
      <c r="H555" s="9">
        <v>60517.62</v>
      </c>
      <c r="I555" s="9">
        <f>tbl_Data[[#This Row],[Ad Cost]]/tbl_Data[[#This Row],[Impressions]]</f>
        <v>5.0493786720378027E-2</v>
      </c>
      <c r="J555" s="10">
        <f>tbl_Data[[#This Row],[Conversions]]/tbl_Data[[#This Row],[Clicks]]</f>
        <v>2.2947730170167952E-2</v>
      </c>
      <c r="K555" s="9">
        <f>tbl_Data[[#This Row],[Ad Cost]]/tbl_Data[[#This Row],[Conversions]]</f>
        <v>52.5</v>
      </c>
      <c r="L555" s="10">
        <f>(tbl_Data[[#This Row],[Clicks]]/tbl_Data[[#This Row],[Impressions]])</f>
        <v>4.1912049975723023E-2</v>
      </c>
      <c r="M555" s="9">
        <f>tbl_Data[[#This Row],[Revenue from Ads]]/tbl_Data[[#This Row],[Ad Cost]]</f>
        <v>2.7843395445134576</v>
      </c>
    </row>
    <row r="556" spans="1:13" x14ac:dyDescent="0.35">
      <c r="A556" s="8">
        <v>45127</v>
      </c>
      <c r="B556" t="s">
        <v>15</v>
      </c>
      <c r="C556" s="9">
        <v>22087</v>
      </c>
      <c r="D556">
        <v>380582</v>
      </c>
      <c r="E556">
        <v>9962</v>
      </c>
      <c r="F556" t="s">
        <v>11</v>
      </c>
      <c r="G556">
        <v>350</v>
      </c>
      <c r="H556" s="9">
        <v>26815.32</v>
      </c>
      <c r="I556" s="9">
        <f>tbl_Data[[#This Row],[Ad Cost]]/tbl_Data[[#This Row],[Impressions]]</f>
        <v>5.8034799333652146E-2</v>
      </c>
      <c r="J556" s="10">
        <f>tbl_Data[[#This Row],[Conversions]]/tbl_Data[[#This Row],[Clicks]]</f>
        <v>3.5133507327845814E-2</v>
      </c>
      <c r="K556" s="9">
        <f>tbl_Data[[#This Row],[Ad Cost]]/tbl_Data[[#This Row],[Conversions]]</f>
        <v>63.105714285714285</v>
      </c>
      <c r="L556" s="10">
        <f>(tbl_Data[[#This Row],[Clicks]]/tbl_Data[[#This Row],[Impressions]])</f>
        <v>2.6175699323667437E-2</v>
      </c>
      <c r="M556" s="9">
        <f>tbl_Data[[#This Row],[Revenue from Ads]]/tbl_Data[[#This Row],[Ad Cost]]</f>
        <v>1.2140770589034273</v>
      </c>
    </row>
    <row r="557" spans="1:13" x14ac:dyDescent="0.35">
      <c r="A557" s="8">
        <v>45128</v>
      </c>
      <c r="B557" t="s">
        <v>15</v>
      </c>
      <c r="C557" s="9">
        <v>40559</v>
      </c>
      <c r="D557">
        <v>348265</v>
      </c>
      <c r="E557">
        <v>3635</v>
      </c>
      <c r="F557" t="s">
        <v>13</v>
      </c>
      <c r="G557">
        <v>77</v>
      </c>
      <c r="H557" s="9">
        <v>59901.95</v>
      </c>
      <c r="I557" s="9">
        <f>tbl_Data[[#This Row],[Ad Cost]]/tbl_Data[[#This Row],[Impressions]]</f>
        <v>0.11646016682698519</v>
      </c>
      <c r="J557" s="10">
        <f>tbl_Data[[#This Row],[Conversions]]/tbl_Data[[#This Row],[Clicks]]</f>
        <v>2.1182943603851444E-2</v>
      </c>
      <c r="K557" s="9">
        <f>tbl_Data[[#This Row],[Ad Cost]]/tbl_Data[[#This Row],[Conversions]]</f>
        <v>526.74025974025972</v>
      </c>
      <c r="L557" s="10">
        <f>(tbl_Data[[#This Row],[Clicks]]/tbl_Data[[#This Row],[Impressions]])</f>
        <v>1.0437454237434137E-2</v>
      </c>
      <c r="M557" s="9">
        <f>tbl_Data[[#This Row],[Revenue from Ads]]/tbl_Data[[#This Row],[Ad Cost]]</f>
        <v>1.4769089474592567</v>
      </c>
    </row>
    <row r="558" spans="1:13" x14ac:dyDescent="0.35">
      <c r="A558" s="8">
        <v>45128</v>
      </c>
      <c r="B558" t="s">
        <v>20</v>
      </c>
      <c r="C558" s="9">
        <v>39439</v>
      </c>
      <c r="D558">
        <v>286251</v>
      </c>
      <c r="E558">
        <v>10183</v>
      </c>
      <c r="F558" t="s">
        <v>11</v>
      </c>
      <c r="G558">
        <v>473</v>
      </c>
      <c r="H558" s="9">
        <v>8374.65</v>
      </c>
      <c r="I558" s="9">
        <f>tbl_Data[[#This Row],[Ad Cost]]/tbl_Data[[#This Row],[Impressions]]</f>
        <v>0.13777768461944237</v>
      </c>
      <c r="J558" s="10">
        <f>tbl_Data[[#This Row],[Conversions]]/tbl_Data[[#This Row],[Clicks]]</f>
        <v>4.6449965628989495E-2</v>
      </c>
      <c r="K558" s="9">
        <f>tbl_Data[[#This Row],[Ad Cost]]/tbl_Data[[#This Row],[Conversions]]</f>
        <v>83.380549682875269</v>
      </c>
      <c r="L558" s="10">
        <f>(tbl_Data[[#This Row],[Clicks]]/tbl_Data[[#This Row],[Impressions]])</f>
        <v>3.5573674851790908E-2</v>
      </c>
      <c r="M558" s="9">
        <f>tbl_Data[[#This Row],[Revenue from Ads]]/tbl_Data[[#This Row],[Ad Cost]]</f>
        <v>0.21234437992849717</v>
      </c>
    </row>
    <row r="559" spans="1:13" x14ac:dyDescent="0.35">
      <c r="A559" s="8">
        <v>45128</v>
      </c>
      <c r="B559" t="s">
        <v>12</v>
      </c>
      <c r="C559" s="9">
        <v>13893</v>
      </c>
      <c r="D559">
        <v>342847</v>
      </c>
      <c r="E559">
        <v>9655</v>
      </c>
      <c r="F559" t="s">
        <v>11</v>
      </c>
      <c r="G559">
        <v>324</v>
      </c>
      <c r="H559" s="9">
        <v>47635.18</v>
      </c>
      <c r="I559" s="9">
        <f>tbl_Data[[#This Row],[Ad Cost]]/tbl_Data[[#This Row],[Impressions]]</f>
        <v>4.0522448789110009E-2</v>
      </c>
      <c r="J559" s="10">
        <f>tbl_Data[[#This Row],[Conversions]]/tbl_Data[[#This Row],[Clicks]]</f>
        <v>3.3557742102537542E-2</v>
      </c>
      <c r="K559" s="9">
        <f>tbl_Data[[#This Row],[Ad Cost]]/tbl_Data[[#This Row],[Conversions]]</f>
        <v>42.879629629629626</v>
      </c>
      <c r="L559" s="10">
        <f>(tbl_Data[[#This Row],[Clicks]]/tbl_Data[[#This Row],[Impressions]])</f>
        <v>2.8161249770305704E-2</v>
      </c>
      <c r="M559" s="9">
        <f>tbl_Data[[#This Row],[Revenue from Ads]]/tbl_Data[[#This Row],[Ad Cost]]</f>
        <v>3.4287180594544013</v>
      </c>
    </row>
    <row r="560" spans="1:13" x14ac:dyDescent="0.35">
      <c r="A560" s="8">
        <v>45128</v>
      </c>
      <c r="B560" t="s">
        <v>14</v>
      </c>
      <c r="C560" s="9">
        <v>35170</v>
      </c>
      <c r="D560">
        <v>322660</v>
      </c>
      <c r="E560">
        <v>4544</v>
      </c>
      <c r="F560" t="s">
        <v>13</v>
      </c>
      <c r="G560">
        <v>369</v>
      </c>
      <c r="H560" s="9">
        <v>61399</v>
      </c>
      <c r="I560" s="9">
        <f>tbl_Data[[#This Row],[Ad Cost]]/tbl_Data[[#This Row],[Impressions]]</f>
        <v>0.10900018595425526</v>
      </c>
      <c r="J560" s="10">
        <f>tbl_Data[[#This Row],[Conversions]]/tbl_Data[[#This Row],[Clicks]]</f>
        <v>8.1205985915492954E-2</v>
      </c>
      <c r="K560" s="9">
        <f>tbl_Data[[#This Row],[Ad Cost]]/tbl_Data[[#This Row],[Conversions]]</f>
        <v>95.311653116531161</v>
      </c>
      <c r="L560" s="10">
        <f>(tbl_Data[[#This Row],[Clicks]]/tbl_Data[[#This Row],[Impressions]])</f>
        <v>1.4082935597842931E-2</v>
      </c>
      <c r="M560" s="9">
        <f>tbl_Data[[#This Row],[Revenue from Ads]]/tbl_Data[[#This Row],[Ad Cost]]</f>
        <v>1.7457776514074494</v>
      </c>
    </row>
    <row r="561" spans="1:13" x14ac:dyDescent="0.35">
      <c r="A561" s="8">
        <v>45129</v>
      </c>
      <c r="B561" t="s">
        <v>12</v>
      </c>
      <c r="C561" s="9">
        <v>16187</v>
      </c>
      <c r="D561">
        <v>239376</v>
      </c>
      <c r="E561">
        <v>18706</v>
      </c>
      <c r="F561" t="s">
        <v>11</v>
      </c>
      <c r="G561">
        <v>268</v>
      </c>
      <c r="H561" s="9">
        <v>5040.08</v>
      </c>
      <c r="I561" s="9">
        <f>tbl_Data[[#This Row],[Ad Cost]]/tbl_Data[[#This Row],[Impressions]]</f>
        <v>6.762164962235144E-2</v>
      </c>
      <c r="J561" s="10">
        <f>tbl_Data[[#This Row],[Conversions]]/tbl_Data[[#This Row],[Clicks]]</f>
        <v>1.4326953918528814E-2</v>
      </c>
      <c r="K561" s="9">
        <f>tbl_Data[[#This Row],[Ad Cost]]/tbl_Data[[#This Row],[Conversions]]</f>
        <v>60.399253731343286</v>
      </c>
      <c r="L561" s="10">
        <f>(tbl_Data[[#This Row],[Clicks]]/tbl_Data[[#This Row],[Impressions]])</f>
        <v>7.8144843259140437E-2</v>
      </c>
      <c r="M561" s="9">
        <f>tbl_Data[[#This Row],[Revenue from Ads]]/tbl_Data[[#This Row],[Ad Cost]]</f>
        <v>0.31136591091616728</v>
      </c>
    </row>
    <row r="562" spans="1:13" x14ac:dyDescent="0.35">
      <c r="A562" s="8">
        <v>45130</v>
      </c>
      <c r="B562" t="s">
        <v>12</v>
      </c>
      <c r="C562" s="9">
        <v>31614</v>
      </c>
      <c r="D562">
        <v>497492</v>
      </c>
      <c r="E562">
        <v>10852</v>
      </c>
      <c r="F562" t="s">
        <v>11</v>
      </c>
      <c r="G562">
        <v>460</v>
      </c>
      <c r="H562" s="9">
        <v>61632.21</v>
      </c>
      <c r="I562" s="9">
        <f>tbl_Data[[#This Row],[Ad Cost]]/tbl_Data[[#This Row],[Impressions]]</f>
        <v>6.3546750500510563E-2</v>
      </c>
      <c r="J562" s="10">
        <f>tbl_Data[[#This Row],[Conversions]]/tbl_Data[[#This Row],[Clicks]]</f>
        <v>4.2388499815702176E-2</v>
      </c>
      <c r="K562" s="9">
        <f>tbl_Data[[#This Row],[Ad Cost]]/tbl_Data[[#This Row],[Conversions]]</f>
        <v>68.72608695652174</v>
      </c>
      <c r="L562" s="10">
        <f>(tbl_Data[[#This Row],[Clicks]]/tbl_Data[[#This Row],[Impressions]])</f>
        <v>2.1813416095133188E-2</v>
      </c>
      <c r="M562" s="9">
        <f>tbl_Data[[#This Row],[Revenue from Ads]]/tbl_Data[[#This Row],[Ad Cost]]</f>
        <v>1.9495226798253937</v>
      </c>
    </row>
    <row r="563" spans="1:13" x14ac:dyDescent="0.35">
      <c r="A563" s="8">
        <v>45131</v>
      </c>
      <c r="B563" t="s">
        <v>12</v>
      </c>
      <c r="C563" s="9">
        <v>46953</v>
      </c>
      <c r="D563">
        <v>442579</v>
      </c>
      <c r="E563">
        <v>10067</v>
      </c>
      <c r="F563" t="s">
        <v>11</v>
      </c>
      <c r="G563" s="11">
        <v>144</v>
      </c>
      <c r="H563" s="9">
        <v>50592.26</v>
      </c>
      <c r="I563" s="9">
        <f>tbl_Data[[#This Row],[Ad Cost]]/tbl_Data[[#This Row],[Impressions]]</f>
        <v>0.10608953429783158</v>
      </c>
      <c r="J563" s="10">
        <f>tbl_Data[[#This Row],[Conversions]]/tbl_Data[[#This Row],[Clicks]]</f>
        <v>1.4304162113837291E-2</v>
      </c>
      <c r="K563" s="9">
        <f>tbl_Data[[#This Row],[Ad Cost]]/tbl_Data[[#This Row],[Conversions]]</f>
        <v>326.0625</v>
      </c>
      <c r="L563" s="10">
        <f>(tbl_Data[[#This Row],[Clicks]]/tbl_Data[[#This Row],[Impressions]])</f>
        <v>2.2746221578520444E-2</v>
      </c>
      <c r="M563" s="9">
        <f>tbl_Data[[#This Row],[Revenue from Ads]]/tbl_Data[[#This Row],[Ad Cost]]</f>
        <v>1.0775085724021896</v>
      </c>
    </row>
    <row r="564" spans="1:13" x14ac:dyDescent="0.35">
      <c r="A564" s="8">
        <v>45131</v>
      </c>
      <c r="B564" t="s">
        <v>20</v>
      </c>
      <c r="C564" s="9">
        <v>47805</v>
      </c>
      <c r="D564">
        <v>418543</v>
      </c>
      <c r="E564">
        <v>11792</v>
      </c>
      <c r="F564" t="s">
        <v>11</v>
      </c>
      <c r="G564">
        <v>375</v>
      </c>
      <c r="H564" s="9">
        <v>50359.83</v>
      </c>
      <c r="I564" s="9">
        <f>tbl_Data[[#This Row],[Ad Cost]]/tbl_Data[[#This Row],[Impressions]]</f>
        <v>0.11421765505575293</v>
      </c>
      <c r="J564" s="10">
        <f>tbl_Data[[#This Row],[Conversions]]/tbl_Data[[#This Row],[Clicks]]</f>
        <v>3.180122116689281E-2</v>
      </c>
      <c r="K564" s="9">
        <f>tbl_Data[[#This Row],[Ad Cost]]/tbl_Data[[#This Row],[Conversions]]</f>
        <v>127.48</v>
      </c>
      <c r="L564" s="10">
        <f>(tbl_Data[[#This Row],[Clicks]]/tbl_Data[[#This Row],[Impressions]])</f>
        <v>2.8173927171162818E-2</v>
      </c>
      <c r="M564" s="9">
        <f>tbl_Data[[#This Row],[Revenue from Ads]]/tbl_Data[[#This Row],[Ad Cost]]</f>
        <v>1.0534427361154692</v>
      </c>
    </row>
    <row r="565" spans="1:13" x14ac:dyDescent="0.35">
      <c r="A565" s="8">
        <v>45131</v>
      </c>
      <c r="B565" t="s">
        <v>15</v>
      </c>
      <c r="C565" s="9">
        <v>42105</v>
      </c>
      <c r="D565">
        <v>270865</v>
      </c>
      <c r="E565">
        <v>12871</v>
      </c>
      <c r="F565" t="s">
        <v>13</v>
      </c>
      <c r="G565">
        <v>162</v>
      </c>
      <c r="H565" s="9">
        <v>13528.66</v>
      </c>
      <c r="I565" s="9">
        <f>tbl_Data[[#This Row],[Ad Cost]]/tbl_Data[[#This Row],[Impressions]]</f>
        <v>0.15544644010854117</v>
      </c>
      <c r="J565" s="10">
        <f>tbl_Data[[#This Row],[Conversions]]/tbl_Data[[#This Row],[Clicks]]</f>
        <v>1.2586434620464611E-2</v>
      </c>
      <c r="K565" s="9">
        <f>tbl_Data[[#This Row],[Ad Cost]]/tbl_Data[[#This Row],[Conversions]]</f>
        <v>259.90740740740739</v>
      </c>
      <c r="L565" s="10">
        <f>(tbl_Data[[#This Row],[Clicks]]/tbl_Data[[#This Row],[Impressions]])</f>
        <v>4.7518136340981669E-2</v>
      </c>
      <c r="M565" s="9">
        <f>tbl_Data[[#This Row],[Revenue from Ads]]/tbl_Data[[#This Row],[Ad Cost]]</f>
        <v>0.32130768317301983</v>
      </c>
    </row>
    <row r="566" spans="1:13" x14ac:dyDescent="0.35">
      <c r="A566" s="8">
        <v>45131</v>
      </c>
      <c r="B566" t="s">
        <v>12</v>
      </c>
      <c r="C566" s="9">
        <v>43710</v>
      </c>
      <c r="D566">
        <v>404534</v>
      </c>
      <c r="E566">
        <v>5921</v>
      </c>
      <c r="F566" t="s">
        <v>13</v>
      </c>
      <c r="G566">
        <v>150</v>
      </c>
      <c r="H566" s="9">
        <v>346422</v>
      </c>
      <c r="I566" s="9">
        <f>tbl_Data[[#This Row],[Ad Cost]]/tbl_Data[[#This Row],[Impressions]]</f>
        <v>0.10805025041158468</v>
      </c>
      <c r="J566" s="10">
        <f>tbl_Data[[#This Row],[Conversions]]/tbl_Data[[#This Row],[Clicks]]</f>
        <v>2.5333558520520182E-2</v>
      </c>
      <c r="K566" s="9">
        <f>tbl_Data[[#This Row],[Ad Cost]]/tbl_Data[[#This Row],[Conversions]]</f>
        <v>291.39999999999998</v>
      </c>
      <c r="L566" s="10">
        <f>(tbl_Data[[#This Row],[Clicks]]/tbl_Data[[#This Row],[Impressions]])</f>
        <v>1.4636594204689841E-2</v>
      </c>
      <c r="M566" s="9">
        <f>tbl_Data[[#This Row],[Revenue from Ads]]/tbl_Data[[#This Row],[Ad Cost]]</f>
        <v>7.9254632807137959</v>
      </c>
    </row>
    <row r="567" spans="1:13" x14ac:dyDescent="0.35">
      <c r="A567" s="8">
        <v>45131</v>
      </c>
      <c r="B567" t="s">
        <v>14</v>
      </c>
      <c r="C567" s="9">
        <v>43383</v>
      </c>
      <c r="D567">
        <v>214562</v>
      </c>
      <c r="E567">
        <v>12559</v>
      </c>
      <c r="F567" t="s">
        <v>11</v>
      </c>
      <c r="G567">
        <v>156</v>
      </c>
      <c r="H567" s="9">
        <v>75177</v>
      </c>
      <c r="I567" s="9">
        <f>tbl_Data[[#This Row],[Ad Cost]]/tbl_Data[[#This Row],[Impressions]]</f>
        <v>0.20219330543153027</v>
      </c>
      <c r="J567" s="10">
        <f>tbl_Data[[#This Row],[Conversions]]/tbl_Data[[#This Row],[Clicks]]</f>
        <v>1.2421371128274544E-2</v>
      </c>
      <c r="K567" s="9">
        <f>tbl_Data[[#This Row],[Ad Cost]]/tbl_Data[[#This Row],[Conversions]]</f>
        <v>278.09615384615387</v>
      </c>
      <c r="L567" s="10">
        <f>(tbl_Data[[#This Row],[Clicks]]/tbl_Data[[#This Row],[Impressions]])</f>
        <v>5.8533197863554591E-2</v>
      </c>
      <c r="M567" s="9">
        <f>tbl_Data[[#This Row],[Revenue from Ads]]/tbl_Data[[#This Row],[Ad Cost]]</f>
        <v>1.7328677131595325</v>
      </c>
    </row>
    <row r="568" spans="1:13" x14ac:dyDescent="0.35">
      <c r="A568" s="8">
        <v>45132</v>
      </c>
      <c r="B568" t="s">
        <v>19</v>
      </c>
      <c r="C568" s="9">
        <v>36190</v>
      </c>
      <c r="D568">
        <v>446792</v>
      </c>
      <c r="E568">
        <v>5742</v>
      </c>
      <c r="F568" t="s">
        <v>13</v>
      </c>
      <c r="G568">
        <v>346</v>
      </c>
      <c r="H568" s="9">
        <v>64836.480000000003</v>
      </c>
      <c r="I568" s="9">
        <f>tbl_Data[[#This Row],[Ad Cost]]/tbl_Data[[#This Row],[Impressions]]</f>
        <v>8.0999659796952492E-2</v>
      </c>
      <c r="J568" s="10">
        <f>tbl_Data[[#This Row],[Conversions]]/tbl_Data[[#This Row],[Clicks]]</f>
        <v>6.0257749912922327E-2</v>
      </c>
      <c r="K568" s="9">
        <f>tbl_Data[[#This Row],[Ad Cost]]/tbl_Data[[#This Row],[Conversions]]</f>
        <v>104.59537572254335</v>
      </c>
      <c r="L568" s="10">
        <f>(tbl_Data[[#This Row],[Clicks]]/tbl_Data[[#This Row],[Impressions]])</f>
        <v>1.2851617755017995E-2</v>
      </c>
      <c r="M568" s="9">
        <f>tbl_Data[[#This Row],[Revenue from Ads]]/tbl_Data[[#This Row],[Ad Cost]]</f>
        <v>1.7915578889195911</v>
      </c>
    </row>
    <row r="569" spans="1:13" x14ac:dyDescent="0.35">
      <c r="A569" s="8">
        <v>45133</v>
      </c>
      <c r="B569" t="s">
        <v>17</v>
      </c>
      <c r="C569" s="9">
        <v>46944</v>
      </c>
      <c r="D569">
        <v>487594</v>
      </c>
      <c r="E569">
        <v>14238</v>
      </c>
      <c r="F569" t="s">
        <v>21</v>
      </c>
      <c r="G569" s="11">
        <v>309</v>
      </c>
      <c r="H569" s="9">
        <v>4645.3500000000004</v>
      </c>
      <c r="I569" s="9">
        <f>tbl_Data[[#This Row],[Ad Cost]]/tbl_Data[[#This Row],[Impressions]]</f>
        <v>9.6276820469488961E-2</v>
      </c>
      <c r="J569" s="10">
        <f>tbl_Data[[#This Row],[Conversions]]/tbl_Data[[#This Row],[Clicks]]</f>
        <v>2.1702486304256217E-2</v>
      </c>
      <c r="K569" s="9">
        <f>tbl_Data[[#This Row],[Ad Cost]]/tbl_Data[[#This Row],[Conversions]]</f>
        <v>151.92233009708738</v>
      </c>
      <c r="L569" s="10">
        <f>(tbl_Data[[#This Row],[Clicks]]/tbl_Data[[#This Row],[Impressions]])</f>
        <v>2.9200523386259881E-2</v>
      </c>
      <c r="M569" s="9">
        <f>tbl_Data[[#This Row],[Revenue from Ads]]/tbl_Data[[#This Row],[Ad Cost]]</f>
        <v>9.8955138036809817E-2</v>
      </c>
    </row>
    <row r="570" spans="1:13" x14ac:dyDescent="0.35">
      <c r="A570" s="8">
        <v>45133</v>
      </c>
      <c r="B570" t="s">
        <v>19</v>
      </c>
      <c r="C570" s="9">
        <v>9715.7000000000007</v>
      </c>
      <c r="D570">
        <v>233219</v>
      </c>
      <c r="E570">
        <v>8743</v>
      </c>
      <c r="F570" t="s">
        <v>11</v>
      </c>
      <c r="G570">
        <v>424</v>
      </c>
      <c r="H570" s="9">
        <v>19267.900000000001</v>
      </c>
      <c r="I570" s="9">
        <f>tbl_Data[[#This Row],[Ad Cost]]/tbl_Data[[#This Row],[Impressions]]</f>
        <v>4.1659127258070743E-2</v>
      </c>
      <c r="J570" s="10">
        <f>tbl_Data[[#This Row],[Conversions]]/tbl_Data[[#This Row],[Clicks]]</f>
        <v>4.8495939608829919E-2</v>
      </c>
      <c r="K570" s="9">
        <f>tbl_Data[[#This Row],[Ad Cost]]/tbl_Data[[#This Row],[Conversions]]</f>
        <v>22.914386792452831</v>
      </c>
      <c r="L570" s="10">
        <f>(tbl_Data[[#This Row],[Clicks]]/tbl_Data[[#This Row],[Impressions]])</f>
        <v>3.7488369300957468E-2</v>
      </c>
      <c r="M570" s="9">
        <f>tbl_Data[[#This Row],[Revenue from Ads]]/tbl_Data[[#This Row],[Ad Cost]]</f>
        <v>1.9831715676688246</v>
      </c>
    </row>
    <row r="571" spans="1:13" x14ac:dyDescent="0.35">
      <c r="A571" s="8">
        <v>45133</v>
      </c>
      <c r="B571" t="s">
        <v>20</v>
      </c>
      <c r="C571" s="9">
        <v>15283</v>
      </c>
      <c r="D571">
        <v>458425</v>
      </c>
      <c r="E571">
        <v>10056</v>
      </c>
      <c r="F571" t="s">
        <v>13</v>
      </c>
      <c r="G571">
        <v>280</v>
      </c>
      <c r="H571" s="9">
        <v>34266.449999999997</v>
      </c>
      <c r="I571" s="9">
        <f>tbl_Data[[#This Row],[Ad Cost]]/tbl_Data[[#This Row],[Impressions]]</f>
        <v>3.3338059660795116E-2</v>
      </c>
      <c r="J571" s="10">
        <f>tbl_Data[[#This Row],[Conversions]]/tbl_Data[[#This Row],[Clicks]]</f>
        <v>2.7844073190135241E-2</v>
      </c>
      <c r="K571" s="9">
        <f>tbl_Data[[#This Row],[Ad Cost]]/tbl_Data[[#This Row],[Conversions]]</f>
        <v>54.582142857142856</v>
      </c>
      <c r="L571" s="10">
        <f>(tbl_Data[[#This Row],[Clicks]]/tbl_Data[[#This Row],[Impressions]])</f>
        <v>2.1935976441075422E-2</v>
      </c>
      <c r="M571" s="9">
        <f>tbl_Data[[#This Row],[Revenue from Ads]]/tbl_Data[[#This Row],[Ad Cost]]</f>
        <v>2.242128508800628</v>
      </c>
    </row>
    <row r="572" spans="1:13" x14ac:dyDescent="0.35">
      <c r="A572" s="8">
        <v>45134</v>
      </c>
      <c r="B572" t="s">
        <v>19</v>
      </c>
      <c r="C572" s="9">
        <v>6335</v>
      </c>
      <c r="D572">
        <v>441361</v>
      </c>
      <c r="E572">
        <v>21750</v>
      </c>
      <c r="F572" t="s">
        <v>13</v>
      </c>
      <c r="G572" s="11">
        <v>313</v>
      </c>
      <c r="H572" s="9">
        <v>2091.64</v>
      </c>
      <c r="I572" s="9">
        <f>tbl_Data[[#This Row],[Ad Cost]]/tbl_Data[[#This Row],[Impressions]]</f>
        <v>1.43533298139165E-2</v>
      </c>
      <c r="J572" s="10">
        <f>tbl_Data[[#This Row],[Conversions]]/tbl_Data[[#This Row],[Clicks]]</f>
        <v>1.4390804597701149E-2</v>
      </c>
      <c r="K572" s="9">
        <f>tbl_Data[[#This Row],[Ad Cost]]/tbl_Data[[#This Row],[Conversions]]</f>
        <v>20.23961661341853</v>
      </c>
      <c r="L572" s="10">
        <f>(tbl_Data[[#This Row],[Clicks]]/tbl_Data[[#This Row],[Impressions]])</f>
        <v>4.9279388074614655E-2</v>
      </c>
      <c r="M572" s="9">
        <f>tbl_Data[[#This Row],[Revenue from Ads]]/tbl_Data[[#This Row],[Ad Cost]]</f>
        <v>0.33017205998421467</v>
      </c>
    </row>
    <row r="573" spans="1:13" x14ac:dyDescent="0.35">
      <c r="A573" s="8">
        <v>45134</v>
      </c>
      <c r="B573" t="s">
        <v>17</v>
      </c>
      <c r="C573" s="9">
        <v>3381.1</v>
      </c>
      <c r="D573">
        <v>481970</v>
      </c>
      <c r="E573">
        <v>11792</v>
      </c>
      <c r="F573" t="s">
        <v>13</v>
      </c>
      <c r="G573">
        <v>451</v>
      </c>
      <c r="H573" s="9">
        <v>42086.5</v>
      </c>
      <c r="I573" s="9">
        <f>tbl_Data[[#This Row],[Ad Cost]]/tbl_Data[[#This Row],[Impressions]]</f>
        <v>7.0151669191028483E-3</v>
      </c>
      <c r="J573" s="10">
        <f>tbl_Data[[#This Row],[Conversions]]/tbl_Data[[#This Row],[Clicks]]</f>
        <v>3.8246268656716417E-2</v>
      </c>
      <c r="K573" s="9">
        <f>tbl_Data[[#This Row],[Ad Cost]]/tbl_Data[[#This Row],[Conversions]]</f>
        <v>7.4968957871396897</v>
      </c>
      <c r="L573" s="10">
        <f>(tbl_Data[[#This Row],[Clicks]]/tbl_Data[[#This Row],[Impressions]])</f>
        <v>2.4466253086291679E-2</v>
      </c>
      <c r="M573" s="9">
        <f>tbl_Data[[#This Row],[Revenue from Ads]]/tbl_Data[[#This Row],[Ad Cost]]</f>
        <v>12.447576232587028</v>
      </c>
    </row>
    <row r="574" spans="1:13" x14ac:dyDescent="0.35">
      <c r="A574" s="8">
        <v>45134</v>
      </c>
      <c r="B574" t="s">
        <v>14</v>
      </c>
      <c r="C574" s="9">
        <v>35111</v>
      </c>
      <c r="D574">
        <v>300109</v>
      </c>
      <c r="E574">
        <v>17571</v>
      </c>
      <c r="F574" t="s">
        <v>13</v>
      </c>
      <c r="G574">
        <v>473</v>
      </c>
      <c r="H574" s="9">
        <v>28597.26</v>
      </c>
      <c r="I574" s="9">
        <f>tbl_Data[[#This Row],[Ad Cost]]/tbl_Data[[#This Row],[Impressions]]</f>
        <v>0.11699415878897335</v>
      </c>
      <c r="J574" s="10">
        <f>tbl_Data[[#This Row],[Conversions]]/tbl_Data[[#This Row],[Clicks]]</f>
        <v>2.6919355756644472E-2</v>
      </c>
      <c r="K574" s="9">
        <f>tbl_Data[[#This Row],[Ad Cost]]/tbl_Data[[#This Row],[Conversions]]</f>
        <v>74.23044397463002</v>
      </c>
      <c r="L574" s="10">
        <f>(tbl_Data[[#This Row],[Clicks]]/tbl_Data[[#This Row],[Impressions]])</f>
        <v>5.8548727295749212E-2</v>
      </c>
      <c r="M574" s="9">
        <f>tbl_Data[[#This Row],[Revenue from Ads]]/tbl_Data[[#This Row],[Ad Cost]]</f>
        <v>0.81448150152373899</v>
      </c>
    </row>
    <row r="575" spans="1:13" x14ac:dyDescent="0.35">
      <c r="A575" s="8">
        <v>45136</v>
      </c>
      <c r="B575" t="s">
        <v>17</v>
      </c>
      <c r="C575" s="9">
        <v>19507</v>
      </c>
      <c r="D575">
        <v>320608</v>
      </c>
      <c r="E575">
        <v>8224</v>
      </c>
      <c r="F575" t="s">
        <v>18</v>
      </c>
      <c r="G575">
        <v>248</v>
      </c>
      <c r="H575" s="9">
        <v>66353.320000000007</v>
      </c>
      <c r="I575" s="9">
        <f>tbl_Data[[#This Row],[Ad Cost]]/tbl_Data[[#This Row],[Impressions]]</f>
        <v>6.0843771833516316E-2</v>
      </c>
      <c r="J575" s="10">
        <f>tbl_Data[[#This Row],[Conversions]]/tbl_Data[[#This Row],[Clicks]]</f>
        <v>3.0155642023346304E-2</v>
      </c>
      <c r="K575" s="9">
        <f>tbl_Data[[#This Row],[Ad Cost]]/tbl_Data[[#This Row],[Conversions]]</f>
        <v>78.657258064516128</v>
      </c>
      <c r="L575" s="10">
        <f>(tbl_Data[[#This Row],[Clicks]]/tbl_Data[[#This Row],[Impressions]])</f>
        <v>2.5651262601057989E-2</v>
      </c>
      <c r="M575" s="9">
        <f>tbl_Data[[#This Row],[Revenue from Ads]]/tbl_Data[[#This Row],[Ad Cost]]</f>
        <v>3.4015133029169018</v>
      </c>
    </row>
    <row r="576" spans="1:13" x14ac:dyDescent="0.35">
      <c r="A576" s="8">
        <v>45136</v>
      </c>
      <c r="B576" t="s">
        <v>16</v>
      </c>
      <c r="C576" s="9">
        <v>21213</v>
      </c>
      <c r="D576">
        <v>200946</v>
      </c>
      <c r="E576">
        <v>16815</v>
      </c>
      <c r="F576" t="s">
        <v>11</v>
      </c>
      <c r="G576">
        <v>393</v>
      </c>
      <c r="H576" s="9">
        <v>67349.820000000007</v>
      </c>
      <c r="I576" s="9">
        <f>tbl_Data[[#This Row],[Ad Cost]]/tbl_Data[[#This Row],[Impressions]]</f>
        <v>0.10556567436027589</v>
      </c>
      <c r="J576" s="10">
        <f>tbl_Data[[#This Row],[Conversions]]/tbl_Data[[#This Row],[Clicks]]</f>
        <v>2.3371989295272077E-2</v>
      </c>
      <c r="K576" s="9">
        <f>tbl_Data[[#This Row],[Ad Cost]]/tbl_Data[[#This Row],[Conversions]]</f>
        <v>53.977099236641223</v>
      </c>
      <c r="L576" s="10">
        <f>(tbl_Data[[#This Row],[Clicks]]/tbl_Data[[#This Row],[Impressions]])</f>
        <v>8.3679197396315422E-2</v>
      </c>
      <c r="M576" s="9">
        <f>tbl_Data[[#This Row],[Revenue from Ads]]/tbl_Data[[#This Row],[Ad Cost]]</f>
        <v>3.1749314099844437</v>
      </c>
    </row>
    <row r="577" spans="1:13" x14ac:dyDescent="0.35">
      <c r="A577" s="8">
        <v>45137</v>
      </c>
      <c r="B577" t="s">
        <v>15</v>
      </c>
      <c r="C577" s="9">
        <v>16947</v>
      </c>
      <c r="D577">
        <v>498941</v>
      </c>
      <c r="E577">
        <v>17490</v>
      </c>
      <c r="F577" t="s">
        <v>11</v>
      </c>
      <c r="G577">
        <v>302</v>
      </c>
      <c r="H577" s="9">
        <v>51905.66</v>
      </c>
      <c r="I577" s="9">
        <f>tbl_Data[[#This Row],[Ad Cost]]/tbl_Data[[#This Row],[Impressions]]</f>
        <v>3.3965939860624801E-2</v>
      </c>
      <c r="J577" s="10">
        <f>tbl_Data[[#This Row],[Conversions]]/tbl_Data[[#This Row],[Clicks]]</f>
        <v>1.726700971983991E-2</v>
      </c>
      <c r="K577" s="9">
        <f>tbl_Data[[#This Row],[Ad Cost]]/tbl_Data[[#This Row],[Conversions]]</f>
        <v>56.115894039735096</v>
      </c>
      <c r="L577" s="10">
        <f>(tbl_Data[[#This Row],[Clicks]]/tbl_Data[[#This Row],[Impressions]])</f>
        <v>3.505424489067846E-2</v>
      </c>
      <c r="M577" s="9">
        <f>tbl_Data[[#This Row],[Revenue from Ads]]/tbl_Data[[#This Row],[Ad Cost]]</f>
        <v>3.0628229185106512</v>
      </c>
    </row>
    <row r="578" spans="1:13" x14ac:dyDescent="0.35">
      <c r="A578" s="8">
        <v>45137</v>
      </c>
      <c r="B578" t="s">
        <v>19</v>
      </c>
      <c r="C578" s="9">
        <v>37273</v>
      </c>
      <c r="D578">
        <v>312930</v>
      </c>
      <c r="E578">
        <v>3718</v>
      </c>
      <c r="F578" t="s">
        <v>13</v>
      </c>
      <c r="G578">
        <v>168</v>
      </c>
      <c r="H578" s="9">
        <v>62770.26</v>
      </c>
      <c r="I578" s="9">
        <f>tbl_Data[[#This Row],[Ad Cost]]/tbl_Data[[#This Row],[Impressions]]</f>
        <v>0.1191097050458569</v>
      </c>
      <c r="J578" s="10">
        <f>tbl_Data[[#This Row],[Conversions]]/tbl_Data[[#This Row],[Clicks]]</f>
        <v>4.5185583647122107E-2</v>
      </c>
      <c r="K578" s="9">
        <f>tbl_Data[[#This Row],[Ad Cost]]/tbl_Data[[#This Row],[Conversions]]</f>
        <v>221.86309523809524</v>
      </c>
      <c r="L578" s="10">
        <f>(tbl_Data[[#This Row],[Clicks]]/tbl_Data[[#This Row],[Impressions]])</f>
        <v>1.1881251398076246E-2</v>
      </c>
      <c r="M578" s="9">
        <f>tbl_Data[[#This Row],[Revenue from Ads]]/tbl_Data[[#This Row],[Ad Cost]]</f>
        <v>1.6840678238939715</v>
      </c>
    </row>
    <row r="579" spans="1:13" x14ac:dyDescent="0.35">
      <c r="A579" s="8">
        <v>45138</v>
      </c>
      <c r="B579" t="s">
        <v>19</v>
      </c>
      <c r="C579" s="9">
        <v>1123.7</v>
      </c>
      <c r="D579">
        <v>431769</v>
      </c>
      <c r="E579">
        <v>6428</v>
      </c>
      <c r="F579" t="s">
        <v>13</v>
      </c>
      <c r="G579">
        <v>345</v>
      </c>
      <c r="H579" s="9">
        <v>49834.51</v>
      </c>
      <c r="I579" s="9">
        <f>tbl_Data[[#This Row],[Ad Cost]]/tbl_Data[[#This Row],[Impressions]]</f>
        <v>2.6025490482179127E-3</v>
      </c>
      <c r="J579" s="10">
        <f>tbl_Data[[#This Row],[Conversions]]/tbl_Data[[#This Row],[Clicks]]</f>
        <v>5.3671437461107654E-2</v>
      </c>
      <c r="K579" s="9">
        <f>tbl_Data[[#This Row],[Ad Cost]]/tbl_Data[[#This Row],[Conversions]]</f>
        <v>3.2571014492753623</v>
      </c>
      <c r="L579" s="10">
        <f>(tbl_Data[[#This Row],[Clicks]]/tbl_Data[[#This Row],[Impressions]])</f>
        <v>1.4887590355027805E-2</v>
      </c>
      <c r="M579" s="9">
        <f>tbl_Data[[#This Row],[Revenue from Ads]]/tbl_Data[[#This Row],[Ad Cost]]</f>
        <v>44.348589481178252</v>
      </c>
    </row>
    <row r="580" spans="1:13" x14ac:dyDescent="0.35">
      <c r="A580" s="8">
        <v>45138</v>
      </c>
      <c r="B580" t="s">
        <v>19</v>
      </c>
      <c r="C580" s="9">
        <v>37404</v>
      </c>
      <c r="D580">
        <v>387713</v>
      </c>
      <c r="E580">
        <v>11768</v>
      </c>
      <c r="F580" t="s">
        <v>13</v>
      </c>
      <c r="G580">
        <v>277</v>
      </c>
      <c r="H580" s="9">
        <v>7221.57</v>
      </c>
      <c r="I580" s="9">
        <f>tbl_Data[[#This Row],[Ad Cost]]/tbl_Data[[#This Row],[Impressions]]</f>
        <v>9.6473422351068955E-2</v>
      </c>
      <c r="J580" s="10">
        <f>tbl_Data[[#This Row],[Conversions]]/tbl_Data[[#This Row],[Clicks]]</f>
        <v>2.3538409245411285E-2</v>
      </c>
      <c r="K580" s="9">
        <f>tbl_Data[[#This Row],[Ad Cost]]/tbl_Data[[#This Row],[Conversions]]</f>
        <v>135.03249097472923</v>
      </c>
      <c r="L580" s="10">
        <f>(tbl_Data[[#This Row],[Clicks]]/tbl_Data[[#This Row],[Impressions]])</f>
        <v>3.0352348257602916E-2</v>
      </c>
      <c r="M580" s="9">
        <f>tbl_Data[[#This Row],[Revenue from Ads]]/tbl_Data[[#This Row],[Ad Cost]]</f>
        <v>0.19306945781199872</v>
      </c>
    </row>
    <row r="581" spans="1:13" x14ac:dyDescent="0.35">
      <c r="A581" s="8">
        <v>45138</v>
      </c>
      <c r="B581" t="s">
        <v>17</v>
      </c>
      <c r="C581" s="9">
        <v>26661</v>
      </c>
      <c r="D581">
        <v>402377</v>
      </c>
      <c r="E581">
        <v>19143</v>
      </c>
      <c r="F581" t="s">
        <v>11</v>
      </c>
      <c r="G581">
        <v>255</v>
      </c>
      <c r="H581" s="9">
        <v>14621.5</v>
      </c>
      <c r="I581" s="9">
        <f>tbl_Data[[#This Row],[Ad Cost]]/tbl_Data[[#This Row],[Impressions]]</f>
        <v>6.6258757334539495E-2</v>
      </c>
      <c r="J581" s="10">
        <f>tbl_Data[[#This Row],[Conversions]]/tbl_Data[[#This Row],[Clicks]]</f>
        <v>1.332079611346184E-2</v>
      </c>
      <c r="K581" s="9">
        <f>tbl_Data[[#This Row],[Ad Cost]]/tbl_Data[[#This Row],[Conversions]]</f>
        <v>104.55294117647058</v>
      </c>
      <c r="L581" s="10">
        <f>(tbl_Data[[#This Row],[Clicks]]/tbl_Data[[#This Row],[Impressions]])</f>
        <v>4.7574786829267079E-2</v>
      </c>
      <c r="M581" s="9">
        <f>tbl_Data[[#This Row],[Revenue from Ads]]/tbl_Data[[#This Row],[Ad Cost]]</f>
        <v>0.54842278984284165</v>
      </c>
    </row>
    <row r="582" spans="1:13" x14ac:dyDescent="0.35">
      <c r="A582" s="8">
        <v>45138</v>
      </c>
      <c r="B582" t="s">
        <v>14</v>
      </c>
      <c r="C582" s="9">
        <v>18378</v>
      </c>
      <c r="D582">
        <v>449762</v>
      </c>
      <c r="E582">
        <v>11376</v>
      </c>
      <c r="F582" t="s">
        <v>11</v>
      </c>
      <c r="G582">
        <v>179</v>
      </c>
      <c r="H582" s="9">
        <v>23714.48</v>
      </c>
      <c r="I582" s="9">
        <f>tbl_Data[[#This Row],[Ad Cost]]/tbl_Data[[#This Row],[Impressions]]</f>
        <v>4.0861611252173372E-2</v>
      </c>
      <c r="J582" s="10">
        <f>tbl_Data[[#This Row],[Conversions]]/tbl_Data[[#This Row],[Clicks]]</f>
        <v>1.5734880450070324E-2</v>
      </c>
      <c r="K582" s="9">
        <f>tbl_Data[[#This Row],[Ad Cost]]/tbl_Data[[#This Row],[Conversions]]</f>
        <v>102.67039106145252</v>
      </c>
      <c r="L582" s="10">
        <f>(tbl_Data[[#This Row],[Clicks]]/tbl_Data[[#This Row],[Impressions]])</f>
        <v>2.5293377386262066E-2</v>
      </c>
      <c r="M582" s="9">
        <f>tbl_Data[[#This Row],[Revenue from Ads]]/tbl_Data[[#This Row],[Ad Cost]]</f>
        <v>1.290373272390902</v>
      </c>
    </row>
    <row r="583" spans="1:13" x14ac:dyDescent="0.35">
      <c r="A583" s="8">
        <v>45138</v>
      </c>
      <c r="B583" t="s">
        <v>12</v>
      </c>
      <c r="C583" s="9">
        <v>36744</v>
      </c>
      <c r="D583">
        <v>276273</v>
      </c>
      <c r="E583">
        <v>4150</v>
      </c>
      <c r="F583" t="s">
        <v>13</v>
      </c>
      <c r="G583">
        <v>343</v>
      </c>
      <c r="H583" s="9">
        <v>53853.4</v>
      </c>
      <c r="I583" s="9">
        <f>tbl_Data[[#This Row],[Ad Cost]]/tbl_Data[[#This Row],[Impressions]]</f>
        <v>0.13299888154108436</v>
      </c>
      <c r="J583" s="10">
        <f>tbl_Data[[#This Row],[Conversions]]/tbl_Data[[#This Row],[Clicks]]</f>
        <v>8.2650602409638549E-2</v>
      </c>
      <c r="K583" s="9">
        <f>tbl_Data[[#This Row],[Ad Cost]]/tbl_Data[[#This Row],[Conversions]]</f>
        <v>107.12536443148689</v>
      </c>
      <c r="L583" s="10">
        <f>(tbl_Data[[#This Row],[Clicks]]/tbl_Data[[#This Row],[Impressions]])</f>
        <v>1.5021373786073919E-2</v>
      </c>
      <c r="M583" s="9">
        <f>tbl_Data[[#This Row],[Revenue from Ads]]/tbl_Data[[#This Row],[Ad Cost]]</f>
        <v>1.4656379272806446</v>
      </c>
    </row>
    <row r="584" spans="1:13" x14ac:dyDescent="0.35">
      <c r="A584" s="8">
        <v>45138</v>
      </c>
      <c r="B584" t="s">
        <v>12</v>
      </c>
      <c r="C584" s="9">
        <v>13667</v>
      </c>
      <c r="D584">
        <v>278720</v>
      </c>
      <c r="E584">
        <v>8651</v>
      </c>
      <c r="F584" t="s">
        <v>11</v>
      </c>
      <c r="G584">
        <v>237</v>
      </c>
      <c r="H584" s="9">
        <v>61932.27</v>
      </c>
      <c r="I584" s="9">
        <f>tbl_Data[[#This Row],[Ad Cost]]/tbl_Data[[#This Row],[Impressions]]</f>
        <v>4.9034873708381173E-2</v>
      </c>
      <c r="J584" s="10">
        <f>tbl_Data[[#This Row],[Conversions]]/tbl_Data[[#This Row],[Clicks]]</f>
        <v>2.73956768003699E-2</v>
      </c>
      <c r="K584" s="9">
        <f>tbl_Data[[#This Row],[Ad Cost]]/tbl_Data[[#This Row],[Conversions]]</f>
        <v>57.666666666666664</v>
      </c>
      <c r="L584" s="10">
        <f>(tbl_Data[[#This Row],[Clicks]]/tbl_Data[[#This Row],[Impressions]])</f>
        <v>3.1038318025258325E-2</v>
      </c>
      <c r="M584" s="9">
        <f>tbl_Data[[#This Row],[Revenue from Ads]]/tbl_Data[[#This Row],[Ad Cost]]</f>
        <v>4.5315189873417721</v>
      </c>
    </row>
    <row r="585" spans="1:13" x14ac:dyDescent="0.35">
      <c r="A585" s="8">
        <v>45139</v>
      </c>
      <c r="B585" t="s">
        <v>20</v>
      </c>
      <c r="C585" s="9">
        <v>49059</v>
      </c>
      <c r="D585">
        <v>414362</v>
      </c>
      <c r="E585">
        <v>6773</v>
      </c>
      <c r="F585" t="s">
        <v>23</v>
      </c>
      <c r="G585">
        <v>285</v>
      </c>
      <c r="H585" s="9">
        <v>26323.88</v>
      </c>
      <c r="I585" s="9">
        <f>tbl_Data[[#This Row],[Ad Cost]]/tbl_Data[[#This Row],[Impressions]]</f>
        <v>0.11839647458019799</v>
      </c>
      <c r="J585" s="10">
        <f>tbl_Data[[#This Row],[Conversions]]/tbl_Data[[#This Row],[Clicks]]</f>
        <v>4.2078842462719625E-2</v>
      </c>
      <c r="K585" s="9">
        <f>tbl_Data[[#This Row],[Ad Cost]]/tbl_Data[[#This Row],[Conversions]]</f>
        <v>172.13684210526316</v>
      </c>
      <c r="L585" s="10">
        <f>(tbl_Data[[#This Row],[Clicks]]/tbl_Data[[#This Row],[Impressions]])</f>
        <v>1.6345610842693103E-2</v>
      </c>
      <c r="M585" s="9">
        <f>tbl_Data[[#This Row],[Revenue from Ads]]/tbl_Data[[#This Row],[Ad Cost]]</f>
        <v>0.53657595955889847</v>
      </c>
    </row>
    <row r="586" spans="1:13" x14ac:dyDescent="0.35">
      <c r="A586" s="8">
        <v>45139</v>
      </c>
      <c r="B586" t="s">
        <v>12</v>
      </c>
      <c r="C586" s="9">
        <v>1013.3</v>
      </c>
      <c r="D586">
        <v>250382</v>
      </c>
      <c r="E586">
        <v>3830</v>
      </c>
      <c r="F586" t="s">
        <v>13</v>
      </c>
      <c r="G586">
        <v>47</v>
      </c>
      <c r="H586" s="9">
        <v>53839.9</v>
      </c>
      <c r="I586" s="9">
        <f>tbl_Data[[#This Row],[Ad Cost]]/tbl_Data[[#This Row],[Impressions]]</f>
        <v>4.0470161593085764E-3</v>
      </c>
      <c r="J586" s="10">
        <f>tbl_Data[[#This Row],[Conversions]]/tbl_Data[[#This Row],[Clicks]]</f>
        <v>1.2271540469973891E-2</v>
      </c>
      <c r="K586" s="9">
        <f>tbl_Data[[#This Row],[Ad Cost]]/tbl_Data[[#This Row],[Conversions]]</f>
        <v>21.559574468085106</v>
      </c>
      <c r="L586" s="10">
        <f>(tbl_Data[[#This Row],[Clicks]]/tbl_Data[[#This Row],[Impressions]])</f>
        <v>1.5296626754319399E-2</v>
      </c>
      <c r="M586" s="9">
        <f>tbl_Data[[#This Row],[Revenue from Ads]]/tbl_Data[[#This Row],[Ad Cost]]</f>
        <v>53.133228066712725</v>
      </c>
    </row>
    <row r="587" spans="1:13" x14ac:dyDescent="0.35">
      <c r="A587" s="8">
        <v>45140</v>
      </c>
      <c r="B587" t="s">
        <v>19</v>
      </c>
      <c r="C587" s="9">
        <v>33876</v>
      </c>
      <c r="D587">
        <v>242006</v>
      </c>
      <c r="E587">
        <v>8243</v>
      </c>
      <c r="F587" t="s">
        <v>11</v>
      </c>
      <c r="G587">
        <v>128</v>
      </c>
      <c r="H587" s="9">
        <v>68048.19</v>
      </c>
      <c r="I587" s="9">
        <f>tbl_Data[[#This Row],[Ad Cost]]/tbl_Data[[#This Row],[Impressions]]</f>
        <v>0.13998000049585546</v>
      </c>
      <c r="J587" s="10">
        <f>tbl_Data[[#This Row],[Conversions]]/tbl_Data[[#This Row],[Clicks]]</f>
        <v>1.5528327065388814E-2</v>
      </c>
      <c r="K587" s="9">
        <f>tbl_Data[[#This Row],[Ad Cost]]/tbl_Data[[#This Row],[Conversions]]</f>
        <v>264.65625</v>
      </c>
      <c r="L587" s="10">
        <f>(tbl_Data[[#This Row],[Clicks]]/tbl_Data[[#This Row],[Impressions]])</f>
        <v>3.4061138980025288E-2</v>
      </c>
      <c r="M587" s="9">
        <f>tbl_Data[[#This Row],[Revenue from Ads]]/tbl_Data[[#This Row],[Ad Cost]]</f>
        <v>2.0087433581296494</v>
      </c>
    </row>
    <row r="588" spans="1:13" x14ac:dyDescent="0.35">
      <c r="A588" s="8">
        <v>45141</v>
      </c>
      <c r="B588" t="s">
        <v>14</v>
      </c>
      <c r="C588" s="9">
        <v>39266</v>
      </c>
      <c r="D588">
        <v>482317</v>
      </c>
      <c r="E588">
        <v>16892</v>
      </c>
      <c r="F588" t="s">
        <v>13</v>
      </c>
      <c r="G588">
        <v>233</v>
      </c>
      <c r="H588" s="9">
        <v>11967.71</v>
      </c>
      <c r="I588" s="9">
        <f>tbl_Data[[#This Row],[Ad Cost]]/tbl_Data[[#This Row],[Impressions]]</f>
        <v>8.1411188077550656E-2</v>
      </c>
      <c r="J588" s="10">
        <f>tbl_Data[[#This Row],[Conversions]]/tbl_Data[[#This Row],[Clicks]]</f>
        <v>1.3793511721524982E-2</v>
      </c>
      <c r="K588" s="9">
        <f>tbl_Data[[#This Row],[Ad Cost]]/tbl_Data[[#This Row],[Conversions]]</f>
        <v>168.52360515021459</v>
      </c>
      <c r="L588" s="10">
        <f>(tbl_Data[[#This Row],[Clicks]]/tbl_Data[[#This Row],[Impressions]])</f>
        <v>3.5022609611521052E-2</v>
      </c>
      <c r="M588" s="9">
        <f>tbl_Data[[#This Row],[Revenue from Ads]]/tbl_Data[[#This Row],[Ad Cost]]</f>
        <v>0.30478556511995109</v>
      </c>
    </row>
    <row r="589" spans="1:13" x14ac:dyDescent="0.35">
      <c r="A589" s="8">
        <v>45141</v>
      </c>
      <c r="B589" t="s">
        <v>15</v>
      </c>
      <c r="C589" s="9">
        <v>49181</v>
      </c>
      <c r="D589">
        <v>441822</v>
      </c>
      <c r="E589">
        <v>5769</v>
      </c>
      <c r="F589" t="s">
        <v>13</v>
      </c>
      <c r="G589">
        <v>364</v>
      </c>
      <c r="H589" s="9">
        <v>46609.84</v>
      </c>
      <c r="I589" s="9">
        <f>tbl_Data[[#This Row],[Ad Cost]]/tbl_Data[[#This Row],[Impressions]]</f>
        <v>0.11131405860278573</v>
      </c>
      <c r="J589" s="10">
        <f>tbl_Data[[#This Row],[Conversions]]/tbl_Data[[#This Row],[Clicks]]</f>
        <v>6.3095857167620034E-2</v>
      </c>
      <c r="K589" s="9">
        <f>tbl_Data[[#This Row],[Ad Cost]]/tbl_Data[[#This Row],[Conversions]]</f>
        <v>135.11263736263737</v>
      </c>
      <c r="L589" s="10">
        <f>(tbl_Data[[#This Row],[Clicks]]/tbl_Data[[#This Row],[Impressions]])</f>
        <v>1.3057294566590166E-2</v>
      </c>
      <c r="M589" s="9">
        <f>tbl_Data[[#This Row],[Revenue from Ads]]/tbl_Data[[#This Row],[Ad Cost]]</f>
        <v>0.94772046115369746</v>
      </c>
    </row>
    <row r="590" spans="1:13" x14ac:dyDescent="0.35">
      <c r="A590" s="8">
        <v>45142</v>
      </c>
      <c r="B590" t="s">
        <v>19</v>
      </c>
      <c r="C590" s="9">
        <v>48881</v>
      </c>
      <c r="D590">
        <v>373580</v>
      </c>
      <c r="E590">
        <v>10806</v>
      </c>
      <c r="F590" t="s">
        <v>11</v>
      </c>
      <c r="G590" s="11">
        <v>518</v>
      </c>
      <c r="H590" s="9">
        <v>12584.77</v>
      </c>
      <c r="I590" s="9">
        <f>tbl_Data[[#This Row],[Ad Cost]]/tbl_Data[[#This Row],[Impressions]]</f>
        <v>0.13084479897210771</v>
      </c>
      <c r="J590" s="10">
        <f>tbl_Data[[#This Row],[Conversions]]/tbl_Data[[#This Row],[Clicks]]</f>
        <v>4.7936331667592078E-2</v>
      </c>
      <c r="K590" s="9">
        <f>tbl_Data[[#This Row],[Ad Cost]]/tbl_Data[[#This Row],[Conversions]]</f>
        <v>94.36486486486487</v>
      </c>
      <c r="L590" s="10">
        <f>(tbl_Data[[#This Row],[Clicks]]/tbl_Data[[#This Row],[Impressions]])</f>
        <v>2.8925531345361102E-2</v>
      </c>
      <c r="M590" s="9">
        <f>tbl_Data[[#This Row],[Revenue from Ads]]/tbl_Data[[#This Row],[Ad Cost]]</f>
        <v>0.25745729424520775</v>
      </c>
    </row>
    <row r="591" spans="1:13" x14ac:dyDescent="0.35">
      <c r="A591" s="8">
        <v>45142</v>
      </c>
      <c r="B591" t="s">
        <v>14</v>
      </c>
      <c r="C591" s="9">
        <v>686.64</v>
      </c>
      <c r="D591">
        <v>448109</v>
      </c>
      <c r="E591">
        <v>10218</v>
      </c>
      <c r="F591" t="s">
        <v>13</v>
      </c>
      <c r="G591">
        <v>179</v>
      </c>
      <c r="H591" s="9">
        <v>24824.23</v>
      </c>
      <c r="I591" s="9">
        <f>tbl_Data[[#This Row],[Ad Cost]]/tbl_Data[[#This Row],[Impressions]]</f>
        <v>1.5323057559656244E-3</v>
      </c>
      <c r="J591" s="10">
        <f>tbl_Data[[#This Row],[Conversions]]/tbl_Data[[#This Row],[Clicks]]</f>
        <v>1.7518105304364845E-2</v>
      </c>
      <c r="K591" s="9">
        <f>tbl_Data[[#This Row],[Ad Cost]]/tbl_Data[[#This Row],[Conversions]]</f>
        <v>3.8359776536312848</v>
      </c>
      <c r="L591" s="10">
        <f>(tbl_Data[[#This Row],[Clicks]]/tbl_Data[[#This Row],[Impressions]])</f>
        <v>2.2802487787569541E-2</v>
      </c>
      <c r="M591" s="9">
        <f>tbl_Data[[#This Row],[Revenue from Ads]]/tbl_Data[[#This Row],[Ad Cost]]</f>
        <v>36.153195269719212</v>
      </c>
    </row>
    <row r="592" spans="1:13" x14ac:dyDescent="0.35">
      <c r="A592" s="8">
        <v>45142</v>
      </c>
      <c r="B592" t="s">
        <v>16</v>
      </c>
      <c r="C592" s="9">
        <v>40005</v>
      </c>
      <c r="D592">
        <v>406483</v>
      </c>
      <c r="E592">
        <v>7735</v>
      </c>
      <c r="F592" t="s">
        <v>11</v>
      </c>
      <c r="G592">
        <v>671</v>
      </c>
      <c r="H592" s="9">
        <v>25829.4</v>
      </c>
      <c r="I592" s="9">
        <f>tbl_Data[[#This Row],[Ad Cost]]/tbl_Data[[#This Row],[Impressions]]</f>
        <v>9.8417399989667462E-2</v>
      </c>
      <c r="J592" s="10">
        <f>tbl_Data[[#This Row],[Conversions]]/tbl_Data[[#This Row],[Clicks]]</f>
        <v>8.6748545572074981E-2</v>
      </c>
      <c r="K592" s="9">
        <f>tbl_Data[[#This Row],[Ad Cost]]/tbl_Data[[#This Row],[Conversions]]</f>
        <v>59.619970193740684</v>
      </c>
      <c r="L592" s="10">
        <f>(tbl_Data[[#This Row],[Clicks]]/tbl_Data[[#This Row],[Impressions]])</f>
        <v>1.9029086087241041E-2</v>
      </c>
      <c r="M592" s="9">
        <f>tbl_Data[[#This Row],[Revenue from Ads]]/tbl_Data[[#This Row],[Ad Cost]]</f>
        <v>0.64565429321334833</v>
      </c>
    </row>
    <row r="593" spans="1:13" x14ac:dyDescent="0.35">
      <c r="A593" s="8">
        <v>45142</v>
      </c>
      <c r="B593" t="s">
        <v>15</v>
      </c>
      <c r="C593" s="9">
        <v>33661</v>
      </c>
      <c r="D593">
        <v>350217</v>
      </c>
      <c r="E593">
        <v>6244</v>
      </c>
      <c r="F593" t="s">
        <v>13</v>
      </c>
      <c r="G593">
        <v>97</v>
      </c>
      <c r="H593" s="9">
        <v>49350.51</v>
      </c>
      <c r="I593" s="9">
        <f>tbl_Data[[#This Row],[Ad Cost]]/tbl_Data[[#This Row],[Impressions]]</f>
        <v>9.6114694603631465E-2</v>
      </c>
      <c r="J593" s="10">
        <f>tbl_Data[[#This Row],[Conversions]]/tbl_Data[[#This Row],[Clicks]]</f>
        <v>1.5534913516976298E-2</v>
      </c>
      <c r="K593" s="9">
        <f>tbl_Data[[#This Row],[Ad Cost]]/tbl_Data[[#This Row],[Conversions]]</f>
        <v>347.02061855670104</v>
      </c>
      <c r="L593" s="10">
        <f>(tbl_Data[[#This Row],[Clicks]]/tbl_Data[[#This Row],[Impressions]])</f>
        <v>1.7828946053446863E-2</v>
      </c>
      <c r="M593" s="9">
        <f>tbl_Data[[#This Row],[Revenue from Ads]]/tbl_Data[[#This Row],[Ad Cost]]</f>
        <v>1.4661035025697395</v>
      </c>
    </row>
    <row r="594" spans="1:13" x14ac:dyDescent="0.35">
      <c r="A594" s="8">
        <v>45143</v>
      </c>
      <c r="B594" t="s">
        <v>17</v>
      </c>
      <c r="C594" s="9">
        <v>31823</v>
      </c>
      <c r="D594">
        <v>310776</v>
      </c>
      <c r="E594">
        <v>14209</v>
      </c>
      <c r="F594" t="s">
        <v>13</v>
      </c>
      <c r="G594">
        <v>593</v>
      </c>
      <c r="H594" s="9">
        <v>18015.759999999998</v>
      </c>
      <c r="I594" s="9">
        <f>tbl_Data[[#This Row],[Ad Cost]]/tbl_Data[[#This Row],[Impressions]]</f>
        <v>0.10239851211161737</v>
      </c>
      <c r="J594" s="10">
        <f>tbl_Data[[#This Row],[Conversions]]/tbl_Data[[#This Row],[Clicks]]</f>
        <v>4.173411218241959E-2</v>
      </c>
      <c r="K594" s="9">
        <f>tbl_Data[[#This Row],[Ad Cost]]/tbl_Data[[#This Row],[Conversions]]</f>
        <v>53.664418212478921</v>
      </c>
      <c r="L594" s="10">
        <f>(tbl_Data[[#This Row],[Clicks]]/tbl_Data[[#This Row],[Impressions]])</f>
        <v>4.5721033799263781E-2</v>
      </c>
      <c r="M594" s="9">
        <f>tbl_Data[[#This Row],[Revenue from Ads]]/tbl_Data[[#This Row],[Ad Cost]]</f>
        <v>0.56612387267070985</v>
      </c>
    </row>
    <row r="595" spans="1:13" x14ac:dyDescent="0.35">
      <c r="A595" s="8">
        <v>45143</v>
      </c>
      <c r="B595" t="s">
        <v>17</v>
      </c>
      <c r="C595" s="9">
        <v>38855</v>
      </c>
      <c r="D595">
        <v>273802</v>
      </c>
      <c r="E595">
        <v>7690</v>
      </c>
      <c r="F595" t="s">
        <v>13</v>
      </c>
      <c r="G595">
        <v>300</v>
      </c>
      <c r="H595" s="9">
        <v>31411.86</v>
      </c>
      <c r="I595" s="9">
        <f>tbl_Data[[#This Row],[Ad Cost]]/tbl_Data[[#This Row],[Impressions]]</f>
        <v>0.14190911680703575</v>
      </c>
      <c r="J595" s="10">
        <f>tbl_Data[[#This Row],[Conversions]]/tbl_Data[[#This Row],[Clicks]]</f>
        <v>3.9011703511053319E-2</v>
      </c>
      <c r="K595" s="9">
        <f>tbl_Data[[#This Row],[Ad Cost]]/tbl_Data[[#This Row],[Conversions]]</f>
        <v>129.51666666666668</v>
      </c>
      <c r="L595" s="10">
        <f>(tbl_Data[[#This Row],[Clicks]]/tbl_Data[[#This Row],[Impressions]])</f>
        <v>2.8085989145440866E-2</v>
      </c>
      <c r="M595" s="9">
        <f>tbl_Data[[#This Row],[Revenue from Ads]]/tbl_Data[[#This Row],[Ad Cost]]</f>
        <v>0.80843803886243726</v>
      </c>
    </row>
    <row r="596" spans="1:13" x14ac:dyDescent="0.35">
      <c r="A596" s="8">
        <v>45143</v>
      </c>
      <c r="B596" t="s">
        <v>16</v>
      </c>
      <c r="C596" s="9">
        <v>25296</v>
      </c>
      <c r="D596">
        <v>245357</v>
      </c>
      <c r="E596">
        <v>6120</v>
      </c>
      <c r="F596" t="s">
        <v>13</v>
      </c>
      <c r="G596">
        <v>262</v>
      </c>
      <c r="H596" s="9">
        <v>21236.62</v>
      </c>
      <c r="I596" s="9">
        <f>tbl_Data[[#This Row],[Ad Cost]]/tbl_Data[[#This Row],[Impressions]]</f>
        <v>0.10309874998471615</v>
      </c>
      <c r="J596" s="10">
        <f>tbl_Data[[#This Row],[Conversions]]/tbl_Data[[#This Row],[Clicks]]</f>
        <v>4.281045751633987E-2</v>
      </c>
      <c r="K596" s="9">
        <f>tbl_Data[[#This Row],[Ad Cost]]/tbl_Data[[#This Row],[Conversions]]</f>
        <v>96.549618320610691</v>
      </c>
      <c r="L596" s="10">
        <f>(tbl_Data[[#This Row],[Clicks]]/tbl_Data[[#This Row],[Impressions]])</f>
        <v>2.4943245964044229E-2</v>
      </c>
      <c r="M596" s="9">
        <f>tbl_Data[[#This Row],[Revenue from Ads]]/tbl_Data[[#This Row],[Ad Cost]]</f>
        <v>0.839524826059456</v>
      </c>
    </row>
    <row r="597" spans="1:13" x14ac:dyDescent="0.35">
      <c r="A597" s="8">
        <v>45143</v>
      </c>
      <c r="B597" t="s">
        <v>19</v>
      </c>
      <c r="C597" s="9">
        <v>23486</v>
      </c>
      <c r="D597">
        <v>221604</v>
      </c>
      <c r="E597">
        <v>8243</v>
      </c>
      <c r="F597" t="s">
        <v>13</v>
      </c>
      <c r="G597">
        <v>171</v>
      </c>
      <c r="H597" s="9">
        <v>61952.68</v>
      </c>
      <c r="I597" s="9">
        <f>tbl_Data[[#This Row],[Ad Cost]]/tbl_Data[[#This Row],[Impressions]]</f>
        <v>0.10598184148300573</v>
      </c>
      <c r="J597" s="10">
        <f>tbl_Data[[#This Row],[Conversions]]/tbl_Data[[#This Row],[Clicks]]</f>
        <v>2.0744874438917871E-2</v>
      </c>
      <c r="K597" s="9">
        <f>tbl_Data[[#This Row],[Ad Cost]]/tbl_Data[[#This Row],[Conversions]]</f>
        <v>137.34502923976609</v>
      </c>
      <c r="L597" s="10">
        <f>(tbl_Data[[#This Row],[Clicks]]/tbl_Data[[#This Row],[Impressions]])</f>
        <v>3.7196982003934946E-2</v>
      </c>
      <c r="M597" s="9">
        <f>tbl_Data[[#This Row],[Revenue from Ads]]/tbl_Data[[#This Row],[Ad Cost]]</f>
        <v>2.6378557438473984</v>
      </c>
    </row>
    <row r="598" spans="1:13" x14ac:dyDescent="0.35">
      <c r="A598" s="8">
        <v>45143</v>
      </c>
      <c r="B598" t="s">
        <v>15</v>
      </c>
      <c r="C598" s="9">
        <v>49497</v>
      </c>
      <c r="D598">
        <v>212126</v>
      </c>
      <c r="E598">
        <v>18541</v>
      </c>
      <c r="F598" t="s">
        <v>11</v>
      </c>
      <c r="G598">
        <v>362</v>
      </c>
      <c r="H598" s="9">
        <v>41504.160000000003</v>
      </c>
      <c r="I598" s="9">
        <f>tbl_Data[[#This Row],[Ad Cost]]/tbl_Data[[#This Row],[Impressions]]</f>
        <v>0.23333773323402129</v>
      </c>
      <c r="J598" s="10">
        <f>tbl_Data[[#This Row],[Conversions]]/tbl_Data[[#This Row],[Clicks]]</f>
        <v>1.9524297502831564E-2</v>
      </c>
      <c r="K598" s="9">
        <f>tbl_Data[[#This Row],[Ad Cost]]/tbl_Data[[#This Row],[Conversions]]</f>
        <v>136.73204419889504</v>
      </c>
      <c r="L598" s="10">
        <f>(tbl_Data[[#This Row],[Clicks]]/tbl_Data[[#This Row],[Impressions]])</f>
        <v>8.7405598559346806E-2</v>
      </c>
      <c r="M598" s="9">
        <f>tbl_Data[[#This Row],[Revenue from Ads]]/tbl_Data[[#This Row],[Ad Cost]]</f>
        <v>0.83851869810291535</v>
      </c>
    </row>
    <row r="599" spans="1:13" x14ac:dyDescent="0.35">
      <c r="A599" s="8">
        <v>45144</v>
      </c>
      <c r="B599" t="s">
        <v>16</v>
      </c>
      <c r="C599" s="9">
        <v>49728</v>
      </c>
      <c r="D599">
        <v>385762</v>
      </c>
      <c r="E599">
        <v>6775</v>
      </c>
      <c r="F599" t="s">
        <v>11</v>
      </c>
      <c r="G599" s="11">
        <v>88</v>
      </c>
      <c r="H599" s="9">
        <v>49518.12</v>
      </c>
      <c r="I599" s="9">
        <f>tbl_Data[[#This Row],[Ad Cost]]/tbl_Data[[#This Row],[Impressions]]</f>
        <v>0.12890849798580473</v>
      </c>
      <c r="J599" s="10">
        <f>tbl_Data[[#This Row],[Conversions]]/tbl_Data[[#This Row],[Clicks]]</f>
        <v>1.2988929889298893E-2</v>
      </c>
      <c r="K599" s="9">
        <f>tbl_Data[[#This Row],[Ad Cost]]/tbl_Data[[#This Row],[Conversions]]</f>
        <v>565.09090909090912</v>
      </c>
      <c r="L599" s="10">
        <f>(tbl_Data[[#This Row],[Clicks]]/tbl_Data[[#This Row],[Impressions]])</f>
        <v>1.7562642250921554E-2</v>
      </c>
      <c r="M599" s="9">
        <f>tbl_Data[[#This Row],[Revenue from Ads]]/tbl_Data[[#This Row],[Ad Cost]]</f>
        <v>0.9957794401544402</v>
      </c>
    </row>
    <row r="600" spans="1:13" x14ac:dyDescent="0.35">
      <c r="A600" s="8">
        <v>45145</v>
      </c>
      <c r="B600" t="s">
        <v>12</v>
      </c>
      <c r="C600" s="9">
        <v>8756.2999999999993</v>
      </c>
      <c r="D600">
        <v>398647</v>
      </c>
      <c r="E600">
        <v>7071</v>
      </c>
      <c r="F600" t="s">
        <v>11</v>
      </c>
      <c r="G600">
        <v>398</v>
      </c>
      <c r="H600" s="9">
        <v>56516.25</v>
      </c>
      <c r="I600" s="9">
        <f>tbl_Data[[#This Row],[Ad Cost]]/tbl_Data[[#This Row],[Impressions]]</f>
        <v>2.1965046770701897E-2</v>
      </c>
      <c r="J600" s="10">
        <f>tbl_Data[[#This Row],[Conversions]]/tbl_Data[[#This Row],[Clicks]]</f>
        <v>5.6286239570074954E-2</v>
      </c>
      <c r="K600" s="9">
        <f>tbl_Data[[#This Row],[Ad Cost]]/tbl_Data[[#This Row],[Conversions]]</f>
        <v>22.00075376884422</v>
      </c>
      <c r="L600" s="10">
        <f>(tbl_Data[[#This Row],[Clicks]]/tbl_Data[[#This Row],[Impressions]])</f>
        <v>1.7737497083886247E-2</v>
      </c>
      <c r="M600" s="9">
        <f>tbl_Data[[#This Row],[Revenue from Ads]]/tbl_Data[[#This Row],[Ad Cost]]</f>
        <v>6.4543528659365261</v>
      </c>
    </row>
    <row r="601" spans="1:13" x14ac:dyDescent="0.35">
      <c r="A601" s="8">
        <v>45145</v>
      </c>
      <c r="B601" t="s">
        <v>16</v>
      </c>
      <c r="C601" s="9">
        <v>3796.2</v>
      </c>
      <c r="D601">
        <v>398657</v>
      </c>
      <c r="E601">
        <v>4306</v>
      </c>
      <c r="F601" t="s">
        <v>11</v>
      </c>
      <c r="G601">
        <v>163</v>
      </c>
      <c r="H601" s="9">
        <v>27937.75</v>
      </c>
      <c r="I601" s="9">
        <f>tbl_Data[[#This Row],[Ad Cost]]/tbl_Data[[#This Row],[Impressions]]</f>
        <v>9.5224716987284807E-3</v>
      </c>
      <c r="J601" s="10">
        <f>tbl_Data[[#This Row],[Conversions]]/tbl_Data[[#This Row],[Clicks]]</f>
        <v>3.785415699024617E-2</v>
      </c>
      <c r="K601" s="9">
        <f>tbl_Data[[#This Row],[Ad Cost]]/tbl_Data[[#This Row],[Conversions]]</f>
        <v>23.289570552147239</v>
      </c>
      <c r="L601" s="10">
        <f>(tbl_Data[[#This Row],[Clicks]]/tbl_Data[[#This Row],[Impressions]])</f>
        <v>1.0801265248070397E-2</v>
      </c>
      <c r="M601" s="9">
        <f>tbl_Data[[#This Row],[Revenue from Ads]]/tbl_Data[[#This Row],[Ad Cost]]</f>
        <v>7.3593988725567678</v>
      </c>
    </row>
    <row r="602" spans="1:13" x14ac:dyDescent="0.35">
      <c r="A602" s="8">
        <v>45147</v>
      </c>
      <c r="B602" t="s">
        <v>17</v>
      </c>
      <c r="C602" s="9">
        <v>8375.7999999999993</v>
      </c>
      <c r="D602">
        <v>297007</v>
      </c>
      <c r="E602">
        <v>19613</v>
      </c>
      <c r="F602" t="s">
        <v>13</v>
      </c>
      <c r="G602" s="11">
        <v>282</v>
      </c>
      <c r="H602" s="9">
        <v>21081.53</v>
      </c>
      <c r="I602" s="9">
        <f>tbl_Data[[#This Row],[Ad Cost]]/tbl_Data[[#This Row],[Impressions]]</f>
        <v>2.8200682138804806E-2</v>
      </c>
      <c r="J602" s="10">
        <f>tbl_Data[[#This Row],[Conversions]]/tbl_Data[[#This Row],[Clicks]]</f>
        <v>1.4378218528526998E-2</v>
      </c>
      <c r="K602" s="9">
        <f>tbl_Data[[#This Row],[Ad Cost]]/tbl_Data[[#This Row],[Conversions]]</f>
        <v>29.70141843971631</v>
      </c>
      <c r="L602" s="10">
        <f>(tbl_Data[[#This Row],[Clicks]]/tbl_Data[[#This Row],[Impressions]])</f>
        <v>6.6035480645237316E-2</v>
      </c>
      <c r="M602" s="9">
        <f>tbl_Data[[#This Row],[Revenue from Ads]]/tbl_Data[[#This Row],[Ad Cost]]</f>
        <v>2.5169571861792308</v>
      </c>
    </row>
    <row r="603" spans="1:13" x14ac:dyDescent="0.35">
      <c r="A603" s="8">
        <v>45148</v>
      </c>
      <c r="B603" t="s">
        <v>12</v>
      </c>
      <c r="C603" s="9">
        <v>1610.1</v>
      </c>
      <c r="D603">
        <v>474751</v>
      </c>
      <c r="E603">
        <v>13933</v>
      </c>
      <c r="F603" t="s">
        <v>11</v>
      </c>
      <c r="G603">
        <v>273</v>
      </c>
      <c r="H603" s="9">
        <v>31472.44</v>
      </c>
      <c r="I603" s="9">
        <f>tbl_Data[[#This Row],[Ad Cost]]/tbl_Data[[#This Row],[Impressions]]</f>
        <v>3.3914620506328578E-3</v>
      </c>
      <c r="J603" s="10">
        <f>tbl_Data[[#This Row],[Conversions]]/tbl_Data[[#This Row],[Clicks]]</f>
        <v>1.9593770185889616E-2</v>
      </c>
      <c r="K603" s="9">
        <f>tbl_Data[[#This Row],[Ad Cost]]/tbl_Data[[#This Row],[Conversions]]</f>
        <v>5.8978021978021973</v>
      </c>
      <c r="L603" s="10">
        <f>(tbl_Data[[#This Row],[Clicks]]/tbl_Data[[#This Row],[Impressions]])</f>
        <v>2.934801611792287E-2</v>
      </c>
      <c r="M603" s="9">
        <f>tbl_Data[[#This Row],[Revenue from Ads]]/tbl_Data[[#This Row],[Ad Cost]]</f>
        <v>19.546885286628161</v>
      </c>
    </row>
    <row r="604" spans="1:13" x14ac:dyDescent="0.35">
      <c r="A604" s="8">
        <v>45148</v>
      </c>
      <c r="B604" t="s">
        <v>20</v>
      </c>
      <c r="C604" s="9">
        <v>20009</v>
      </c>
      <c r="D604">
        <v>491833</v>
      </c>
      <c r="E604">
        <v>8120</v>
      </c>
      <c r="F604" t="s">
        <v>13</v>
      </c>
      <c r="G604">
        <v>379</v>
      </c>
      <c r="H604" s="9">
        <v>58115.360000000001</v>
      </c>
      <c r="I604" s="9">
        <f>tbl_Data[[#This Row],[Ad Cost]]/tbl_Data[[#This Row],[Impressions]]</f>
        <v>4.0682508087094602E-2</v>
      </c>
      <c r="J604" s="10">
        <f>tbl_Data[[#This Row],[Conversions]]/tbl_Data[[#This Row],[Clicks]]</f>
        <v>4.6674876847290638E-2</v>
      </c>
      <c r="K604" s="9">
        <f>tbl_Data[[#This Row],[Ad Cost]]/tbl_Data[[#This Row],[Conversions]]</f>
        <v>52.794195250659634</v>
      </c>
      <c r="L604" s="10">
        <f>(tbl_Data[[#This Row],[Clicks]]/tbl_Data[[#This Row],[Impressions]])</f>
        <v>1.6509668932340855E-2</v>
      </c>
      <c r="M604" s="9">
        <f>tbl_Data[[#This Row],[Revenue from Ads]]/tbl_Data[[#This Row],[Ad Cost]]</f>
        <v>2.9044609925533509</v>
      </c>
    </row>
    <row r="605" spans="1:13" x14ac:dyDescent="0.35">
      <c r="A605" s="8">
        <v>45148</v>
      </c>
      <c r="B605" t="s">
        <v>17</v>
      </c>
      <c r="C605" s="9">
        <v>19958</v>
      </c>
      <c r="D605">
        <v>337580</v>
      </c>
      <c r="E605">
        <v>4203</v>
      </c>
      <c r="F605" t="s">
        <v>11</v>
      </c>
      <c r="G605">
        <v>170</v>
      </c>
      <c r="H605" s="9">
        <v>49965.15</v>
      </c>
      <c r="I605" s="9">
        <f>tbl_Data[[#This Row],[Ad Cost]]/tbl_Data[[#This Row],[Impressions]]</f>
        <v>5.9120800995319626E-2</v>
      </c>
      <c r="J605" s="10">
        <f>tbl_Data[[#This Row],[Conversions]]/tbl_Data[[#This Row],[Clicks]]</f>
        <v>4.0447299547941948E-2</v>
      </c>
      <c r="K605" s="9">
        <f>tbl_Data[[#This Row],[Ad Cost]]/tbl_Data[[#This Row],[Conversions]]</f>
        <v>117.4</v>
      </c>
      <c r="L605" s="10">
        <f>(tbl_Data[[#This Row],[Clicks]]/tbl_Data[[#This Row],[Impressions]])</f>
        <v>1.245038213164287E-2</v>
      </c>
      <c r="M605" s="9">
        <f>tbl_Data[[#This Row],[Revenue from Ads]]/tbl_Data[[#This Row],[Ad Cost]]</f>
        <v>2.5035148812506263</v>
      </c>
    </row>
    <row r="606" spans="1:13" x14ac:dyDescent="0.35">
      <c r="A606" s="8">
        <v>45149</v>
      </c>
      <c r="B606" t="s">
        <v>17</v>
      </c>
      <c r="C606" s="9">
        <v>46210</v>
      </c>
      <c r="D606">
        <v>210692</v>
      </c>
      <c r="E606">
        <v>9204</v>
      </c>
      <c r="F606" t="s">
        <v>13</v>
      </c>
      <c r="G606">
        <v>426</v>
      </c>
      <c r="H606" s="9">
        <v>58744.69</v>
      </c>
      <c r="I606" s="9">
        <f>tbl_Data[[#This Row],[Ad Cost]]/tbl_Data[[#This Row],[Impressions]]</f>
        <v>0.21932489131053862</v>
      </c>
      <c r="J606" s="10">
        <f>tbl_Data[[#This Row],[Conversions]]/tbl_Data[[#This Row],[Clicks]]</f>
        <v>4.6284224250325946E-2</v>
      </c>
      <c r="K606" s="9">
        <f>tbl_Data[[#This Row],[Ad Cost]]/tbl_Data[[#This Row],[Conversions]]</f>
        <v>108.47417840375587</v>
      </c>
      <c r="L606" s="10">
        <f>(tbl_Data[[#This Row],[Clicks]]/tbl_Data[[#This Row],[Impressions]])</f>
        <v>4.368462020389953E-2</v>
      </c>
      <c r="M606" s="9">
        <f>tbl_Data[[#This Row],[Revenue from Ads]]/tbl_Data[[#This Row],[Ad Cost]]</f>
        <v>1.2712549231768016</v>
      </c>
    </row>
    <row r="607" spans="1:13" x14ac:dyDescent="0.35">
      <c r="A607" s="8">
        <v>45149</v>
      </c>
      <c r="B607" t="s">
        <v>14</v>
      </c>
      <c r="C607" s="9">
        <v>35996</v>
      </c>
      <c r="D607">
        <v>445063</v>
      </c>
      <c r="E607">
        <v>3013</v>
      </c>
      <c r="F607" t="s">
        <v>11</v>
      </c>
      <c r="G607">
        <v>77</v>
      </c>
      <c r="H607" s="9">
        <v>54578.400000000001</v>
      </c>
      <c r="I607" s="9">
        <f>tbl_Data[[#This Row],[Ad Cost]]/tbl_Data[[#This Row],[Impressions]]</f>
        <v>8.0878437434700259E-2</v>
      </c>
      <c r="J607" s="10">
        <f>tbl_Data[[#This Row],[Conversions]]/tbl_Data[[#This Row],[Clicks]]</f>
        <v>2.5555924327912379E-2</v>
      </c>
      <c r="K607" s="9">
        <f>tbl_Data[[#This Row],[Ad Cost]]/tbl_Data[[#This Row],[Conversions]]</f>
        <v>467.48051948051949</v>
      </c>
      <c r="L607" s="10">
        <f>(tbl_Data[[#This Row],[Clicks]]/tbl_Data[[#This Row],[Impressions]])</f>
        <v>6.7698280917533023E-3</v>
      </c>
      <c r="M607" s="9">
        <f>tbl_Data[[#This Row],[Revenue from Ads]]/tbl_Data[[#This Row],[Ad Cost]]</f>
        <v>1.5162351372374709</v>
      </c>
    </row>
    <row r="608" spans="1:13" x14ac:dyDescent="0.35">
      <c r="A608" s="8">
        <v>45150</v>
      </c>
      <c r="B608" t="s">
        <v>15</v>
      </c>
      <c r="C608" s="9">
        <v>22965</v>
      </c>
      <c r="D608">
        <v>271568</v>
      </c>
      <c r="E608">
        <v>20167</v>
      </c>
      <c r="F608" t="s">
        <v>11</v>
      </c>
      <c r="G608" s="11">
        <v>484</v>
      </c>
      <c r="H608" s="9">
        <v>6316.02</v>
      </c>
      <c r="I608" s="9">
        <f>tbl_Data[[#This Row],[Ad Cost]]/tbl_Data[[#This Row],[Impressions]]</f>
        <v>8.4564455311376893E-2</v>
      </c>
      <c r="J608" s="10">
        <f>tbl_Data[[#This Row],[Conversions]]/tbl_Data[[#This Row],[Clicks]]</f>
        <v>2.3999603312341945E-2</v>
      </c>
      <c r="K608" s="9">
        <f>tbl_Data[[#This Row],[Ad Cost]]/tbl_Data[[#This Row],[Conversions]]</f>
        <v>47.448347107438018</v>
      </c>
      <c r="L608" s="10">
        <f>(tbl_Data[[#This Row],[Clicks]]/tbl_Data[[#This Row],[Impressions]])</f>
        <v>7.4261326813173864E-2</v>
      </c>
      <c r="M608" s="9">
        <f>tbl_Data[[#This Row],[Revenue from Ads]]/tbl_Data[[#This Row],[Ad Cost]]</f>
        <v>0.27502808621815811</v>
      </c>
    </row>
    <row r="609" spans="1:13" x14ac:dyDescent="0.35">
      <c r="A609" s="8">
        <v>45150</v>
      </c>
      <c r="B609" t="s">
        <v>14</v>
      </c>
      <c r="C609" s="9">
        <v>32730</v>
      </c>
      <c r="D609">
        <v>411360</v>
      </c>
      <c r="E609">
        <v>4314</v>
      </c>
      <c r="F609" t="s">
        <v>13</v>
      </c>
      <c r="G609">
        <v>83</v>
      </c>
      <c r="H609" s="9">
        <v>23839.439999999999</v>
      </c>
      <c r="I609" s="9">
        <f>tbl_Data[[#This Row],[Ad Cost]]/tbl_Data[[#This Row],[Impressions]]</f>
        <v>7.956534422403734E-2</v>
      </c>
      <c r="J609" s="10">
        <f>tbl_Data[[#This Row],[Conversions]]/tbl_Data[[#This Row],[Clicks]]</f>
        <v>1.923968474733426E-2</v>
      </c>
      <c r="K609" s="9">
        <f>tbl_Data[[#This Row],[Ad Cost]]/tbl_Data[[#This Row],[Conversions]]</f>
        <v>394.33734939759034</v>
      </c>
      <c r="L609" s="10">
        <f>(tbl_Data[[#This Row],[Clicks]]/tbl_Data[[#This Row],[Impressions]])</f>
        <v>1.0487164527421237E-2</v>
      </c>
      <c r="M609" s="9">
        <f>tbl_Data[[#This Row],[Revenue from Ads]]/tbl_Data[[#This Row],[Ad Cost]]</f>
        <v>0.72836663611365715</v>
      </c>
    </row>
    <row r="610" spans="1:13" x14ac:dyDescent="0.35">
      <c r="A610" s="8">
        <v>45150</v>
      </c>
      <c r="B610" t="s">
        <v>14</v>
      </c>
      <c r="C610" s="9">
        <v>2339.6</v>
      </c>
      <c r="D610">
        <v>238999</v>
      </c>
      <c r="E610">
        <v>3306</v>
      </c>
      <c r="F610" t="s">
        <v>13</v>
      </c>
      <c r="G610">
        <v>45</v>
      </c>
      <c r="H610" s="9">
        <v>23347.05</v>
      </c>
      <c r="I610" s="9">
        <f>tbl_Data[[#This Row],[Ad Cost]]/tbl_Data[[#This Row],[Impressions]]</f>
        <v>9.7891622977502001E-3</v>
      </c>
      <c r="J610" s="10">
        <f>tbl_Data[[#This Row],[Conversions]]/tbl_Data[[#This Row],[Clicks]]</f>
        <v>1.3611615245009074E-2</v>
      </c>
      <c r="K610" s="9">
        <f>tbl_Data[[#This Row],[Ad Cost]]/tbl_Data[[#This Row],[Conversions]]</f>
        <v>51.99111111111111</v>
      </c>
      <c r="L610" s="10">
        <f>(tbl_Data[[#This Row],[Clicks]]/tbl_Data[[#This Row],[Impressions]])</f>
        <v>1.3832693860643768E-2</v>
      </c>
      <c r="M610" s="9">
        <f>tbl_Data[[#This Row],[Revenue from Ads]]/tbl_Data[[#This Row],[Ad Cost]]</f>
        <v>9.9790776201060005</v>
      </c>
    </row>
    <row r="611" spans="1:13" x14ac:dyDescent="0.35">
      <c r="A611" s="8">
        <v>45150</v>
      </c>
      <c r="B611" t="s">
        <v>15</v>
      </c>
      <c r="C611" s="9">
        <v>27215</v>
      </c>
      <c r="D611">
        <v>456672</v>
      </c>
      <c r="E611">
        <v>19630</v>
      </c>
      <c r="F611" t="s">
        <v>11</v>
      </c>
      <c r="G611">
        <v>191</v>
      </c>
      <c r="H611" s="9">
        <v>39493.75</v>
      </c>
      <c r="I611" s="9">
        <f>tbl_Data[[#This Row],[Ad Cost]]/tbl_Data[[#This Row],[Impressions]]</f>
        <v>5.959419452035597E-2</v>
      </c>
      <c r="J611" s="10">
        <f>tbl_Data[[#This Row],[Conversions]]/tbl_Data[[#This Row],[Clicks]]</f>
        <v>9.7300050942435053E-3</v>
      </c>
      <c r="K611" s="9">
        <f>tbl_Data[[#This Row],[Ad Cost]]/tbl_Data[[#This Row],[Conversions]]</f>
        <v>142.4869109947644</v>
      </c>
      <c r="L611" s="10">
        <f>(tbl_Data[[#This Row],[Clicks]]/tbl_Data[[#This Row],[Impressions]])</f>
        <v>4.2984899446429824E-2</v>
      </c>
      <c r="M611" s="9">
        <f>tbl_Data[[#This Row],[Revenue from Ads]]/tbl_Data[[#This Row],[Ad Cost]]</f>
        <v>1.4511758221568987</v>
      </c>
    </row>
    <row r="612" spans="1:13" x14ac:dyDescent="0.35">
      <c r="A612" s="8">
        <v>45150</v>
      </c>
      <c r="B612" t="s">
        <v>12</v>
      </c>
      <c r="C612" s="9">
        <v>5245.3</v>
      </c>
      <c r="D612">
        <v>266736</v>
      </c>
      <c r="E612">
        <v>18727</v>
      </c>
      <c r="F612" t="s">
        <v>11</v>
      </c>
      <c r="G612">
        <v>497</v>
      </c>
      <c r="H612" s="9">
        <v>20793.52</v>
      </c>
      <c r="I612" s="9">
        <f>tbl_Data[[#This Row],[Ad Cost]]/tbl_Data[[#This Row],[Impressions]]</f>
        <v>1.9664762161837924E-2</v>
      </c>
      <c r="J612" s="10">
        <f>tbl_Data[[#This Row],[Conversions]]/tbl_Data[[#This Row],[Clicks]]</f>
        <v>2.6539221444972498E-2</v>
      </c>
      <c r="K612" s="9">
        <f>tbl_Data[[#This Row],[Ad Cost]]/tbl_Data[[#This Row],[Conversions]]</f>
        <v>10.553923541247485</v>
      </c>
      <c r="L612" s="10">
        <f>(tbl_Data[[#This Row],[Clicks]]/tbl_Data[[#This Row],[Impressions]])</f>
        <v>7.0207995921060529E-2</v>
      </c>
      <c r="M612" s="9">
        <f>tbl_Data[[#This Row],[Revenue from Ads]]/tbl_Data[[#This Row],[Ad Cost]]</f>
        <v>3.9642193964120258</v>
      </c>
    </row>
    <row r="613" spans="1:13" x14ac:dyDescent="0.35">
      <c r="A613" s="8">
        <v>45150</v>
      </c>
      <c r="B613" t="s">
        <v>15</v>
      </c>
      <c r="C613" s="9">
        <v>1328</v>
      </c>
      <c r="D613">
        <v>426540</v>
      </c>
      <c r="E613">
        <v>4242</v>
      </c>
      <c r="F613" t="s">
        <v>11</v>
      </c>
      <c r="G613">
        <v>96</v>
      </c>
      <c r="H613" s="9">
        <v>68345.25</v>
      </c>
      <c r="I613" s="9">
        <f>tbl_Data[[#This Row],[Ad Cost]]/tbl_Data[[#This Row],[Impressions]]</f>
        <v>3.1134242978384206E-3</v>
      </c>
      <c r="J613" s="10">
        <f>tbl_Data[[#This Row],[Conversions]]/tbl_Data[[#This Row],[Clicks]]</f>
        <v>2.2630834512022632E-2</v>
      </c>
      <c r="K613" s="9">
        <f>tbl_Data[[#This Row],[Ad Cost]]/tbl_Data[[#This Row],[Conversions]]</f>
        <v>13.833333333333334</v>
      </c>
      <c r="L613" s="10">
        <f>(tbl_Data[[#This Row],[Clicks]]/tbl_Data[[#This Row],[Impressions]])</f>
        <v>9.9451399634266427E-3</v>
      </c>
      <c r="M613" s="9">
        <f>tbl_Data[[#This Row],[Revenue from Ads]]/tbl_Data[[#This Row],[Ad Cost]]</f>
        <v>51.464796686746986</v>
      </c>
    </row>
    <row r="614" spans="1:13" x14ac:dyDescent="0.35">
      <c r="A614" s="8">
        <v>45151</v>
      </c>
      <c r="B614" t="s">
        <v>17</v>
      </c>
      <c r="C614" s="9">
        <v>16711</v>
      </c>
      <c r="D614">
        <v>327121</v>
      </c>
      <c r="E614">
        <v>7552</v>
      </c>
      <c r="F614" t="s">
        <v>11</v>
      </c>
      <c r="G614">
        <v>461</v>
      </c>
      <c r="H614" s="9">
        <v>31550.16</v>
      </c>
      <c r="I614" s="9">
        <f>tbl_Data[[#This Row],[Ad Cost]]/tbl_Data[[#This Row],[Impressions]]</f>
        <v>5.1085072496110003E-2</v>
      </c>
      <c r="J614" s="10">
        <f>tbl_Data[[#This Row],[Conversions]]/tbl_Data[[#This Row],[Clicks]]</f>
        <v>6.1043432203389827E-2</v>
      </c>
      <c r="K614" s="9">
        <f>tbl_Data[[#This Row],[Ad Cost]]/tbl_Data[[#This Row],[Conversions]]</f>
        <v>36.249457700650758</v>
      </c>
      <c r="L614" s="10">
        <f>(tbl_Data[[#This Row],[Clicks]]/tbl_Data[[#This Row],[Impressions]])</f>
        <v>2.3086258601557223E-2</v>
      </c>
      <c r="M614" s="9">
        <f>tbl_Data[[#This Row],[Revenue from Ads]]/tbl_Data[[#This Row],[Ad Cost]]</f>
        <v>1.8879875531087307</v>
      </c>
    </row>
    <row r="615" spans="1:13" x14ac:dyDescent="0.35">
      <c r="A615" s="8">
        <v>45152</v>
      </c>
      <c r="B615" t="s">
        <v>20</v>
      </c>
      <c r="C615" s="9">
        <v>19346</v>
      </c>
      <c r="D615">
        <v>282769</v>
      </c>
      <c r="E615">
        <v>11073</v>
      </c>
      <c r="F615" t="s">
        <v>11</v>
      </c>
      <c r="G615" s="11">
        <v>222</v>
      </c>
      <c r="H615" s="9">
        <v>46554.080000000002</v>
      </c>
      <c r="I615" s="9">
        <f>tbl_Data[[#This Row],[Ad Cost]]/tbl_Data[[#This Row],[Impressions]]</f>
        <v>6.8416269110121691E-2</v>
      </c>
      <c r="J615" s="10">
        <f>tbl_Data[[#This Row],[Conversions]]/tbl_Data[[#This Row],[Clicks]]</f>
        <v>2.0048767271742075E-2</v>
      </c>
      <c r="K615" s="9">
        <f>tbl_Data[[#This Row],[Ad Cost]]/tbl_Data[[#This Row],[Conversions]]</f>
        <v>87.14414414414415</v>
      </c>
      <c r="L615" s="10">
        <f>(tbl_Data[[#This Row],[Clicks]]/tbl_Data[[#This Row],[Impressions]])</f>
        <v>3.9159172327942596E-2</v>
      </c>
      <c r="M615" s="9">
        <f>tbl_Data[[#This Row],[Revenue from Ads]]/tbl_Data[[#This Row],[Ad Cost]]</f>
        <v>2.406393052827458</v>
      </c>
    </row>
    <row r="616" spans="1:13" x14ac:dyDescent="0.35">
      <c r="A616" s="8">
        <v>45152</v>
      </c>
      <c r="B616" t="s">
        <v>14</v>
      </c>
      <c r="C616" s="9">
        <v>9888</v>
      </c>
      <c r="D616">
        <v>470209</v>
      </c>
      <c r="E616">
        <v>18393</v>
      </c>
      <c r="F616" t="s">
        <v>11</v>
      </c>
      <c r="G616">
        <v>268</v>
      </c>
      <c r="H616" s="9">
        <v>23797.73</v>
      </c>
      <c r="I616" s="9">
        <f>tbl_Data[[#This Row],[Ad Cost]]/tbl_Data[[#This Row],[Impressions]]</f>
        <v>2.1028946702423817E-2</v>
      </c>
      <c r="J616" s="10">
        <f>tbl_Data[[#This Row],[Conversions]]/tbl_Data[[#This Row],[Clicks]]</f>
        <v>1.457076061545153E-2</v>
      </c>
      <c r="K616" s="9">
        <f>tbl_Data[[#This Row],[Ad Cost]]/tbl_Data[[#This Row],[Conversions]]</f>
        <v>36.895522388059703</v>
      </c>
      <c r="L616" s="10">
        <f>(tbl_Data[[#This Row],[Clicks]]/tbl_Data[[#This Row],[Impressions]])</f>
        <v>3.9116648128810806E-2</v>
      </c>
      <c r="M616" s="9">
        <f>tbl_Data[[#This Row],[Revenue from Ads]]/tbl_Data[[#This Row],[Ad Cost]]</f>
        <v>2.4067283576051781</v>
      </c>
    </row>
    <row r="617" spans="1:13" x14ac:dyDescent="0.35">
      <c r="A617" s="8">
        <v>45152</v>
      </c>
      <c r="B617" t="s">
        <v>16</v>
      </c>
      <c r="C617" s="9">
        <v>18388</v>
      </c>
      <c r="D617">
        <v>478409</v>
      </c>
      <c r="E617">
        <v>7870</v>
      </c>
      <c r="F617" t="s">
        <v>11</v>
      </c>
      <c r="G617">
        <v>258</v>
      </c>
      <c r="H617" s="9">
        <v>16981.79</v>
      </c>
      <c r="I617" s="9">
        <f>tbl_Data[[#This Row],[Ad Cost]]/tbl_Data[[#This Row],[Impressions]]</f>
        <v>3.8435731769260191E-2</v>
      </c>
      <c r="J617" s="10">
        <f>tbl_Data[[#This Row],[Conversions]]/tbl_Data[[#This Row],[Clicks]]</f>
        <v>3.2782719186785263E-2</v>
      </c>
      <c r="K617" s="9">
        <f>tbl_Data[[#This Row],[Ad Cost]]/tbl_Data[[#This Row],[Conversions]]</f>
        <v>71.271317829457359</v>
      </c>
      <c r="L617" s="10">
        <f>(tbl_Data[[#This Row],[Clicks]]/tbl_Data[[#This Row],[Impressions]])</f>
        <v>1.6450359420495851E-2</v>
      </c>
      <c r="M617" s="9">
        <f>tbl_Data[[#This Row],[Revenue from Ads]]/tbl_Data[[#This Row],[Ad Cost]]</f>
        <v>0.92352566891450949</v>
      </c>
    </row>
    <row r="618" spans="1:13" x14ac:dyDescent="0.35">
      <c r="A618" s="8">
        <v>45152</v>
      </c>
      <c r="B618" t="s">
        <v>12</v>
      </c>
      <c r="C618" s="9">
        <v>18649</v>
      </c>
      <c r="D618">
        <v>446219</v>
      </c>
      <c r="E618">
        <v>19774</v>
      </c>
      <c r="F618" t="s">
        <v>13</v>
      </c>
      <c r="G618">
        <v>130</v>
      </c>
      <c r="H618" s="9">
        <v>15245</v>
      </c>
      <c r="I618" s="9">
        <f>tbl_Data[[#This Row],[Ad Cost]]/tbl_Data[[#This Row],[Impressions]]</f>
        <v>4.1793379484065002E-2</v>
      </c>
      <c r="J618" s="10">
        <f>tbl_Data[[#This Row],[Conversions]]/tbl_Data[[#This Row],[Clicks]]</f>
        <v>6.5742894710225548E-3</v>
      </c>
      <c r="K618" s="9">
        <f>tbl_Data[[#This Row],[Ad Cost]]/tbl_Data[[#This Row],[Conversions]]</f>
        <v>143.45384615384614</v>
      </c>
      <c r="L618" s="10">
        <f>(tbl_Data[[#This Row],[Clicks]]/tbl_Data[[#This Row],[Impressions]])</f>
        <v>4.4314563028468083E-2</v>
      </c>
      <c r="M618" s="9">
        <f>tbl_Data[[#This Row],[Revenue from Ads]]/tbl_Data[[#This Row],[Ad Cost]]</f>
        <v>0.81747010563569089</v>
      </c>
    </row>
    <row r="619" spans="1:13" x14ac:dyDescent="0.35">
      <c r="A619" s="8">
        <v>45153</v>
      </c>
      <c r="B619" t="s">
        <v>16</v>
      </c>
      <c r="C619" s="9">
        <v>34080</v>
      </c>
      <c r="D619">
        <v>420874</v>
      </c>
      <c r="E619">
        <v>5633</v>
      </c>
      <c r="F619" t="s">
        <v>13</v>
      </c>
      <c r="G619" s="11">
        <v>94</v>
      </c>
      <c r="H619" s="9">
        <v>6422.29</v>
      </c>
      <c r="I619" s="9">
        <f>tbl_Data[[#This Row],[Ad Cost]]/tbl_Data[[#This Row],[Impressions]]</f>
        <v>8.0974353369416982E-2</v>
      </c>
      <c r="J619" s="10">
        <f>tbl_Data[[#This Row],[Conversions]]/tbl_Data[[#This Row],[Clicks]]</f>
        <v>1.6687377951358068E-2</v>
      </c>
      <c r="K619" s="9">
        <f>tbl_Data[[#This Row],[Ad Cost]]/tbl_Data[[#This Row],[Conversions]]</f>
        <v>362.55319148936172</v>
      </c>
      <c r="L619" s="10">
        <f>(tbl_Data[[#This Row],[Clicks]]/tbl_Data[[#This Row],[Impressions]])</f>
        <v>1.3384053184563552E-2</v>
      </c>
      <c r="M619" s="9">
        <f>tbl_Data[[#This Row],[Revenue from Ads]]/tbl_Data[[#This Row],[Ad Cost]]</f>
        <v>0.18844747652582158</v>
      </c>
    </row>
    <row r="620" spans="1:13" x14ac:dyDescent="0.35">
      <c r="A620" s="8">
        <v>45153</v>
      </c>
      <c r="B620" t="s">
        <v>15</v>
      </c>
      <c r="C620" s="9">
        <v>1393.5</v>
      </c>
      <c r="D620">
        <v>224899</v>
      </c>
      <c r="E620">
        <v>18919</v>
      </c>
      <c r="F620" t="s">
        <v>13</v>
      </c>
      <c r="G620">
        <v>346</v>
      </c>
      <c r="H620" s="9">
        <v>22679.360000000001</v>
      </c>
      <c r="I620" s="9">
        <f>tbl_Data[[#This Row],[Ad Cost]]/tbl_Data[[#This Row],[Impressions]]</f>
        <v>6.1961147003766134E-3</v>
      </c>
      <c r="J620" s="10">
        <f>tbl_Data[[#This Row],[Conversions]]/tbl_Data[[#This Row],[Clicks]]</f>
        <v>1.8288493049315502E-2</v>
      </c>
      <c r="K620" s="9">
        <f>tbl_Data[[#This Row],[Ad Cost]]/tbl_Data[[#This Row],[Conversions]]</f>
        <v>4.0274566473988438</v>
      </c>
      <c r="L620" s="10">
        <f>(tbl_Data[[#This Row],[Clicks]]/tbl_Data[[#This Row],[Impressions]])</f>
        <v>8.4122205968012315E-2</v>
      </c>
      <c r="M620" s="9">
        <f>tbl_Data[[#This Row],[Revenue from Ads]]/tbl_Data[[#This Row],[Ad Cost]]</f>
        <v>16.275105848582704</v>
      </c>
    </row>
    <row r="621" spans="1:13" x14ac:dyDescent="0.35">
      <c r="A621" s="8">
        <v>45154</v>
      </c>
      <c r="B621" t="s">
        <v>19</v>
      </c>
      <c r="C621" s="9">
        <v>36891</v>
      </c>
      <c r="D621">
        <v>250519</v>
      </c>
      <c r="E621">
        <v>13276</v>
      </c>
      <c r="F621" t="s">
        <v>13</v>
      </c>
      <c r="G621" s="11">
        <v>159</v>
      </c>
      <c r="H621" s="9">
        <v>67939.94</v>
      </c>
      <c r="I621" s="9">
        <f>tbl_Data[[#This Row],[Ad Cost]]/tbl_Data[[#This Row],[Impressions]]</f>
        <v>0.14725829178625174</v>
      </c>
      <c r="J621" s="10">
        <f>tbl_Data[[#This Row],[Conversions]]/tbl_Data[[#This Row],[Clicks]]</f>
        <v>1.1976498945465501E-2</v>
      </c>
      <c r="K621" s="9">
        <f>tbl_Data[[#This Row],[Ad Cost]]/tbl_Data[[#This Row],[Conversions]]</f>
        <v>232.01886792452831</v>
      </c>
      <c r="L621" s="10">
        <f>(tbl_Data[[#This Row],[Clicks]]/tbl_Data[[#This Row],[Impressions]])</f>
        <v>5.2993984488202493E-2</v>
      </c>
      <c r="M621" s="9">
        <f>tbl_Data[[#This Row],[Revenue from Ads]]/tbl_Data[[#This Row],[Ad Cost]]</f>
        <v>1.8416399663874659</v>
      </c>
    </row>
    <row r="622" spans="1:13" x14ac:dyDescent="0.35">
      <c r="A622" s="8">
        <v>45154</v>
      </c>
      <c r="B622" t="s">
        <v>19</v>
      </c>
      <c r="C622" s="9">
        <v>45008</v>
      </c>
      <c r="D622">
        <v>464082</v>
      </c>
      <c r="E622">
        <v>19207</v>
      </c>
      <c r="F622" t="s">
        <v>23</v>
      </c>
      <c r="G622">
        <v>122</v>
      </c>
      <c r="H622" s="9">
        <v>48613.57</v>
      </c>
      <c r="I622" s="9">
        <f>tbl_Data[[#This Row],[Ad Cost]]/tbl_Data[[#This Row],[Impressions]]</f>
        <v>9.6982860787533237E-2</v>
      </c>
      <c r="J622" s="10">
        <f>tbl_Data[[#This Row],[Conversions]]/tbl_Data[[#This Row],[Clicks]]</f>
        <v>6.3518508876971936E-3</v>
      </c>
      <c r="K622" s="9">
        <f>tbl_Data[[#This Row],[Ad Cost]]/tbl_Data[[#This Row],[Conversions]]</f>
        <v>368.91803278688525</v>
      </c>
      <c r="L622" s="10">
        <f>(tbl_Data[[#This Row],[Clicks]]/tbl_Data[[#This Row],[Impressions]])</f>
        <v>4.1387082455255755E-2</v>
      </c>
      <c r="M622" s="9">
        <f>tbl_Data[[#This Row],[Revenue from Ads]]/tbl_Data[[#This Row],[Ad Cost]]</f>
        <v>1.0801095360824742</v>
      </c>
    </row>
    <row r="623" spans="1:13" x14ac:dyDescent="0.35">
      <c r="A623" s="8">
        <v>45154</v>
      </c>
      <c r="B623" t="s">
        <v>14</v>
      </c>
      <c r="C623" s="9">
        <v>2571.6999999999998</v>
      </c>
      <c r="D623">
        <v>300047</v>
      </c>
      <c r="E623">
        <v>11038</v>
      </c>
      <c r="F623" t="s">
        <v>11</v>
      </c>
      <c r="G623">
        <v>450</v>
      </c>
      <c r="H623" s="9">
        <v>26179.87</v>
      </c>
      <c r="I623" s="9">
        <f>tbl_Data[[#This Row],[Ad Cost]]/tbl_Data[[#This Row],[Impressions]]</f>
        <v>8.5709905448146453E-3</v>
      </c>
      <c r="J623" s="10">
        <f>tbl_Data[[#This Row],[Conversions]]/tbl_Data[[#This Row],[Clicks]]</f>
        <v>4.0768255118680922E-2</v>
      </c>
      <c r="K623" s="9">
        <f>tbl_Data[[#This Row],[Ad Cost]]/tbl_Data[[#This Row],[Conversions]]</f>
        <v>5.7148888888888889</v>
      </c>
      <c r="L623" s="10">
        <f>(tbl_Data[[#This Row],[Clicks]]/tbl_Data[[#This Row],[Impressions]])</f>
        <v>3.6787569947374914E-2</v>
      </c>
      <c r="M623" s="9">
        <f>tbl_Data[[#This Row],[Revenue from Ads]]/tbl_Data[[#This Row],[Ad Cost]]</f>
        <v>10.179986001477623</v>
      </c>
    </row>
    <row r="624" spans="1:13" x14ac:dyDescent="0.35">
      <c r="A624" s="8">
        <v>45154</v>
      </c>
      <c r="B624" t="s">
        <v>12</v>
      </c>
      <c r="C624" s="9">
        <v>3278.3</v>
      </c>
      <c r="D624">
        <v>301898</v>
      </c>
      <c r="E624">
        <v>3607</v>
      </c>
      <c r="F624" t="s">
        <v>11</v>
      </c>
      <c r="G624">
        <v>48</v>
      </c>
      <c r="H624" s="9">
        <v>37216.68</v>
      </c>
      <c r="I624" s="9">
        <f>tbl_Data[[#This Row],[Ad Cost]]/tbl_Data[[#This Row],[Impressions]]</f>
        <v>1.0858965610901695E-2</v>
      </c>
      <c r="J624" s="10">
        <f>tbl_Data[[#This Row],[Conversions]]/tbl_Data[[#This Row],[Clicks]]</f>
        <v>1.3307457721097865E-2</v>
      </c>
      <c r="K624" s="9">
        <f>tbl_Data[[#This Row],[Ad Cost]]/tbl_Data[[#This Row],[Conversions]]</f>
        <v>68.297916666666666</v>
      </c>
      <c r="L624" s="10">
        <f>(tbl_Data[[#This Row],[Clicks]]/tbl_Data[[#This Row],[Impressions]])</f>
        <v>1.1947743940006228E-2</v>
      </c>
      <c r="M624" s="9">
        <f>tbl_Data[[#This Row],[Revenue from Ads]]/tbl_Data[[#This Row],[Ad Cost]]</f>
        <v>11.352432663270598</v>
      </c>
    </row>
    <row r="625" spans="1:13" x14ac:dyDescent="0.35">
      <c r="A625" s="8">
        <v>45155</v>
      </c>
      <c r="B625" t="s">
        <v>12</v>
      </c>
      <c r="C625" s="9">
        <v>6896.2</v>
      </c>
      <c r="D625">
        <v>469154</v>
      </c>
      <c r="E625">
        <v>18981</v>
      </c>
      <c r="F625" t="s">
        <v>13</v>
      </c>
      <c r="G625">
        <v>198</v>
      </c>
      <c r="H625" s="9">
        <v>67264.86</v>
      </c>
      <c r="I625" s="9">
        <f>tbl_Data[[#This Row],[Ad Cost]]/tbl_Data[[#This Row],[Impressions]]</f>
        <v>1.4699224561657792E-2</v>
      </c>
      <c r="J625" s="10">
        <f>tbl_Data[[#This Row],[Conversions]]/tbl_Data[[#This Row],[Clicks]]</f>
        <v>1.0431484115694643E-2</v>
      </c>
      <c r="K625" s="9">
        <f>tbl_Data[[#This Row],[Ad Cost]]/tbl_Data[[#This Row],[Conversions]]</f>
        <v>34.829292929292926</v>
      </c>
      <c r="L625" s="10">
        <f>(tbl_Data[[#This Row],[Clicks]]/tbl_Data[[#This Row],[Impressions]])</f>
        <v>4.0457930658163416E-2</v>
      </c>
      <c r="M625" s="9">
        <f>tbl_Data[[#This Row],[Revenue from Ads]]/tbl_Data[[#This Row],[Ad Cost]]</f>
        <v>9.7539021490095994</v>
      </c>
    </row>
    <row r="626" spans="1:13" x14ac:dyDescent="0.35">
      <c r="A626" s="8">
        <v>45155</v>
      </c>
      <c r="B626" t="s">
        <v>19</v>
      </c>
      <c r="C626" s="9">
        <v>25676</v>
      </c>
      <c r="D626">
        <v>452186</v>
      </c>
      <c r="E626">
        <v>3001</v>
      </c>
      <c r="F626" t="s">
        <v>13</v>
      </c>
      <c r="G626">
        <v>77</v>
      </c>
      <c r="H626" s="9">
        <v>46866.61</v>
      </c>
      <c r="I626" s="9">
        <f>tbl_Data[[#This Row],[Ad Cost]]/tbl_Data[[#This Row],[Impressions]]</f>
        <v>5.6781943713427659E-2</v>
      </c>
      <c r="J626" s="10">
        <f>tbl_Data[[#This Row],[Conversions]]/tbl_Data[[#This Row],[Clicks]]</f>
        <v>2.5658113962012664E-2</v>
      </c>
      <c r="K626" s="9">
        <f>tbl_Data[[#This Row],[Ad Cost]]/tbl_Data[[#This Row],[Conversions]]</f>
        <v>333.45454545454544</v>
      </c>
      <c r="L626" s="10">
        <f>(tbl_Data[[#This Row],[Clicks]]/tbl_Data[[#This Row],[Impressions]])</f>
        <v>6.6366495203301294E-3</v>
      </c>
      <c r="M626" s="9">
        <f>tbl_Data[[#This Row],[Revenue from Ads]]/tbl_Data[[#This Row],[Ad Cost]]</f>
        <v>1.8253080697928026</v>
      </c>
    </row>
    <row r="627" spans="1:13" x14ac:dyDescent="0.35">
      <c r="A627" s="8">
        <v>45155</v>
      </c>
      <c r="B627" t="s">
        <v>19</v>
      </c>
      <c r="C627" s="9">
        <v>33947</v>
      </c>
      <c r="D627">
        <v>353525</v>
      </c>
      <c r="E627">
        <v>5491</v>
      </c>
      <c r="F627" t="s">
        <v>11</v>
      </c>
      <c r="G627">
        <v>176</v>
      </c>
      <c r="H627" s="9">
        <v>61992.9</v>
      </c>
      <c r="I627" s="9">
        <f>tbl_Data[[#This Row],[Ad Cost]]/tbl_Data[[#This Row],[Impressions]]</f>
        <v>9.60243264267025E-2</v>
      </c>
      <c r="J627" s="10">
        <f>tbl_Data[[#This Row],[Conversions]]/tbl_Data[[#This Row],[Clicks]]</f>
        <v>3.2052449462757239E-2</v>
      </c>
      <c r="K627" s="9">
        <f>tbl_Data[[#This Row],[Ad Cost]]/tbl_Data[[#This Row],[Conversions]]</f>
        <v>192.88068181818181</v>
      </c>
      <c r="L627" s="10">
        <f>(tbl_Data[[#This Row],[Clicks]]/tbl_Data[[#This Row],[Impressions]])</f>
        <v>1.5532140584117107E-2</v>
      </c>
      <c r="M627" s="9">
        <f>tbl_Data[[#This Row],[Revenue from Ads]]/tbl_Data[[#This Row],[Ad Cost]]</f>
        <v>1.8261672607299615</v>
      </c>
    </row>
    <row r="628" spans="1:13" x14ac:dyDescent="0.35">
      <c r="A628" s="8">
        <v>45156</v>
      </c>
      <c r="B628" t="s">
        <v>19</v>
      </c>
      <c r="C628" s="9">
        <v>802.35</v>
      </c>
      <c r="D628">
        <v>327857</v>
      </c>
      <c r="E628">
        <v>17495</v>
      </c>
      <c r="F628" t="s">
        <v>13</v>
      </c>
      <c r="G628" s="11">
        <v>209</v>
      </c>
      <c r="H628" s="9">
        <v>68750.17</v>
      </c>
      <c r="I628" s="9">
        <f>tbl_Data[[#This Row],[Ad Cost]]/tbl_Data[[#This Row],[Impressions]]</f>
        <v>2.4472559683032542E-3</v>
      </c>
      <c r="J628" s="10">
        <f>tbl_Data[[#This Row],[Conversions]]/tbl_Data[[#This Row],[Clicks]]</f>
        <v>1.1946270362960846E-2</v>
      </c>
      <c r="K628" s="9">
        <f>tbl_Data[[#This Row],[Ad Cost]]/tbl_Data[[#This Row],[Conversions]]</f>
        <v>3.8389952153110047</v>
      </c>
      <c r="L628" s="10">
        <f>(tbl_Data[[#This Row],[Clicks]]/tbl_Data[[#This Row],[Impressions]])</f>
        <v>5.336167902469674E-2</v>
      </c>
      <c r="M628" s="9">
        <f>tbl_Data[[#This Row],[Revenue from Ads]]/tbl_Data[[#This Row],[Ad Cost]]</f>
        <v>85.686009846077141</v>
      </c>
    </row>
    <row r="629" spans="1:13" x14ac:dyDescent="0.35">
      <c r="A629" s="8">
        <v>45156</v>
      </c>
      <c r="B629" t="s">
        <v>17</v>
      </c>
      <c r="C629" s="9">
        <v>26957</v>
      </c>
      <c r="D629">
        <v>311115</v>
      </c>
      <c r="E629">
        <v>7193</v>
      </c>
      <c r="F629" t="s">
        <v>11</v>
      </c>
      <c r="G629">
        <v>154</v>
      </c>
      <c r="H629" s="9">
        <v>39502.22</v>
      </c>
      <c r="I629" s="9">
        <f>tbl_Data[[#This Row],[Ad Cost]]/tbl_Data[[#This Row],[Impressions]]</f>
        <v>8.6646416919788499E-2</v>
      </c>
      <c r="J629" s="10">
        <f>tbl_Data[[#This Row],[Conversions]]/tbl_Data[[#This Row],[Clicks]]</f>
        <v>2.1409703878771027E-2</v>
      </c>
      <c r="K629" s="9">
        <f>tbl_Data[[#This Row],[Ad Cost]]/tbl_Data[[#This Row],[Conversions]]</f>
        <v>175.04545454545453</v>
      </c>
      <c r="L629" s="10">
        <f>(tbl_Data[[#This Row],[Clicks]]/tbl_Data[[#This Row],[Impressions]])</f>
        <v>2.3120068142005366E-2</v>
      </c>
      <c r="M629" s="9">
        <f>tbl_Data[[#This Row],[Revenue from Ads]]/tbl_Data[[#This Row],[Ad Cost]]</f>
        <v>1.4653789368253145</v>
      </c>
    </row>
    <row r="630" spans="1:13" x14ac:dyDescent="0.35">
      <c r="A630" s="8">
        <v>45156</v>
      </c>
      <c r="B630" t="s">
        <v>17</v>
      </c>
      <c r="C630" s="9">
        <v>37301</v>
      </c>
      <c r="D630">
        <v>260424</v>
      </c>
      <c r="E630">
        <v>11821</v>
      </c>
      <c r="F630" t="s">
        <v>11</v>
      </c>
      <c r="G630">
        <v>255</v>
      </c>
      <c r="H630" s="9">
        <v>65991.7</v>
      </c>
      <c r="I630" s="9">
        <f>tbl_Data[[#This Row],[Ad Cost]]/tbl_Data[[#This Row],[Impressions]]</f>
        <v>0.14323180659232637</v>
      </c>
      <c r="J630" s="10">
        <f>tbl_Data[[#This Row],[Conversions]]/tbl_Data[[#This Row],[Clicks]]</f>
        <v>2.1571779037306487E-2</v>
      </c>
      <c r="K630" s="9">
        <f>tbl_Data[[#This Row],[Ad Cost]]/tbl_Data[[#This Row],[Conversions]]</f>
        <v>146.27843137254902</v>
      </c>
      <c r="L630" s="10">
        <f>(tbl_Data[[#This Row],[Clicks]]/tbl_Data[[#This Row],[Impressions]])</f>
        <v>4.53913617792523E-2</v>
      </c>
      <c r="M630" s="9">
        <f>tbl_Data[[#This Row],[Revenue from Ads]]/tbl_Data[[#This Row],[Ad Cost]]</f>
        <v>1.7691670464598803</v>
      </c>
    </row>
    <row r="631" spans="1:13" x14ac:dyDescent="0.35">
      <c r="A631" s="8">
        <v>45156</v>
      </c>
      <c r="B631" t="s">
        <v>19</v>
      </c>
      <c r="C631" s="9">
        <v>10654</v>
      </c>
      <c r="D631">
        <v>353180</v>
      </c>
      <c r="E631">
        <v>19042</v>
      </c>
      <c r="F631" t="s">
        <v>11</v>
      </c>
      <c r="G631">
        <v>490</v>
      </c>
      <c r="H631" s="9">
        <v>66530.02</v>
      </c>
      <c r="I631" s="9">
        <f>tbl_Data[[#This Row],[Ad Cost]]/tbl_Data[[#This Row],[Impressions]]</f>
        <v>3.0165921060082677E-2</v>
      </c>
      <c r="J631" s="10">
        <f>tbl_Data[[#This Row],[Conversions]]/tbl_Data[[#This Row],[Clicks]]</f>
        <v>2.5732591114378742E-2</v>
      </c>
      <c r="K631" s="9">
        <f>tbl_Data[[#This Row],[Ad Cost]]/tbl_Data[[#This Row],[Conversions]]</f>
        <v>21.742857142857144</v>
      </c>
      <c r="L631" s="10">
        <f>(tbl_Data[[#This Row],[Clicks]]/tbl_Data[[#This Row],[Impressions]])</f>
        <v>5.3915850274647487E-2</v>
      </c>
      <c r="M631" s="9">
        <f>tbl_Data[[#This Row],[Revenue from Ads]]/tbl_Data[[#This Row],[Ad Cost]]</f>
        <v>6.244604843251361</v>
      </c>
    </row>
    <row r="632" spans="1:13" x14ac:dyDescent="0.35">
      <c r="A632" s="8">
        <v>45157</v>
      </c>
      <c r="B632" t="s">
        <v>19</v>
      </c>
      <c r="C632" s="9">
        <v>13953</v>
      </c>
      <c r="D632">
        <v>235193</v>
      </c>
      <c r="E632">
        <v>14136</v>
      </c>
      <c r="F632" t="s">
        <v>11</v>
      </c>
      <c r="G632">
        <v>297</v>
      </c>
      <c r="H632" s="9">
        <v>49157.47</v>
      </c>
      <c r="I632" s="9">
        <f>tbl_Data[[#This Row],[Ad Cost]]/tbl_Data[[#This Row],[Impressions]]</f>
        <v>5.9325745239016466E-2</v>
      </c>
      <c r="J632" s="10">
        <f>tbl_Data[[#This Row],[Conversions]]/tbl_Data[[#This Row],[Clicks]]</f>
        <v>2.101018675721562E-2</v>
      </c>
      <c r="K632" s="9">
        <f>tbl_Data[[#This Row],[Ad Cost]]/tbl_Data[[#This Row],[Conversions]]</f>
        <v>46.979797979797979</v>
      </c>
      <c r="L632" s="10">
        <f>(tbl_Data[[#This Row],[Clicks]]/tbl_Data[[#This Row],[Impressions]])</f>
        <v>6.0103829620779529E-2</v>
      </c>
      <c r="M632" s="9">
        <f>tbl_Data[[#This Row],[Revenue from Ads]]/tbl_Data[[#This Row],[Ad Cost]]</f>
        <v>3.5230753243030173</v>
      </c>
    </row>
    <row r="633" spans="1:13" x14ac:dyDescent="0.35">
      <c r="A633" s="8">
        <v>45157</v>
      </c>
      <c r="B633" t="s">
        <v>14</v>
      </c>
      <c r="C633" s="9">
        <v>24468</v>
      </c>
      <c r="D633">
        <v>440390</v>
      </c>
      <c r="E633">
        <v>8131</v>
      </c>
      <c r="F633" t="s">
        <v>13</v>
      </c>
      <c r="G633">
        <v>425</v>
      </c>
      <c r="H633" s="9">
        <v>59162.41</v>
      </c>
      <c r="I633" s="9">
        <f>tbl_Data[[#This Row],[Ad Cost]]/tbl_Data[[#This Row],[Impressions]]</f>
        <v>5.5559844683121778E-2</v>
      </c>
      <c r="J633" s="10">
        <f>tbl_Data[[#This Row],[Conversions]]/tbl_Data[[#This Row],[Clicks]]</f>
        <v>5.2269093592424057E-2</v>
      </c>
      <c r="K633" s="9">
        <f>tbl_Data[[#This Row],[Ad Cost]]/tbl_Data[[#This Row],[Conversions]]</f>
        <v>57.571764705882352</v>
      </c>
      <c r="L633" s="10">
        <f>(tbl_Data[[#This Row],[Clicks]]/tbl_Data[[#This Row],[Impressions]])</f>
        <v>1.8463180362860192E-2</v>
      </c>
      <c r="M633" s="9">
        <f>tbl_Data[[#This Row],[Revenue from Ads]]/tbl_Data[[#This Row],[Ad Cost]]</f>
        <v>2.4179503841752497</v>
      </c>
    </row>
    <row r="634" spans="1:13" x14ac:dyDescent="0.35">
      <c r="A634" s="8">
        <v>45158</v>
      </c>
      <c r="B634" t="s">
        <v>12</v>
      </c>
      <c r="C634" s="9">
        <v>41923</v>
      </c>
      <c r="D634">
        <v>315033</v>
      </c>
      <c r="E634">
        <v>23935</v>
      </c>
      <c r="F634" t="s">
        <v>11</v>
      </c>
      <c r="G634" s="11">
        <v>229</v>
      </c>
      <c r="H634" s="9">
        <v>42341.03</v>
      </c>
      <c r="I634" s="9">
        <f>tbl_Data[[#This Row],[Ad Cost]]/tbl_Data[[#This Row],[Impressions]]</f>
        <v>0.13307494770389133</v>
      </c>
      <c r="J634" s="10">
        <f>tbl_Data[[#This Row],[Conversions]]/tbl_Data[[#This Row],[Clicks]]</f>
        <v>9.5675788594109037E-3</v>
      </c>
      <c r="K634" s="9">
        <f>tbl_Data[[#This Row],[Ad Cost]]/tbl_Data[[#This Row],[Conversions]]</f>
        <v>183.06986899563319</v>
      </c>
      <c r="L634" s="10">
        <f>(tbl_Data[[#This Row],[Clicks]]/tbl_Data[[#This Row],[Impressions]])</f>
        <v>7.5976167576095197E-2</v>
      </c>
      <c r="M634" s="9">
        <f>tbl_Data[[#This Row],[Revenue from Ads]]/tbl_Data[[#This Row],[Ad Cost]]</f>
        <v>1.0099713760942681</v>
      </c>
    </row>
    <row r="635" spans="1:13" x14ac:dyDescent="0.35">
      <c r="A635" s="8">
        <v>45158</v>
      </c>
      <c r="B635" t="s">
        <v>20</v>
      </c>
      <c r="C635" s="9">
        <v>6679.3</v>
      </c>
      <c r="D635">
        <v>317819</v>
      </c>
      <c r="E635">
        <v>14217</v>
      </c>
      <c r="F635" t="s">
        <v>11</v>
      </c>
      <c r="G635">
        <v>145</v>
      </c>
      <c r="H635" s="9">
        <v>423576</v>
      </c>
      <c r="I635" s="9">
        <f>tbl_Data[[#This Row],[Ad Cost]]/tbl_Data[[#This Row],[Impressions]]</f>
        <v>2.1016050015889548E-2</v>
      </c>
      <c r="J635" s="10">
        <f>tbl_Data[[#This Row],[Conversions]]/tbl_Data[[#This Row],[Clicks]]</f>
        <v>1.0199057466413449E-2</v>
      </c>
      <c r="K635" s="9">
        <f>tbl_Data[[#This Row],[Ad Cost]]/tbl_Data[[#This Row],[Conversions]]</f>
        <v>46.064137931034487</v>
      </c>
      <c r="L635" s="10">
        <f>(tbl_Data[[#This Row],[Clicks]]/tbl_Data[[#This Row],[Impressions]])</f>
        <v>4.4733008410447458E-2</v>
      </c>
      <c r="M635" s="9">
        <f>tbl_Data[[#This Row],[Revenue from Ads]]/tbl_Data[[#This Row],[Ad Cost]]</f>
        <v>63.416226251253875</v>
      </c>
    </row>
    <row r="636" spans="1:13" x14ac:dyDescent="0.35">
      <c r="A636" s="8">
        <v>45158</v>
      </c>
      <c r="B636" t="s">
        <v>19</v>
      </c>
      <c r="C636" s="9">
        <v>19893</v>
      </c>
      <c r="D636">
        <v>342344</v>
      </c>
      <c r="E636">
        <v>15978</v>
      </c>
      <c r="F636" t="s">
        <v>11</v>
      </c>
      <c r="G636">
        <v>167</v>
      </c>
      <c r="H636" s="9">
        <v>14821.95</v>
      </c>
      <c r="I636" s="9">
        <f>tbl_Data[[#This Row],[Ad Cost]]/tbl_Data[[#This Row],[Impressions]]</f>
        <v>5.8108218633888722E-2</v>
      </c>
      <c r="J636" s="10">
        <f>tbl_Data[[#This Row],[Conversions]]/tbl_Data[[#This Row],[Clicks]]</f>
        <v>1.045187132306922E-2</v>
      </c>
      <c r="K636" s="9">
        <f>tbl_Data[[#This Row],[Ad Cost]]/tbl_Data[[#This Row],[Conversions]]</f>
        <v>119.11976047904191</v>
      </c>
      <c r="L636" s="10">
        <f>(tbl_Data[[#This Row],[Clicks]]/tbl_Data[[#This Row],[Impressions]])</f>
        <v>4.6672352954922537E-2</v>
      </c>
      <c r="M636" s="9">
        <f>tbl_Data[[#This Row],[Revenue from Ads]]/tbl_Data[[#This Row],[Ad Cost]]</f>
        <v>0.74508369778313988</v>
      </c>
    </row>
    <row r="637" spans="1:13" x14ac:dyDescent="0.35">
      <c r="A637" s="8">
        <v>45159</v>
      </c>
      <c r="B637" t="s">
        <v>12</v>
      </c>
      <c r="C637" s="9">
        <v>19537</v>
      </c>
      <c r="D637">
        <v>261635</v>
      </c>
      <c r="E637">
        <v>3742</v>
      </c>
      <c r="F637" t="s">
        <v>11</v>
      </c>
      <c r="G637">
        <v>86</v>
      </c>
      <c r="H637" s="9">
        <v>8312.49</v>
      </c>
      <c r="I637" s="9">
        <f>tbl_Data[[#This Row],[Ad Cost]]/tbl_Data[[#This Row],[Impressions]]</f>
        <v>7.4672731094845873E-2</v>
      </c>
      <c r="J637" s="10">
        <f>tbl_Data[[#This Row],[Conversions]]/tbl_Data[[#This Row],[Clicks]]</f>
        <v>2.2982362373062535E-2</v>
      </c>
      <c r="K637" s="9">
        <f>tbl_Data[[#This Row],[Ad Cost]]/tbl_Data[[#This Row],[Conversions]]</f>
        <v>227.17441860465115</v>
      </c>
      <c r="L637" s="10">
        <f>(tbl_Data[[#This Row],[Clicks]]/tbl_Data[[#This Row],[Impressions]])</f>
        <v>1.4302367802472911E-2</v>
      </c>
      <c r="M637" s="9">
        <f>tbl_Data[[#This Row],[Revenue from Ads]]/tbl_Data[[#This Row],[Ad Cost]]</f>
        <v>0.42547422838716281</v>
      </c>
    </row>
    <row r="638" spans="1:13" x14ac:dyDescent="0.35">
      <c r="A638" s="8">
        <v>45159</v>
      </c>
      <c r="B638" t="s">
        <v>16</v>
      </c>
      <c r="C638" s="9">
        <v>9620.9</v>
      </c>
      <c r="D638">
        <v>321417</v>
      </c>
      <c r="E638">
        <v>3114</v>
      </c>
      <c r="F638" t="s">
        <v>13</v>
      </c>
      <c r="G638">
        <v>49</v>
      </c>
      <c r="H638" s="9">
        <v>69679.31</v>
      </c>
      <c r="I638" s="9">
        <f>tbl_Data[[#This Row],[Ad Cost]]/tbl_Data[[#This Row],[Impressions]]</f>
        <v>2.9932766468481753E-2</v>
      </c>
      <c r="J638" s="10">
        <f>tbl_Data[[#This Row],[Conversions]]/tbl_Data[[#This Row],[Clicks]]</f>
        <v>1.573538856775851E-2</v>
      </c>
      <c r="K638" s="9">
        <f>tbl_Data[[#This Row],[Ad Cost]]/tbl_Data[[#This Row],[Conversions]]</f>
        <v>196.34489795918367</v>
      </c>
      <c r="L638" s="10">
        <f>(tbl_Data[[#This Row],[Clicks]]/tbl_Data[[#This Row],[Impressions]])</f>
        <v>9.6883487805561001E-3</v>
      </c>
      <c r="M638" s="9">
        <f>tbl_Data[[#This Row],[Revenue from Ads]]/tbl_Data[[#This Row],[Ad Cost]]</f>
        <v>7.2424939454728765</v>
      </c>
    </row>
    <row r="639" spans="1:13" x14ac:dyDescent="0.35">
      <c r="A639" s="8">
        <v>45160</v>
      </c>
      <c r="B639" t="s">
        <v>15</v>
      </c>
      <c r="C639" s="9">
        <v>928.43</v>
      </c>
      <c r="D639">
        <v>417417</v>
      </c>
      <c r="E639">
        <v>13206</v>
      </c>
      <c r="F639" t="s">
        <v>13</v>
      </c>
      <c r="G639" s="11">
        <v>190</v>
      </c>
      <c r="H639" s="9">
        <v>51891.63</v>
      </c>
      <c r="I639" s="9">
        <f>tbl_Data[[#This Row],[Ad Cost]]/tbl_Data[[#This Row],[Impressions]]</f>
        <v>2.2242266127158214E-3</v>
      </c>
      <c r="J639" s="10">
        <f>tbl_Data[[#This Row],[Conversions]]/tbl_Data[[#This Row],[Clicks]]</f>
        <v>1.4387399666818113E-2</v>
      </c>
      <c r="K639" s="9">
        <f>tbl_Data[[#This Row],[Ad Cost]]/tbl_Data[[#This Row],[Conversions]]</f>
        <v>4.8864736842105261</v>
      </c>
      <c r="L639" s="10">
        <f>(tbl_Data[[#This Row],[Clicks]]/tbl_Data[[#This Row],[Impressions]])</f>
        <v>3.1637427320880561E-2</v>
      </c>
      <c r="M639" s="9">
        <f>tbl_Data[[#This Row],[Revenue from Ads]]/tbl_Data[[#This Row],[Ad Cost]]</f>
        <v>55.891806598235732</v>
      </c>
    </row>
    <row r="640" spans="1:13" x14ac:dyDescent="0.35">
      <c r="A640" s="8">
        <v>45160</v>
      </c>
      <c r="B640" t="s">
        <v>12</v>
      </c>
      <c r="C640" s="9">
        <v>22262</v>
      </c>
      <c r="D640">
        <v>336130</v>
      </c>
      <c r="E640">
        <v>8835</v>
      </c>
      <c r="F640" t="s">
        <v>13</v>
      </c>
      <c r="G640">
        <v>378</v>
      </c>
      <c r="H640" s="9">
        <v>50993.760000000002</v>
      </c>
      <c r="I640" s="9">
        <f>tbl_Data[[#This Row],[Ad Cost]]/tbl_Data[[#This Row],[Impressions]]</f>
        <v>6.6230327551840065E-2</v>
      </c>
      <c r="J640" s="10">
        <f>tbl_Data[[#This Row],[Conversions]]/tbl_Data[[#This Row],[Clicks]]</f>
        <v>4.2784380305602714E-2</v>
      </c>
      <c r="K640" s="9">
        <f>tbl_Data[[#This Row],[Ad Cost]]/tbl_Data[[#This Row],[Conversions]]</f>
        <v>58.894179894179892</v>
      </c>
      <c r="L640" s="10">
        <f>(tbl_Data[[#This Row],[Clicks]]/tbl_Data[[#This Row],[Impressions]])</f>
        <v>2.6284473269270817E-2</v>
      </c>
      <c r="M640" s="9">
        <f>tbl_Data[[#This Row],[Revenue from Ads]]/tbl_Data[[#This Row],[Ad Cost]]</f>
        <v>2.2906189920043123</v>
      </c>
    </row>
    <row r="641" spans="1:13" x14ac:dyDescent="0.35">
      <c r="A641" s="8">
        <v>45160</v>
      </c>
      <c r="B641" t="s">
        <v>17</v>
      </c>
      <c r="C641" s="9">
        <v>7691.3</v>
      </c>
      <c r="D641">
        <v>272225</v>
      </c>
      <c r="E641">
        <v>3951</v>
      </c>
      <c r="F641" t="s">
        <v>13</v>
      </c>
      <c r="G641">
        <v>218</v>
      </c>
      <c r="H641" s="9">
        <v>15618.84</v>
      </c>
      <c r="I641" s="9">
        <f>tbl_Data[[#This Row],[Ad Cost]]/tbl_Data[[#This Row],[Impressions]]</f>
        <v>2.8253466801359171E-2</v>
      </c>
      <c r="J641" s="10">
        <f>tbl_Data[[#This Row],[Conversions]]/tbl_Data[[#This Row],[Clicks]]</f>
        <v>5.5175904834219185E-2</v>
      </c>
      <c r="K641" s="9">
        <f>tbl_Data[[#This Row],[Ad Cost]]/tbl_Data[[#This Row],[Conversions]]</f>
        <v>35.28119266055046</v>
      </c>
      <c r="L641" s="10">
        <f>(tbl_Data[[#This Row],[Clicks]]/tbl_Data[[#This Row],[Impressions]])</f>
        <v>1.4513729451740289E-2</v>
      </c>
      <c r="M641" s="9">
        <f>tbl_Data[[#This Row],[Revenue from Ads]]/tbl_Data[[#This Row],[Ad Cost]]</f>
        <v>2.0307152236943038</v>
      </c>
    </row>
    <row r="642" spans="1:13" x14ac:dyDescent="0.35">
      <c r="A642" s="8">
        <v>45161</v>
      </c>
      <c r="B642" t="s">
        <v>14</v>
      </c>
      <c r="C642" s="9">
        <v>14962</v>
      </c>
      <c r="D642">
        <v>445914</v>
      </c>
      <c r="E642">
        <v>19705</v>
      </c>
      <c r="F642" t="s">
        <v>11</v>
      </c>
      <c r="G642">
        <v>348</v>
      </c>
      <c r="H642" s="9">
        <v>52243.42</v>
      </c>
      <c r="I642" s="9">
        <f>tbl_Data[[#This Row],[Ad Cost]]/tbl_Data[[#This Row],[Impressions]]</f>
        <v>3.3553555169830954E-2</v>
      </c>
      <c r="J642" s="10">
        <f>tbl_Data[[#This Row],[Conversions]]/tbl_Data[[#This Row],[Clicks]]</f>
        <v>1.76604922608475E-2</v>
      </c>
      <c r="K642" s="9">
        <f>tbl_Data[[#This Row],[Ad Cost]]/tbl_Data[[#This Row],[Conversions]]</f>
        <v>42.994252873563219</v>
      </c>
      <c r="L642" s="10">
        <f>(tbl_Data[[#This Row],[Clicks]]/tbl_Data[[#This Row],[Impressions]])</f>
        <v>4.4190135317572446E-2</v>
      </c>
      <c r="M642" s="9">
        <f>tbl_Data[[#This Row],[Revenue from Ads]]/tbl_Data[[#This Row],[Ad Cost]]</f>
        <v>3.491740409036225</v>
      </c>
    </row>
    <row r="643" spans="1:13" x14ac:dyDescent="0.35">
      <c r="A643" s="8">
        <v>45162</v>
      </c>
      <c r="B643" t="s">
        <v>19</v>
      </c>
      <c r="C643" s="9">
        <v>37910</v>
      </c>
      <c r="D643">
        <v>423496</v>
      </c>
      <c r="E643">
        <v>19395</v>
      </c>
      <c r="F643" t="s">
        <v>13</v>
      </c>
      <c r="G643">
        <v>130</v>
      </c>
      <c r="H643" s="9">
        <v>2925818</v>
      </c>
      <c r="I643" s="9">
        <f>tbl_Data[[#This Row],[Ad Cost]]/tbl_Data[[#This Row],[Impressions]]</f>
        <v>8.9516784101856928E-2</v>
      </c>
      <c r="J643" s="10">
        <f>tbl_Data[[#This Row],[Conversions]]/tbl_Data[[#This Row],[Clicks]]</f>
        <v>6.7027584428976539E-3</v>
      </c>
      <c r="K643" s="9">
        <f>tbl_Data[[#This Row],[Ad Cost]]/tbl_Data[[#This Row],[Conversions]]</f>
        <v>291.61538461538464</v>
      </c>
      <c r="L643" s="10">
        <f>(tbl_Data[[#This Row],[Clicks]]/tbl_Data[[#This Row],[Impressions]])</f>
        <v>4.5797362903073464E-2</v>
      </c>
      <c r="M643" s="9">
        <f>tbl_Data[[#This Row],[Revenue from Ads]]/tbl_Data[[#This Row],[Ad Cost]]</f>
        <v>77.178000527565288</v>
      </c>
    </row>
    <row r="644" spans="1:13" x14ac:dyDescent="0.35">
      <c r="A644" s="8">
        <v>45163</v>
      </c>
      <c r="B644" t="s">
        <v>16</v>
      </c>
      <c r="C644" s="9">
        <v>6214</v>
      </c>
      <c r="D644">
        <v>340888</v>
      </c>
      <c r="E644">
        <v>20236</v>
      </c>
      <c r="F644" t="s">
        <v>11</v>
      </c>
      <c r="G644" s="11">
        <v>291</v>
      </c>
      <c r="H644" s="9">
        <v>26416.720000000001</v>
      </c>
      <c r="I644" s="9">
        <f>tbl_Data[[#This Row],[Ad Cost]]/tbl_Data[[#This Row],[Impressions]]</f>
        <v>1.8228861092206238E-2</v>
      </c>
      <c r="J644" s="10">
        <f>tbl_Data[[#This Row],[Conversions]]/tbl_Data[[#This Row],[Clicks]]</f>
        <v>1.4380312314686698E-2</v>
      </c>
      <c r="K644" s="9">
        <f>tbl_Data[[#This Row],[Ad Cost]]/tbl_Data[[#This Row],[Conversions]]</f>
        <v>21.353951890034363</v>
      </c>
      <c r="L644" s="10">
        <f>(tbl_Data[[#This Row],[Clicks]]/tbl_Data[[#This Row],[Impressions]])</f>
        <v>5.9362605899885006E-2</v>
      </c>
      <c r="M644" s="9">
        <f>tbl_Data[[#This Row],[Revenue from Ads]]/tbl_Data[[#This Row],[Ad Cost]]</f>
        <v>4.2511618925008046</v>
      </c>
    </row>
    <row r="645" spans="1:13" x14ac:dyDescent="0.35">
      <c r="A645" s="8">
        <v>45164</v>
      </c>
      <c r="B645" t="s">
        <v>12</v>
      </c>
      <c r="C645" s="9">
        <v>2368</v>
      </c>
      <c r="D645">
        <v>275492</v>
      </c>
      <c r="E645">
        <v>16293</v>
      </c>
      <c r="F645" t="s">
        <v>11</v>
      </c>
      <c r="G645" s="11">
        <v>234</v>
      </c>
      <c r="H645" s="9">
        <v>8492.85</v>
      </c>
      <c r="I645" s="9">
        <f>tbl_Data[[#This Row],[Ad Cost]]/tbl_Data[[#This Row],[Impressions]]</f>
        <v>8.5955309047086662E-3</v>
      </c>
      <c r="J645" s="10">
        <f>tbl_Data[[#This Row],[Conversions]]/tbl_Data[[#This Row],[Clicks]]</f>
        <v>1.4361995949180629E-2</v>
      </c>
      <c r="K645" s="9">
        <f>tbl_Data[[#This Row],[Ad Cost]]/tbl_Data[[#This Row],[Conversions]]</f>
        <v>10.119658119658119</v>
      </c>
      <c r="L645" s="10">
        <f>(tbl_Data[[#This Row],[Clicks]]/tbl_Data[[#This Row],[Impressions]])</f>
        <v>5.9141463272980706E-2</v>
      </c>
      <c r="M645" s="9">
        <f>tbl_Data[[#This Row],[Revenue from Ads]]/tbl_Data[[#This Row],[Ad Cost]]</f>
        <v>3.5865076013513515</v>
      </c>
    </row>
    <row r="646" spans="1:13" x14ac:dyDescent="0.35">
      <c r="A646" s="8">
        <v>45164</v>
      </c>
      <c r="B646" t="s">
        <v>19</v>
      </c>
      <c r="C646" s="9">
        <v>7822.5</v>
      </c>
      <c r="D646">
        <v>303120</v>
      </c>
      <c r="E646">
        <v>11599</v>
      </c>
      <c r="F646" t="s">
        <v>13</v>
      </c>
      <c r="G646">
        <v>326</v>
      </c>
      <c r="H646" s="9">
        <v>21451.24</v>
      </c>
      <c r="I646" s="9">
        <f>tbl_Data[[#This Row],[Ad Cost]]/tbl_Data[[#This Row],[Impressions]]</f>
        <v>2.5806611243072052E-2</v>
      </c>
      <c r="J646" s="10">
        <f>tbl_Data[[#This Row],[Conversions]]/tbl_Data[[#This Row],[Clicks]]</f>
        <v>2.8105871195792741E-2</v>
      </c>
      <c r="K646" s="9">
        <f>tbl_Data[[#This Row],[Ad Cost]]/tbl_Data[[#This Row],[Conversions]]</f>
        <v>23.995398773006134</v>
      </c>
      <c r="L646" s="10">
        <f>(tbl_Data[[#This Row],[Clicks]]/tbl_Data[[#This Row],[Impressions]])</f>
        <v>3.8265373449458961E-2</v>
      </c>
      <c r="M646" s="9">
        <f>tbl_Data[[#This Row],[Revenue from Ads]]/tbl_Data[[#This Row],[Ad Cost]]</f>
        <v>2.7422486417385747</v>
      </c>
    </row>
    <row r="647" spans="1:13" x14ac:dyDescent="0.35">
      <c r="A647" s="8">
        <v>45164</v>
      </c>
      <c r="B647" t="s">
        <v>14</v>
      </c>
      <c r="C647" s="9">
        <v>37830</v>
      </c>
      <c r="D647">
        <v>463042</v>
      </c>
      <c r="E647">
        <v>15761</v>
      </c>
      <c r="F647" t="s">
        <v>21</v>
      </c>
      <c r="G647">
        <v>757</v>
      </c>
      <c r="H647" s="9">
        <v>22858.84</v>
      </c>
      <c r="I647" s="9">
        <f>tbl_Data[[#This Row],[Ad Cost]]/tbl_Data[[#This Row],[Impressions]]</f>
        <v>8.1698852371923064E-2</v>
      </c>
      <c r="J647" s="10">
        <f>tbl_Data[[#This Row],[Conversions]]/tbl_Data[[#This Row],[Clicks]]</f>
        <v>4.8029947338366852E-2</v>
      </c>
      <c r="K647" s="9">
        <f>tbl_Data[[#This Row],[Ad Cost]]/tbl_Data[[#This Row],[Conversions]]</f>
        <v>49.973579920739759</v>
      </c>
      <c r="L647" s="10">
        <f>(tbl_Data[[#This Row],[Clicks]]/tbl_Data[[#This Row],[Impressions]])</f>
        <v>3.4037949041339666E-2</v>
      </c>
      <c r="M647" s="9">
        <f>tbl_Data[[#This Row],[Revenue from Ads]]/tbl_Data[[#This Row],[Ad Cost]]</f>
        <v>0.60425165212794074</v>
      </c>
    </row>
    <row r="648" spans="1:13" x14ac:dyDescent="0.35">
      <c r="A648" s="8">
        <v>45164</v>
      </c>
      <c r="B648" t="s">
        <v>19</v>
      </c>
      <c r="C648" s="9">
        <v>13805</v>
      </c>
      <c r="D648">
        <v>317498</v>
      </c>
      <c r="E648">
        <v>7769</v>
      </c>
      <c r="F648" t="s">
        <v>11</v>
      </c>
      <c r="G648">
        <v>656</v>
      </c>
      <c r="H648" s="9">
        <v>33670.78</v>
      </c>
      <c r="I648" s="9">
        <f>tbl_Data[[#This Row],[Ad Cost]]/tbl_Data[[#This Row],[Impressions]]</f>
        <v>4.3480588854103018E-2</v>
      </c>
      <c r="J648" s="10">
        <f>tbl_Data[[#This Row],[Conversions]]/tbl_Data[[#This Row],[Clicks]]</f>
        <v>8.4438151628266192E-2</v>
      </c>
      <c r="K648" s="9">
        <f>tbl_Data[[#This Row],[Ad Cost]]/tbl_Data[[#This Row],[Conversions]]</f>
        <v>21.04420731707317</v>
      </c>
      <c r="L648" s="10">
        <f>(tbl_Data[[#This Row],[Clicks]]/tbl_Data[[#This Row],[Impressions]])</f>
        <v>2.4469445476821901E-2</v>
      </c>
      <c r="M648" s="9">
        <f>tbl_Data[[#This Row],[Revenue from Ads]]/tbl_Data[[#This Row],[Ad Cost]]</f>
        <v>2.4390278884462151</v>
      </c>
    </row>
    <row r="649" spans="1:13" x14ac:dyDescent="0.35">
      <c r="A649" s="8">
        <v>45165</v>
      </c>
      <c r="B649" t="s">
        <v>17</v>
      </c>
      <c r="C649" s="9">
        <v>17558</v>
      </c>
      <c r="D649">
        <v>273163</v>
      </c>
      <c r="E649">
        <v>18616</v>
      </c>
      <c r="F649" t="s">
        <v>11</v>
      </c>
      <c r="G649">
        <v>352</v>
      </c>
      <c r="H649" s="9">
        <v>49079.4</v>
      </c>
      <c r="I649" s="9">
        <f>tbl_Data[[#This Row],[Ad Cost]]/tbl_Data[[#This Row],[Impressions]]</f>
        <v>6.4276640687062306E-2</v>
      </c>
      <c r="J649" s="10">
        <f>tbl_Data[[#This Row],[Conversions]]/tbl_Data[[#This Row],[Clicks]]</f>
        <v>1.8908465835840136E-2</v>
      </c>
      <c r="K649" s="9">
        <f>tbl_Data[[#This Row],[Ad Cost]]/tbl_Data[[#This Row],[Conversions]]</f>
        <v>49.88068181818182</v>
      </c>
      <c r="L649" s="10">
        <f>(tbl_Data[[#This Row],[Clicks]]/tbl_Data[[#This Row],[Impressions]])</f>
        <v>6.8149786025193754E-2</v>
      </c>
      <c r="M649" s="9">
        <f>tbl_Data[[#This Row],[Revenue from Ads]]/tbl_Data[[#This Row],[Ad Cost]]</f>
        <v>2.7952728101150472</v>
      </c>
    </row>
    <row r="650" spans="1:13" x14ac:dyDescent="0.35">
      <c r="A650" s="8">
        <v>45165</v>
      </c>
      <c r="B650" t="s">
        <v>19</v>
      </c>
      <c r="C650" s="9">
        <v>4217.1000000000004</v>
      </c>
      <c r="D650">
        <v>279220</v>
      </c>
      <c r="E650">
        <v>17263</v>
      </c>
      <c r="F650" t="s">
        <v>11</v>
      </c>
      <c r="G650">
        <v>160</v>
      </c>
      <c r="H650" s="9">
        <v>41789.99</v>
      </c>
      <c r="I650" s="9">
        <f>tbl_Data[[#This Row],[Ad Cost]]/tbl_Data[[#This Row],[Impressions]]</f>
        <v>1.5103144473891557E-2</v>
      </c>
      <c r="J650" s="10">
        <f>tbl_Data[[#This Row],[Conversions]]/tbl_Data[[#This Row],[Clicks]]</f>
        <v>9.2683774546718414E-3</v>
      </c>
      <c r="K650" s="9">
        <f>tbl_Data[[#This Row],[Ad Cost]]/tbl_Data[[#This Row],[Conversions]]</f>
        <v>26.356875000000002</v>
      </c>
      <c r="L650" s="10">
        <f>(tbl_Data[[#This Row],[Clicks]]/tbl_Data[[#This Row],[Impressions]])</f>
        <v>6.1825800444094262E-2</v>
      </c>
      <c r="M650" s="9">
        <f>tbl_Data[[#This Row],[Revenue from Ads]]/tbl_Data[[#This Row],[Ad Cost]]</f>
        <v>9.9096511820919577</v>
      </c>
    </row>
    <row r="651" spans="1:13" x14ac:dyDescent="0.35">
      <c r="A651" s="8">
        <v>45166</v>
      </c>
      <c r="B651" t="s">
        <v>20</v>
      </c>
      <c r="C651" s="9">
        <v>43330</v>
      </c>
      <c r="D651">
        <v>489425</v>
      </c>
      <c r="E651">
        <v>18632</v>
      </c>
      <c r="F651" t="s">
        <v>11</v>
      </c>
      <c r="G651">
        <v>465</v>
      </c>
      <c r="H651" s="9">
        <v>65555.070000000007</v>
      </c>
      <c r="I651" s="9">
        <f>tbl_Data[[#This Row],[Ad Cost]]/tbl_Data[[#This Row],[Impressions]]</f>
        <v>8.853246156203709E-2</v>
      </c>
      <c r="J651" s="10">
        <f>tbl_Data[[#This Row],[Conversions]]/tbl_Data[[#This Row],[Clicks]]</f>
        <v>2.4957063117217688E-2</v>
      </c>
      <c r="K651" s="9">
        <f>tbl_Data[[#This Row],[Ad Cost]]/tbl_Data[[#This Row],[Conversions]]</f>
        <v>93.182795698924735</v>
      </c>
      <c r="L651" s="10">
        <f>(tbl_Data[[#This Row],[Clicks]]/tbl_Data[[#This Row],[Impressions]])</f>
        <v>3.8069162793073506E-2</v>
      </c>
      <c r="M651" s="9">
        <f>tbl_Data[[#This Row],[Revenue from Ads]]/tbl_Data[[#This Row],[Ad Cost]]</f>
        <v>1.5129256865912764</v>
      </c>
    </row>
    <row r="652" spans="1:13" x14ac:dyDescent="0.35">
      <c r="A652" s="8">
        <v>45166</v>
      </c>
      <c r="B652" t="s">
        <v>17</v>
      </c>
      <c r="C652" s="9">
        <v>45549</v>
      </c>
      <c r="D652">
        <v>492887</v>
      </c>
      <c r="E652">
        <v>3985</v>
      </c>
      <c r="F652" t="s">
        <v>11</v>
      </c>
      <c r="G652">
        <v>267</v>
      </c>
      <c r="H652" s="9">
        <v>19354.09</v>
      </c>
      <c r="I652" s="9">
        <f>tbl_Data[[#This Row],[Ad Cost]]/tbl_Data[[#This Row],[Impressions]]</f>
        <v>9.2412662537254983E-2</v>
      </c>
      <c r="J652" s="10">
        <f>tbl_Data[[#This Row],[Conversions]]/tbl_Data[[#This Row],[Clicks]]</f>
        <v>6.7001254705144286E-2</v>
      </c>
      <c r="K652" s="9">
        <f>tbl_Data[[#This Row],[Ad Cost]]/tbl_Data[[#This Row],[Conversions]]</f>
        <v>170.59550561797752</v>
      </c>
      <c r="L652" s="10">
        <f>(tbl_Data[[#This Row],[Clicks]]/tbl_Data[[#This Row],[Impressions]])</f>
        <v>8.0850174583626672E-3</v>
      </c>
      <c r="M652" s="9">
        <f>tbl_Data[[#This Row],[Revenue from Ads]]/tbl_Data[[#This Row],[Ad Cost]]</f>
        <v>0.42490702320577839</v>
      </c>
    </row>
    <row r="653" spans="1:13" x14ac:dyDescent="0.35">
      <c r="A653" s="8">
        <v>45167</v>
      </c>
      <c r="B653" t="s">
        <v>12</v>
      </c>
      <c r="C653" s="9">
        <v>43744</v>
      </c>
      <c r="D653">
        <v>432668</v>
      </c>
      <c r="E653">
        <v>7315</v>
      </c>
      <c r="F653" t="s">
        <v>11</v>
      </c>
      <c r="G653">
        <v>173</v>
      </c>
      <c r="H653" s="9">
        <v>39642.61</v>
      </c>
      <c r="I653" s="9">
        <f>tbl_Data[[#This Row],[Ad Cost]]/tbl_Data[[#This Row],[Impressions]]</f>
        <v>0.10110292418205183</v>
      </c>
      <c r="J653" s="10">
        <f>tbl_Data[[#This Row],[Conversions]]/tbl_Data[[#This Row],[Clicks]]</f>
        <v>2.3650034176349966E-2</v>
      </c>
      <c r="K653" s="9">
        <f>tbl_Data[[#This Row],[Ad Cost]]/tbl_Data[[#This Row],[Conversions]]</f>
        <v>252.85549132947978</v>
      </c>
      <c r="L653" s="10">
        <f>(tbl_Data[[#This Row],[Clicks]]/tbl_Data[[#This Row],[Impressions]])</f>
        <v>1.6906727560161601E-2</v>
      </c>
      <c r="M653" s="9">
        <f>tbl_Data[[#This Row],[Revenue from Ads]]/tbl_Data[[#This Row],[Ad Cost]]</f>
        <v>0.90624108449158747</v>
      </c>
    </row>
    <row r="654" spans="1:13" x14ac:dyDescent="0.35">
      <c r="A654" s="8">
        <v>45167</v>
      </c>
      <c r="B654" t="s">
        <v>19</v>
      </c>
      <c r="C654" s="9">
        <v>49305</v>
      </c>
      <c r="D654">
        <v>486188</v>
      </c>
      <c r="E654">
        <v>12778</v>
      </c>
      <c r="F654" t="s">
        <v>13</v>
      </c>
      <c r="G654">
        <v>320</v>
      </c>
      <c r="H654" s="9">
        <v>23814.68</v>
      </c>
      <c r="I654" s="9">
        <f>tbl_Data[[#This Row],[Ad Cost]]/tbl_Data[[#This Row],[Impressions]]</f>
        <v>0.10141138818728558</v>
      </c>
      <c r="J654" s="10">
        <f>tbl_Data[[#This Row],[Conversions]]/tbl_Data[[#This Row],[Clicks]]</f>
        <v>2.5043042729691659E-2</v>
      </c>
      <c r="K654" s="9">
        <f>tbl_Data[[#This Row],[Ad Cost]]/tbl_Data[[#This Row],[Conversions]]</f>
        <v>154.078125</v>
      </c>
      <c r="L654" s="10">
        <f>(tbl_Data[[#This Row],[Clicks]]/tbl_Data[[#This Row],[Impressions]])</f>
        <v>2.6282014364813613E-2</v>
      </c>
      <c r="M654" s="9">
        <f>tbl_Data[[#This Row],[Revenue from Ads]]/tbl_Data[[#This Row],[Ad Cost]]</f>
        <v>0.48300740290031435</v>
      </c>
    </row>
    <row r="655" spans="1:13" x14ac:dyDescent="0.35">
      <c r="A655" s="8">
        <v>45167</v>
      </c>
      <c r="B655" t="s">
        <v>16</v>
      </c>
      <c r="C655" s="9">
        <v>13445</v>
      </c>
      <c r="D655">
        <v>363674</v>
      </c>
      <c r="E655">
        <v>18207</v>
      </c>
      <c r="F655" t="s">
        <v>13</v>
      </c>
      <c r="G655">
        <v>381</v>
      </c>
      <c r="H655" s="9">
        <v>37961.75</v>
      </c>
      <c r="I655" s="9">
        <f>tbl_Data[[#This Row],[Ad Cost]]/tbl_Data[[#This Row],[Impressions]]</f>
        <v>3.6969923612906061E-2</v>
      </c>
      <c r="J655" s="10">
        <f>tbl_Data[[#This Row],[Conversions]]/tbl_Data[[#This Row],[Clicks]]</f>
        <v>2.0926017465809854E-2</v>
      </c>
      <c r="K655" s="9">
        <f>tbl_Data[[#This Row],[Ad Cost]]/tbl_Data[[#This Row],[Conversions]]</f>
        <v>35.288713910761153</v>
      </c>
      <c r="L655" s="10">
        <f>(tbl_Data[[#This Row],[Clicks]]/tbl_Data[[#This Row],[Impressions]])</f>
        <v>5.0064068368923818E-2</v>
      </c>
      <c r="M655" s="9">
        <f>tbl_Data[[#This Row],[Revenue from Ads]]/tbl_Data[[#This Row],[Ad Cost]]</f>
        <v>2.8234845667534398</v>
      </c>
    </row>
    <row r="656" spans="1:13" x14ac:dyDescent="0.35">
      <c r="A656" s="8">
        <v>45168</v>
      </c>
      <c r="B656" t="s">
        <v>16</v>
      </c>
      <c r="C656" s="9">
        <v>15577</v>
      </c>
      <c r="D656">
        <v>273444</v>
      </c>
      <c r="E656">
        <v>6206</v>
      </c>
      <c r="F656" t="s">
        <v>13</v>
      </c>
      <c r="G656" s="11">
        <v>446</v>
      </c>
      <c r="H656" s="9">
        <v>52313.54</v>
      </c>
      <c r="I656" s="9">
        <f>tbl_Data[[#This Row],[Ad Cost]]/tbl_Data[[#This Row],[Impressions]]</f>
        <v>5.6965960123462209E-2</v>
      </c>
      <c r="J656" s="10">
        <f>tbl_Data[[#This Row],[Conversions]]/tbl_Data[[#This Row],[Clicks]]</f>
        <v>7.1865936190783117E-2</v>
      </c>
      <c r="K656" s="9">
        <f>tbl_Data[[#This Row],[Ad Cost]]/tbl_Data[[#This Row],[Conversions]]</f>
        <v>34.926008968609864</v>
      </c>
      <c r="L656" s="10">
        <f>(tbl_Data[[#This Row],[Clicks]]/tbl_Data[[#This Row],[Impressions]])</f>
        <v>2.2695689062477143E-2</v>
      </c>
      <c r="M656" s="9">
        <f>tbl_Data[[#This Row],[Revenue from Ads]]/tbl_Data[[#This Row],[Ad Cost]]</f>
        <v>3.3583835141554856</v>
      </c>
    </row>
    <row r="657" spans="1:13" x14ac:dyDescent="0.35">
      <c r="A657" s="8">
        <v>45168</v>
      </c>
      <c r="B657" t="s">
        <v>20</v>
      </c>
      <c r="C657" s="9">
        <v>19389</v>
      </c>
      <c r="D657">
        <v>417170</v>
      </c>
      <c r="E657">
        <v>17912</v>
      </c>
      <c r="F657" t="s">
        <v>11</v>
      </c>
      <c r="G657" s="11">
        <v>128</v>
      </c>
      <c r="H657" s="9">
        <v>55555.46</v>
      </c>
      <c r="I657" s="9">
        <f>tbl_Data[[#This Row],[Ad Cost]]/tbl_Data[[#This Row],[Impressions]]</f>
        <v>4.6477455234077238E-2</v>
      </c>
      <c r="J657" s="10">
        <f>tbl_Data[[#This Row],[Conversions]]/tbl_Data[[#This Row],[Clicks]]</f>
        <v>7.1460473425636441E-3</v>
      </c>
      <c r="K657" s="9">
        <f>tbl_Data[[#This Row],[Ad Cost]]/tbl_Data[[#This Row],[Conversions]]</f>
        <v>151.4765625</v>
      </c>
      <c r="L657" s="10">
        <f>(tbl_Data[[#This Row],[Clicks]]/tbl_Data[[#This Row],[Impressions]])</f>
        <v>4.2936932185919409E-2</v>
      </c>
      <c r="M657" s="9">
        <f>tbl_Data[[#This Row],[Revenue from Ads]]/tbl_Data[[#This Row],[Ad Cost]]</f>
        <v>2.8653081644231264</v>
      </c>
    </row>
    <row r="658" spans="1:13" x14ac:dyDescent="0.35">
      <c r="A658" s="8">
        <v>45168</v>
      </c>
      <c r="B658" t="s">
        <v>17</v>
      </c>
      <c r="C658" s="9">
        <v>19120</v>
      </c>
      <c r="D658">
        <v>323982</v>
      </c>
      <c r="E658">
        <v>6625</v>
      </c>
      <c r="F658" t="s">
        <v>13</v>
      </c>
      <c r="G658">
        <v>69</v>
      </c>
      <c r="H658" s="9">
        <v>40943.46</v>
      </c>
      <c r="I658" s="9">
        <f>tbl_Data[[#This Row],[Ad Cost]]/tbl_Data[[#This Row],[Impressions]]</f>
        <v>5.9015624324808169E-2</v>
      </c>
      <c r="J658" s="10">
        <f>tbl_Data[[#This Row],[Conversions]]/tbl_Data[[#This Row],[Clicks]]</f>
        <v>1.0415094339622642E-2</v>
      </c>
      <c r="K658" s="9">
        <f>tbl_Data[[#This Row],[Ad Cost]]/tbl_Data[[#This Row],[Conversions]]</f>
        <v>277.10144927536231</v>
      </c>
      <c r="L658" s="10">
        <f>(tbl_Data[[#This Row],[Clicks]]/tbl_Data[[#This Row],[Impressions]])</f>
        <v>2.0448666901247602E-2</v>
      </c>
      <c r="M658" s="9">
        <f>tbl_Data[[#This Row],[Revenue from Ads]]/tbl_Data[[#This Row],[Ad Cost]]</f>
        <v>2.1413943514644349</v>
      </c>
    </row>
    <row r="659" spans="1:13" x14ac:dyDescent="0.35">
      <c r="A659" s="8">
        <v>45168</v>
      </c>
      <c r="B659" t="s">
        <v>20</v>
      </c>
      <c r="C659" s="9">
        <v>33487</v>
      </c>
      <c r="D659">
        <v>228782</v>
      </c>
      <c r="E659">
        <v>5428</v>
      </c>
      <c r="F659" t="s">
        <v>11</v>
      </c>
      <c r="G659">
        <v>449</v>
      </c>
      <c r="H659" s="9">
        <v>54785.62</v>
      </c>
      <c r="I659" s="9">
        <f>tbl_Data[[#This Row],[Ad Cost]]/tbl_Data[[#This Row],[Impressions]]</f>
        <v>0.14637078091807923</v>
      </c>
      <c r="J659" s="10">
        <f>tbl_Data[[#This Row],[Conversions]]/tbl_Data[[#This Row],[Clicks]]</f>
        <v>8.2719233603537209E-2</v>
      </c>
      <c r="K659" s="9">
        <f>tbl_Data[[#This Row],[Ad Cost]]/tbl_Data[[#This Row],[Conversions]]</f>
        <v>74.581291759465472</v>
      </c>
      <c r="L659" s="10">
        <f>(tbl_Data[[#This Row],[Clicks]]/tbl_Data[[#This Row],[Impressions]])</f>
        <v>2.3725642751615074E-2</v>
      </c>
      <c r="M659" s="9">
        <f>tbl_Data[[#This Row],[Revenue from Ads]]/tbl_Data[[#This Row],[Ad Cost]]</f>
        <v>1.6360265177531581</v>
      </c>
    </row>
    <row r="660" spans="1:13" x14ac:dyDescent="0.35">
      <c r="A660" s="8">
        <v>45168</v>
      </c>
      <c r="B660" t="s">
        <v>14</v>
      </c>
      <c r="C660" s="9">
        <v>20927</v>
      </c>
      <c r="D660">
        <v>472680</v>
      </c>
      <c r="E660">
        <v>10516</v>
      </c>
      <c r="F660" t="s">
        <v>11</v>
      </c>
      <c r="G660">
        <v>397</v>
      </c>
      <c r="H660" s="9">
        <v>54909.88</v>
      </c>
      <c r="I660" s="9">
        <f>tbl_Data[[#This Row],[Ad Cost]]/tbl_Data[[#This Row],[Impressions]]</f>
        <v>4.427308115426927E-2</v>
      </c>
      <c r="J660" s="10">
        <f>tbl_Data[[#This Row],[Conversions]]/tbl_Data[[#This Row],[Clicks]]</f>
        <v>3.7751996957017878E-2</v>
      </c>
      <c r="K660" s="9">
        <f>tbl_Data[[#This Row],[Ad Cost]]/tbl_Data[[#This Row],[Conversions]]</f>
        <v>52.712846347607055</v>
      </c>
      <c r="L660" s="10">
        <f>(tbl_Data[[#This Row],[Clicks]]/tbl_Data[[#This Row],[Impressions]])</f>
        <v>2.2247609376322249E-2</v>
      </c>
      <c r="M660" s="9">
        <f>tbl_Data[[#This Row],[Revenue from Ads]]/tbl_Data[[#This Row],[Ad Cost]]</f>
        <v>2.6238772877144356</v>
      </c>
    </row>
    <row r="661" spans="1:13" x14ac:dyDescent="0.35">
      <c r="A661" s="8">
        <v>45169</v>
      </c>
      <c r="B661" t="s">
        <v>19</v>
      </c>
      <c r="C661" s="9">
        <v>10286</v>
      </c>
      <c r="D661">
        <v>447871</v>
      </c>
      <c r="E661">
        <v>7414</v>
      </c>
      <c r="F661" t="s">
        <v>24</v>
      </c>
      <c r="G661">
        <v>365</v>
      </c>
      <c r="H661" s="9">
        <v>63557.95</v>
      </c>
      <c r="I661" s="9">
        <f>tbl_Data[[#This Row],[Ad Cost]]/tbl_Data[[#This Row],[Impressions]]</f>
        <v>2.2966434531371756E-2</v>
      </c>
      <c r="J661" s="10">
        <f>tbl_Data[[#This Row],[Conversions]]/tbl_Data[[#This Row],[Clicks]]</f>
        <v>4.9231184246021041E-2</v>
      </c>
      <c r="K661" s="9">
        <f>tbl_Data[[#This Row],[Ad Cost]]/tbl_Data[[#This Row],[Conversions]]</f>
        <v>28.18082191780822</v>
      </c>
      <c r="L661" s="10">
        <f>(tbl_Data[[#This Row],[Clicks]]/tbl_Data[[#This Row],[Impressions]])</f>
        <v>1.6553873771688724E-2</v>
      </c>
      <c r="M661" s="9">
        <f>tbl_Data[[#This Row],[Revenue from Ads]]/tbl_Data[[#This Row],[Ad Cost]]</f>
        <v>6.1790734979583899</v>
      </c>
    </row>
    <row r="662" spans="1:13" x14ac:dyDescent="0.35">
      <c r="A662" s="8">
        <v>45169</v>
      </c>
      <c r="B662" t="s">
        <v>20</v>
      </c>
      <c r="C662" s="9">
        <v>9415.2000000000007</v>
      </c>
      <c r="D662">
        <v>359540</v>
      </c>
      <c r="E662">
        <v>13825</v>
      </c>
      <c r="F662" t="s">
        <v>13</v>
      </c>
      <c r="G662">
        <v>333</v>
      </c>
      <c r="H662" s="9">
        <v>33728.050000000003</v>
      </c>
      <c r="I662" s="9">
        <f>tbl_Data[[#This Row],[Ad Cost]]/tbl_Data[[#This Row],[Impressions]]</f>
        <v>2.6186794237080716E-2</v>
      </c>
      <c r="J662" s="10">
        <f>tbl_Data[[#This Row],[Conversions]]/tbl_Data[[#This Row],[Clicks]]</f>
        <v>2.4086799276672694E-2</v>
      </c>
      <c r="K662" s="9">
        <f>tbl_Data[[#This Row],[Ad Cost]]/tbl_Data[[#This Row],[Conversions]]</f>
        <v>28.273873873873875</v>
      </c>
      <c r="L662" s="10">
        <f>(tbl_Data[[#This Row],[Clicks]]/tbl_Data[[#This Row],[Impressions]])</f>
        <v>3.8451910774879014E-2</v>
      </c>
      <c r="M662" s="9">
        <f>tbl_Data[[#This Row],[Revenue from Ads]]/tbl_Data[[#This Row],[Ad Cost]]</f>
        <v>3.5822977738125585</v>
      </c>
    </row>
    <row r="663" spans="1:13" x14ac:dyDescent="0.35">
      <c r="A663" s="8">
        <v>45170</v>
      </c>
      <c r="B663" t="s">
        <v>16</v>
      </c>
      <c r="C663" s="9">
        <v>20361</v>
      </c>
      <c r="D663">
        <v>340437</v>
      </c>
      <c r="E663">
        <v>7579</v>
      </c>
      <c r="F663" t="s">
        <v>13</v>
      </c>
      <c r="G663">
        <v>469</v>
      </c>
      <c r="H663" s="9">
        <v>35874.28</v>
      </c>
      <c r="I663" s="9">
        <f>tbl_Data[[#This Row],[Ad Cost]]/tbl_Data[[#This Row],[Impressions]]</f>
        <v>5.9808422703760168E-2</v>
      </c>
      <c r="J663" s="10">
        <f>tbl_Data[[#This Row],[Conversions]]/tbl_Data[[#This Row],[Clicks]]</f>
        <v>6.1881514711703389E-2</v>
      </c>
      <c r="K663" s="9">
        <f>tbl_Data[[#This Row],[Ad Cost]]/tbl_Data[[#This Row],[Conversions]]</f>
        <v>43.413646055437098</v>
      </c>
      <c r="L663" s="10">
        <f>(tbl_Data[[#This Row],[Clicks]]/tbl_Data[[#This Row],[Impressions]])</f>
        <v>2.2262562529924774E-2</v>
      </c>
      <c r="M663" s="9">
        <f>tbl_Data[[#This Row],[Revenue from Ads]]/tbl_Data[[#This Row],[Ad Cost]]</f>
        <v>1.7619114974706547</v>
      </c>
    </row>
    <row r="664" spans="1:13" x14ac:dyDescent="0.35">
      <c r="A664" s="8">
        <v>45171</v>
      </c>
      <c r="B664" t="s">
        <v>17</v>
      </c>
      <c r="C664" s="9">
        <v>2831.3</v>
      </c>
      <c r="D664">
        <v>493850</v>
      </c>
      <c r="E664">
        <v>17964</v>
      </c>
      <c r="F664" t="s">
        <v>13</v>
      </c>
      <c r="G664">
        <v>474</v>
      </c>
      <c r="H664" s="9">
        <v>32915.57</v>
      </c>
      <c r="I664" s="9">
        <f>tbl_Data[[#This Row],[Ad Cost]]/tbl_Data[[#This Row],[Impressions]]</f>
        <v>5.7331173433228721E-3</v>
      </c>
      <c r="J664" s="10">
        <f>tbl_Data[[#This Row],[Conversions]]/tbl_Data[[#This Row],[Clicks]]</f>
        <v>2.6386105544422177E-2</v>
      </c>
      <c r="K664" s="9">
        <f>tbl_Data[[#This Row],[Ad Cost]]/tbl_Data[[#This Row],[Conversions]]</f>
        <v>5.9732067510548523</v>
      </c>
      <c r="L664" s="10">
        <f>(tbl_Data[[#This Row],[Clicks]]/tbl_Data[[#This Row],[Impressions]])</f>
        <v>3.637541763693429E-2</v>
      </c>
      <c r="M664" s="9">
        <f>tbl_Data[[#This Row],[Revenue from Ads]]/tbl_Data[[#This Row],[Ad Cost]]</f>
        <v>11.625603079857308</v>
      </c>
    </row>
    <row r="665" spans="1:13" x14ac:dyDescent="0.35">
      <c r="A665" s="8">
        <v>45171</v>
      </c>
      <c r="B665" t="s">
        <v>20</v>
      </c>
      <c r="C665" s="9">
        <v>36343</v>
      </c>
      <c r="D665">
        <v>205658</v>
      </c>
      <c r="E665">
        <v>10325</v>
      </c>
      <c r="F665" t="s">
        <v>11</v>
      </c>
      <c r="G665">
        <v>159</v>
      </c>
      <c r="H665" s="9">
        <v>61035.37</v>
      </c>
      <c r="I665" s="9">
        <f>tbl_Data[[#This Row],[Ad Cost]]/tbl_Data[[#This Row],[Impressions]]</f>
        <v>0.17671571249355728</v>
      </c>
      <c r="J665" s="10">
        <f>tbl_Data[[#This Row],[Conversions]]/tbl_Data[[#This Row],[Clicks]]</f>
        <v>1.5399515738498789E-2</v>
      </c>
      <c r="K665" s="9">
        <f>tbl_Data[[#This Row],[Ad Cost]]/tbl_Data[[#This Row],[Conversions]]</f>
        <v>228.57232704402514</v>
      </c>
      <c r="L665" s="10">
        <f>(tbl_Data[[#This Row],[Clicks]]/tbl_Data[[#This Row],[Impressions]])</f>
        <v>5.0204708788376823E-2</v>
      </c>
      <c r="M665" s="9">
        <f>tbl_Data[[#This Row],[Revenue from Ads]]/tbl_Data[[#This Row],[Ad Cost]]</f>
        <v>1.6794257491126214</v>
      </c>
    </row>
    <row r="666" spans="1:13" x14ac:dyDescent="0.35">
      <c r="A666" s="8">
        <v>45172</v>
      </c>
      <c r="B666" t="s">
        <v>15</v>
      </c>
      <c r="C666" s="9">
        <v>27573</v>
      </c>
      <c r="D666">
        <v>401151</v>
      </c>
      <c r="E666">
        <v>19266</v>
      </c>
      <c r="F666" t="s">
        <v>13</v>
      </c>
      <c r="G666">
        <v>502</v>
      </c>
      <c r="H666" s="9">
        <v>60273.41</v>
      </c>
      <c r="I666" s="9">
        <f>tbl_Data[[#This Row],[Ad Cost]]/tbl_Data[[#This Row],[Impressions]]</f>
        <v>6.8734715855126874E-2</v>
      </c>
      <c r="J666" s="10">
        <f>tbl_Data[[#This Row],[Conversions]]/tbl_Data[[#This Row],[Clicks]]</f>
        <v>2.6056264922661682E-2</v>
      </c>
      <c r="K666" s="9">
        <f>tbl_Data[[#This Row],[Ad Cost]]/tbl_Data[[#This Row],[Conversions]]</f>
        <v>54.926294820717132</v>
      </c>
      <c r="L666" s="10">
        <f>(tbl_Data[[#This Row],[Clicks]]/tbl_Data[[#This Row],[Impressions]])</f>
        <v>4.8026802874727971E-2</v>
      </c>
      <c r="M666" s="9">
        <f>tbl_Data[[#This Row],[Revenue from Ads]]/tbl_Data[[#This Row],[Ad Cost]]</f>
        <v>2.1859576397200162</v>
      </c>
    </row>
    <row r="667" spans="1:13" x14ac:dyDescent="0.35">
      <c r="A667" s="8">
        <v>45173</v>
      </c>
      <c r="B667" t="s">
        <v>20</v>
      </c>
      <c r="C667" s="9">
        <v>21118</v>
      </c>
      <c r="D667">
        <v>414530</v>
      </c>
      <c r="E667">
        <v>9951</v>
      </c>
      <c r="F667" t="s">
        <v>13</v>
      </c>
      <c r="G667" s="11">
        <v>119</v>
      </c>
      <c r="H667" s="9">
        <v>32103.71</v>
      </c>
      <c r="I667" s="9">
        <f>tbl_Data[[#This Row],[Ad Cost]]/tbl_Data[[#This Row],[Impressions]]</f>
        <v>5.0944443104238533E-2</v>
      </c>
      <c r="J667" s="10">
        <f>tbl_Data[[#This Row],[Conversions]]/tbl_Data[[#This Row],[Clicks]]</f>
        <v>1.1958597125916993E-2</v>
      </c>
      <c r="K667" s="9">
        <f>tbl_Data[[#This Row],[Ad Cost]]/tbl_Data[[#This Row],[Conversions]]</f>
        <v>177.46218487394958</v>
      </c>
      <c r="L667" s="10">
        <f>(tbl_Data[[#This Row],[Clicks]]/tbl_Data[[#This Row],[Impressions]])</f>
        <v>2.4005500205051503E-2</v>
      </c>
      <c r="M667" s="9">
        <f>tbl_Data[[#This Row],[Revenue from Ads]]/tbl_Data[[#This Row],[Ad Cost]]</f>
        <v>1.5202059854152854</v>
      </c>
    </row>
    <row r="668" spans="1:13" x14ac:dyDescent="0.35">
      <c r="A668" s="8">
        <v>45174</v>
      </c>
      <c r="B668" t="s">
        <v>12</v>
      </c>
      <c r="C668" s="9">
        <v>41058</v>
      </c>
      <c r="D668">
        <v>220802</v>
      </c>
      <c r="E668">
        <v>16371</v>
      </c>
      <c r="F668" t="s">
        <v>13</v>
      </c>
      <c r="G668">
        <v>277</v>
      </c>
      <c r="H668" s="9">
        <v>44258.89</v>
      </c>
      <c r="I668" s="9">
        <f>tbl_Data[[#This Row],[Ad Cost]]/tbl_Data[[#This Row],[Impressions]]</f>
        <v>0.18594940263222254</v>
      </c>
      <c r="J668" s="10">
        <f>tbl_Data[[#This Row],[Conversions]]/tbl_Data[[#This Row],[Clicks]]</f>
        <v>1.6920163704110928E-2</v>
      </c>
      <c r="K668" s="9">
        <f>tbl_Data[[#This Row],[Ad Cost]]/tbl_Data[[#This Row],[Conversions]]</f>
        <v>148.22382671480145</v>
      </c>
      <c r="L668" s="10">
        <f>(tbl_Data[[#This Row],[Clicks]]/tbl_Data[[#This Row],[Impressions]])</f>
        <v>7.4143350150813858E-2</v>
      </c>
      <c r="M668" s="9">
        <f>tbl_Data[[#This Row],[Revenue from Ads]]/tbl_Data[[#This Row],[Ad Cost]]</f>
        <v>1.0779602026401676</v>
      </c>
    </row>
    <row r="669" spans="1:13" x14ac:dyDescent="0.35">
      <c r="A669" s="8">
        <v>45174</v>
      </c>
      <c r="B669" t="s">
        <v>19</v>
      </c>
      <c r="C669" s="9">
        <v>8556.1</v>
      </c>
      <c r="D669">
        <v>420636</v>
      </c>
      <c r="E669">
        <v>6945</v>
      </c>
      <c r="F669" t="s">
        <v>13</v>
      </c>
      <c r="G669">
        <v>323</v>
      </c>
      <c r="H669" s="9">
        <v>27803.91</v>
      </c>
      <c r="I669" s="9">
        <f>tbl_Data[[#This Row],[Ad Cost]]/tbl_Data[[#This Row],[Impressions]]</f>
        <v>2.0340864785705456E-2</v>
      </c>
      <c r="J669" s="10">
        <f>tbl_Data[[#This Row],[Conversions]]/tbl_Data[[#This Row],[Clicks]]</f>
        <v>4.6508279337652988E-2</v>
      </c>
      <c r="K669" s="9">
        <f>tbl_Data[[#This Row],[Ad Cost]]/tbl_Data[[#This Row],[Conversions]]</f>
        <v>26.489473684210527</v>
      </c>
      <c r="L669" s="10">
        <f>(tbl_Data[[#This Row],[Clicks]]/tbl_Data[[#This Row],[Impressions]])</f>
        <v>1.6510712349870196E-2</v>
      </c>
      <c r="M669" s="9">
        <f>tbl_Data[[#This Row],[Revenue from Ads]]/tbl_Data[[#This Row],[Ad Cost]]</f>
        <v>3.2496008695550542</v>
      </c>
    </row>
    <row r="670" spans="1:13" x14ac:dyDescent="0.35">
      <c r="A670" s="8">
        <v>45174</v>
      </c>
      <c r="B670" t="s">
        <v>19</v>
      </c>
      <c r="C670" s="9">
        <v>39417</v>
      </c>
      <c r="D670">
        <v>338511</v>
      </c>
      <c r="E670">
        <v>18128</v>
      </c>
      <c r="F670" t="s">
        <v>13</v>
      </c>
      <c r="G670">
        <v>417</v>
      </c>
      <c r="H670" s="9">
        <v>32732.27</v>
      </c>
      <c r="I670" s="9">
        <f>tbl_Data[[#This Row],[Ad Cost]]/tbl_Data[[#This Row],[Impressions]]</f>
        <v>0.11644230172727031</v>
      </c>
      <c r="J670" s="10">
        <f>tbl_Data[[#This Row],[Conversions]]/tbl_Data[[#This Row],[Clicks]]</f>
        <v>2.3003089143865844E-2</v>
      </c>
      <c r="K670" s="9">
        <f>tbl_Data[[#This Row],[Ad Cost]]/tbl_Data[[#This Row],[Conversions]]</f>
        <v>94.525179856115102</v>
      </c>
      <c r="L670" s="10">
        <f>(tbl_Data[[#This Row],[Clicks]]/tbl_Data[[#This Row],[Impressions]])</f>
        <v>5.3552174080015127E-2</v>
      </c>
      <c r="M670" s="9">
        <f>tbl_Data[[#This Row],[Revenue from Ads]]/tbl_Data[[#This Row],[Ad Cost]]</f>
        <v>0.83040997539132866</v>
      </c>
    </row>
    <row r="671" spans="1:13" x14ac:dyDescent="0.35">
      <c r="A671" s="8">
        <v>45174</v>
      </c>
      <c r="B671" t="s">
        <v>15</v>
      </c>
      <c r="C671" s="9">
        <v>18030</v>
      </c>
      <c r="D671">
        <v>367509</v>
      </c>
      <c r="E671">
        <v>7376</v>
      </c>
      <c r="F671" t="s">
        <v>11</v>
      </c>
      <c r="G671">
        <v>426</v>
      </c>
      <c r="H671" s="9">
        <v>61966.75</v>
      </c>
      <c r="I671" s="9">
        <f>tbl_Data[[#This Row],[Ad Cost]]/tbl_Data[[#This Row],[Impressions]]</f>
        <v>4.9060023019844412E-2</v>
      </c>
      <c r="J671" s="10">
        <f>tbl_Data[[#This Row],[Conversions]]/tbl_Data[[#This Row],[Clicks]]</f>
        <v>5.7754880694143168E-2</v>
      </c>
      <c r="K671" s="9">
        <f>tbl_Data[[#This Row],[Ad Cost]]/tbl_Data[[#This Row],[Conversions]]</f>
        <v>42.323943661971832</v>
      </c>
      <c r="L671" s="10">
        <f>(tbl_Data[[#This Row],[Clicks]]/tbl_Data[[#This Row],[Impressions]])</f>
        <v>2.0070256782827086E-2</v>
      </c>
      <c r="M671" s="9">
        <f>tbl_Data[[#This Row],[Revenue from Ads]]/tbl_Data[[#This Row],[Ad Cost]]</f>
        <v>3.4368691070438158</v>
      </c>
    </row>
    <row r="672" spans="1:13" x14ac:dyDescent="0.35">
      <c r="A672" s="8">
        <v>45175</v>
      </c>
      <c r="B672" t="s">
        <v>15</v>
      </c>
      <c r="C672" s="9">
        <v>37675</v>
      </c>
      <c r="D672">
        <v>412059</v>
      </c>
      <c r="E672">
        <v>9830</v>
      </c>
      <c r="F672" t="s">
        <v>21</v>
      </c>
      <c r="G672">
        <v>591</v>
      </c>
      <c r="H672" s="9">
        <v>23056.17</v>
      </c>
      <c r="I672" s="9">
        <f>tbl_Data[[#This Row],[Ad Cost]]/tbl_Data[[#This Row],[Impressions]]</f>
        <v>9.1431081471342698E-2</v>
      </c>
      <c r="J672" s="10">
        <f>tbl_Data[[#This Row],[Conversions]]/tbl_Data[[#This Row],[Clicks]]</f>
        <v>6.0122075279755847E-2</v>
      </c>
      <c r="K672" s="9">
        <f>tbl_Data[[#This Row],[Ad Cost]]/tbl_Data[[#This Row],[Conversions]]</f>
        <v>63.747884940778341</v>
      </c>
      <c r="L672" s="10">
        <f>(tbl_Data[[#This Row],[Clicks]]/tbl_Data[[#This Row],[Impressions]])</f>
        <v>2.3855807056756436E-2</v>
      </c>
      <c r="M672" s="9">
        <f>tbl_Data[[#This Row],[Revenue from Ads]]/tbl_Data[[#This Row],[Ad Cost]]</f>
        <v>0.6119753151957531</v>
      </c>
    </row>
    <row r="673" spans="1:13" x14ac:dyDescent="0.35">
      <c r="A673" s="8">
        <v>45175</v>
      </c>
      <c r="B673" t="s">
        <v>14</v>
      </c>
      <c r="C673" s="9">
        <v>1098.5</v>
      </c>
      <c r="D673">
        <v>233704</v>
      </c>
      <c r="E673">
        <v>3053</v>
      </c>
      <c r="F673" t="s">
        <v>13</v>
      </c>
      <c r="G673">
        <v>284</v>
      </c>
      <c r="H673" s="9">
        <v>60505.34</v>
      </c>
      <c r="I673" s="9">
        <f>tbl_Data[[#This Row],[Ad Cost]]/tbl_Data[[#This Row],[Impressions]]</f>
        <v>4.7003902372231539E-3</v>
      </c>
      <c r="J673" s="10">
        <f>tbl_Data[[#This Row],[Conversions]]/tbl_Data[[#This Row],[Clicks]]</f>
        <v>9.3023255813953487E-2</v>
      </c>
      <c r="K673" s="9">
        <f>tbl_Data[[#This Row],[Ad Cost]]/tbl_Data[[#This Row],[Conversions]]</f>
        <v>3.867957746478873</v>
      </c>
      <c r="L673" s="10">
        <f>(tbl_Data[[#This Row],[Clicks]]/tbl_Data[[#This Row],[Impressions]])</f>
        <v>1.3063533358436312E-2</v>
      </c>
      <c r="M673" s="9">
        <f>tbl_Data[[#This Row],[Revenue from Ads]]/tbl_Data[[#This Row],[Ad Cost]]</f>
        <v>55.079963586709148</v>
      </c>
    </row>
    <row r="674" spans="1:13" x14ac:dyDescent="0.35">
      <c r="A674" s="8">
        <v>45176</v>
      </c>
      <c r="B674" t="s">
        <v>14</v>
      </c>
      <c r="C674" s="9">
        <v>45654</v>
      </c>
      <c r="D674">
        <v>246942</v>
      </c>
      <c r="E674">
        <v>3123</v>
      </c>
      <c r="F674" t="s">
        <v>13</v>
      </c>
      <c r="G674">
        <v>99</v>
      </c>
      <c r="H674" s="9">
        <v>33454.97</v>
      </c>
      <c r="I674" s="9">
        <f>tbl_Data[[#This Row],[Ad Cost]]/tbl_Data[[#This Row],[Impressions]]</f>
        <v>0.18487742060888793</v>
      </c>
      <c r="J674" s="10">
        <f>tbl_Data[[#This Row],[Conversions]]/tbl_Data[[#This Row],[Clicks]]</f>
        <v>3.1700288184438041E-2</v>
      </c>
      <c r="K674" s="9">
        <f>tbl_Data[[#This Row],[Ad Cost]]/tbl_Data[[#This Row],[Conversions]]</f>
        <v>461.15151515151513</v>
      </c>
      <c r="L674" s="10">
        <f>(tbl_Data[[#This Row],[Clicks]]/tbl_Data[[#This Row],[Impressions]])</f>
        <v>1.2646694365478533E-2</v>
      </c>
      <c r="M674" s="9">
        <f>tbl_Data[[#This Row],[Revenue from Ads]]/tbl_Data[[#This Row],[Ad Cost]]</f>
        <v>0.73279384062732733</v>
      </c>
    </row>
    <row r="675" spans="1:13" x14ac:dyDescent="0.35">
      <c r="A675" s="8">
        <v>45176</v>
      </c>
      <c r="B675" t="s">
        <v>20</v>
      </c>
      <c r="C675" s="9">
        <v>10526</v>
      </c>
      <c r="D675">
        <v>409684</v>
      </c>
      <c r="E675">
        <v>19304</v>
      </c>
      <c r="F675" t="s">
        <v>23</v>
      </c>
      <c r="G675">
        <v>247</v>
      </c>
      <c r="H675" s="9">
        <v>32909.75</v>
      </c>
      <c r="I675" s="9">
        <f>tbl_Data[[#This Row],[Ad Cost]]/tbl_Data[[#This Row],[Impressions]]</f>
        <v>2.5692973120746723E-2</v>
      </c>
      <c r="J675" s="10">
        <f>tbl_Data[[#This Row],[Conversions]]/tbl_Data[[#This Row],[Clicks]]</f>
        <v>1.2795275590551181E-2</v>
      </c>
      <c r="K675" s="9">
        <f>tbl_Data[[#This Row],[Ad Cost]]/tbl_Data[[#This Row],[Conversions]]</f>
        <v>42.615384615384613</v>
      </c>
      <c r="L675" s="10">
        <f>(tbl_Data[[#This Row],[Clicks]]/tbl_Data[[#This Row],[Impressions]])</f>
        <v>4.7119243123968715E-2</v>
      </c>
      <c r="M675" s="9">
        <f>tbl_Data[[#This Row],[Revenue from Ads]]/tbl_Data[[#This Row],[Ad Cost]]</f>
        <v>3.1265200456013682</v>
      </c>
    </row>
    <row r="676" spans="1:13" x14ac:dyDescent="0.35">
      <c r="A676" s="8">
        <v>45178</v>
      </c>
      <c r="B676" t="s">
        <v>20</v>
      </c>
      <c r="C676" s="9">
        <v>47410</v>
      </c>
      <c r="D676">
        <v>207087</v>
      </c>
      <c r="E676">
        <v>19099</v>
      </c>
      <c r="F676" t="s">
        <v>11</v>
      </c>
      <c r="G676">
        <v>470</v>
      </c>
      <c r="H676" s="9">
        <v>812236.39</v>
      </c>
      <c r="I676" s="9">
        <f>tbl_Data[[#This Row],[Ad Cost]]/tbl_Data[[#This Row],[Impressions]]</f>
        <v>0.2289375962759613</v>
      </c>
      <c r="J676" s="10">
        <f>tbl_Data[[#This Row],[Conversions]]/tbl_Data[[#This Row],[Clicks]]</f>
        <v>2.4608618252264517E-2</v>
      </c>
      <c r="K676" s="9">
        <f>tbl_Data[[#This Row],[Ad Cost]]/tbl_Data[[#This Row],[Conversions]]</f>
        <v>100.87234042553192</v>
      </c>
      <c r="L676" s="10">
        <f>(tbl_Data[[#This Row],[Clicks]]/tbl_Data[[#This Row],[Impressions]])</f>
        <v>9.2226938436502537E-2</v>
      </c>
      <c r="M676" s="9">
        <f>tbl_Data[[#This Row],[Revenue from Ads]]/tbl_Data[[#This Row],[Ad Cost]]</f>
        <v>17.132174435773045</v>
      </c>
    </row>
    <row r="677" spans="1:13" x14ac:dyDescent="0.35">
      <c r="A677" s="8">
        <v>45178</v>
      </c>
      <c r="B677" t="s">
        <v>20</v>
      </c>
      <c r="C677" s="9">
        <v>4562.6000000000004</v>
      </c>
      <c r="D677">
        <v>239885</v>
      </c>
      <c r="E677">
        <v>5886</v>
      </c>
      <c r="F677" t="s">
        <v>13</v>
      </c>
      <c r="G677">
        <v>469</v>
      </c>
      <c r="H677" s="9">
        <v>46594.51</v>
      </c>
      <c r="I677" s="9">
        <f>tbl_Data[[#This Row],[Ad Cost]]/tbl_Data[[#This Row],[Impressions]]</f>
        <v>1.9019947057965277E-2</v>
      </c>
      <c r="J677" s="10">
        <f>tbl_Data[[#This Row],[Conversions]]/tbl_Data[[#This Row],[Clicks]]</f>
        <v>7.968059802922188E-2</v>
      </c>
      <c r="K677" s="9">
        <f>tbl_Data[[#This Row],[Ad Cost]]/tbl_Data[[#This Row],[Conversions]]</f>
        <v>9.7283582089552247</v>
      </c>
      <c r="L677" s="10">
        <f>(tbl_Data[[#This Row],[Clicks]]/tbl_Data[[#This Row],[Impressions]])</f>
        <v>2.4536757196156493E-2</v>
      </c>
      <c r="M677" s="9">
        <f>tbl_Data[[#This Row],[Revenue from Ads]]/tbl_Data[[#This Row],[Ad Cost]]</f>
        <v>10.212271511857274</v>
      </c>
    </row>
    <row r="678" spans="1:13" x14ac:dyDescent="0.35">
      <c r="A678" s="8">
        <v>45178</v>
      </c>
      <c r="B678" t="s">
        <v>15</v>
      </c>
      <c r="C678" s="9">
        <v>11089</v>
      </c>
      <c r="D678">
        <v>301819</v>
      </c>
      <c r="E678">
        <v>17221</v>
      </c>
      <c r="F678" t="s">
        <v>11</v>
      </c>
      <c r="G678">
        <v>142</v>
      </c>
      <c r="H678" s="9">
        <v>33113.96</v>
      </c>
      <c r="I678" s="9">
        <f>tbl_Data[[#This Row],[Ad Cost]]/tbl_Data[[#This Row],[Impressions]]</f>
        <v>3.6740563052690522E-2</v>
      </c>
      <c r="J678" s="10">
        <f>tbl_Data[[#This Row],[Conversions]]/tbl_Data[[#This Row],[Clicks]]</f>
        <v>8.2457464723302946E-3</v>
      </c>
      <c r="K678" s="9">
        <f>tbl_Data[[#This Row],[Ad Cost]]/tbl_Data[[#This Row],[Conversions]]</f>
        <v>78.091549295774641</v>
      </c>
      <c r="L678" s="10">
        <f>(tbl_Data[[#This Row],[Clicks]]/tbl_Data[[#This Row],[Impressions]])</f>
        <v>5.7057375446873788E-2</v>
      </c>
      <c r="M678" s="9">
        <f>tbl_Data[[#This Row],[Revenue from Ads]]/tbl_Data[[#This Row],[Ad Cost]]</f>
        <v>2.9861989358824057</v>
      </c>
    </row>
    <row r="679" spans="1:13" x14ac:dyDescent="0.35">
      <c r="A679" s="8">
        <v>45179</v>
      </c>
      <c r="B679" t="s">
        <v>19</v>
      </c>
      <c r="C679" s="9">
        <v>10044</v>
      </c>
      <c r="D679">
        <v>310879</v>
      </c>
      <c r="E679">
        <v>18108</v>
      </c>
      <c r="F679" t="s">
        <v>22</v>
      </c>
      <c r="G679">
        <v>417</v>
      </c>
      <c r="H679" s="9">
        <v>54573.78</v>
      </c>
      <c r="I679" s="9">
        <f>tbl_Data[[#This Row],[Ad Cost]]/tbl_Data[[#This Row],[Impressions]]</f>
        <v>3.2308390081028308E-2</v>
      </c>
      <c r="J679" s="10">
        <f>tbl_Data[[#This Row],[Conversions]]/tbl_Data[[#This Row],[Clicks]]</f>
        <v>2.3028495692511596E-2</v>
      </c>
      <c r="K679" s="9">
        <f>tbl_Data[[#This Row],[Ad Cost]]/tbl_Data[[#This Row],[Conversions]]</f>
        <v>24.086330935251798</v>
      </c>
      <c r="L679" s="10">
        <f>(tbl_Data[[#This Row],[Clicks]]/tbl_Data[[#This Row],[Impressions]])</f>
        <v>5.8247742690886166E-2</v>
      </c>
      <c r="M679" s="9">
        <f>tbl_Data[[#This Row],[Revenue from Ads]]/tbl_Data[[#This Row],[Ad Cost]]</f>
        <v>5.4334707287933091</v>
      </c>
    </row>
    <row r="680" spans="1:13" x14ac:dyDescent="0.35">
      <c r="A680" s="8">
        <v>45180</v>
      </c>
      <c r="B680" t="s">
        <v>17</v>
      </c>
      <c r="C680" s="9">
        <v>6095.1</v>
      </c>
      <c r="D680">
        <v>247143</v>
      </c>
      <c r="E680">
        <v>18626</v>
      </c>
      <c r="F680" t="s">
        <v>13</v>
      </c>
      <c r="G680" s="11">
        <v>402</v>
      </c>
      <c r="H680" s="9">
        <v>53305.1</v>
      </c>
      <c r="I680" s="9">
        <f>tbl_Data[[#This Row],[Ad Cost]]/tbl_Data[[#This Row],[Impressions]]</f>
        <v>2.4662240079630013E-2</v>
      </c>
      <c r="J680" s="10">
        <f>tbl_Data[[#This Row],[Conversions]]/tbl_Data[[#This Row],[Clicks]]</f>
        <v>2.1582733812949641E-2</v>
      </c>
      <c r="K680" s="9">
        <f>tbl_Data[[#This Row],[Ad Cost]]/tbl_Data[[#This Row],[Conversions]]</f>
        <v>15.161940298507464</v>
      </c>
      <c r="L680" s="10">
        <f>(tbl_Data[[#This Row],[Clicks]]/tbl_Data[[#This Row],[Impressions]])</f>
        <v>7.5365274355332745E-2</v>
      </c>
      <c r="M680" s="9">
        <f>tbl_Data[[#This Row],[Revenue from Ads]]/tbl_Data[[#This Row],[Ad Cost]]</f>
        <v>8.7455661104821907</v>
      </c>
    </row>
    <row r="681" spans="1:13" x14ac:dyDescent="0.35">
      <c r="A681" s="8">
        <v>45180</v>
      </c>
      <c r="B681" t="s">
        <v>20</v>
      </c>
      <c r="C681" s="9">
        <v>34386</v>
      </c>
      <c r="D681">
        <v>437969</v>
      </c>
      <c r="E681">
        <v>10539</v>
      </c>
      <c r="F681" t="s">
        <v>11</v>
      </c>
      <c r="G681">
        <v>263</v>
      </c>
      <c r="H681" s="9">
        <v>218090.21</v>
      </c>
      <c r="I681" s="9">
        <f>tbl_Data[[#This Row],[Ad Cost]]/tbl_Data[[#This Row],[Impressions]]</f>
        <v>7.8512406129200921E-2</v>
      </c>
      <c r="J681" s="10">
        <f>tbl_Data[[#This Row],[Conversions]]/tbl_Data[[#This Row],[Clicks]]</f>
        <v>2.4954929310181232E-2</v>
      </c>
      <c r="K681" s="9">
        <f>tbl_Data[[#This Row],[Ad Cost]]/tbl_Data[[#This Row],[Conversions]]</f>
        <v>130.74524714828897</v>
      </c>
      <c r="L681" s="10">
        <f>(tbl_Data[[#This Row],[Clicks]]/tbl_Data[[#This Row],[Impressions]])</f>
        <v>2.4063346949213301E-2</v>
      </c>
      <c r="M681" s="9">
        <f>tbl_Data[[#This Row],[Revenue from Ads]]/tbl_Data[[#This Row],[Ad Cost]]</f>
        <v>6.342412900599081</v>
      </c>
    </row>
    <row r="682" spans="1:13" x14ac:dyDescent="0.35">
      <c r="A682" s="8">
        <v>45180</v>
      </c>
      <c r="B682" t="s">
        <v>20</v>
      </c>
      <c r="C682" s="9">
        <v>37861</v>
      </c>
      <c r="D682">
        <v>484848</v>
      </c>
      <c r="E682">
        <v>18259</v>
      </c>
      <c r="F682" t="s">
        <v>11</v>
      </c>
      <c r="G682">
        <v>180</v>
      </c>
      <c r="H682" s="9">
        <v>54969.9</v>
      </c>
      <c r="I682" s="9">
        <f>tbl_Data[[#This Row],[Ad Cost]]/tbl_Data[[#This Row],[Impressions]]</f>
        <v>7.8088390588390594E-2</v>
      </c>
      <c r="J682" s="10">
        <f>tbl_Data[[#This Row],[Conversions]]/tbl_Data[[#This Row],[Clicks]]</f>
        <v>9.8581521441480913E-3</v>
      </c>
      <c r="K682" s="9">
        <f>tbl_Data[[#This Row],[Ad Cost]]/tbl_Data[[#This Row],[Conversions]]</f>
        <v>210.3388888888889</v>
      </c>
      <c r="L682" s="10">
        <f>(tbl_Data[[#This Row],[Clicks]]/tbl_Data[[#This Row],[Impressions]])</f>
        <v>3.7659225159225158E-2</v>
      </c>
      <c r="M682" s="9">
        <f>tbl_Data[[#This Row],[Revenue from Ads]]/tbl_Data[[#This Row],[Ad Cost]]</f>
        <v>1.4518871662132538</v>
      </c>
    </row>
    <row r="683" spans="1:13" x14ac:dyDescent="0.35">
      <c r="A683" s="8">
        <v>45180</v>
      </c>
      <c r="B683" t="s">
        <v>20</v>
      </c>
      <c r="C683" s="9">
        <v>9811.4</v>
      </c>
      <c r="D683">
        <v>353739</v>
      </c>
      <c r="E683">
        <v>4575</v>
      </c>
      <c r="F683" t="s">
        <v>13</v>
      </c>
      <c r="G683">
        <v>415</v>
      </c>
      <c r="H683" s="9">
        <v>56729.39</v>
      </c>
      <c r="I683" s="9">
        <f>tbl_Data[[#This Row],[Ad Cost]]/tbl_Data[[#This Row],[Impressions]]</f>
        <v>2.7736268830974249E-2</v>
      </c>
      <c r="J683" s="10">
        <f>tbl_Data[[#This Row],[Conversions]]/tbl_Data[[#This Row],[Clicks]]</f>
        <v>9.0710382513661203E-2</v>
      </c>
      <c r="K683" s="9">
        <f>tbl_Data[[#This Row],[Ad Cost]]/tbl_Data[[#This Row],[Conversions]]</f>
        <v>23.641927710843373</v>
      </c>
      <c r="L683" s="10">
        <f>(tbl_Data[[#This Row],[Clicks]]/tbl_Data[[#This Row],[Impressions]])</f>
        <v>1.2933264355923435E-2</v>
      </c>
      <c r="M683" s="9">
        <f>tbl_Data[[#This Row],[Revenue from Ads]]/tbl_Data[[#This Row],[Ad Cost]]</f>
        <v>5.7819872801027374</v>
      </c>
    </row>
    <row r="684" spans="1:13" x14ac:dyDescent="0.35">
      <c r="A684" s="8">
        <v>45181</v>
      </c>
      <c r="B684" t="s">
        <v>20</v>
      </c>
      <c r="C684" s="9">
        <v>1872.3</v>
      </c>
      <c r="D684">
        <v>223664</v>
      </c>
      <c r="E684">
        <v>8354</v>
      </c>
      <c r="F684" t="s">
        <v>13</v>
      </c>
      <c r="G684">
        <v>309</v>
      </c>
      <c r="H684" s="9">
        <v>5998.81</v>
      </c>
      <c r="I684" s="9">
        <f>tbl_Data[[#This Row],[Ad Cost]]/tbl_Data[[#This Row],[Impressions]]</f>
        <v>8.3710387009085056E-3</v>
      </c>
      <c r="J684" s="10">
        <f>tbl_Data[[#This Row],[Conversions]]/tbl_Data[[#This Row],[Clicks]]</f>
        <v>3.6988269092650225E-2</v>
      </c>
      <c r="K684" s="9">
        <f>tbl_Data[[#This Row],[Ad Cost]]/tbl_Data[[#This Row],[Conversions]]</f>
        <v>6.0592233009708734</v>
      </c>
      <c r="L684" s="10">
        <f>(tbl_Data[[#This Row],[Clicks]]/tbl_Data[[#This Row],[Impressions]])</f>
        <v>3.7350668860433506E-2</v>
      </c>
      <c r="M684" s="9">
        <f>tbl_Data[[#This Row],[Revenue from Ads]]/tbl_Data[[#This Row],[Ad Cost]]</f>
        <v>3.203979063184319</v>
      </c>
    </row>
    <row r="685" spans="1:13" x14ac:dyDescent="0.35">
      <c r="A685" s="8">
        <v>45181</v>
      </c>
      <c r="B685" t="s">
        <v>14</v>
      </c>
      <c r="C685" s="9">
        <v>47328</v>
      </c>
      <c r="D685">
        <v>361188</v>
      </c>
      <c r="E685">
        <v>18722</v>
      </c>
      <c r="F685" t="s">
        <v>21</v>
      </c>
      <c r="G685">
        <v>457</v>
      </c>
      <c r="H685" s="9">
        <v>45631.26</v>
      </c>
      <c r="I685" s="9">
        <f>tbl_Data[[#This Row],[Ad Cost]]/tbl_Data[[#This Row],[Impressions]]</f>
        <v>0.13103425362968871</v>
      </c>
      <c r="J685" s="10">
        <f>tbl_Data[[#This Row],[Conversions]]/tbl_Data[[#This Row],[Clicks]]</f>
        <v>2.4409785279350497E-2</v>
      </c>
      <c r="K685" s="9">
        <f>tbl_Data[[#This Row],[Ad Cost]]/tbl_Data[[#This Row],[Conversions]]</f>
        <v>103.56236323851203</v>
      </c>
      <c r="L685" s="10">
        <f>(tbl_Data[[#This Row],[Clicks]]/tbl_Data[[#This Row],[Impressions]])</f>
        <v>5.1834501699945731E-2</v>
      </c>
      <c r="M685" s="9">
        <f>tbl_Data[[#This Row],[Revenue from Ads]]/tbl_Data[[#This Row],[Ad Cost]]</f>
        <v>0.96414934077079106</v>
      </c>
    </row>
    <row r="686" spans="1:13" x14ac:dyDescent="0.35">
      <c r="A686" s="8">
        <v>45181</v>
      </c>
      <c r="B686" t="s">
        <v>19</v>
      </c>
      <c r="C686" s="9">
        <v>31663</v>
      </c>
      <c r="D686">
        <v>364336</v>
      </c>
      <c r="E686">
        <v>18370</v>
      </c>
      <c r="F686" t="s">
        <v>11</v>
      </c>
      <c r="G686">
        <v>191</v>
      </c>
      <c r="H686" s="9">
        <v>21527.040000000001</v>
      </c>
      <c r="I686" s="9">
        <f>tbl_Data[[#This Row],[Ad Cost]]/tbl_Data[[#This Row],[Impressions]]</f>
        <v>8.6906042773703396E-2</v>
      </c>
      <c r="J686" s="10">
        <f>tbl_Data[[#This Row],[Conversions]]/tbl_Data[[#This Row],[Clicks]]</f>
        <v>1.0397387044093631E-2</v>
      </c>
      <c r="K686" s="9">
        <f>tbl_Data[[#This Row],[Ad Cost]]/tbl_Data[[#This Row],[Conversions]]</f>
        <v>165.77486910994764</v>
      </c>
      <c r="L686" s="10">
        <f>(tbl_Data[[#This Row],[Clicks]]/tbl_Data[[#This Row],[Impressions]])</f>
        <v>5.04204909753634E-2</v>
      </c>
      <c r="M686" s="9">
        <f>tbl_Data[[#This Row],[Revenue from Ads]]/tbl_Data[[#This Row],[Ad Cost]]</f>
        <v>0.67987998610365419</v>
      </c>
    </row>
    <row r="687" spans="1:13" x14ac:dyDescent="0.35">
      <c r="A687" s="8">
        <v>45182</v>
      </c>
      <c r="B687" t="s">
        <v>12</v>
      </c>
      <c r="C687" s="9">
        <v>9533.7999999999993</v>
      </c>
      <c r="D687">
        <v>371938</v>
      </c>
      <c r="E687">
        <v>10040</v>
      </c>
      <c r="F687" t="s">
        <v>13</v>
      </c>
      <c r="G687">
        <v>135</v>
      </c>
      <c r="H687" s="9">
        <v>83911</v>
      </c>
      <c r="I687" s="9">
        <f>tbl_Data[[#This Row],[Ad Cost]]/tbl_Data[[#This Row],[Impressions]]</f>
        <v>2.5632766751447818E-2</v>
      </c>
      <c r="J687" s="10">
        <f>tbl_Data[[#This Row],[Conversions]]/tbl_Data[[#This Row],[Clicks]]</f>
        <v>1.3446215139442231E-2</v>
      </c>
      <c r="K687" s="9">
        <f>tbl_Data[[#This Row],[Ad Cost]]/tbl_Data[[#This Row],[Conversions]]</f>
        <v>70.620740740740729</v>
      </c>
      <c r="L687" s="10">
        <f>(tbl_Data[[#This Row],[Clicks]]/tbl_Data[[#This Row],[Impressions]])</f>
        <v>2.6993746269539546E-2</v>
      </c>
      <c r="M687" s="9">
        <f>tbl_Data[[#This Row],[Revenue from Ads]]/tbl_Data[[#This Row],[Ad Cost]]</f>
        <v>8.8014223079989105</v>
      </c>
    </row>
    <row r="688" spans="1:13" x14ac:dyDescent="0.35">
      <c r="A688" s="8">
        <v>45183</v>
      </c>
      <c r="B688" t="s">
        <v>14</v>
      </c>
      <c r="C688" s="9">
        <v>44515</v>
      </c>
      <c r="D688">
        <v>320504</v>
      </c>
      <c r="E688">
        <v>19151</v>
      </c>
      <c r="F688" t="s">
        <v>13</v>
      </c>
      <c r="G688" s="11">
        <v>459</v>
      </c>
      <c r="H688" s="9">
        <v>258677</v>
      </c>
      <c r="I688" s="9">
        <f>tbl_Data[[#This Row],[Ad Cost]]/tbl_Data[[#This Row],[Impressions]]</f>
        <v>0.13889062226992488</v>
      </c>
      <c r="J688" s="10">
        <f>tbl_Data[[#This Row],[Conversions]]/tbl_Data[[#This Row],[Clicks]]</f>
        <v>2.3967416845073364E-2</v>
      </c>
      <c r="K688" s="9">
        <f>tbl_Data[[#This Row],[Ad Cost]]/tbl_Data[[#This Row],[Conversions]]</f>
        <v>96.982570806100213</v>
      </c>
      <c r="L688" s="10">
        <f>(tbl_Data[[#This Row],[Clicks]]/tbl_Data[[#This Row],[Impressions]])</f>
        <v>5.9752764396076179E-2</v>
      </c>
      <c r="M688" s="9">
        <f>tbl_Data[[#This Row],[Revenue from Ads]]/tbl_Data[[#This Row],[Ad Cost]]</f>
        <v>5.8110075255531841</v>
      </c>
    </row>
    <row r="689" spans="1:13" x14ac:dyDescent="0.35">
      <c r="A689" s="8">
        <v>45183</v>
      </c>
      <c r="B689" t="s">
        <v>14</v>
      </c>
      <c r="C689" s="9">
        <v>13183</v>
      </c>
      <c r="D689">
        <v>230862</v>
      </c>
      <c r="E689">
        <v>18902</v>
      </c>
      <c r="F689" t="s">
        <v>13</v>
      </c>
      <c r="G689" s="11">
        <v>272</v>
      </c>
      <c r="H689" s="9">
        <v>1826.12</v>
      </c>
      <c r="I689" s="9">
        <f>tbl_Data[[#This Row],[Ad Cost]]/tbl_Data[[#This Row],[Impressions]]</f>
        <v>5.7103377775467597E-2</v>
      </c>
      <c r="J689" s="10">
        <f>tbl_Data[[#This Row],[Conversions]]/tbl_Data[[#This Row],[Clicks]]</f>
        <v>1.4390011638980002E-2</v>
      </c>
      <c r="K689" s="9">
        <f>tbl_Data[[#This Row],[Ad Cost]]/tbl_Data[[#This Row],[Conversions]]</f>
        <v>48.466911764705884</v>
      </c>
      <c r="L689" s="10">
        <f>(tbl_Data[[#This Row],[Clicks]]/tbl_Data[[#This Row],[Impressions]])</f>
        <v>8.1875752614115796E-2</v>
      </c>
      <c r="M689" s="9">
        <f>tbl_Data[[#This Row],[Revenue from Ads]]/tbl_Data[[#This Row],[Ad Cost]]</f>
        <v>0.13852082227110671</v>
      </c>
    </row>
    <row r="690" spans="1:13" x14ac:dyDescent="0.35">
      <c r="A690" s="8">
        <v>45183</v>
      </c>
      <c r="B690" t="s">
        <v>20</v>
      </c>
      <c r="C690" s="9">
        <v>33398</v>
      </c>
      <c r="D690">
        <v>245464</v>
      </c>
      <c r="E690">
        <v>18851</v>
      </c>
      <c r="F690" t="s">
        <v>11</v>
      </c>
      <c r="G690">
        <v>121</v>
      </c>
      <c r="H690" s="9">
        <v>15157.55</v>
      </c>
      <c r="I690" s="9">
        <f>tbl_Data[[#This Row],[Ad Cost]]/tbl_Data[[#This Row],[Impressions]]</f>
        <v>0.13606068506990843</v>
      </c>
      <c r="J690" s="10">
        <f>tbl_Data[[#This Row],[Conversions]]/tbl_Data[[#This Row],[Clicks]]</f>
        <v>6.4187576255901541E-3</v>
      </c>
      <c r="K690" s="9">
        <f>tbl_Data[[#This Row],[Ad Cost]]/tbl_Data[[#This Row],[Conversions]]</f>
        <v>276.01652892561981</v>
      </c>
      <c r="L690" s="10">
        <f>(tbl_Data[[#This Row],[Clicks]]/tbl_Data[[#This Row],[Impressions]])</f>
        <v>7.6797412247824534E-2</v>
      </c>
      <c r="M690" s="9">
        <f>tbl_Data[[#This Row],[Revenue from Ads]]/tbl_Data[[#This Row],[Ad Cost]]</f>
        <v>0.45384603868495116</v>
      </c>
    </row>
    <row r="691" spans="1:13" x14ac:dyDescent="0.35">
      <c r="A691" s="8">
        <v>45183</v>
      </c>
      <c r="B691" t="s">
        <v>17</v>
      </c>
      <c r="C691" s="9">
        <v>48627</v>
      </c>
      <c r="D691">
        <v>489966</v>
      </c>
      <c r="E691">
        <v>19805</v>
      </c>
      <c r="F691" t="s">
        <v>11</v>
      </c>
      <c r="G691">
        <v>112</v>
      </c>
      <c r="H691" s="9">
        <v>23016.48</v>
      </c>
      <c r="I691" s="9">
        <f>tbl_Data[[#This Row],[Ad Cost]]/tbl_Data[[#This Row],[Impressions]]</f>
        <v>9.9245661943889979E-2</v>
      </c>
      <c r="J691" s="10">
        <f>tbl_Data[[#This Row],[Conversions]]/tbl_Data[[#This Row],[Clicks]]</f>
        <v>5.6551375915172937E-3</v>
      </c>
      <c r="K691" s="9">
        <f>tbl_Data[[#This Row],[Ad Cost]]/tbl_Data[[#This Row],[Conversions]]</f>
        <v>434.16964285714283</v>
      </c>
      <c r="L691" s="10">
        <f>(tbl_Data[[#This Row],[Clicks]]/tbl_Data[[#This Row],[Impressions]])</f>
        <v>4.0421172081328095E-2</v>
      </c>
      <c r="M691" s="9">
        <f>tbl_Data[[#This Row],[Revenue from Ads]]/tbl_Data[[#This Row],[Ad Cost]]</f>
        <v>0.47332716392127827</v>
      </c>
    </row>
    <row r="692" spans="1:13" x14ac:dyDescent="0.35">
      <c r="A692" s="8">
        <v>45184</v>
      </c>
      <c r="B692" t="s">
        <v>15</v>
      </c>
      <c r="C692" s="9">
        <v>24902</v>
      </c>
      <c r="D692">
        <v>214565</v>
      </c>
      <c r="E692">
        <v>18141</v>
      </c>
      <c r="F692" t="s">
        <v>13</v>
      </c>
      <c r="G692">
        <v>402</v>
      </c>
      <c r="H692" s="9">
        <v>30143.200000000001</v>
      </c>
      <c r="I692" s="9">
        <f>tbl_Data[[#This Row],[Ad Cost]]/tbl_Data[[#This Row],[Impressions]]</f>
        <v>0.11605807098082166</v>
      </c>
      <c r="J692" s="10">
        <f>tbl_Data[[#This Row],[Conversions]]/tbl_Data[[#This Row],[Clicks]]</f>
        <v>2.2159748635687117E-2</v>
      </c>
      <c r="K692" s="9">
        <f>tbl_Data[[#This Row],[Ad Cost]]/tbl_Data[[#This Row],[Conversions]]</f>
        <v>61.945273631840799</v>
      </c>
      <c r="L692" s="10">
        <f>(tbl_Data[[#This Row],[Clicks]]/tbl_Data[[#This Row],[Impressions]])</f>
        <v>8.4547806026145922E-2</v>
      </c>
      <c r="M692" s="9">
        <f>tbl_Data[[#This Row],[Revenue from Ads]]/tbl_Data[[#This Row],[Ad Cost]]</f>
        <v>1.2104730543731428</v>
      </c>
    </row>
    <row r="693" spans="1:13" x14ac:dyDescent="0.35">
      <c r="A693" s="8">
        <v>45184</v>
      </c>
      <c r="B693" t="s">
        <v>16</v>
      </c>
      <c r="C693" s="9">
        <v>29639</v>
      </c>
      <c r="D693">
        <v>421304</v>
      </c>
      <c r="E693">
        <v>13201</v>
      </c>
      <c r="F693" t="s">
        <v>11</v>
      </c>
      <c r="G693">
        <v>416</v>
      </c>
      <c r="H693" s="9">
        <v>61010.31</v>
      </c>
      <c r="I693" s="9">
        <f>tbl_Data[[#This Row],[Ad Cost]]/tbl_Data[[#This Row],[Impressions]]</f>
        <v>7.0350625676471143E-2</v>
      </c>
      <c r="J693" s="10">
        <f>tbl_Data[[#This Row],[Conversions]]/tbl_Data[[#This Row],[Clicks]]</f>
        <v>3.1512764184531472E-2</v>
      </c>
      <c r="K693" s="9">
        <f>tbl_Data[[#This Row],[Ad Cost]]/tbl_Data[[#This Row],[Conversions]]</f>
        <v>71.24759615384616</v>
      </c>
      <c r="L693" s="10">
        <f>(tbl_Data[[#This Row],[Clicks]]/tbl_Data[[#This Row],[Impressions]])</f>
        <v>3.1333668799726565E-2</v>
      </c>
      <c r="M693" s="9">
        <f>tbl_Data[[#This Row],[Revenue from Ads]]/tbl_Data[[#This Row],[Ad Cost]]</f>
        <v>2.058446978643004</v>
      </c>
    </row>
    <row r="694" spans="1:13" x14ac:dyDescent="0.35">
      <c r="A694" s="8">
        <v>45184</v>
      </c>
      <c r="B694" t="s">
        <v>19</v>
      </c>
      <c r="C694" s="9">
        <v>49686</v>
      </c>
      <c r="D694">
        <v>325905</v>
      </c>
      <c r="E694">
        <v>13506</v>
      </c>
      <c r="F694" t="s">
        <v>11</v>
      </c>
      <c r="G694">
        <v>237</v>
      </c>
      <c r="H694" s="9">
        <v>36417.839999999997</v>
      </c>
      <c r="I694" s="9">
        <f>tbl_Data[[#This Row],[Ad Cost]]/tbl_Data[[#This Row],[Impressions]]</f>
        <v>0.15245547015234501</v>
      </c>
      <c r="J694" s="10">
        <f>tbl_Data[[#This Row],[Conversions]]/tbl_Data[[#This Row],[Clicks]]</f>
        <v>1.7547756552643269E-2</v>
      </c>
      <c r="K694" s="9">
        <f>tbl_Data[[#This Row],[Ad Cost]]/tbl_Data[[#This Row],[Conversions]]</f>
        <v>209.64556962025316</v>
      </c>
      <c r="L694" s="10">
        <f>(tbl_Data[[#This Row],[Clicks]]/tbl_Data[[#This Row],[Impressions]])</f>
        <v>4.1441524370598795E-2</v>
      </c>
      <c r="M694" s="9">
        <f>tbl_Data[[#This Row],[Revenue from Ads]]/tbl_Data[[#This Row],[Ad Cost]]</f>
        <v>0.7329597874652819</v>
      </c>
    </row>
    <row r="695" spans="1:13" x14ac:dyDescent="0.35">
      <c r="A695" s="8">
        <v>45184</v>
      </c>
      <c r="B695" t="s">
        <v>16</v>
      </c>
      <c r="C695" s="9">
        <v>26692</v>
      </c>
      <c r="D695">
        <v>265546</v>
      </c>
      <c r="E695">
        <v>9876</v>
      </c>
      <c r="F695" t="s">
        <v>13</v>
      </c>
      <c r="G695">
        <v>141</v>
      </c>
      <c r="H695" s="9">
        <v>67600.87</v>
      </c>
      <c r="I695" s="9">
        <f>tbl_Data[[#This Row],[Ad Cost]]/tbl_Data[[#This Row],[Impressions]]</f>
        <v>0.10051742447636192</v>
      </c>
      <c r="J695" s="10">
        <f>tbl_Data[[#This Row],[Conversions]]/tbl_Data[[#This Row],[Clicks]]</f>
        <v>1.4277035236938032E-2</v>
      </c>
      <c r="K695" s="9">
        <f>tbl_Data[[#This Row],[Ad Cost]]/tbl_Data[[#This Row],[Conversions]]</f>
        <v>189.3049645390071</v>
      </c>
      <c r="L695" s="10">
        <f>(tbl_Data[[#This Row],[Clicks]]/tbl_Data[[#This Row],[Impressions]])</f>
        <v>3.7191296423218577E-2</v>
      </c>
      <c r="M695" s="9">
        <f>tbl_Data[[#This Row],[Revenue from Ads]]/tbl_Data[[#This Row],[Ad Cost]]</f>
        <v>2.5326266297017832</v>
      </c>
    </row>
    <row r="696" spans="1:13" x14ac:dyDescent="0.35">
      <c r="A696" s="8">
        <v>45184</v>
      </c>
      <c r="B696" t="s">
        <v>17</v>
      </c>
      <c r="C696" s="9">
        <v>24149</v>
      </c>
      <c r="D696">
        <v>255037</v>
      </c>
      <c r="E696">
        <v>16084</v>
      </c>
      <c r="F696" t="s">
        <v>11</v>
      </c>
      <c r="G696">
        <v>465</v>
      </c>
      <c r="H696" s="9">
        <v>45064.14</v>
      </c>
      <c r="I696" s="9">
        <f>tbl_Data[[#This Row],[Ad Cost]]/tbl_Data[[#This Row],[Impressions]]</f>
        <v>9.4688221709006926E-2</v>
      </c>
      <c r="J696" s="10">
        <f>tbl_Data[[#This Row],[Conversions]]/tbl_Data[[#This Row],[Clicks]]</f>
        <v>2.8910718726684905E-2</v>
      </c>
      <c r="K696" s="9">
        <f>tbl_Data[[#This Row],[Ad Cost]]/tbl_Data[[#This Row],[Conversions]]</f>
        <v>51.93333333333333</v>
      </c>
      <c r="L696" s="10">
        <f>(tbl_Data[[#This Row],[Clicks]]/tbl_Data[[#This Row],[Impressions]])</f>
        <v>6.3065359143967339E-2</v>
      </c>
      <c r="M696" s="9">
        <f>tbl_Data[[#This Row],[Revenue from Ads]]/tbl_Data[[#This Row],[Ad Cost]]</f>
        <v>1.8660872085800655</v>
      </c>
    </row>
    <row r="697" spans="1:13" x14ac:dyDescent="0.35">
      <c r="A697" s="8">
        <v>45184</v>
      </c>
      <c r="B697" t="s">
        <v>17</v>
      </c>
      <c r="C697" s="9">
        <v>12899</v>
      </c>
      <c r="D697">
        <v>380501</v>
      </c>
      <c r="E697">
        <v>11681</v>
      </c>
      <c r="F697" t="s">
        <v>18</v>
      </c>
      <c r="G697">
        <v>416</v>
      </c>
      <c r="H697" s="9">
        <v>40500.01</v>
      </c>
      <c r="I697" s="9">
        <f>tbl_Data[[#This Row],[Ad Cost]]/tbl_Data[[#This Row],[Impressions]]</f>
        <v>3.3900042312635187E-2</v>
      </c>
      <c r="J697" s="10">
        <f>tbl_Data[[#This Row],[Conversions]]/tbl_Data[[#This Row],[Clicks]]</f>
        <v>3.5613389264617754E-2</v>
      </c>
      <c r="K697" s="9">
        <f>tbl_Data[[#This Row],[Ad Cost]]/tbl_Data[[#This Row],[Conversions]]</f>
        <v>31.00721153846154</v>
      </c>
      <c r="L697" s="10">
        <f>(tbl_Data[[#This Row],[Clicks]]/tbl_Data[[#This Row],[Impressions]])</f>
        <v>3.0698999477005318E-2</v>
      </c>
      <c r="M697" s="9">
        <f>tbl_Data[[#This Row],[Revenue from Ads]]/tbl_Data[[#This Row],[Ad Cost]]</f>
        <v>3.1397790526397396</v>
      </c>
    </row>
    <row r="698" spans="1:13" x14ac:dyDescent="0.35">
      <c r="A698" s="8">
        <v>45185</v>
      </c>
      <c r="B698" t="s">
        <v>19</v>
      </c>
      <c r="C698" s="9">
        <v>18381</v>
      </c>
      <c r="D698">
        <v>355814</v>
      </c>
      <c r="E698">
        <v>16017</v>
      </c>
      <c r="F698" t="s">
        <v>13</v>
      </c>
      <c r="G698">
        <v>466</v>
      </c>
      <c r="H698" s="9">
        <v>64643.95</v>
      </c>
      <c r="I698" s="9">
        <f>tbl_Data[[#This Row],[Ad Cost]]/tbl_Data[[#This Row],[Impressions]]</f>
        <v>5.1659012855031002E-2</v>
      </c>
      <c r="J698" s="10">
        <f>tbl_Data[[#This Row],[Conversions]]/tbl_Data[[#This Row],[Clicks]]</f>
        <v>2.9094087531997253E-2</v>
      </c>
      <c r="K698" s="9">
        <f>tbl_Data[[#This Row],[Ad Cost]]/tbl_Data[[#This Row],[Conversions]]</f>
        <v>39.444206008583691</v>
      </c>
      <c r="L698" s="10">
        <f>(tbl_Data[[#This Row],[Clicks]]/tbl_Data[[#This Row],[Impressions]])</f>
        <v>4.5015092154889913E-2</v>
      </c>
      <c r="M698" s="9">
        <f>tbl_Data[[#This Row],[Revenue from Ads]]/tbl_Data[[#This Row],[Ad Cost]]</f>
        <v>3.5168897230836187</v>
      </c>
    </row>
    <row r="699" spans="1:13" x14ac:dyDescent="0.35">
      <c r="A699" s="8">
        <v>45185</v>
      </c>
      <c r="B699" t="s">
        <v>12</v>
      </c>
      <c r="C699" s="9">
        <v>13831</v>
      </c>
      <c r="D699">
        <v>239897</v>
      </c>
      <c r="E699">
        <v>14734</v>
      </c>
      <c r="F699" t="s">
        <v>11</v>
      </c>
      <c r="G699">
        <v>159</v>
      </c>
      <c r="H699" s="9">
        <v>15027.76</v>
      </c>
      <c r="I699" s="9">
        <f>tbl_Data[[#This Row],[Ad Cost]]/tbl_Data[[#This Row],[Impressions]]</f>
        <v>5.76539098029571E-2</v>
      </c>
      <c r="J699" s="10">
        <f>tbl_Data[[#This Row],[Conversions]]/tbl_Data[[#This Row],[Clicks]]</f>
        <v>1.0791366906474821E-2</v>
      </c>
      <c r="K699" s="9">
        <f>tbl_Data[[#This Row],[Ad Cost]]/tbl_Data[[#This Row],[Conversions]]</f>
        <v>86.987421383647799</v>
      </c>
      <c r="L699" s="10">
        <f>(tbl_Data[[#This Row],[Clicks]]/tbl_Data[[#This Row],[Impressions]])</f>
        <v>6.1418025235830377E-2</v>
      </c>
      <c r="M699" s="9">
        <f>tbl_Data[[#This Row],[Revenue from Ads]]/tbl_Data[[#This Row],[Ad Cost]]</f>
        <v>1.0865273660617454</v>
      </c>
    </row>
    <row r="700" spans="1:13" x14ac:dyDescent="0.35">
      <c r="A700" s="8">
        <v>45185</v>
      </c>
      <c r="B700" t="s">
        <v>16</v>
      </c>
      <c r="C700" s="9">
        <v>22459</v>
      </c>
      <c r="D700">
        <v>487434</v>
      </c>
      <c r="E700">
        <v>8187</v>
      </c>
      <c r="F700" t="s">
        <v>13</v>
      </c>
      <c r="G700">
        <v>334</v>
      </c>
      <c r="H700" s="9">
        <v>12777.36</v>
      </c>
      <c r="I700" s="9">
        <f>tbl_Data[[#This Row],[Ad Cost]]/tbl_Data[[#This Row],[Impressions]]</f>
        <v>4.6075981568786749E-2</v>
      </c>
      <c r="J700" s="10">
        <f>tbl_Data[[#This Row],[Conversions]]/tbl_Data[[#This Row],[Clicks]]</f>
        <v>4.079638451203127E-2</v>
      </c>
      <c r="K700" s="9">
        <f>tbl_Data[[#This Row],[Ad Cost]]/tbl_Data[[#This Row],[Conversions]]</f>
        <v>67.242514970059887</v>
      </c>
      <c r="L700" s="10">
        <f>(tbl_Data[[#This Row],[Clicks]]/tbl_Data[[#This Row],[Impressions]])</f>
        <v>1.6796120090104505E-2</v>
      </c>
      <c r="M700" s="9">
        <f>tbl_Data[[#This Row],[Revenue from Ads]]/tbl_Data[[#This Row],[Ad Cost]]</f>
        <v>0.56891936417471844</v>
      </c>
    </row>
    <row r="701" spans="1:13" x14ac:dyDescent="0.35">
      <c r="A701" s="8">
        <v>45186</v>
      </c>
      <c r="B701" t="s">
        <v>15</v>
      </c>
      <c r="C701" s="9">
        <v>38104</v>
      </c>
      <c r="D701">
        <v>373996</v>
      </c>
      <c r="E701">
        <v>13405</v>
      </c>
      <c r="F701" t="s">
        <v>11</v>
      </c>
      <c r="G701">
        <v>403</v>
      </c>
      <c r="H701" s="9">
        <v>54857.75</v>
      </c>
      <c r="I701" s="9">
        <f>tbl_Data[[#This Row],[Ad Cost]]/tbl_Data[[#This Row],[Impressions]]</f>
        <v>0.10188344260366421</v>
      </c>
      <c r="J701" s="10">
        <f>tbl_Data[[#This Row],[Conversions]]/tbl_Data[[#This Row],[Clicks]]</f>
        <v>3.0063409175680716E-2</v>
      </c>
      <c r="K701" s="9">
        <f>tbl_Data[[#This Row],[Ad Cost]]/tbl_Data[[#This Row],[Conversions]]</f>
        <v>94.550868486352357</v>
      </c>
      <c r="L701" s="10">
        <f>(tbl_Data[[#This Row],[Clicks]]/tbl_Data[[#This Row],[Impressions]])</f>
        <v>3.5842629332934042E-2</v>
      </c>
      <c r="M701" s="9">
        <f>tbl_Data[[#This Row],[Revenue from Ads]]/tbl_Data[[#This Row],[Ad Cost]]</f>
        <v>1.4396848099937014</v>
      </c>
    </row>
    <row r="702" spans="1:13" x14ac:dyDescent="0.35">
      <c r="A702" s="8">
        <v>45186</v>
      </c>
      <c r="B702" t="s">
        <v>17</v>
      </c>
      <c r="C702" s="9">
        <v>8017.7</v>
      </c>
      <c r="D702">
        <v>236253</v>
      </c>
      <c r="E702">
        <v>6099</v>
      </c>
      <c r="F702" t="s">
        <v>13</v>
      </c>
      <c r="G702">
        <v>322</v>
      </c>
      <c r="H702" s="9">
        <v>34873.800000000003</v>
      </c>
      <c r="I702" s="9">
        <f>tbl_Data[[#This Row],[Ad Cost]]/tbl_Data[[#This Row],[Impressions]]</f>
        <v>3.3936923552293517E-2</v>
      </c>
      <c r="J702" s="10">
        <f>tbl_Data[[#This Row],[Conversions]]/tbl_Data[[#This Row],[Clicks]]</f>
        <v>5.2795540252500411E-2</v>
      </c>
      <c r="K702" s="9">
        <f>tbl_Data[[#This Row],[Ad Cost]]/tbl_Data[[#This Row],[Conversions]]</f>
        <v>24.899689440993789</v>
      </c>
      <c r="L702" s="10">
        <f>(tbl_Data[[#This Row],[Clicks]]/tbl_Data[[#This Row],[Impressions]])</f>
        <v>2.581554519942604E-2</v>
      </c>
      <c r="M702" s="9">
        <f>tbl_Data[[#This Row],[Revenue from Ads]]/tbl_Data[[#This Row],[Ad Cost]]</f>
        <v>4.3496015066665006</v>
      </c>
    </row>
    <row r="703" spans="1:13" x14ac:dyDescent="0.35">
      <c r="A703" s="8">
        <v>45187</v>
      </c>
      <c r="B703" t="s">
        <v>16</v>
      </c>
      <c r="C703" s="9">
        <v>36913</v>
      </c>
      <c r="D703">
        <v>211852</v>
      </c>
      <c r="E703">
        <v>18127</v>
      </c>
      <c r="F703" t="s">
        <v>11</v>
      </c>
      <c r="G703">
        <v>315</v>
      </c>
      <c r="H703" s="9">
        <v>17529.78</v>
      </c>
      <c r="I703" s="9">
        <f>tbl_Data[[#This Row],[Ad Cost]]/tbl_Data[[#This Row],[Impressions]]</f>
        <v>0.17423956346883673</v>
      </c>
      <c r="J703" s="10">
        <f>tbl_Data[[#This Row],[Conversions]]/tbl_Data[[#This Row],[Clicks]]</f>
        <v>1.7377392839410824E-2</v>
      </c>
      <c r="K703" s="9">
        <f>tbl_Data[[#This Row],[Ad Cost]]/tbl_Data[[#This Row],[Conversions]]</f>
        <v>117.18412698412699</v>
      </c>
      <c r="L703" s="10">
        <f>(tbl_Data[[#This Row],[Clicks]]/tbl_Data[[#This Row],[Impressions]])</f>
        <v>8.5564450654230309E-2</v>
      </c>
      <c r="M703" s="9">
        <f>tbl_Data[[#This Row],[Revenue from Ads]]/tbl_Data[[#This Row],[Ad Cost]]</f>
        <v>0.47489448161894182</v>
      </c>
    </row>
    <row r="704" spans="1:13" x14ac:dyDescent="0.35">
      <c r="A704" s="8">
        <v>45187</v>
      </c>
      <c r="B704" t="s">
        <v>15</v>
      </c>
      <c r="C704" s="9">
        <v>40285</v>
      </c>
      <c r="D704">
        <v>415587</v>
      </c>
      <c r="E704">
        <v>17437</v>
      </c>
      <c r="F704" t="s">
        <v>11</v>
      </c>
      <c r="G704">
        <v>295</v>
      </c>
      <c r="H704" s="9">
        <v>48254.29</v>
      </c>
      <c r="I704" s="9">
        <f>tbl_Data[[#This Row],[Ad Cost]]/tbl_Data[[#This Row],[Impressions]]</f>
        <v>9.6935178434359115E-2</v>
      </c>
      <c r="J704" s="10">
        <f>tbl_Data[[#This Row],[Conversions]]/tbl_Data[[#This Row],[Clicks]]</f>
        <v>1.6918047829328438E-2</v>
      </c>
      <c r="K704" s="9">
        <f>tbl_Data[[#This Row],[Ad Cost]]/tbl_Data[[#This Row],[Conversions]]</f>
        <v>136.5593220338983</v>
      </c>
      <c r="L704" s="10">
        <f>(tbl_Data[[#This Row],[Clicks]]/tbl_Data[[#This Row],[Impressions]])</f>
        <v>4.1957520326670467E-2</v>
      </c>
      <c r="M704" s="9">
        <f>tbl_Data[[#This Row],[Revenue from Ads]]/tbl_Data[[#This Row],[Ad Cost]]</f>
        <v>1.1978227628149436</v>
      </c>
    </row>
    <row r="705" spans="1:13" x14ac:dyDescent="0.35">
      <c r="A705" s="8">
        <v>45187</v>
      </c>
      <c r="B705" t="s">
        <v>14</v>
      </c>
      <c r="C705" s="9">
        <v>12007</v>
      </c>
      <c r="D705">
        <v>446171</v>
      </c>
      <c r="E705">
        <v>13486</v>
      </c>
      <c r="F705" t="s">
        <v>13</v>
      </c>
      <c r="G705">
        <v>120</v>
      </c>
      <c r="H705" s="9">
        <v>35711.72</v>
      </c>
      <c r="I705" s="9">
        <f>tbl_Data[[#This Row],[Ad Cost]]/tbl_Data[[#This Row],[Impressions]]</f>
        <v>2.6911206689811753E-2</v>
      </c>
      <c r="J705" s="10">
        <f>tbl_Data[[#This Row],[Conversions]]/tbl_Data[[#This Row],[Clicks]]</f>
        <v>8.898116565327005E-3</v>
      </c>
      <c r="K705" s="9">
        <f>tbl_Data[[#This Row],[Ad Cost]]/tbl_Data[[#This Row],[Conversions]]</f>
        <v>100.05833333333334</v>
      </c>
      <c r="L705" s="10">
        <f>(tbl_Data[[#This Row],[Clicks]]/tbl_Data[[#This Row],[Impressions]])</f>
        <v>3.0226079238677546E-2</v>
      </c>
      <c r="M705" s="9">
        <f>tbl_Data[[#This Row],[Revenue from Ads]]/tbl_Data[[#This Row],[Ad Cost]]</f>
        <v>2.9742416923461317</v>
      </c>
    </row>
    <row r="706" spans="1:13" x14ac:dyDescent="0.35">
      <c r="A706" s="8">
        <v>45188</v>
      </c>
      <c r="B706" t="s">
        <v>19</v>
      </c>
      <c r="C706" s="9">
        <v>46487</v>
      </c>
      <c r="D706">
        <v>382392</v>
      </c>
      <c r="E706">
        <v>13222</v>
      </c>
      <c r="F706" t="s">
        <v>11</v>
      </c>
      <c r="G706" s="11">
        <v>190</v>
      </c>
      <c r="H706" s="9">
        <v>40830.5</v>
      </c>
      <c r="I706" s="9">
        <f>tbl_Data[[#This Row],[Ad Cost]]/tbl_Data[[#This Row],[Impressions]]</f>
        <v>0.12156896587794724</v>
      </c>
      <c r="J706" s="10">
        <f>tbl_Data[[#This Row],[Conversions]]/tbl_Data[[#This Row],[Clicks]]</f>
        <v>1.4369989411586749E-2</v>
      </c>
      <c r="K706" s="9">
        <f>tbl_Data[[#This Row],[Ad Cost]]/tbl_Data[[#This Row],[Conversions]]</f>
        <v>244.66842105263157</v>
      </c>
      <c r="L706" s="10">
        <f>(tbl_Data[[#This Row],[Clicks]]/tbl_Data[[#This Row],[Impressions]])</f>
        <v>3.4577083202577456E-2</v>
      </c>
      <c r="M706" s="9">
        <f>tbl_Data[[#This Row],[Revenue from Ads]]/tbl_Data[[#This Row],[Ad Cost]]</f>
        <v>0.87832082087465313</v>
      </c>
    </row>
    <row r="707" spans="1:13" x14ac:dyDescent="0.35">
      <c r="A707" s="8">
        <v>45188</v>
      </c>
      <c r="B707" t="s">
        <v>14</v>
      </c>
      <c r="C707" s="9">
        <v>21228</v>
      </c>
      <c r="D707">
        <v>317385</v>
      </c>
      <c r="E707">
        <v>15793</v>
      </c>
      <c r="F707" t="s">
        <v>11</v>
      </c>
      <c r="G707">
        <v>240</v>
      </c>
      <c r="H707" s="9">
        <v>18594.259999999998</v>
      </c>
      <c r="I707" s="9">
        <f>tbl_Data[[#This Row],[Ad Cost]]/tbl_Data[[#This Row],[Impressions]]</f>
        <v>6.6884068245191178E-2</v>
      </c>
      <c r="J707" s="10">
        <f>tbl_Data[[#This Row],[Conversions]]/tbl_Data[[#This Row],[Clicks]]</f>
        <v>1.5196606091306275E-2</v>
      </c>
      <c r="K707" s="9">
        <f>tbl_Data[[#This Row],[Ad Cost]]/tbl_Data[[#This Row],[Conversions]]</f>
        <v>88.45</v>
      </c>
      <c r="L707" s="10">
        <f>(tbl_Data[[#This Row],[Clicks]]/tbl_Data[[#This Row],[Impressions]])</f>
        <v>4.9759755501992846E-2</v>
      </c>
      <c r="M707" s="9">
        <f>tbl_Data[[#This Row],[Revenue from Ads]]/tbl_Data[[#This Row],[Ad Cost]]</f>
        <v>0.87593084605238358</v>
      </c>
    </row>
    <row r="708" spans="1:13" x14ac:dyDescent="0.35">
      <c r="A708" s="8">
        <v>45189</v>
      </c>
      <c r="B708" t="s">
        <v>15</v>
      </c>
      <c r="C708" s="9">
        <v>43834</v>
      </c>
      <c r="D708">
        <v>318622</v>
      </c>
      <c r="E708">
        <v>18669</v>
      </c>
      <c r="F708" t="s">
        <v>11</v>
      </c>
      <c r="G708" s="11">
        <v>268</v>
      </c>
      <c r="H708" s="9">
        <v>60119.32</v>
      </c>
      <c r="I708" s="9">
        <f>tbl_Data[[#This Row],[Ad Cost]]/tbl_Data[[#This Row],[Impressions]]</f>
        <v>0.13757367664505277</v>
      </c>
      <c r="J708" s="10">
        <f>tbl_Data[[#This Row],[Conversions]]/tbl_Data[[#This Row],[Clicks]]</f>
        <v>1.4355348438588034E-2</v>
      </c>
      <c r="K708" s="9">
        <f>tbl_Data[[#This Row],[Ad Cost]]/tbl_Data[[#This Row],[Conversions]]</f>
        <v>163.5597014925373</v>
      </c>
      <c r="L708" s="10">
        <f>(tbl_Data[[#This Row],[Clicks]]/tbl_Data[[#This Row],[Impressions]])</f>
        <v>5.8592940851541951E-2</v>
      </c>
      <c r="M708" s="9">
        <f>tbl_Data[[#This Row],[Revenue from Ads]]/tbl_Data[[#This Row],[Ad Cost]]</f>
        <v>1.3715225623944882</v>
      </c>
    </row>
    <row r="709" spans="1:13" x14ac:dyDescent="0.35">
      <c r="A709" s="8">
        <v>45189</v>
      </c>
      <c r="B709" t="s">
        <v>16</v>
      </c>
      <c r="C709" s="9">
        <v>8010.6</v>
      </c>
      <c r="D709">
        <v>495571</v>
      </c>
      <c r="E709">
        <v>17423</v>
      </c>
      <c r="F709" t="s">
        <v>11</v>
      </c>
      <c r="G709">
        <v>202</v>
      </c>
      <c r="H709" s="9">
        <v>61871.07</v>
      </c>
      <c r="I709" s="9">
        <f>tbl_Data[[#This Row],[Ad Cost]]/tbl_Data[[#This Row],[Impressions]]</f>
        <v>1.6164384114486119E-2</v>
      </c>
      <c r="J709" s="10">
        <f>tbl_Data[[#This Row],[Conversions]]/tbl_Data[[#This Row],[Clicks]]</f>
        <v>1.1593870171612237E-2</v>
      </c>
      <c r="K709" s="9">
        <f>tbl_Data[[#This Row],[Ad Cost]]/tbl_Data[[#This Row],[Conversions]]</f>
        <v>39.656435643564357</v>
      </c>
      <c r="L709" s="10">
        <f>(tbl_Data[[#This Row],[Clicks]]/tbl_Data[[#This Row],[Impressions]])</f>
        <v>3.5157424465919108E-2</v>
      </c>
      <c r="M709" s="9">
        <f>tbl_Data[[#This Row],[Revenue from Ads]]/tbl_Data[[#This Row],[Ad Cost]]</f>
        <v>7.7236499138641292</v>
      </c>
    </row>
    <row r="710" spans="1:13" x14ac:dyDescent="0.35">
      <c r="A710" s="8">
        <v>45190</v>
      </c>
      <c r="B710" t="s">
        <v>17</v>
      </c>
      <c r="C710" s="9">
        <v>32614</v>
      </c>
      <c r="D710">
        <v>329183</v>
      </c>
      <c r="E710">
        <v>10661</v>
      </c>
      <c r="F710" t="s">
        <v>11</v>
      </c>
      <c r="G710" s="11">
        <v>179</v>
      </c>
      <c r="H710" s="9">
        <v>163966</v>
      </c>
      <c r="I710" s="9">
        <f>tbl_Data[[#This Row],[Ad Cost]]/tbl_Data[[#This Row],[Impressions]]</f>
        <v>9.9075590173247102E-2</v>
      </c>
      <c r="J710" s="10">
        <f>tbl_Data[[#This Row],[Conversions]]/tbl_Data[[#This Row],[Clicks]]</f>
        <v>1.6790169777694399E-2</v>
      </c>
      <c r="K710" s="9">
        <f>tbl_Data[[#This Row],[Ad Cost]]/tbl_Data[[#This Row],[Conversions]]</f>
        <v>182.20111731843576</v>
      </c>
      <c r="L710" s="10">
        <f>(tbl_Data[[#This Row],[Clicks]]/tbl_Data[[#This Row],[Impressions]])</f>
        <v>3.2386241087783998E-2</v>
      </c>
      <c r="M710" s="9">
        <f>tbl_Data[[#This Row],[Revenue from Ads]]/tbl_Data[[#This Row],[Ad Cost]]</f>
        <v>5.0274728644140554</v>
      </c>
    </row>
    <row r="711" spans="1:13" x14ac:dyDescent="0.35">
      <c r="A711" s="8">
        <v>45190</v>
      </c>
      <c r="B711" t="s">
        <v>20</v>
      </c>
      <c r="C711" s="9">
        <v>49871</v>
      </c>
      <c r="D711">
        <v>229956</v>
      </c>
      <c r="E711">
        <v>18215</v>
      </c>
      <c r="F711" t="s">
        <v>11</v>
      </c>
      <c r="G711">
        <v>379</v>
      </c>
      <c r="H711" s="9">
        <v>27938.63</v>
      </c>
      <c r="I711" s="9">
        <f>tbl_Data[[#This Row],[Ad Cost]]/tbl_Data[[#This Row],[Impressions]]</f>
        <v>0.21687192332446206</v>
      </c>
      <c r="J711" s="10">
        <f>tbl_Data[[#This Row],[Conversions]]/tbl_Data[[#This Row],[Clicks]]</f>
        <v>2.0807027175404887E-2</v>
      </c>
      <c r="K711" s="9">
        <f>tbl_Data[[#This Row],[Ad Cost]]/tbl_Data[[#This Row],[Conversions]]</f>
        <v>131.58575197889181</v>
      </c>
      <c r="L711" s="10">
        <f>(tbl_Data[[#This Row],[Clicks]]/tbl_Data[[#This Row],[Impressions]])</f>
        <v>7.9210805545408686E-2</v>
      </c>
      <c r="M711" s="9">
        <f>tbl_Data[[#This Row],[Revenue from Ads]]/tbl_Data[[#This Row],[Ad Cost]]</f>
        <v>0.5602179623428446</v>
      </c>
    </row>
    <row r="712" spans="1:13" x14ac:dyDescent="0.35">
      <c r="A712" s="8">
        <v>45191</v>
      </c>
      <c r="B712" t="s">
        <v>16</v>
      </c>
      <c r="C712" s="9">
        <v>12242</v>
      </c>
      <c r="D712">
        <v>493326</v>
      </c>
      <c r="E712">
        <v>11484</v>
      </c>
      <c r="F712" t="s">
        <v>11</v>
      </c>
      <c r="G712">
        <v>405</v>
      </c>
      <c r="H712" s="9">
        <v>3319.44</v>
      </c>
      <c r="I712" s="9">
        <f>tbl_Data[[#This Row],[Ad Cost]]/tbl_Data[[#This Row],[Impressions]]</f>
        <v>2.4815233739960998E-2</v>
      </c>
      <c r="J712" s="10">
        <f>tbl_Data[[#This Row],[Conversions]]/tbl_Data[[#This Row],[Clicks]]</f>
        <v>3.526645768025078E-2</v>
      </c>
      <c r="K712" s="9">
        <f>tbl_Data[[#This Row],[Ad Cost]]/tbl_Data[[#This Row],[Conversions]]</f>
        <v>30.22716049382716</v>
      </c>
      <c r="L712" s="10">
        <f>(tbl_Data[[#This Row],[Clicks]]/tbl_Data[[#This Row],[Impressions]])</f>
        <v>2.3278724413471012E-2</v>
      </c>
      <c r="M712" s="9">
        <f>tbl_Data[[#This Row],[Revenue from Ads]]/tbl_Data[[#This Row],[Ad Cost]]</f>
        <v>0.27115177258617873</v>
      </c>
    </row>
    <row r="713" spans="1:13" x14ac:dyDescent="0.35">
      <c r="A713" s="8">
        <v>45191</v>
      </c>
      <c r="B713" t="s">
        <v>14</v>
      </c>
      <c r="C713" s="9">
        <v>46299</v>
      </c>
      <c r="D713">
        <v>391990</v>
      </c>
      <c r="E713">
        <v>13607</v>
      </c>
      <c r="F713" t="s">
        <v>11</v>
      </c>
      <c r="G713">
        <v>349</v>
      </c>
      <c r="H713" s="9">
        <v>49081.52</v>
      </c>
      <c r="I713" s="9">
        <f>tbl_Data[[#This Row],[Ad Cost]]/tbl_Data[[#This Row],[Impressions]]</f>
        <v>0.11811270695681013</v>
      </c>
      <c r="J713" s="10">
        <f>tbl_Data[[#This Row],[Conversions]]/tbl_Data[[#This Row],[Clicks]]</f>
        <v>2.5648563239509075E-2</v>
      </c>
      <c r="K713" s="9">
        <f>tbl_Data[[#This Row],[Ad Cost]]/tbl_Data[[#This Row],[Conversions]]</f>
        <v>132.66189111747852</v>
      </c>
      <c r="L713" s="10">
        <f>(tbl_Data[[#This Row],[Clicks]]/tbl_Data[[#This Row],[Impressions]])</f>
        <v>3.4712620219903567E-2</v>
      </c>
      <c r="M713" s="9">
        <f>tbl_Data[[#This Row],[Revenue from Ads]]/tbl_Data[[#This Row],[Ad Cost]]</f>
        <v>1.0600989222229422</v>
      </c>
    </row>
    <row r="714" spans="1:13" x14ac:dyDescent="0.35">
      <c r="A714" s="8">
        <v>45191</v>
      </c>
      <c r="B714" t="s">
        <v>19</v>
      </c>
      <c r="C714" s="9">
        <v>43667</v>
      </c>
      <c r="D714">
        <v>481429</v>
      </c>
      <c r="E714">
        <v>10526</v>
      </c>
      <c r="F714" t="s">
        <v>21</v>
      </c>
      <c r="G714">
        <v>494</v>
      </c>
      <c r="H714" s="9">
        <v>61964.36</v>
      </c>
      <c r="I714" s="9">
        <f>tbl_Data[[#This Row],[Ad Cost]]/tbl_Data[[#This Row],[Impressions]]</f>
        <v>9.0702886614641001E-2</v>
      </c>
      <c r="J714" s="10">
        <f>tbl_Data[[#This Row],[Conversions]]/tbl_Data[[#This Row],[Clicks]]</f>
        <v>4.6931407942238268E-2</v>
      </c>
      <c r="K714" s="9">
        <f>tbl_Data[[#This Row],[Ad Cost]]/tbl_Data[[#This Row],[Conversions]]</f>
        <v>88.39473684210526</v>
      </c>
      <c r="L714" s="10">
        <f>(tbl_Data[[#This Row],[Clicks]]/tbl_Data[[#This Row],[Impressions]])</f>
        <v>2.1864075491920928E-2</v>
      </c>
      <c r="M714" s="9">
        <f>tbl_Data[[#This Row],[Revenue from Ads]]/tbl_Data[[#This Row],[Ad Cost]]</f>
        <v>1.4190203128220396</v>
      </c>
    </row>
    <row r="715" spans="1:13" x14ac:dyDescent="0.35">
      <c r="A715" s="8">
        <v>45192</v>
      </c>
      <c r="B715" t="s">
        <v>19</v>
      </c>
      <c r="C715" s="9">
        <v>5509.1</v>
      </c>
      <c r="D715">
        <v>228300</v>
      </c>
      <c r="E715">
        <v>10456</v>
      </c>
      <c r="F715" t="s">
        <v>13</v>
      </c>
      <c r="G715" s="11">
        <v>250</v>
      </c>
      <c r="H715" s="9">
        <v>61305.61</v>
      </c>
      <c r="I715" s="9">
        <f>tbl_Data[[#This Row],[Ad Cost]]/tbl_Data[[#This Row],[Impressions]]</f>
        <v>2.4130968024529131E-2</v>
      </c>
      <c r="J715" s="10">
        <f>tbl_Data[[#This Row],[Conversions]]/tbl_Data[[#This Row],[Clicks]]</f>
        <v>2.3909716908951797E-2</v>
      </c>
      <c r="K715" s="9">
        <f>tbl_Data[[#This Row],[Ad Cost]]/tbl_Data[[#This Row],[Conversions]]</f>
        <v>22.0364</v>
      </c>
      <c r="L715" s="10">
        <f>(tbl_Data[[#This Row],[Clicks]]/tbl_Data[[#This Row],[Impressions]])</f>
        <v>4.5799386771791503E-2</v>
      </c>
      <c r="M715" s="9">
        <f>tbl_Data[[#This Row],[Revenue from Ads]]/tbl_Data[[#This Row],[Ad Cost]]</f>
        <v>11.128062659962607</v>
      </c>
    </row>
    <row r="716" spans="1:13" x14ac:dyDescent="0.35">
      <c r="A716" s="8">
        <v>45192</v>
      </c>
      <c r="B716" t="s">
        <v>19</v>
      </c>
      <c r="C716" s="9">
        <v>23697</v>
      </c>
      <c r="D716">
        <v>398787</v>
      </c>
      <c r="E716">
        <v>10590</v>
      </c>
      <c r="F716" t="s">
        <v>13</v>
      </c>
      <c r="G716" s="11">
        <v>127</v>
      </c>
      <c r="H716" s="9">
        <v>40416.21</v>
      </c>
      <c r="I716" s="9">
        <f>tbl_Data[[#This Row],[Ad Cost]]/tbl_Data[[#This Row],[Impressions]]</f>
        <v>5.9422699335735615E-2</v>
      </c>
      <c r="J716" s="10">
        <f>tbl_Data[[#This Row],[Conversions]]/tbl_Data[[#This Row],[Clicks]]</f>
        <v>1.1992445703493861E-2</v>
      </c>
      <c r="K716" s="9">
        <f>tbl_Data[[#This Row],[Ad Cost]]/tbl_Data[[#This Row],[Conversions]]</f>
        <v>186.59055118110237</v>
      </c>
      <c r="L716" s="10">
        <f>(tbl_Data[[#This Row],[Clicks]]/tbl_Data[[#This Row],[Impressions]])</f>
        <v>2.6555529643644351E-2</v>
      </c>
      <c r="M716" s="9">
        <f>tbl_Data[[#This Row],[Revenue from Ads]]/tbl_Data[[#This Row],[Ad Cost]]</f>
        <v>1.705541207747816</v>
      </c>
    </row>
    <row r="717" spans="1:13" x14ac:dyDescent="0.35">
      <c r="A717" s="8">
        <v>45193</v>
      </c>
      <c r="B717" t="s">
        <v>16</v>
      </c>
      <c r="C717" s="9">
        <v>42659</v>
      </c>
      <c r="D717">
        <v>365858</v>
      </c>
      <c r="E717">
        <v>3450</v>
      </c>
      <c r="F717" t="s">
        <v>13</v>
      </c>
      <c r="G717">
        <v>322</v>
      </c>
      <c r="H717" s="9">
        <v>63388.62</v>
      </c>
      <c r="I717" s="9">
        <f>tbl_Data[[#This Row],[Ad Cost]]/tbl_Data[[#This Row],[Impressions]]</f>
        <v>0.11659988301472156</v>
      </c>
      <c r="J717" s="10">
        <f>tbl_Data[[#This Row],[Conversions]]/tbl_Data[[#This Row],[Clicks]]</f>
        <v>9.3333333333333338E-2</v>
      </c>
      <c r="K717" s="9">
        <f>tbl_Data[[#This Row],[Ad Cost]]/tbl_Data[[#This Row],[Conversions]]</f>
        <v>132.48136645962734</v>
      </c>
      <c r="L717" s="10">
        <f>(tbl_Data[[#This Row],[Clicks]]/tbl_Data[[#This Row],[Impressions]])</f>
        <v>9.4298880986612293E-3</v>
      </c>
      <c r="M717" s="9">
        <f>tbl_Data[[#This Row],[Revenue from Ads]]/tbl_Data[[#This Row],[Ad Cost]]</f>
        <v>1.4859377856958673</v>
      </c>
    </row>
    <row r="718" spans="1:13" x14ac:dyDescent="0.35">
      <c r="A718" s="8">
        <v>45193</v>
      </c>
      <c r="B718" t="s">
        <v>20</v>
      </c>
      <c r="C718" s="9">
        <v>23519</v>
      </c>
      <c r="D718">
        <v>316717</v>
      </c>
      <c r="E718">
        <v>16424</v>
      </c>
      <c r="F718" t="s">
        <v>11</v>
      </c>
      <c r="G718">
        <v>384</v>
      </c>
      <c r="H718" s="9">
        <v>10465.629999999999</v>
      </c>
      <c r="I718" s="9">
        <f>tbl_Data[[#This Row],[Ad Cost]]/tbl_Data[[#This Row],[Impressions]]</f>
        <v>7.4258723087172462E-2</v>
      </c>
      <c r="J718" s="10">
        <f>tbl_Data[[#This Row],[Conversions]]/tbl_Data[[#This Row],[Clicks]]</f>
        <v>2.3380418899171942E-2</v>
      </c>
      <c r="K718" s="9">
        <f>tbl_Data[[#This Row],[Ad Cost]]/tbl_Data[[#This Row],[Conversions]]</f>
        <v>61.247395833333336</v>
      </c>
      <c r="L718" s="10">
        <f>(tbl_Data[[#This Row],[Clicks]]/tbl_Data[[#This Row],[Impressions]])</f>
        <v>5.1857020620932885E-2</v>
      </c>
      <c r="M718" s="9">
        <f>tbl_Data[[#This Row],[Revenue from Ads]]/tbl_Data[[#This Row],[Ad Cost]]</f>
        <v>0.44498618138526297</v>
      </c>
    </row>
    <row r="719" spans="1:13" x14ac:dyDescent="0.35">
      <c r="A719" s="8">
        <v>45193</v>
      </c>
      <c r="B719" t="s">
        <v>17</v>
      </c>
      <c r="C719" s="9">
        <v>13533</v>
      </c>
      <c r="D719">
        <v>345418</v>
      </c>
      <c r="E719">
        <v>4584</v>
      </c>
      <c r="F719" t="s">
        <v>11</v>
      </c>
      <c r="G719">
        <v>171</v>
      </c>
      <c r="H719" s="9">
        <v>2858.16</v>
      </c>
      <c r="I719" s="9">
        <f>tbl_Data[[#This Row],[Ad Cost]]/tbl_Data[[#This Row],[Impressions]]</f>
        <v>3.9178618369627521E-2</v>
      </c>
      <c r="J719" s="10">
        <f>tbl_Data[[#This Row],[Conversions]]/tbl_Data[[#This Row],[Clicks]]</f>
        <v>3.7303664921465966E-2</v>
      </c>
      <c r="K719" s="9">
        <f>tbl_Data[[#This Row],[Ad Cost]]/tbl_Data[[#This Row],[Conversions]]</f>
        <v>79.140350877192986</v>
      </c>
      <c r="L719" s="10">
        <f>(tbl_Data[[#This Row],[Clicks]]/tbl_Data[[#This Row],[Impressions]])</f>
        <v>1.3270877603367514E-2</v>
      </c>
      <c r="M719" s="9">
        <f>tbl_Data[[#This Row],[Revenue from Ads]]/tbl_Data[[#This Row],[Ad Cost]]</f>
        <v>0.21119929062292173</v>
      </c>
    </row>
    <row r="720" spans="1:13" x14ac:dyDescent="0.35">
      <c r="A720" s="8">
        <v>45194</v>
      </c>
      <c r="B720" t="s">
        <v>17</v>
      </c>
      <c r="C720" s="9">
        <v>15129</v>
      </c>
      <c r="D720">
        <v>230359</v>
      </c>
      <c r="E720">
        <v>12638</v>
      </c>
      <c r="F720" t="s">
        <v>11</v>
      </c>
      <c r="G720">
        <v>186</v>
      </c>
      <c r="H720" s="9">
        <v>40793.410000000003</v>
      </c>
      <c r="I720" s="9">
        <f>tbl_Data[[#This Row],[Ad Cost]]/tbl_Data[[#This Row],[Impressions]]</f>
        <v>6.5675749590856008E-2</v>
      </c>
      <c r="J720" s="10">
        <f>tbl_Data[[#This Row],[Conversions]]/tbl_Data[[#This Row],[Clicks]]</f>
        <v>1.4717518594714353E-2</v>
      </c>
      <c r="K720" s="9">
        <f>tbl_Data[[#This Row],[Ad Cost]]/tbl_Data[[#This Row],[Conversions]]</f>
        <v>81.338709677419359</v>
      </c>
      <c r="L720" s="10">
        <f>(tbl_Data[[#This Row],[Clicks]]/tbl_Data[[#This Row],[Impressions]])</f>
        <v>5.4862193359061291E-2</v>
      </c>
      <c r="M720" s="9">
        <f>tbl_Data[[#This Row],[Revenue from Ads]]/tbl_Data[[#This Row],[Ad Cost]]</f>
        <v>2.6963718685967351</v>
      </c>
    </row>
    <row r="721" spans="1:13" x14ac:dyDescent="0.35">
      <c r="A721" s="8">
        <v>45194</v>
      </c>
      <c r="B721" t="s">
        <v>14</v>
      </c>
      <c r="C721" s="9">
        <v>18445</v>
      </c>
      <c r="D721">
        <v>384830</v>
      </c>
      <c r="E721">
        <v>7036</v>
      </c>
      <c r="F721" t="s">
        <v>23</v>
      </c>
      <c r="G721">
        <v>214</v>
      </c>
      <c r="H721" s="9">
        <v>131111</v>
      </c>
      <c r="I721" s="9">
        <f>tbl_Data[[#This Row],[Ad Cost]]/tbl_Data[[#This Row],[Impressions]]</f>
        <v>4.7930254917755891E-2</v>
      </c>
      <c r="J721" s="10">
        <f>tbl_Data[[#This Row],[Conversions]]/tbl_Data[[#This Row],[Clicks]]</f>
        <v>3.0415008527572486E-2</v>
      </c>
      <c r="K721" s="9">
        <f>tbl_Data[[#This Row],[Ad Cost]]/tbl_Data[[#This Row],[Conversions]]</f>
        <v>86.191588785046733</v>
      </c>
      <c r="L721" s="10">
        <f>(tbl_Data[[#This Row],[Clicks]]/tbl_Data[[#This Row],[Impressions]])</f>
        <v>1.8283397863991892E-2</v>
      </c>
      <c r="M721" s="9">
        <f>tbl_Data[[#This Row],[Revenue from Ads]]/tbl_Data[[#This Row],[Ad Cost]]</f>
        <v>7.1082136080238545</v>
      </c>
    </row>
    <row r="722" spans="1:13" x14ac:dyDescent="0.35">
      <c r="A722" s="8">
        <v>45194</v>
      </c>
      <c r="B722" t="s">
        <v>14</v>
      </c>
      <c r="C722" s="9">
        <v>37349</v>
      </c>
      <c r="D722">
        <v>450618</v>
      </c>
      <c r="E722">
        <v>8528</v>
      </c>
      <c r="F722" t="s">
        <v>11</v>
      </c>
      <c r="G722">
        <v>437</v>
      </c>
      <c r="H722" s="9">
        <v>63983.96</v>
      </c>
      <c r="I722" s="9">
        <f>tbl_Data[[#This Row],[Ad Cost]]/tbl_Data[[#This Row],[Impressions]]</f>
        <v>8.2883950485777305E-2</v>
      </c>
      <c r="J722" s="10">
        <f>tbl_Data[[#This Row],[Conversions]]/tbl_Data[[#This Row],[Clicks]]</f>
        <v>5.1242964352720452E-2</v>
      </c>
      <c r="K722" s="9">
        <f>tbl_Data[[#This Row],[Ad Cost]]/tbl_Data[[#This Row],[Conversions]]</f>
        <v>85.466819221967967</v>
      </c>
      <c r="L722" s="10">
        <f>(tbl_Data[[#This Row],[Clicks]]/tbl_Data[[#This Row],[Impressions]])</f>
        <v>1.8925120612137109E-2</v>
      </c>
      <c r="M722" s="9">
        <f>tbl_Data[[#This Row],[Revenue from Ads]]/tbl_Data[[#This Row],[Ad Cost]]</f>
        <v>1.7131371656536989</v>
      </c>
    </row>
    <row r="723" spans="1:13" x14ac:dyDescent="0.35">
      <c r="A723" s="8">
        <v>45195</v>
      </c>
      <c r="B723" t="s">
        <v>15</v>
      </c>
      <c r="C723" s="9">
        <v>33282</v>
      </c>
      <c r="D723">
        <v>408479</v>
      </c>
      <c r="E723">
        <v>5662</v>
      </c>
      <c r="F723" t="s">
        <v>11</v>
      </c>
      <c r="G723">
        <v>343</v>
      </c>
      <c r="H723" s="9">
        <v>64664.19</v>
      </c>
      <c r="I723" s="9">
        <f>tbl_Data[[#This Row],[Ad Cost]]/tbl_Data[[#This Row],[Impressions]]</f>
        <v>8.1477872791502134E-2</v>
      </c>
      <c r="J723" s="10">
        <f>tbl_Data[[#This Row],[Conversions]]/tbl_Data[[#This Row],[Clicks]]</f>
        <v>6.0579300600494525E-2</v>
      </c>
      <c r="K723" s="9">
        <f>tbl_Data[[#This Row],[Ad Cost]]/tbl_Data[[#This Row],[Conversions]]</f>
        <v>97.032069970845484</v>
      </c>
      <c r="L723" s="10">
        <f>(tbl_Data[[#This Row],[Clicks]]/tbl_Data[[#This Row],[Impressions]])</f>
        <v>1.3861177686000994E-2</v>
      </c>
      <c r="M723" s="9">
        <f>tbl_Data[[#This Row],[Revenue from Ads]]/tbl_Data[[#This Row],[Ad Cost]]</f>
        <v>1.9429177934018389</v>
      </c>
    </row>
    <row r="724" spans="1:13" x14ac:dyDescent="0.35">
      <c r="A724" s="8">
        <v>45195</v>
      </c>
      <c r="B724" t="s">
        <v>15</v>
      </c>
      <c r="C724" s="9">
        <v>8147.5</v>
      </c>
      <c r="D724">
        <v>336526</v>
      </c>
      <c r="E724">
        <v>3661</v>
      </c>
      <c r="F724" t="s">
        <v>13</v>
      </c>
      <c r="G724">
        <v>92</v>
      </c>
      <c r="H724" s="9">
        <v>12912.83</v>
      </c>
      <c r="I724" s="9">
        <f>tbl_Data[[#This Row],[Ad Cost]]/tbl_Data[[#This Row],[Impressions]]</f>
        <v>2.4210610770044515E-2</v>
      </c>
      <c r="J724" s="10">
        <f>tbl_Data[[#This Row],[Conversions]]/tbl_Data[[#This Row],[Clicks]]</f>
        <v>2.5129745971046162E-2</v>
      </c>
      <c r="K724" s="9">
        <f>tbl_Data[[#This Row],[Ad Cost]]/tbl_Data[[#This Row],[Conversions]]</f>
        <v>88.559782608695656</v>
      </c>
      <c r="L724" s="10">
        <f>(tbl_Data[[#This Row],[Clicks]]/tbl_Data[[#This Row],[Impressions]])</f>
        <v>1.087880282652752E-2</v>
      </c>
      <c r="M724" s="9">
        <f>tbl_Data[[#This Row],[Revenue from Ads]]/tbl_Data[[#This Row],[Ad Cost]]</f>
        <v>1.5848824792881251</v>
      </c>
    </row>
    <row r="725" spans="1:13" x14ac:dyDescent="0.35">
      <c r="A725" s="8">
        <v>45195</v>
      </c>
      <c r="B725" t="s">
        <v>20</v>
      </c>
      <c r="C725" s="9">
        <v>31987</v>
      </c>
      <c r="D725">
        <v>319887</v>
      </c>
      <c r="E725">
        <v>18439</v>
      </c>
      <c r="F725" t="s">
        <v>13</v>
      </c>
      <c r="G725">
        <v>376</v>
      </c>
      <c r="H725" s="9">
        <v>52333</v>
      </c>
      <c r="I725" s="9">
        <f>tbl_Data[[#This Row],[Ad Cost]]/tbl_Data[[#This Row],[Impressions]]</f>
        <v>9.9994685623360752E-2</v>
      </c>
      <c r="J725" s="10">
        <f>tbl_Data[[#This Row],[Conversions]]/tbl_Data[[#This Row],[Clicks]]</f>
        <v>2.0391561364499159E-2</v>
      </c>
      <c r="K725" s="9">
        <f>tbl_Data[[#This Row],[Ad Cost]]/tbl_Data[[#This Row],[Conversions]]</f>
        <v>85.071808510638292</v>
      </c>
      <c r="L725" s="10">
        <f>(tbl_Data[[#This Row],[Clicks]]/tbl_Data[[#This Row],[Impressions]])</f>
        <v>5.764222991243783E-2</v>
      </c>
      <c r="M725" s="9">
        <f>tbl_Data[[#This Row],[Revenue from Ads]]/tbl_Data[[#This Row],[Ad Cost]]</f>
        <v>1.6360709038046706</v>
      </c>
    </row>
    <row r="726" spans="1:13" x14ac:dyDescent="0.35">
      <c r="A726" s="8">
        <v>45195</v>
      </c>
      <c r="B726" t="s">
        <v>19</v>
      </c>
      <c r="C726" s="9">
        <v>11913</v>
      </c>
      <c r="D726">
        <v>312651</v>
      </c>
      <c r="E726">
        <v>18167</v>
      </c>
      <c r="F726" t="s">
        <v>11</v>
      </c>
      <c r="G726">
        <v>281</v>
      </c>
      <c r="H726" s="9">
        <v>14187.87</v>
      </c>
      <c r="I726" s="9">
        <f>tbl_Data[[#This Row],[Ad Cost]]/tbl_Data[[#This Row],[Impressions]]</f>
        <v>3.8103188539297811E-2</v>
      </c>
      <c r="J726" s="10">
        <f>tbl_Data[[#This Row],[Conversions]]/tbl_Data[[#This Row],[Clicks]]</f>
        <v>1.5467606098970662E-2</v>
      </c>
      <c r="K726" s="9">
        <f>tbl_Data[[#This Row],[Ad Cost]]/tbl_Data[[#This Row],[Conversions]]</f>
        <v>42.395017793594306</v>
      </c>
      <c r="L726" s="10">
        <f>(tbl_Data[[#This Row],[Clicks]]/tbl_Data[[#This Row],[Impressions]])</f>
        <v>5.8106323024714461E-2</v>
      </c>
      <c r="M726" s="9">
        <f>tbl_Data[[#This Row],[Revenue from Ads]]/tbl_Data[[#This Row],[Ad Cost]]</f>
        <v>1.1909569377990432</v>
      </c>
    </row>
    <row r="727" spans="1:13" x14ac:dyDescent="0.35">
      <c r="A727" s="8">
        <v>45195</v>
      </c>
      <c r="B727" t="s">
        <v>16</v>
      </c>
      <c r="C727" s="9">
        <v>18063</v>
      </c>
      <c r="D727">
        <v>341857</v>
      </c>
      <c r="E727">
        <v>12527</v>
      </c>
      <c r="F727" t="s">
        <v>13</v>
      </c>
      <c r="G727">
        <v>200</v>
      </c>
      <c r="H727" s="9">
        <v>11239.1</v>
      </c>
      <c r="I727" s="9">
        <f>tbl_Data[[#This Row],[Ad Cost]]/tbl_Data[[#This Row],[Impressions]]</f>
        <v>5.2837882506428124E-2</v>
      </c>
      <c r="J727" s="10">
        <f>tbl_Data[[#This Row],[Conversions]]/tbl_Data[[#This Row],[Clicks]]</f>
        <v>1.59655144887044E-2</v>
      </c>
      <c r="K727" s="9">
        <f>tbl_Data[[#This Row],[Ad Cost]]/tbl_Data[[#This Row],[Conversions]]</f>
        <v>90.314999999999998</v>
      </c>
      <c r="L727" s="10">
        <f>(tbl_Data[[#This Row],[Clicks]]/tbl_Data[[#This Row],[Impressions]])</f>
        <v>3.6643976867520633E-2</v>
      </c>
      <c r="M727" s="9">
        <f>tbl_Data[[#This Row],[Revenue from Ads]]/tbl_Data[[#This Row],[Ad Cost]]</f>
        <v>0.62221668604329294</v>
      </c>
    </row>
    <row r="728" spans="1:13" x14ac:dyDescent="0.35">
      <c r="A728" s="8">
        <v>45196</v>
      </c>
      <c r="B728" t="s">
        <v>17</v>
      </c>
      <c r="C728" s="9">
        <v>21709</v>
      </c>
      <c r="D728">
        <v>207922</v>
      </c>
      <c r="E728">
        <v>16370</v>
      </c>
      <c r="F728" t="s">
        <v>11</v>
      </c>
      <c r="G728" s="11">
        <v>353</v>
      </c>
      <c r="H728" s="9">
        <v>46630.67</v>
      </c>
      <c r="I728" s="9">
        <f>tbl_Data[[#This Row],[Ad Cost]]/tbl_Data[[#This Row],[Impressions]]</f>
        <v>0.10440934581237195</v>
      </c>
      <c r="J728" s="10">
        <f>tbl_Data[[#This Row],[Conversions]]/tbl_Data[[#This Row],[Clicks]]</f>
        <v>2.1563836285888822E-2</v>
      </c>
      <c r="K728" s="9">
        <f>tbl_Data[[#This Row],[Ad Cost]]/tbl_Data[[#This Row],[Conversions]]</f>
        <v>61.498583569405099</v>
      </c>
      <c r="L728" s="10">
        <f>(tbl_Data[[#This Row],[Clicks]]/tbl_Data[[#This Row],[Impressions]])</f>
        <v>7.8731447369686708E-2</v>
      </c>
      <c r="M728" s="9">
        <f>tbl_Data[[#This Row],[Revenue from Ads]]/tbl_Data[[#This Row],[Ad Cost]]</f>
        <v>2.1479879312727439</v>
      </c>
    </row>
    <row r="729" spans="1:13" x14ac:dyDescent="0.35">
      <c r="A729" s="8">
        <v>45196</v>
      </c>
      <c r="B729" t="s">
        <v>17</v>
      </c>
      <c r="C729" s="9">
        <v>41817</v>
      </c>
      <c r="D729">
        <v>341285</v>
      </c>
      <c r="E729">
        <v>12398</v>
      </c>
      <c r="F729" t="s">
        <v>11</v>
      </c>
      <c r="G729">
        <v>460</v>
      </c>
      <c r="H729" s="9">
        <v>44211.38</v>
      </c>
      <c r="I729" s="9">
        <f>tbl_Data[[#This Row],[Ad Cost]]/tbl_Data[[#This Row],[Impressions]]</f>
        <v>0.12252809235682788</v>
      </c>
      <c r="J729" s="10">
        <f>tbl_Data[[#This Row],[Conversions]]/tbl_Data[[#This Row],[Clicks]]</f>
        <v>3.7102758509437006E-2</v>
      </c>
      <c r="K729" s="9">
        <f>tbl_Data[[#This Row],[Ad Cost]]/tbl_Data[[#This Row],[Conversions]]</f>
        <v>90.90652173913044</v>
      </c>
      <c r="L729" s="10">
        <f>(tbl_Data[[#This Row],[Clicks]]/tbl_Data[[#This Row],[Impressions]])</f>
        <v>3.6327409642967025E-2</v>
      </c>
      <c r="M729" s="9">
        <f>tbl_Data[[#This Row],[Revenue from Ads]]/tbl_Data[[#This Row],[Ad Cost]]</f>
        <v>1.0572585312193605</v>
      </c>
    </row>
    <row r="730" spans="1:13" x14ac:dyDescent="0.35">
      <c r="A730" s="8">
        <v>45196</v>
      </c>
      <c r="B730" t="s">
        <v>14</v>
      </c>
      <c r="C730" s="9">
        <v>2411.1999999999998</v>
      </c>
      <c r="D730">
        <v>208273</v>
      </c>
      <c r="E730">
        <v>8781</v>
      </c>
      <c r="F730" t="s">
        <v>13</v>
      </c>
      <c r="G730">
        <v>385</v>
      </c>
      <c r="H730" s="9">
        <v>54444.69</v>
      </c>
      <c r="I730" s="9">
        <f>tbl_Data[[#This Row],[Ad Cost]]/tbl_Data[[#This Row],[Impressions]]</f>
        <v>1.1577112731847142E-2</v>
      </c>
      <c r="J730" s="10">
        <f>tbl_Data[[#This Row],[Conversions]]/tbl_Data[[#This Row],[Clicks]]</f>
        <v>4.3844664616786246E-2</v>
      </c>
      <c r="K730" s="9">
        <f>tbl_Data[[#This Row],[Ad Cost]]/tbl_Data[[#This Row],[Conversions]]</f>
        <v>6.2628571428571425</v>
      </c>
      <c r="L730" s="10">
        <f>(tbl_Data[[#This Row],[Clicks]]/tbl_Data[[#This Row],[Impressions]])</f>
        <v>4.2161009828446318E-2</v>
      </c>
      <c r="M730" s="9">
        <f>tbl_Data[[#This Row],[Revenue from Ads]]/tbl_Data[[#This Row],[Ad Cost]]</f>
        <v>22.579914565361648</v>
      </c>
    </row>
    <row r="731" spans="1:13" x14ac:dyDescent="0.35">
      <c r="A731" s="8">
        <v>45197</v>
      </c>
      <c r="B731" t="s">
        <v>15</v>
      </c>
      <c r="C731" s="9">
        <v>27781</v>
      </c>
      <c r="D731">
        <v>493411</v>
      </c>
      <c r="E731">
        <v>14859</v>
      </c>
      <c r="F731" t="s">
        <v>11</v>
      </c>
      <c r="G731" s="11">
        <v>356</v>
      </c>
      <c r="H731" s="9">
        <v>55399.37</v>
      </c>
      <c r="I731" s="9">
        <f>tbl_Data[[#This Row],[Ad Cost]]/tbl_Data[[#This Row],[Impressions]]</f>
        <v>5.6303973766292197E-2</v>
      </c>
      <c r="J731" s="10">
        <f>tbl_Data[[#This Row],[Conversions]]/tbl_Data[[#This Row],[Clicks]]</f>
        <v>2.3958543643583012E-2</v>
      </c>
      <c r="K731" s="9">
        <f>tbl_Data[[#This Row],[Ad Cost]]/tbl_Data[[#This Row],[Conversions]]</f>
        <v>78.036516853932582</v>
      </c>
      <c r="L731" s="10">
        <f>(tbl_Data[[#This Row],[Clicks]]/tbl_Data[[#This Row],[Impressions]])</f>
        <v>3.0114853539949454E-2</v>
      </c>
      <c r="M731" s="9">
        <f>tbl_Data[[#This Row],[Revenue from Ads]]/tbl_Data[[#This Row],[Ad Cost]]</f>
        <v>1.9941459990641086</v>
      </c>
    </row>
    <row r="732" spans="1:13" x14ac:dyDescent="0.35">
      <c r="A732" s="8">
        <v>45197</v>
      </c>
      <c r="B732" t="s">
        <v>15</v>
      </c>
      <c r="C732" s="9">
        <v>49343</v>
      </c>
      <c r="D732">
        <v>313976</v>
      </c>
      <c r="E732">
        <v>16453</v>
      </c>
      <c r="F732" t="s">
        <v>11</v>
      </c>
      <c r="G732">
        <v>158</v>
      </c>
      <c r="H732" s="9">
        <v>32999.14</v>
      </c>
      <c r="I732" s="9">
        <f>tbl_Data[[#This Row],[Ad Cost]]/tbl_Data[[#This Row],[Impressions]]</f>
        <v>0.15715532397380691</v>
      </c>
      <c r="J732" s="10">
        <f>tbl_Data[[#This Row],[Conversions]]/tbl_Data[[#This Row],[Clicks]]</f>
        <v>9.6031118944873272E-3</v>
      </c>
      <c r="K732" s="9">
        <f>tbl_Data[[#This Row],[Ad Cost]]/tbl_Data[[#This Row],[Conversions]]</f>
        <v>312.29746835443041</v>
      </c>
      <c r="L732" s="10">
        <f>(tbl_Data[[#This Row],[Clicks]]/tbl_Data[[#This Row],[Impressions]])</f>
        <v>5.2402094427599563E-2</v>
      </c>
      <c r="M732" s="9">
        <f>tbl_Data[[#This Row],[Revenue from Ads]]/tbl_Data[[#This Row],[Ad Cost]]</f>
        <v>0.66877044362928884</v>
      </c>
    </row>
    <row r="733" spans="1:13" x14ac:dyDescent="0.35">
      <c r="A733" s="8">
        <v>45198</v>
      </c>
      <c r="B733" t="s">
        <v>12</v>
      </c>
      <c r="C733" s="9">
        <v>19583</v>
      </c>
      <c r="D733">
        <v>438048</v>
      </c>
      <c r="E733">
        <v>14611</v>
      </c>
      <c r="F733" t="s">
        <v>11</v>
      </c>
      <c r="G733">
        <v>238</v>
      </c>
      <c r="H733" s="9">
        <v>49195.19</v>
      </c>
      <c r="I733" s="9">
        <f>tbl_Data[[#This Row],[Ad Cost]]/tbl_Data[[#This Row],[Impressions]]</f>
        <v>4.4705146467966979E-2</v>
      </c>
      <c r="J733" s="10">
        <f>tbl_Data[[#This Row],[Conversions]]/tbl_Data[[#This Row],[Clicks]]</f>
        <v>1.6289097255492439E-2</v>
      </c>
      <c r="K733" s="9">
        <f>tbl_Data[[#This Row],[Ad Cost]]/tbl_Data[[#This Row],[Conversions]]</f>
        <v>82.28151260504201</v>
      </c>
      <c r="L733" s="10">
        <f>(tbl_Data[[#This Row],[Clicks]]/tbl_Data[[#This Row],[Impressions]])</f>
        <v>3.3354792168894733E-2</v>
      </c>
      <c r="M733" s="9">
        <f>tbl_Data[[#This Row],[Revenue from Ads]]/tbl_Data[[#This Row],[Ad Cost]]</f>
        <v>2.512137568299035</v>
      </c>
    </row>
    <row r="734" spans="1:13" x14ac:dyDescent="0.35">
      <c r="A734" s="8">
        <v>45198</v>
      </c>
      <c r="B734" t="s">
        <v>15</v>
      </c>
      <c r="C734" s="9">
        <v>16986</v>
      </c>
      <c r="D734">
        <v>444061</v>
      </c>
      <c r="E734">
        <v>5509</v>
      </c>
      <c r="F734" t="s">
        <v>13</v>
      </c>
      <c r="G734">
        <v>113</v>
      </c>
      <c r="H734" s="9">
        <v>45999.81</v>
      </c>
      <c r="I734" s="9">
        <f>tbl_Data[[#This Row],[Ad Cost]]/tbl_Data[[#This Row],[Impressions]]</f>
        <v>3.8251501482904376E-2</v>
      </c>
      <c r="J734" s="10">
        <f>tbl_Data[[#This Row],[Conversions]]/tbl_Data[[#This Row],[Clicks]]</f>
        <v>2.0511889635142493E-2</v>
      </c>
      <c r="K734" s="9">
        <f>tbl_Data[[#This Row],[Ad Cost]]/tbl_Data[[#This Row],[Conversions]]</f>
        <v>150.31858407079645</v>
      </c>
      <c r="L734" s="10">
        <f>(tbl_Data[[#This Row],[Clicks]]/tbl_Data[[#This Row],[Impressions]])</f>
        <v>1.2405953236154493E-2</v>
      </c>
      <c r="M734" s="9">
        <f>tbl_Data[[#This Row],[Revenue from Ads]]/tbl_Data[[#This Row],[Ad Cost]]</f>
        <v>2.7081013776050864</v>
      </c>
    </row>
    <row r="735" spans="1:13" x14ac:dyDescent="0.35">
      <c r="A735" s="8">
        <v>45198</v>
      </c>
      <c r="B735" t="s">
        <v>15</v>
      </c>
      <c r="C735" s="9">
        <v>9858.6</v>
      </c>
      <c r="D735">
        <v>422536</v>
      </c>
      <c r="E735">
        <v>3785</v>
      </c>
      <c r="F735" t="s">
        <v>13</v>
      </c>
      <c r="G735">
        <v>163</v>
      </c>
      <c r="H735" s="9">
        <v>32858.300000000003</v>
      </c>
      <c r="I735" s="9">
        <f>tbl_Data[[#This Row],[Ad Cost]]/tbl_Data[[#This Row],[Impressions]]</f>
        <v>2.33319764469773E-2</v>
      </c>
      <c r="J735" s="10">
        <f>tbl_Data[[#This Row],[Conversions]]/tbl_Data[[#This Row],[Clicks]]</f>
        <v>4.3064729194187586E-2</v>
      </c>
      <c r="K735" s="9">
        <f>tbl_Data[[#This Row],[Ad Cost]]/tbl_Data[[#This Row],[Conversions]]</f>
        <v>60.482208588957057</v>
      </c>
      <c r="L735" s="10">
        <f>(tbl_Data[[#This Row],[Clicks]]/tbl_Data[[#This Row],[Impressions]])</f>
        <v>8.9578166120756579E-3</v>
      </c>
      <c r="M735" s="9">
        <f>tbl_Data[[#This Row],[Revenue from Ads]]/tbl_Data[[#This Row],[Ad Cost]]</f>
        <v>3.3329580264946341</v>
      </c>
    </row>
    <row r="736" spans="1:13" x14ac:dyDescent="0.35">
      <c r="A736" s="8">
        <v>45199</v>
      </c>
      <c r="B736" t="s">
        <v>14</v>
      </c>
      <c r="C736" s="9">
        <v>9945.7999999999993</v>
      </c>
      <c r="D736">
        <v>365165</v>
      </c>
      <c r="E736">
        <v>4401</v>
      </c>
      <c r="F736" t="s">
        <v>11</v>
      </c>
      <c r="G736">
        <v>260</v>
      </c>
      <c r="H736" s="9">
        <v>32333.27</v>
      </c>
      <c r="I736" s="9">
        <f>tbl_Data[[#This Row],[Ad Cost]]/tbl_Data[[#This Row],[Impressions]]</f>
        <v>2.7236454753330683E-2</v>
      </c>
      <c r="J736" s="10">
        <f>tbl_Data[[#This Row],[Conversions]]/tbl_Data[[#This Row],[Clicks]]</f>
        <v>5.9077482390365824E-2</v>
      </c>
      <c r="K736" s="9">
        <f>tbl_Data[[#This Row],[Ad Cost]]/tbl_Data[[#This Row],[Conversions]]</f>
        <v>38.253076923076918</v>
      </c>
      <c r="L736" s="10">
        <f>(tbl_Data[[#This Row],[Clicks]]/tbl_Data[[#This Row],[Impressions]])</f>
        <v>1.2052086043295496E-2</v>
      </c>
      <c r="M736" s="9">
        <f>tbl_Data[[#This Row],[Revenue from Ads]]/tbl_Data[[#This Row],[Ad Cost]]</f>
        <v>3.2509471334633719</v>
      </c>
    </row>
    <row r="737" spans="1:13" x14ac:dyDescent="0.35">
      <c r="A737" s="8">
        <v>45199</v>
      </c>
      <c r="B737" t="s">
        <v>12</v>
      </c>
      <c r="C737" s="9">
        <v>35930</v>
      </c>
      <c r="D737">
        <v>477709</v>
      </c>
      <c r="E737">
        <v>6007</v>
      </c>
      <c r="F737" t="s">
        <v>11</v>
      </c>
      <c r="G737">
        <v>175</v>
      </c>
      <c r="H737" s="9">
        <v>2864777</v>
      </c>
      <c r="I737" s="9">
        <f>tbl_Data[[#This Row],[Ad Cost]]/tbl_Data[[#This Row],[Impressions]]</f>
        <v>7.5213152777109077E-2</v>
      </c>
      <c r="J737" s="10">
        <f>tbl_Data[[#This Row],[Conversions]]/tbl_Data[[#This Row],[Clicks]]</f>
        <v>2.9132678541701349E-2</v>
      </c>
      <c r="K737" s="9">
        <f>tbl_Data[[#This Row],[Ad Cost]]/tbl_Data[[#This Row],[Conversions]]</f>
        <v>205.31428571428572</v>
      </c>
      <c r="L737" s="10">
        <f>(tbl_Data[[#This Row],[Clicks]]/tbl_Data[[#This Row],[Impressions]])</f>
        <v>1.257460085533243E-2</v>
      </c>
      <c r="M737" s="9">
        <f>tbl_Data[[#This Row],[Revenue from Ads]]/tbl_Data[[#This Row],[Ad Cost]]</f>
        <v>79.732173671026999</v>
      </c>
    </row>
    <row r="738" spans="1:13" x14ac:dyDescent="0.35">
      <c r="A738" s="8">
        <v>45199</v>
      </c>
      <c r="B738" t="s">
        <v>15</v>
      </c>
      <c r="C738" s="9">
        <v>14435</v>
      </c>
      <c r="D738">
        <v>351479</v>
      </c>
      <c r="E738">
        <v>19446</v>
      </c>
      <c r="F738" t="s">
        <v>13</v>
      </c>
      <c r="G738">
        <v>444</v>
      </c>
      <c r="H738" s="9">
        <v>34410.51</v>
      </c>
      <c r="I738" s="9">
        <f>tbl_Data[[#This Row],[Ad Cost]]/tbl_Data[[#This Row],[Impressions]]</f>
        <v>4.1069309972999811E-2</v>
      </c>
      <c r="J738" s="10">
        <f>tbl_Data[[#This Row],[Conversions]]/tbl_Data[[#This Row],[Clicks]]</f>
        <v>2.2832459117556311E-2</v>
      </c>
      <c r="K738" s="9">
        <f>tbl_Data[[#This Row],[Ad Cost]]/tbl_Data[[#This Row],[Conversions]]</f>
        <v>32.511261261261261</v>
      </c>
      <c r="L738" s="10">
        <f>(tbl_Data[[#This Row],[Clicks]]/tbl_Data[[#This Row],[Impressions]])</f>
        <v>5.5326207255625516E-2</v>
      </c>
      <c r="M738" s="9">
        <f>tbl_Data[[#This Row],[Revenue from Ads]]/tbl_Data[[#This Row],[Ad Cost]]</f>
        <v>2.3838247315552477</v>
      </c>
    </row>
    <row r="739" spans="1:13" x14ac:dyDescent="0.35">
      <c r="A739" s="8">
        <v>45200</v>
      </c>
      <c r="B739" t="s">
        <v>14</v>
      </c>
      <c r="C739" s="9">
        <v>21271</v>
      </c>
      <c r="D739">
        <v>421997</v>
      </c>
      <c r="E739">
        <v>21841</v>
      </c>
      <c r="F739" t="s">
        <v>11</v>
      </c>
      <c r="G739" s="11">
        <v>499</v>
      </c>
      <c r="H739" s="9">
        <v>64034.48</v>
      </c>
      <c r="I739" s="9">
        <f>tbl_Data[[#This Row],[Ad Cost]]/tbl_Data[[#This Row],[Impressions]]</f>
        <v>5.0405571603589598E-2</v>
      </c>
      <c r="J739" s="10">
        <f>tbl_Data[[#This Row],[Conversions]]/tbl_Data[[#This Row],[Clicks]]</f>
        <v>2.2846939242708666E-2</v>
      </c>
      <c r="K739" s="9">
        <f>tbl_Data[[#This Row],[Ad Cost]]/tbl_Data[[#This Row],[Conversions]]</f>
        <v>42.627254509018037</v>
      </c>
      <c r="L739" s="10">
        <f>(tbl_Data[[#This Row],[Clicks]]/tbl_Data[[#This Row],[Impressions]])</f>
        <v>5.1756292106341986E-2</v>
      </c>
      <c r="M739" s="9">
        <f>tbl_Data[[#This Row],[Revenue from Ads]]/tbl_Data[[#This Row],[Ad Cost]]</f>
        <v>3.0104122984344883</v>
      </c>
    </row>
    <row r="740" spans="1:13" x14ac:dyDescent="0.35">
      <c r="A740" s="8">
        <v>45201</v>
      </c>
      <c r="B740" t="s">
        <v>19</v>
      </c>
      <c r="C740" s="9">
        <v>27383</v>
      </c>
      <c r="D740">
        <v>437337</v>
      </c>
      <c r="E740">
        <v>16596</v>
      </c>
      <c r="F740" t="s">
        <v>11</v>
      </c>
      <c r="G740">
        <v>204</v>
      </c>
      <c r="H740" s="9">
        <v>60841.68</v>
      </c>
      <c r="I740" s="9">
        <f>tbl_Data[[#This Row],[Ad Cost]]/tbl_Data[[#This Row],[Impressions]]</f>
        <v>6.2613042116262743E-2</v>
      </c>
      <c r="J740" s="10">
        <f>tbl_Data[[#This Row],[Conversions]]/tbl_Data[[#This Row],[Clicks]]</f>
        <v>1.2292118582791034E-2</v>
      </c>
      <c r="K740" s="9">
        <f>tbl_Data[[#This Row],[Ad Cost]]/tbl_Data[[#This Row],[Conversions]]</f>
        <v>134.23039215686273</v>
      </c>
      <c r="L740" s="10">
        <f>(tbl_Data[[#This Row],[Clicks]]/tbl_Data[[#This Row],[Impressions]])</f>
        <v>3.7947852571358014E-2</v>
      </c>
      <c r="M740" s="9">
        <f>tbl_Data[[#This Row],[Revenue from Ads]]/tbl_Data[[#This Row],[Ad Cost]]</f>
        <v>2.2218778073987511</v>
      </c>
    </row>
    <row r="741" spans="1:13" x14ac:dyDescent="0.35">
      <c r="A741" s="8">
        <v>45201</v>
      </c>
      <c r="B741" t="s">
        <v>12</v>
      </c>
      <c r="C741" s="9">
        <v>37070</v>
      </c>
      <c r="D741">
        <v>226823</v>
      </c>
      <c r="E741">
        <v>17821</v>
      </c>
      <c r="F741" t="s">
        <v>11</v>
      </c>
      <c r="G741">
        <v>353</v>
      </c>
      <c r="H741" s="9">
        <v>41132.83</v>
      </c>
      <c r="I741" s="9">
        <f>tbl_Data[[#This Row],[Ad Cost]]/tbl_Data[[#This Row],[Impressions]]</f>
        <v>0.16343139805046225</v>
      </c>
      <c r="J741" s="10">
        <f>tbl_Data[[#This Row],[Conversions]]/tbl_Data[[#This Row],[Clicks]]</f>
        <v>1.9808091577352561E-2</v>
      </c>
      <c r="K741" s="9">
        <f>tbl_Data[[#This Row],[Ad Cost]]/tbl_Data[[#This Row],[Conversions]]</f>
        <v>105.01416430594901</v>
      </c>
      <c r="L741" s="10">
        <f>(tbl_Data[[#This Row],[Clicks]]/tbl_Data[[#This Row],[Impressions]])</f>
        <v>7.856787010135656E-2</v>
      </c>
      <c r="M741" s="9">
        <f>tbl_Data[[#This Row],[Revenue from Ads]]/tbl_Data[[#This Row],[Ad Cost]]</f>
        <v>1.1095988670083625</v>
      </c>
    </row>
    <row r="742" spans="1:13" x14ac:dyDescent="0.35">
      <c r="A742" s="8">
        <v>45202</v>
      </c>
      <c r="B742" t="s">
        <v>17</v>
      </c>
      <c r="C742" s="9">
        <v>30338</v>
      </c>
      <c r="D742">
        <v>402449</v>
      </c>
      <c r="E742">
        <v>19783</v>
      </c>
      <c r="F742" t="s">
        <v>13</v>
      </c>
      <c r="G742">
        <v>459</v>
      </c>
      <c r="H742" s="9">
        <v>56640.86</v>
      </c>
      <c r="I742" s="9">
        <f>tbl_Data[[#This Row],[Ad Cost]]/tbl_Data[[#This Row],[Impressions]]</f>
        <v>7.5383464737146813E-2</v>
      </c>
      <c r="J742" s="10">
        <f>tbl_Data[[#This Row],[Conversions]]/tbl_Data[[#This Row],[Clicks]]</f>
        <v>2.3201738866703736E-2</v>
      </c>
      <c r="K742" s="9">
        <f>tbl_Data[[#This Row],[Ad Cost]]/tbl_Data[[#This Row],[Conversions]]</f>
        <v>66.095860566448806</v>
      </c>
      <c r="L742" s="10">
        <f>(tbl_Data[[#This Row],[Clicks]]/tbl_Data[[#This Row],[Impressions]])</f>
        <v>4.9156539089424994E-2</v>
      </c>
      <c r="M742" s="9">
        <f>tbl_Data[[#This Row],[Revenue from Ads]]/tbl_Data[[#This Row],[Ad Cost]]</f>
        <v>1.8669938690750874</v>
      </c>
    </row>
    <row r="743" spans="1:13" x14ac:dyDescent="0.35">
      <c r="A743" s="8">
        <v>45202</v>
      </c>
      <c r="B743" t="s">
        <v>16</v>
      </c>
      <c r="C743" s="9">
        <v>33340</v>
      </c>
      <c r="D743">
        <v>442377</v>
      </c>
      <c r="E743">
        <v>16007</v>
      </c>
      <c r="F743" t="s">
        <v>24</v>
      </c>
      <c r="G743">
        <v>263</v>
      </c>
      <c r="H743" s="9">
        <v>65162.2</v>
      </c>
      <c r="I743" s="9">
        <f>tbl_Data[[#This Row],[Ad Cost]]/tbl_Data[[#This Row],[Impressions]]</f>
        <v>7.5365581845349097E-2</v>
      </c>
      <c r="J743" s="10">
        <f>tbl_Data[[#This Row],[Conversions]]/tbl_Data[[#This Row],[Clicks]]</f>
        <v>1.6430311738614357E-2</v>
      </c>
      <c r="K743" s="9">
        <f>tbl_Data[[#This Row],[Ad Cost]]/tbl_Data[[#This Row],[Conversions]]</f>
        <v>126.7680608365019</v>
      </c>
      <c r="L743" s="10">
        <f>(tbl_Data[[#This Row],[Clicks]]/tbl_Data[[#This Row],[Impressions]])</f>
        <v>3.6184069244106269E-2</v>
      </c>
      <c r="M743" s="9">
        <f>tbl_Data[[#This Row],[Revenue from Ads]]/tbl_Data[[#This Row],[Ad Cost]]</f>
        <v>1.9544751049790041</v>
      </c>
    </row>
    <row r="744" spans="1:13" x14ac:dyDescent="0.35">
      <c r="A744" s="8">
        <v>45203</v>
      </c>
      <c r="B744" t="s">
        <v>12</v>
      </c>
      <c r="C744" s="9">
        <v>718.61</v>
      </c>
      <c r="D744">
        <v>393320</v>
      </c>
      <c r="E744">
        <v>13416</v>
      </c>
      <c r="F744" t="s">
        <v>11</v>
      </c>
      <c r="G744">
        <v>95</v>
      </c>
      <c r="H744" s="9">
        <v>26344.9</v>
      </c>
      <c r="I744" s="9">
        <f>tbl_Data[[#This Row],[Ad Cost]]/tbl_Data[[#This Row],[Impressions]]</f>
        <v>1.8270365097121937E-3</v>
      </c>
      <c r="J744" s="10">
        <f>tbl_Data[[#This Row],[Conversions]]/tbl_Data[[#This Row],[Clicks]]</f>
        <v>7.081097197376267E-3</v>
      </c>
      <c r="K744" s="9">
        <f>tbl_Data[[#This Row],[Ad Cost]]/tbl_Data[[#This Row],[Conversions]]</f>
        <v>7.5643157894736843</v>
      </c>
      <c r="L744" s="10">
        <f>(tbl_Data[[#This Row],[Clicks]]/tbl_Data[[#This Row],[Impressions]])</f>
        <v>3.4109630834943561E-2</v>
      </c>
      <c r="M744" s="9">
        <f>tbl_Data[[#This Row],[Revenue from Ads]]/tbl_Data[[#This Row],[Ad Cost]]</f>
        <v>36.660914821669614</v>
      </c>
    </row>
    <row r="745" spans="1:13" x14ac:dyDescent="0.35">
      <c r="A745" s="8">
        <v>45204</v>
      </c>
      <c r="B745" t="s">
        <v>17</v>
      </c>
      <c r="C745" s="9">
        <v>16107</v>
      </c>
      <c r="D745">
        <v>259652</v>
      </c>
      <c r="E745">
        <v>3442</v>
      </c>
      <c r="F745" t="s">
        <v>13</v>
      </c>
      <c r="G745">
        <v>46</v>
      </c>
      <c r="H745" s="9">
        <v>11386</v>
      </c>
      <c r="I745" s="9">
        <f>tbl_Data[[#This Row],[Ad Cost]]/tbl_Data[[#This Row],[Impressions]]</f>
        <v>6.2033028823194121E-2</v>
      </c>
      <c r="J745" s="10">
        <f>tbl_Data[[#This Row],[Conversions]]/tbl_Data[[#This Row],[Clicks]]</f>
        <v>1.3364323067983731E-2</v>
      </c>
      <c r="K745" s="9">
        <f>tbl_Data[[#This Row],[Ad Cost]]/tbl_Data[[#This Row],[Conversions]]</f>
        <v>350.1521739130435</v>
      </c>
      <c r="L745" s="10">
        <f>(tbl_Data[[#This Row],[Clicks]]/tbl_Data[[#This Row],[Impressions]])</f>
        <v>1.3256204458274922E-2</v>
      </c>
      <c r="M745" s="9">
        <f>tbl_Data[[#This Row],[Revenue from Ads]]/tbl_Data[[#This Row],[Ad Cost]]</f>
        <v>0.70689762215185947</v>
      </c>
    </row>
    <row r="746" spans="1:13" x14ac:dyDescent="0.35">
      <c r="A746" s="8">
        <v>45204</v>
      </c>
      <c r="B746" t="s">
        <v>20</v>
      </c>
      <c r="C746" s="9">
        <v>26163</v>
      </c>
      <c r="D746">
        <v>291220</v>
      </c>
      <c r="E746">
        <v>17020</v>
      </c>
      <c r="F746" t="s">
        <v>13</v>
      </c>
      <c r="G746">
        <v>664</v>
      </c>
      <c r="H746" s="9">
        <v>35303.24</v>
      </c>
      <c r="I746" s="9">
        <f>tbl_Data[[#This Row],[Ad Cost]]/tbl_Data[[#This Row],[Impressions]]</f>
        <v>8.9839296751596728E-2</v>
      </c>
      <c r="J746" s="10">
        <f>tbl_Data[[#This Row],[Conversions]]/tbl_Data[[#This Row],[Clicks]]</f>
        <v>3.9012925969447707E-2</v>
      </c>
      <c r="K746" s="9">
        <f>tbl_Data[[#This Row],[Ad Cost]]/tbl_Data[[#This Row],[Conversions]]</f>
        <v>39.402108433734938</v>
      </c>
      <c r="L746" s="10">
        <f>(tbl_Data[[#This Row],[Clicks]]/tbl_Data[[#This Row],[Impressions]])</f>
        <v>5.8443788201359793E-2</v>
      </c>
      <c r="M746" s="9">
        <f>tbl_Data[[#This Row],[Revenue from Ads]]/tbl_Data[[#This Row],[Ad Cost]]</f>
        <v>1.3493574895845277</v>
      </c>
    </row>
    <row r="747" spans="1:13" x14ac:dyDescent="0.35">
      <c r="A747" s="8">
        <v>45205</v>
      </c>
      <c r="B747" t="s">
        <v>15</v>
      </c>
      <c r="C747" s="9">
        <v>12586</v>
      </c>
      <c r="D747">
        <v>260701</v>
      </c>
      <c r="E747">
        <v>15342</v>
      </c>
      <c r="F747" t="s">
        <v>11</v>
      </c>
      <c r="G747">
        <v>253</v>
      </c>
      <c r="H747" s="9">
        <v>33564.5</v>
      </c>
      <c r="I747" s="9">
        <f>tbl_Data[[#This Row],[Ad Cost]]/tbl_Data[[#This Row],[Impressions]]</f>
        <v>4.8277528663104474E-2</v>
      </c>
      <c r="J747" s="10">
        <f>tbl_Data[[#This Row],[Conversions]]/tbl_Data[[#This Row],[Clicks]]</f>
        <v>1.6490679181332291E-2</v>
      </c>
      <c r="K747" s="9">
        <f>tbl_Data[[#This Row],[Ad Cost]]/tbl_Data[[#This Row],[Conversions]]</f>
        <v>49.747035573122531</v>
      </c>
      <c r="L747" s="10">
        <f>(tbl_Data[[#This Row],[Clicks]]/tbl_Data[[#This Row],[Impressions]])</f>
        <v>5.8849026279147378E-2</v>
      </c>
      <c r="M747" s="9">
        <f>tbl_Data[[#This Row],[Revenue from Ads]]/tbl_Data[[#This Row],[Ad Cost]]</f>
        <v>2.6668123311616081</v>
      </c>
    </row>
    <row r="748" spans="1:13" x14ac:dyDescent="0.35">
      <c r="A748" s="8">
        <v>45205</v>
      </c>
      <c r="B748" t="s">
        <v>14</v>
      </c>
      <c r="C748" s="9">
        <v>36617</v>
      </c>
      <c r="D748">
        <v>204890</v>
      </c>
      <c r="E748">
        <v>6315</v>
      </c>
      <c r="F748" t="s">
        <v>22</v>
      </c>
      <c r="G748">
        <v>379</v>
      </c>
      <c r="H748" s="9">
        <v>57127.96</v>
      </c>
      <c r="I748" s="9">
        <f>tbl_Data[[#This Row],[Ad Cost]]/tbl_Data[[#This Row],[Impressions]]</f>
        <v>0.17871540826785104</v>
      </c>
      <c r="J748" s="10">
        <f>tbl_Data[[#This Row],[Conversions]]/tbl_Data[[#This Row],[Clicks]]</f>
        <v>6.0015835312747429E-2</v>
      </c>
      <c r="K748" s="9">
        <f>tbl_Data[[#This Row],[Ad Cost]]/tbl_Data[[#This Row],[Conversions]]</f>
        <v>96.614775725593674</v>
      </c>
      <c r="L748" s="10">
        <f>(tbl_Data[[#This Row],[Clicks]]/tbl_Data[[#This Row],[Impressions]])</f>
        <v>3.0821416369759384E-2</v>
      </c>
      <c r="M748" s="9">
        <f>tbl_Data[[#This Row],[Revenue from Ads]]/tbl_Data[[#This Row],[Ad Cost]]</f>
        <v>1.5601485648742388</v>
      </c>
    </row>
    <row r="749" spans="1:13" x14ac:dyDescent="0.35">
      <c r="A749" s="8">
        <v>45205</v>
      </c>
      <c r="B749" t="s">
        <v>17</v>
      </c>
      <c r="C749" s="9">
        <v>47341</v>
      </c>
      <c r="D749">
        <v>289026</v>
      </c>
      <c r="E749">
        <v>11532</v>
      </c>
      <c r="F749" t="s">
        <v>13</v>
      </c>
      <c r="G749">
        <v>505</v>
      </c>
      <c r="H749" s="9">
        <v>56864.58</v>
      </c>
      <c r="I749" s="9">
        <f>tbl_Data[[#This Row],[Ad Cost]]/tbl_Data[[#This Row],[Impressions]]</f>
        <v>0.16379495270321701</v>
      </c>
      <c r="J749" s="10">
        <f>tbl_Data[[#This Row],[Conversions]]/tbl_Data[[#This Row],[Clicks]]</f>
        <v>4.3791189732917103E-2</v>
      </c>
      <c r="K749" s="9">
        <f>tbl_Data[[#This Row],[Ad Cost]]/tbl_Data[[#This Row],[Conversions]]</f>
        <v>93.744554455445538</v>
      </c>
      <c r="L749" s="10">
        <f>(tbl_Data[[#This Row],[Clicks]]/tbl_Data[[#This Row],[Impressions]])</f>
        <v>3.9899524610242675E-2</v>
      </c>
      <c r="M749" s="9">
        <f>tbl_Data[[#This Row],[Revenue from Ads]]/tbl_Data[[#This Row],[Ad Cost]]</f>
        <v>1.2011698105236477</v>
      </c>
    </row>
    <row r="750" spans="1:13" x14ac:dyDescent="0.35">
      <c r="A750" s="8">
        <v>45206</v>
      </c>
      <c r="B750" t="s">
        <v>19</v>
      </c>
      <c r="C750" s="9">
        <v>4282.1000000000004</v>
      </c>
      <c r="D750">
        <v>301290</v>
      </c>
      <c r="E750">
        <v>16382</v>
      </c>
      <c r="F750" t="s">
        <v>25</v>
      </c>
      <c r="G750">
        <v>182</v>
      </c>
      <c r="H750" s="9">
        <v>39692.199999999997</v>
      </c>
      <c r="I750" s="9">
        <f>tbl_Data[[#This Row],[Ad Cost]]/tbl_Data[[#This Row],[Impressions]]</f>
        <v>1.4212552690099241E-2</v>
      </c>
      <c r="J750" s="10">
        <f>tbl_Data[[#This Row],[Conversions]]/tbl_Data[[#This Row],[Clicks]]</f>
        <v>1.1109754608716884E-2</v>
      </c>
      <c r="K750" s="9">
        <f>tbl_Data[[#This Row],[Ad Cost]]/tbl_Data[[#This Row],[Conversions]]</f>
        <v>23.528021978021979</v>
      </c>
      <c r="L750" s="10">
        <f>(tbl_Data[[#This Row],[Clicks]]/tbl_Data[[#This Row],[Impressions]])</f>
        <v>5.437286335424342E-2</v>
      </c>
      <c r="M750" s="9">
        <f>tbl_Data[[#This Row],[Revenue from Ads]]/tbl_Data[[#This Row],[Ad Cost]]</f>
        <v>9.269330468695264</v>
      </c>
    </row>
    <row r="751" spans="1:13" x14ac:dyDescent="0.35">
      <c r="A751" s="8">
        <v>45206</v>
      </c>
      <c r="B751" t="s">
        <v>12</v>
      </c>
      <c r="C751" s="9">
        <v>17340</v>
      </c>
      <c r="D751">
        <v>273481</v>
      </c>
      <c r="E751">
        <v>6469</v>
      </c>
      <c r="F751" t="s">
        <v>13</v>
      </c>
      <c r="G751">
        <v>468</v>
      </c>
      <c r="H751" s="9">
        <v>53775.97</v>
      </c>
      <c r="I751" s="9">
        <f>tbl_Data[[#This Row],[Ad Cost]]/tbl_Data[[#This Row],[Impressions]]</f>
        <v>6.3404770349676939E-2</v>
      </c>
      <c r="J751" s="10">
        <f>tbl_Data[[#This Row],[Conversions]]/tbl_Data[[#This Row],[Clicks]]</f>
        <v>7.2345030143762562E-2</v>
      </c>
      <c r="K751" s="9">
        <f>tbl_Data[[#This Row],[Ad Cost]]/tbl_Data[[#This Row],[Conversions]]</f>
        <v>37.051282051282051</v>
      </c>
      <c r="L751" s="10">
        <f>(tbl_Data[[#This Row],[Clicks]]/tbl_Data[[#This Row],[Impressions]])</f>
        <v>2.3654294082587089E-2</v>
      </c>
      <c r="M751" s="9">
        <f>tbl_Data[[#This Row],[Revenue from Ads]]/tbl_Data[[#This Row],[Ad Cost]]</f>
        <v>3.101267012687428</v>
      </c>
    </row>
    <row r="752" spans="1:13" x14ac:dyDescent="0.35">
      <c r="A752" s="8">
        <v>45206</v>
      </c>
      <c r="B752" t="s">
        <v>15</v>
      </c>
      <c r="C752" s="9">
        <v>16604</v>
      </c>
      <c r="D752">
        <v>297354</v>
      </c>
      <c r="E752">
        <v>16865</v>
      </c>
      <c r="F752" t="s">
        <v>13</v>
      </c>
      <c r="G752">
        <v>286</v>
      </c>
      <c r="H752" s="9">
        <v>56423.42</v>
      </c>
      <c r="I752" s="9">
        <f>tbl_Data[[#This Row],[Ad Cost]]/tbl_Data[[#This Row],[Impressions]]</f>
        <v>5.5839168129569468E-2</v>
      </c>
      <c r="J752" s="10">
        <f>tbl_Data[[#This Row],[Conversions]]/tbl_Data[[#This Row],[Clicks]]</f>
        <v>1.6958197450340943E-2</v>
      </c>
      <c r="K752" s="9">
        <f>tbl_Data[[#This Row],[Ad Cost]]/tbl_Data[[#This Row],[Conversions]]</f>
        <v>58.055944055944053</v>
      </c>
      <c r="L752" s="10">
        <f>(tbl_Data[[#This Row],[Clicks]]/tbl_Data[[#This Row],[Impressions]])</f>
        <v>5.6716909811201463E-2</v>
      </c>
      <c r="M752" s="9">
        <f>tbl_Data[[#This Row],[Revenue from Ads]]/tbl_Data[[#This Row],[Ad Cost]]</f>
        <v>3.3981823656950132</v>
      </c>
    </row>
    <row r="753" spans="1:13" x14ac:dyDescent="0.35">
      <c r="A753" s="8">
        <v>45206</v>
      </c>
      <c r="B753" t="s">
        <v>12</v>
      </c>
      <c r="C753" s="9">
        <v>45057</v>
      </c>
      <c r="D753">
        <v>335478</v>
      </c>
      <c r="E753">
        <v>12378</v>
      </c>
      <c r="F753" t="s">
        <v>11</v>
      </c>
      <c r="G753">
        <v>464</v>
      </c>
      <c r="H753" s="9">
        <v>56141.31</v>
      </c>
      <c r="I753" s="9">
        <f>tbl_Data[[#This Row],[Ad Cost]]/tbl_Data[[#This Row],[Impressions]]</f>
        <v>0.13430686960098726</v>
      </c>
      <c r="J753" s="10">
        <f>tbl_Data[[#This Row],[Conversions]]/tbl_Data[[#This Row],[Clicks]]</f>
        <v>3.7485862013249313E-2</v>
      </c>
      <c r="K753" s="9">
        <f>tbl_Data[[#This Row],[Ad Cost]]/tbl_Data[[#This Row],[Conversions]]</f>
        <v>97.105603448275858</v>
      </c>
      <c r="L753" s="10">
        <f>(tbl_Data[[#This Row],[Clicks]]/tbl_Data[[#This Row],[Impressions]])</f>
        <v>3.6896607229088045E-2</v>
      </c>
      <c r="M753" s="9">
        <f>tbl_Data[[#This Row],[Revenue from Ads]]/tbl_Data[[#This Row],[Ad Cost]]</f>
        <v>1.2460063919035886</v>
      </c>
    </row>
    <row r="754" spans="1:13" x14ac:dyDescent="0.35">
      <c r="A754" s="8">
        <v>45207</v>
      </c>
      <c r="B754" t="s">
        <v>15</v>
      </c>
      <c r="C754" s="9">
        <v>11433</v>
      </c>
      <c r="D754">
        <v>302100</v>
      </c>
      <c r="E754">
        <v>17320</v>
      </c>
      <c r="F754" t="s">
        <v>13</v>
      </c>
      <c r="G754">
        <v>55</v>
      </c>
      <c r="H754" s="9">
        <v>4795.6400000000003</v>
      </c>
      <c r="I754" s="9">
        <f>tbl_Data[[#This Row],[Ad Cost]]/tbl_Data[[#This Row],[Impressions]]</f>
        <v>3.7845084409136046E-2</v>
      </c>
      <c r="J754" s="10">
        <f>tbl_Data[[#This Row],[Conversions]]/tbl_Data[[#This Row],[Clicks]]</f>
        <v>3.1755196304849883E-3</v>
      </c>
      <c r="K754" s="9">
        <f>tbl_Data[[#This Row],[Ad Cost]]/tbl_Data[[#This Row],[Conversions]]</f>
        <v>207.87272727272727</v>
      </c>
      <c r="L754" s="10">
        <f>(tbl_Data[[#This Row],[Clicks]]/tbl_Data[[#This Row],[Impressions]])</f>
        <v>5.7332009268454151E-2</v>
      </c>
      <c r="M754" s="9">
        <f>tbl_Data[[#This Row],[Revenue from Ads]]/tbl_Data[[#This Row],[Ad Cost]]</f>
        <v>0.41945596081518416</v>
      </c>
    </row>
    <row r="755" spans="1:13" x14ac:dyDescent="0.35">
      <c r="A755" s="8">
        <v>45208</v>
      </c>
      <c r="B755" t="s">
        <v>16</v>
      </c>
      <c r="C755" s="9">
        <v>49400</v>
      </c>
      <c r="D755">
        <v>406400</v>
      </c>
      <c r="E755">
        <v>11627</v>
      </c>
      <c r="F755" t="s">
        <v>11</v>
      </c>
      <c r="G755" s="11">
        <v>139</v>
      </c>
      <c r="H755" s="9">
        <v>69424.72</v>
      </c>
      <c r="I755" s="9">
        <f>tbl_Data[[#This Row],[Ad Cost]]/tbl_Data[[#This Row],[Impressions]]</f>
        <v>0.12155511811023623</v>
      </c>
      <c r="J755" s="10">
        <f>tbl_Data[[#This Row],[Conversions]]/tbl_Data[[#This Row],[Clicks]]</f>
        <v>1.195493248473381E-2</v>
      </c>
      <c r="K755" s="9">
        <f>tbl_Data[[#This Row],[Ad Cost]]/tbl_Data[[#This Row],[Conversions]]</f>
        <v>355.39568345323738</v>
      </c>
      <c r="L755" s="10">
        <f>(tbl_Data[[#This Row],[Clicks]]/tbl_Data[[#This Row],[Impressions]])</f>
        <v>2.8609744094488188E-2</v>
      </c>
      <c r="M755" s="9">
        <f>tbl_Data[[#This Row],[Revenue from Ads]]/tbl_Data[[#This Row],[Ad Cost]]</f>
        <v>1.4053587044534412</v>
      </c>
    </row>
    <row r="756" spans="1:13" x14ac:dyDescent="0.35">
      <c r="A756" s="8">
        <v>45208</v>
      </c>
      <c r="B756" t="s">
        <v>15</v>
      </c>
      <c r="C756" s="9">
        <v>46880</v>
      </c>
      <c r="D756">
        <v>328516</v>
      </c>
      <c r="E756">
        <v>19294</v>
      </c>
      <c r="F756" t="s">
        <v>13</v>
      </c>
      <c r="G756" s="11">
        <v>416</v>
      </c>
      <c r="H756" s="9">
        <v>50029.99</v>
      </c>
      <c r="I756" s="9">
        <f>tbl_Data[[#This Row],[Ad Cost]]/tbl_Data[[#This Row],[Impressions]]</f>
        <v>0.14270233413288849</v>
      </c>
      <c r="J756" s="10">
        <f>tbl_Data[[#This Row],[Conversions]]/tbl_Data[[#This Row],[Clicks]]</f>
        <v>2.1561107079921218E-2</v>
      </c>
      <c r="K756" s="9">
        <f>tbl_Data[[#This Row],[Ad Cost]]/tbl_Data[[#This Row],[Conversions]]</f>
        <v>112.69230769230769</v>
      </c>
      <c r="L756" s="10">
        <f>(tbl_Data[[#This Row],[Clicks]]/tbl_Data[[#This Row],[Impressions]])</f>
        <v>5.8730777191978473E-2</v>
      </c>
      <c r="M756" s="9">
        <f>tbl_Data[[#This Row],[Revenue from Ads]]/tbl_Data[[#This Row],[Ad Cost]]</f>
        <v>1.067192619453925</v>
      </c>
    </row>
    <row r="757" spans="1:13" x14ac:dyDescent="0.35">
      <c r="A757" s="8">
        <v>45208</v>
      </c>
      <c r="B757" t="s">
        <v>12</v>
      </c>
      <c r="C757" s="9">
        <v>49830</v>
      </c>
      <c r="D757">
        <v>405890</v>
      </c>
      <c r="E757">
        <v>10490</v>
      </c>
      <c r="F757" t="s">
        <v>13</v>
      </c>
      <c r="G757">
        <v>465</v>
      </c>
      <c r="H757" s="9">
        <v>22142.400000000001</v>
      </c>
      <c r="I757" s="9">
        <f>tbl_Data[[#This Row],[Ad Cost]]/tbl_Data[[#This Row],[Impressions]]</f>
        <v>0.12276725221119023</v>
      </c>
      <c r="J757" s="10">
        <f>tbl_Data[[#This Row],[Conversions]]/tbl_Data[[#This Row],[Clicks]]</f>
        <v>4.4327931363203052E-2</v>
      </c>
      <c r="K757" s="9">
        <f>tbl_Data[[#This Row],[Ad Cost]]/tbl_Data[[#This Row],[Conversions]]</f>
        <v>107.16129032258064</v>
      </c>
      <c r="L757" s="10">
        <f>(tbl_Data[[#This Row],[Clicks]]/tbl_Data[[#This Row],[Impressions]])</f>
        <v>2.584444061198847E-2</v>
      </c>
      <c r="M757" s="9">
        <f>tbl_Data[[#This Row],[Revenue from Ads]]/tbl_Data[[#This Row],[Ad Cost]]</f>
        <v>0.44435881998795906</v>
      </c>
    </row>
    <row r="758" spans="1:13" x14ac:dyDescent="0.35">
      <c r="A758" s="8">
        <v>45208</v>
      </c>
      <c r="B758" t="s">
        <v>20</v>
      </c>
      <c r="C758" s="9">
        <v>42987</v>
      </c>
      <c r="D758">
        <v>256346</v>
      </c>
      <c r="E758">
        <v>6679</v>
      </c>
      <c r="F758" t="s">
        <v>18</v>
      </c>
      <c r="G758">
        <v>489</v>
      </c>
      <c r="H758" s="9">
        <v>310022</v>
      </c>
      <c r="I758" s="9">
        <f>tbl_Data[[#This Row],[Ad Cost]]/tbl_Data[[#This Row],[Impressions]]</f>
        <v>0.16769132344565549</v>
      </c>
      <c r="J758" s="10">
        <f>tbl_Data[[#This Row],[Conversions]]/tbl_Data[[#This Row],[Clicks]]</f>
        <v>7.3214553076807909E-2</v>
      </c>
      <c r="K758" s="9">
        <f>tbl_Data[[#This Row],[Ad Cost]]/tbl_Data[[#This Row],[Conversions]]</f>
        <v>87.907975460122699</v>
      </c>
      <c r="L758" s="10">
        <f>(tbl_Data[[#This Row],[Clicks]]/tbl_Data[[#This Row],[Impressions]])</f>
        <v>2.6054629290100099E-2</v>
      </c>
      <c r="M758" s="9">
        <f>tbl_Data[[#This Row],[Revenue from Ads]]/tbl_Data[[#This Row],[Ad Cost]]</f>
        <v>7.2119943238653548</v>
      </c>
    </row>
    <row r="759" spans="1:13" x14ac:dyDescent="0.35">
      <c r="A759" s="8">
        <v>45208</v>
      </c>
      <c r="B759" t="s">
        <v>15</v>
      </c>
      <c r="C759" s="9">
        <v>37686</v>
      </c>
      <c r="D759">
        <v>361704</v>
      </c>
      <c r="E759">
        <v>15314</v>
      </c>
      <c r="F759" t="s">
        <v>25</v>
      </c>
      <c r="G759">
        <v>484</v>
      </c>
      <c r="H759" s="9">
        <v>6288.63</v>
      </c>
      <c r="I759" s="9">
        <f>tbl_Data[[#This Row],[Ad Cost]]/tbl_Data[[#This Row],[Impressions]]</f>
        <v>0.10419016654502024</v>
      </c>
      <c r="J759" s="10">
        <f>tbl_Data[[#This Row],[Conversions]]/tbl_Data[[#This Row],[Clicks]]</f>
        <v>3.1605067258717513E-2</v>
      </c>
      <c r="K759" s="9">
        <f>tbl_Data[[#This Row],[Ad Cost]]/tbl_Data[[#This Row],[Conversions]]</f>
        <v>77.86363636363636</v>
      </c>
      <c r="L759" s="10">
        <f>(tbl_Data[[#This Row],[Clicks]]/tbl_Data[[#This Row],[Impressions]])</f>
        <v>4.2338486718421692E-2</v>
      </c>
      <c r="M759" s="9">
        <f>tbl_Data[[#This Row],[Revenue from Ads]]/tbl_Data[[#This Row],[Ad Cost]]</f>
        <v>0.16686912911956694</v>
      </c>
    </row>
    <row r="760" spans="1:13" x14ac:dyDescent="0.35">
      <c r="A760" s="8">
        <v>45209</v>
      </c>
      <c r="B760" t="s">
        <v>16</v>
      </c>
      <c r="C760" s="9">
        <v>32548</v>
      </c>
      <c r="D760">
        <v>290630</v>
      </c>
      <c r="E760">
        <v>18004</v>
      </c>
      <c r="F760" t="s">
        <v>11</v>
      </c>
      <c r="G760">
        <v>249</v>
      </c>
      <c r="H760" s="9">
        <v>58507.3</v>
      </c>
      <c r="I760" s="9">
        <f>tbl_Data[[#This Row],[Ad Cost]]/tbl_Data[[#This Row],[Impressions]]</f>
        <v>0.1119911915493927</v>
      </c>
      <c r="J760" s="10">
        <f>tbl_Data[[#This Row],[Conversions]]/tbl_Data[[#This Row],[Clicks]]</f>
        <v>1.3830259942235058E-2</v>
      </c>
      <c r="K760" s="9">
        <f>tbl_Data[[#This Row],[Ad Cost]]/tbl_Data[[#This Row],[Conversions]]</f>
        <v>130.71485943775102</v>
      </c>
      <c r="L760" s="10">
        <f>(tbl_Data[[#This Row],[Clicks]]/tbl_Data[[#This Row],[Impressions]])</f>
        <v>6.1948181536661734E-2</v>
      </c>
      <c r="M760" s="9">
        <f>tbl_Data[[#This Row],[Revenue from Ads]]/tbl_Data[[#This Row],[Ad Cost]]</f>
        <v>1.7975697431485806</v>
      </c>
    </row>
    <row r="761" spans="1:13" x14ac:dyDescent="0.35">
      <c r="A761" s="8">
        <v>45209</v>
      </c>
      <c r="B761" t="s">
        <v>14</v>
      </c>
      <c r="C761" s="9">
        <v>29255</v>
      </c>
      <c r="D761">
        <v>437872</v>
      </c>
      <c r="E761">
        <v>7802</v>
      </c>
      <c r="F761" t="s">
        <v>11</v>
      </c>
      <c r="G761">
        <v>266</v>
      </c>
      <c r="H761" s="9">
        <v>18738</v>
      </c>
      <c r="I761" s="9">
        <f>tbl_Data[[#This Row],[Ad Cost]]/tbl_Data[[#This Row],[Impressions]]</f>
        <v>6.6811762341506195E-2</v>
      </c>
      <c r="J761" s="10">
        <f>tbl_Data[[#This Row],[Conversions]]/tbl_Data[[#This Row],[Clicks]]</f>
        <v>3.4093822096898228E-2</v>
      </c>
      <c r="K761" s="9">
        <f>tbl_Data[[#This Row],[Ad Cost]]/tbl_Data[[#This Row],[Conversions]]</f>
        <v>109.9812030075188</v>
      </c>
      <c r="L761" s="10">
        <f>(tbl_Data[[#This Row],[Clicks]]/tbl_Data[[#This Row],[Impressions]])</f>
        <v>1.7817992472686082E-2</v>
      </c>
      <c r="M761" s="9">
        <f>tbl_Data[[#This Row],[Revenue from Ads]]/tbl_Data[[#This Row],[Ad Cost]]</f>
        <v>0.64050589642796107</v>
      </c>
    </row>
    <row r="762" spans="1:13" x14ac:dyDescent="0.35">
      <c r="A762" s="8">
        <v>45209</v>
      </c>
      <c r="B762" t="s">
        <v>19</v>
      </c>
      <c r="C762" s="9">
        <v>30263</v>
      </c>
      <c r="D762">
        <v>444831</v>
      </c>
      <c r="E762">
        <v>10365</v>
      </c>
      <c r="F762" t="s">
        <v>13</v>
      </c>
      <c r="G762">
        <v>539</v>
      </c>
      <c r="H762" s="9">
        <v>46095.17</v>
      </c>
      <c r="I762" s="9">
        <f>tbl_Data[[#This Row],[Ad Cost]]/tbl_Data[[#This Row],[Impressions]]</f>
        <v>6.803257866470637E-2</v>
      </c>
      <c r="J762" s="10">
        <f>tbl_Data[[#This Row],[Conversions]]/tbl_Data[[#This Row],[Clicks]]</f>
        <v>5.2001929570670527E-2</v>
      </c>
      <c r="K762" s="9">
        <f>tbl_Data[[#This Row],[Ad Cost]]/tbl_Data[[#This Row],[Conversions]]</f>
        <v>56.146567717996291</v>
      </c>
      <c r="L762" s="10">
        <f>(tbl_Data[[#This Row],[Clicks]]/tbl_Data[[#This Row],[Impressions]])</f>
        <v>2.3300983969192796E-2</v>
      </c>
      <c r="M762" s="9">
        <f>tbl_Data[[#This Row],[Revenue from Ads]]/tbl_Data[[#This Row],[Ad Cost]]</f>
        <v>1.5231526947097114</v>
      </c>
    </row>
    <row r="763" spans="1:13" x14ac:dyDescent="0.35">
      <c r="A763" s="8">
        <v>45209</v>
      </c>
      <c r="B763" t="s">
        <v>20</v>
      </c>
      <c r="C763" s="9">
        <v>40435</v>
      </c>
      <c r="D763">
        <v>257658</v>
      </c>
      <c r="E763">
        <v>4124</v>
      </c>
      <c r="F763" t="s">
        <v>13</v>
      </c>
      <c r="G763">
        <v>175</v>
      </c>
      <c r="H763" s="9">
        <v>7420.47</v>
      </c>
      <c r="I763" s="9">
        <f>tbl_Data[[#This Row],[Ad Cost]]/tbl_Data[[#This Row],[Impressions]]</f>
        <v>0.15693283344588563</v>
      </c>
      <c r="J763" s="10">
        <f>tbl_Data[[#This Row],[Conversions]]/tbl_Data[[#This Row],[Clicks]]</f>
        <v>4.2434529582929197E-2</v>
      </c>
      <c r="K763" s="9">
        <f>tbl_Data[[#This Row],[Ad Cost]]/tbl_Data[[#This Row],[Conversions]]</f>
        <v>231.05714285714285</v>
      </c>
      <c r="L763" s="10">
        <f>(tbl_Data[[#This Row],[Clicks]]/tbl_Data[[#This Row],[Impressions]])</f>
        <v>1.6005712999402309E-2</v>
      </c>
      <c r="M763" s="9">
        <f>tbl_Data[[#This Row],[Revenue from Ads]]/tbl_Data[[#This Row],[Ad Cost]]</f>
        <v>0.18351601335476692</v>
      </c>
    </row>
    <row r="764" spans="1:13" x14ac:dyDescent="0.35">
      <c r="A764" s="8">
        <v>45210</v>
      </c>
      <c r="B764" t="s">
        <v>19</v>
      </c>
      <c r="C764" s="9">
        <v>18317</v>
      </c>
      <c r="D764">
        <v>262662</v>
      </c>
      <c r="E764">
        <v>12245</v>
      </c>
      <c r="F764" t="s">
        <v>11</v>
      </c>
      <c r="G764">
        <v>271</v>
      </c>
      <c r="H764" s="9">
        <v>7934.59</v>
      </c>
      <c r="I764" s="9">
        <f>tbl_Data[[#This Row],[Ad Cost]]/tbl_Data[[#This Row],[Impressions]]</f>
        <v>6.97360105382583E-2</v>
      </c>
      <c r="J764" s="10">
        <f>tbl_Data[[#This Row],[Conversions]]/tbl_Data[[#This Row],[Clicks]]</f>
        <v>2.213148223764802E-2</v>
      </c>
      <c r="K764" s="9">
        <f>tbl_Data[[#This Row],[Ad Cost]]/tbl_Data[[#This Row],[Conversions]]</f>
        <v>67.59040590405904</v>
      </c>
      <c r="L764" s="10">
        <f>(tbl_Data[[#This Row],[Clicks]]/tbl_Data[[#This Row],[Impressions]])</f>
        <v>4.6618848558223118E-2</v>
      </c>
      <c r="M764" s="9">
        <f>tbl_Data[[#This Row],[Revenue from Ads]]/tbl_Data[[#This Row],[Ad Cost]]</f>
        <v>0.43318174373532786</v>
      </c>
    </row>
    <row r="765" spans="1:13" x14ac:dyDescent="0.35">
      <c r="A765" s="8">
        <v>45210</v>
      </c>
      <c r="B765" t="s">
        <v>16</v>
      </c>
      <c r="C765" s="9">
        <v>8610.4</v>
      </c>
      <c r="D765">
        <v>448256</v>
      </c>
      <c r="E765">
        <v>9286</v>
      </c>
      <c r="F765" t="s">
        <v>13</v>
      </c>
      <c r="G765">
        <v>71</v>
      </c>
      <c r="H765" s="9">
        <v>9118.94</v>
      </c>
      <c r="I765" s="9">
        <f>tbl_Data[[#This Row],[Ad Cost]]/tbl_Data[[#This Row],[Impressions]]</f>
        <v>1.9208666476299256E-2</v>
      </c>
      <c r="J765" s="10">
        <f>tbl_Data[[#This Row],[Conversions]]/tbl_Data[[#This Row],[Clicks]]</f>
        <v>7.6459185871203964E-3</v>
      </c>
      <c r="K765" s="9">
        <f>tbl_Data[[#This Row],[Ad Cost]]/tbl_Data[[#This Row],[Conversions]]</f>
        <v>121.27323943661972</v>
      </c>
      <c r="L765" s="10">
        <f>(tbl_Data[[#This Row],[Clicks]]/tbl_Data[[#This Row],[Impressions]])</f>
        <v>2.0715840948029696E-2</v>
      </c>
      <c r="M765" s="9">
        <f>tbl_Data[[#This Row],[Revenue from Ads]]/tbl_Data[[#This Row],[Ad Cost]]</f>
        <v>1.0590611353711792</v>
      </c>
    </row>
    <row r="766" spans="1:13" x14ac:dyDescent="0.35">
      <c r="A766" s="8">
        <v>45210</v>
      </c>
      <c r="B766" t="s">
        <v>12</v>
      </c>
      <c r="C766" s="9">
        <v>38315</v>
      </c>
      <c r="D766">
        <v>251048</v>
      </c>
      <c r="E766">
        <v>10412</v>
      </c>
      <c r="F766" t="s">
        <v>13</v>
      </c>
      <c r="G766">
        <v>197</v>
      </c>
      <c r="H766" s="9">
        <v>52387.48</v>
      </c>
      <c r="I766" s="9">
        <f>tbl_Data[[#This Row],[Ad Cost]]/tbl_Data[[#This Row],[Impressions]]</f>
        <v>0.15262021605430037</v>
      </c>
      <c r="J766" s="10">
        <f>tbl_Data[[#This Row],[Conversions]]/tbl_Data[[#This Row],[Clicks]]</f>
        <v>1.892047637341529E-2</v>
      </c>
      <c r="K766" s="9">
        <f>tbl_Data[[#This Row],[Ad Cost]]/tbl_Data[[#This Row],[Conversions]]</f>
        <v>194.49238578680203</v>
      </c>
      <c r="L766" s="10">
        <f>(tbl_Data[[#This Row],[Clicks]]/tbl_Data[[#This Row],[Impressions]])</f>
        <v>4.1474140403428825E-2</v>
      </c>
      <c r="M766" s="9">
        <f>tbl_Data[[#This Row],[Revenue from Ads]]/tbl_Data[[#This Row],[Ad Cost]]</f>
        <v>1.367283831397625</v>
      </c>
    </row>
    <row r="767" spans="1:13" x14ac:dyDescent="0.35">
      <c r="A767" s="8">
        <v>45211</v>
      </c>
      <c r="B767" t="s">
        <v>16</v>
      </c>
      <c r="C767" s="9">
        <v>33847</v>
      </c>
      <c r="D767">
        <v>285489</v>
      </c>
      <c r="E767">
        <v>18970</v>
      </c>
      <c r="F767" t="s">
        <v>13</v>
      </c>
      <c r="G767" s="11">
        <v>409</v>
      </c>
      <c r="H767" s="9">
        <v>25616</v>
      </c>
      <c r="I767" s="9">
        <f>tbl_Data[[#This Row],[Ad Cost]]/tbl_Data[[#This Row],[Impressions]]</f>
        <v>0.11855798296957151</v>
      </c>
      <c r="J767" s="10">
        <f>tbl_Data[[#This Row],[Conversions]]/tbl_Data[[#This Row],[Clicks]]</f>
        <v>2.1560358460727465E-2</v>
      </c>
      <c r="K767" s="9">
        <f>tbl_Data[[#This Row],[Ad Cost]]/tbl_Data[[#This Row],[Conversions]]</f>
        <v>82.755501222493891</v>
      </c>
      <c r="L767" s="10">
        <f>(tbl_Data[[#This Row],[Clicks]]/tbl_Data[[#This Row],[Impressions]])</f>
        <v>6.6447393769987637E-2</v>
      </c>
      <c r="M767" s="9">
        <f>tbl_Data[[#This Row],[Revenue from Ads]]/tbl_Data[[#This Row],[Ad Cost]]</f>
        <v>0.75681744320028366</v>
      </c>
    </row>
    <row r="768" spans="1:13" x14ac:dyDescent="0.35">
      <c r="A768" s="8">
        <v>45211</v>
      </c>
      <c r="B768" t="s">
        <v>15</v>
      </c>
      <c r="C768" s="9">
        <v>47454</v>
      </c>
      <c r="D768">
        <v>498264</v>
      </c>
      <c r="E768">
        <v>11528</v>
      </c>
      <c r="F768" t="s">
        <v>13</v>
      </c>
      <c r="G768">
        <v>157</v>
      </c>
      <c r="H768" s="9">
        <v>41830.58</v>
      </c>
      <c r="I768" s="9">
        <f>tbl_Data[[#This Row],[Ad Cost]]/tbl_Data[[#This Row],[Impressions]]</f>
        <v>9.5238668657579115E-2</v>
      </c>
      <c r="J768" s="10">
        <f>tbl_Data[[#This Row],[Conversions]]/tbl_Data[[#This Row],[Clicks]]</f>
        <v>1.3619014573213047E-2</v>
      </c>
      <c r="K768" s="9">
        <f>tbl_Data[[#This Row],[Ad Cost]]/tbl_Data[[#This Row],[Conversions]]</f>
        <v>302.25477707006371</v>
      </c>
      <c r="L768" s="10">
        <f>(tbl_Data[[#This Row],[Clicks]]/tbl_Data[[#This Row],[Impressions]])</f>
        <v>2.3136329335452691E-2</v>
      </c>
      <c r="M768" s="9">
        <f>tbl_Data[[#This Row],[Revenue from Ads]]/tbl_Data[[#This Row],[Ad Cost]]</f>
        <v>0.88149745016226244</v>
      </c>
    </row>
    <row r="769" spans="1:13" x14ac:dyDescent="0.35">
      <c r="A769" s="8">
        <v>45212</v>
      </c>
      <c r="B769" t="s">
        <v>15</v>
      </c>
      <c r="C769" s="9">
        <v>16083</v>
      </c>
      <c r="D769">
        <v>305226</v>
      </c>
      <c r="E769">
        <v>11437</v>
      </c>
      <c r="F769" t="s">
        <v>11</v>
      </c>
      <c r="G769" s="11">
        <v>823</v>
      </c>
      <c r="H769" s="9">
        <v>14044.85</v>
      </c>
      <c r="I769" s="9">
        <f>tbl_Data[[#This Row],[Ad Cost]]/tbl_Data[[#This Row],[Impressions]]</f>
        <v>5.2692103556053548E-2</v>
      </c>
      <c r="J769" s="10">
        <f>tbl_Data[[#This Row],[Conversions]]/tbl_Data[[#This Row],[Clicks]]</f>
        <v>7.1959429920433679E-2</v>
      </c>
      <c r="K769" s="9">
        <f>tbl_Data[[#This Row],[Ad Cost]]/tbl_Data[[#This Row],[Conversions]]</f>
        <v>19.541919805589309</v>
      </c>
      <c r="L769" s="10">
        <f>(tbl_Data[[#This Row],[Clicks]]/tbl_Data[[#This Row],[Impressions]])</f>
        <v>3.7470595558700769E-2</v>
      </c>
      <c r="M769" s="9">
        <f>tbl_Data[[#This Row],[Revenue from Ads]]/tbl_Data[[#This Row],[Ad Cost]]</f>
        <v>0.87327302120251205</v>
      </c>
    </row>
    <row r="770" spans="1:13" x14ac:dyDescent="0.35">
      <c r="A770" s="8">
        <v>45212</v>
      </c>
      <c r="B770" t="s">
        <v>12</v>
      </c>
      <c r="C770" s="9">
        <v>27156</v>
      </c>
      <c r="D770">
        <v>234063</v>
      </c>
      <c r="E770">
        <v>7634</v>
      </c>
      <c r="F770" t="s">
        <v>13</v>
      </c>
      <c r="G770">
        <v>111</v>
      </c>
      <c r="H770" s="9">
        <v>48244.02</v>
      </c>
      <c r="I770" s="9">
        <f>tbl_Data[[#This Row],[Ad Cost]]/tbl_Data[[#This Row],[Impressions]]</f>
        <v>0.11602004588508222</v>
      </c>
      <c r="J770" s="10">
        <f>tbl_Data[[#This Row],[Conversions]]/tbl_Data[[#This Row],[Clicks]]</f>
        <v>1.4540214828399267E-2</v>
      </c>
      <c r="K770" s="9">
        <f>tbl_Data[[#This Row],[Ad Cost]]/tbl_Data[[#This Row],[Conversions]]</f>
        <v>244.64864864864865</v>
      </c>
      <c r="L770" s="10">
        <f>(tbl_Data[[#This Row],[Clicks]]/tbl_Data[[#This Row],[Impressions]])</f>
        <v>3.261515062184113E-2</v>
      </c>
      <c r="M770" s="9">
        <f>tbl_Data[[#This Row],[Revenue from Ads]]/tbl_Data[[#This Row],[Ad Cost]]</f>
        <v>1.7765510384445424</v>
      </c>
    </row>
    <row r="771" spans="1:13" x14ac:dyDescent="0.35">
      <c r="A771" s="8">
        <v>45212</v>
      </c>
      <c r="B771" t="s">
        <v>15</v>
      </c>
      <c r="C771" s="9">
        <v>46079</v>
      </c>
      <c r="D771">
        <v>258945</v>
      </c>
      <c r="E771">
        <v>10090</v>
      </c>
      <c r="F771" t="s">
        <v>11</v>
      </c>
      <c r="G771">
        <v>495</v>
      </c>
      <c r="H771" s="9">
        <v>12678.51</v>
      </c>
      <c r="I771" s="9">
        <f>tbl_Data[[#This Row],[Ad Cost]]/tbl_Data[[#This Row],[Impressions]]</f>
        <v>0.17794898530575992</v>
      </c>
      <c r="J771" s="10">
        <f>tbl_Data[[#This Row],[Conversions]]/tbl_Data[[#This Row],[Clicks]]</f>
        <v>4.9058473736372649E-2</v>
      </c>
      <c r="K771" s="9">
        <f>tbl_Data[[#This Row],[Ad Cost]]/tbl_Data[[#This Row],[Conversions]]</f>
        <v>93.088888888888889</v>
      </c>
      <c r="L771" s="10">
        <f>(tbl_Data[[#This Row],[Clicks]]/tbl_Data[[#This Row],[Impressions]])</f>
        <v>3.8965803549016201E-2</v>
      </c>
      <c r="M771" s="9">
        <f>tbl_Data[[#This Row],[Revenue from Ads]]/tbl_Data[[#This Row],[Ad Cost]]</f>
        <v>0.27514724711907812</v>
      </c>
    </row>
    <row r="772" spans="1:13" x14ac:dyDescent="0.35">
      <c r="A772" s="8">
        <v>45212</v>
      </c>
      <c r="B772" t="s">
        <v>15</v>
      </c>
      <c r="C772" s="9">
        <v>10522</v>
      </c>
      <c r="D772">
        <v>243851</v>
      </c>
      <c r="E772">
        <v>10491</v>
      </c>
      <c r="F772" t="s">
        <v>13</v>
      </c>
      <c r="G772">
        <v>460</v>
      </c>
      <c r="H772" s="9">
        <v>30990.19</v>
      </c>
      <c r="I772" s="9">
        <f>tbl_Data[[#This Row],[Ad Cost]]/tbl_Data[[#This Row],[Impressions]]</f>
        <v>4.3149300187409527E-2</v>
      </c>
      <c r="J772" s="10">
        <f>tbl_Data[[#This Row],[Conversions]]/tbl_Data[[#This Row],[Clicks]]</f>
        <v>4.3847107044133068E-2</v>
      </c>
      <c r="K772" s="9">
        <f>tbl_Data[[#This Row],[Ad Cost]]/tbl_Data[[#This Row],[Conversions]]</f>
        <v>22.873913043478261</v>
      </c>
      <c r="L772" s="10">
        <f>(tbl_Data[[#This Row],[Clicks]]/tbl_Data[[#This Row],[Impressions]])</f>
        <v>4.3022173376365075E-2</v>
      </c>
      <c r="M772" s="9">
        <f>tbl_Data[[#This Row],[Revenue from Ads]]/tbl_Data[[#This Row],[Ad Cost]]</f>
        <v>2.9452756130013302</v>
      </c>
    </row>
    <row r="773" spans="1:13" x14ac:dyDescent="0.35">
      <c r="A773" s="8">
        <v>45212</v>
      </c>
      <c r="B773" t="s">
        <v>20</v>
      </c>
      <c r="C773" s="9">
        <v>22868</v>
      </c>
      <c r="D773">
        <v>205274</v>
      </c>
      <c r="E773">
        <v>12117</v>
      </c>
      <c r="F773" t="s">
        <v>13</v>
      </c>
      <c r="G773">
        <v>294</v>
      </c>
      <c r="H773" s="9">
        <v>32557.57</v>
      </c>
      <c r="I773" s="9">
        <f>tbl_Data[[#This Row],[Ad Cost]]/tbl_Data[[#This Row],[Impressions]]</f>
        <v>0.11140232080049105</v>
      </c>
      <c r="J773" s="10">
        <f>tbl_Data[[#This Row],[Conversions]]/tbl_Data[[#This Row],[Clicks]]</f>
        <v>2.4263431542461005E-2</v>
      </c>
      <c r="K773" s="9">
        <f>tbl_Data[[#This Row],[Ad Cost]]/tbl_Data[[#This Row],[Conversions]]</f>
        <v>77.782312925170075</v>
      </c>
      <c r="L773" s="10">
        <f>(tbl_Data[[#This Row],[Clicks]]/tbl_Data[[#This Row],[Impressions]])</f>
        <v>5.9028420550094024E-2</v>
      </c>
      <c r="M773" s="9">
        <f>tbl_Data[[#This Row],[Revenue from Ads]]/tbl_Data[[#This Row],[Ad Cost]]</f>
        <v>1.4237174217246809</v>
      </c>
    </row>
    <row r="774" spans="1:13" x14ac:dyDescent="0.35">
      <c r="A774" s="8">
        <v>45213</v>
      </c>
      <c r="B774" t="s">
        <v>16</v>
      </c>
      <c r="C774" s="9">
        <v>48457</v>
      </c>
      <c r="D774">
        <v>232510</v>
      </c>
      <c r="E774">
        <v>7594</v>
      </c>
      <c r="F774" t="s">
        <v>13</v>
      </c>
      <c r="G774">
        <v>366</v>
      </c>
      <c r="H774" s="9">
        <v>23519.69</v>
      </c>
      <c r="I774" s="9">
        <f>tbl_Data[[#This Row],[Ad Cost]]/tbl_Data[[#This Row],[Impressions]]</f>
        <v>0.20840824050578469</v>
      </c>
      <c r="J774" s="10">
        <f>tbl_Data[[#This Row],[Conversions]]/tbl_Data[[#This Row],[Clicks]]</f>
        <v>4.8195944166447194E-2</v>
      </c>
      <c r="K774" s="9">
        <f>tbl_Data[[#This Row],[Ad Cost]]/tbl_Data[[#This Row],[Conversions]]</f>
        <v>132.39617486338798</v>
      </c>
      <c r="L774" s="10">
        <f>(tbl_Data[[#This Row],[Clicks]]/tbl_Data[[#This Row],[Impressions]])</f>
        <v>3.2660960818889508E-2</v>
      </c>
      <c r="M774" s="9">
        <f>tbl_Data[[#This Row],[Revenue from Ads]]/tbl_Data[[#This Row],[Ad Cost]]</f>
        <v>0.48537239201766513</v>
      </c>
    </row>
    <row r="775" spans="1:13" x14ac:dyDescent="0.35">
      <c r="A775" s="8">
        <v>45213</v>
      </c>
      <c r="B775" t="s">
        <v>12</v>
      </c>
      <c r="C775" s="9">
        <v>13208</v>
      </c>
      <c r="D775">
        <v>415554</v>
      </c>
      <c r="E775">
        <v>10427</v>
      </c>
      <c r="F775" t="s">
        <v>11</v>
      </c>
      <c r="G775">
        <v>74</v>
      </c>
      <c r="H775" s="9">
        <v>42847.23</v>
      </c>
      <c r="I775" s="9">
        <f>tbl_Data[[#This Row],[Ad Cost]]/tbl_Data[[#This Row],[Impressions]]</f>
        <v>3.1784076197076676E-2</v>
      </c>
      <c r="J775" s="10">
        <f>tbl_Data[[#This Row],[Conversions]]/tbl_Data[[#This Row],[Clicks]]</f>
        <v>7.0969598158626647E-3</v>
      </c>
      <c r="K775" s="9">
        <f>tbl_Data[[#This Row],[Ad Cost]]/tbl_Data[[#This Row],[Conversions]]</f>
        <v>178.48648648648648</v>
      </c>
      <c r="L775" s="10">
        <f>(tbl_Data[[#This Row],[Clicks]]/tbl_Data[[#This Row],[Impressions]])</f>
        <v>2.5091805156489892E-2</v>
      </c>
      <c r="M775" s="9">
        <f>tbl_Data[[#This Row],[Revenue from Ads]]/tbl_Data[[#This Row],[Ad Cost]]</f>
        <v>3.244036190187765</v>
      </c>
    </row>
    <row r="776" spans="1:13" x14ac:dyDescent="0.35">
      <c r="A776" s="8">
        <v>45214</v>
      </c>
      <c r="B776" t="s">
        <v>20</v>
      </c>
      <c r="C776" s="9">
        <v>26135</v>
      </c>
      <c r="D776">
        <v>228062</v>
      </c>
      <c r="E776">
        <v>14821</v>
      </c>
      <c r="F776" t="s">
        <v>11</v>
      </c>
      <c r="G776">
        <v>338</v>
      </c>
      <c r="H776" s="9">
        <v>16045.96</v>
      </c>
      <c r="I776" s="9">
        <f>tbl_Data[[#This Row],[Ad Cost]]/tbl_Data[[#This Row],[Impressions]]</f>
        <v>0.11459603090387702</v>
      </c>
      <c r="J776" s="10">
        <f>tbl_Data[[#This Row],[Conversions]]/tbl_Data[[#This Row],[Clicks]]</f>
        <v>2.2805478712637474E-2</v>
      </c>
      <c r="K776" s="9">
        <f>tbl_Data[[#This Row],[Ad Cost]]/tbl_Data[[#This Row],[Conversions]]</f>
        <v>77.322485207100598</v>
      </c>
      <c r="L776" s="10">
        <f>(tbl_Data[[#This Row],[Clicks]]/tbl_Data[[#This Row],[Impressions]])</f>
        <v>6.4986714139137605E-2</v>
      </c>
      <c r="M776" s="9">
        <f>tbl_Data[[#This Row],[Revenue from Ads]]/tbl_Data[[#This Row],[Ad Cost]]</f>
        <v>0.61396441553472347</v>
      </c>
    </row>
    <row r="777" spans="1:13" x14ac:dyDescent="0.35">
      <c r="A777" s="8">
        <v>45214</v>
      </c>
      <c r="B777" t="s">
        <v>17</v>
      </c>
      <c r="C777" s="9">
        <v>29565</v>
      </c>
      <c r="D777">
        <v>299869</v>
      </c>
      <c r="E777">
        <v>10503</v>
      </c>
      <c r="F777" t="s">
        <v>13</v>
      </c>
      <c r="G777">
        <v>469</v>
      </c>
      <c r="H777" s="9">
        <v>31519.9</v>
      </c>
      <c r="I777" s="9">
        <f>tbl_Data[[#This Row],[Ad Cost]]/tbl_Data[[#This Row],[Impressions]]</f>
        <v>9.8593052299504116E-2</v>
      </c>
      <c r="J777" s="10">
        <f>tbl_Data[[#This Row],[Conversions]]/tbl_Data[[#This Row],[Clicks]]</f>
        <v>4.4653908407121773E-2</v>
      </c>
      <c r="K777" s="9">
        <f>tbl_Data[[#This Row],[Ad Cost]]/tbl_Data[[#This Row],[Conversions]]</f>
        <v>63.038379530916842</v>
      </c>
      <c r="L777" s="10">
        <f>(tbl_Data[[#This Row],[Clicks]]/tbl_Data[[#This Row],[Impressions]])</f>
        <v>3.5025294378545298E-2</v>
      </c>
      <c r="M777" s="9">
        <f>tbl_Data[[#This Row],[Revenue from Ads]]/tbl_Data[[#This Row],[Ad Cost]]</f>
        <v>1.066122103838999</v>
      </c>
    </row>
    <row r="778" spans="1:13" x14ac:dyDescent="0.35">
      <c r="A778" s="8">
        <v>45214</v>
      </c>
      <c r="B778" t="s">
        <v>20</v>
      </c>
      <c r="C778" s="9">
        <v>39150</v>
      </c>
      <c r="D778">
        <v>209130</v>
      </c>
      <c r="E778">
        <v>19648</v>
      </c>
      <c r="F778" t="s">
        <v>24</v>
      </c>
      <c r="G778">
        <v>128</v>
      </c>
      <c r="H778" s="9">
        <v>31276.080000000002</v>
      </c>
      <c r="I778" s="9">
        <f>tbl_Data[[#This Row],[Ad Cost]]/tbl_Data[[#This Row],[Impressions]]</f>
        <v>0.18720413140152059</v>
      </c>
      <c r="J778" s="10">
        <f>tbl_Data[[#This Row],[Conversions]]/tbl_Data[[#This Row],[Clicks]]</f>
        <v>6.5146579804560263E-3</v>
      </c>
      <c r="K778" s="9">
        <f>tbl_Data[[#This Row],[Ad Cost]]/tbl_Data[[#This Row],[Conversions]]</f>
        <v>305.859375</v>
      </c>
      <c r="L778" s="10">
        <f>(tbl_Data[[#This Row],[Clicks]]/tbl_Data[[#This Row],[Impressions]])</f>
        <v>9.395113087553196E-2</v>
      </c>
      <c r="M778" s="9">
        <f>tbl_Data[[#This Row],[Revenue from Ads]]/tbl_Data[[#This Row],[Ad Cost]]</f>
        <v>0.79887816091954023</v>
      </c>
    </row>
    <row r="779" spans="1:13" x14ac:dyDescent="0.35">
      <c r="A779" s="8">
        <v>45214</v>
      </c>
      <c r="B779" t="s">
        <v>14</v>
      </c>
      <c r="C779" s="9">
        <v>20288</v>
      </c>
      <c r="D779">
        <v>271547</v>
      </c>
      <c r="E779">
        <v>16106</v>
      </c>
      <c r="F779" t="s">
        <v>13</v>
      </c>
      <c r="G779">
        <v>499</v>
      </c>
      <c r="H779" s="9">
        <v>31883.65</v>
      </c>
      <c r="I779" s="9">
        <f>tbl_Data[[#This Row],[Ad Cost]]/tbl_Data[[#This Row],[Impressions]]</f>
        <v>7.4712664842550278E-2</v>
      </c>
      <c r="J779" s="10">
        <f>tbl_Data[[#This Row],[Conversions]]/tbl_Data[[#This Row],[Clicks]]</f>
        <v>3.0982242642493482E-2</v>
      </c>
      <c r="K779" s="9">
        <f>tbl_Data[[#This Row],[Ad Cost]]/tbl_Data[[#This Row],[Conversions]]</f>
        <v>40.657314629258515</v>
      </c>
      <c r="L779" s="10">
        <f>(tbl_Data[[#This Row],[Clicks]]/tbl_Data[[#This Row],[Impressions]])</f>
        <v>5.9312015967769853E-2</v>
      </c>
      <c r="M779" s="9">
        <f>tbl_Data[[#This Row],[Revenue from Ads]]/tbl_Data[[#This Row],[Ad Cost]]</f>
        <v>1.5715521490536277</v>
      </c>
    </row>
    <row r="780" spans="1:13" x14ac:dyDescent="0.35">
      <c r="A780" s="8">
        <v>45215</v>
      </c>
      <c r="B780" t="s">
        <v>20</v>
      </c>
      <c r="C780" s="9">
        <v>40240</v>
      </c>
      <c r="D780">
        <v>451035</v>
      </c>
      <c r="E780">
        <v>8056</v>
      </c>
      <c r="F780" t="s">
        <v>13</v>
      </c>
      <c r="G780">
        <v>267</v>
      </c>
      <c r="H780" s="9">
        <v>777915.6</v>
      </c>
      <c r="I780" s="9">
        <f>tbl_Data[[#This Row],[Ad Cost]]/tbl_Data[[#This Row],[Impressions]]</f>
        <v>8.9217023069163154E-2</v>
      </c>
      <c r="J780" s="10">
        <f>tbl_Data[[#This Row],[Conversions]]/tbl_Data[[#This Row],[Clicks]]</f>
        <v>3.3142999006951342E-2</v>
      </c>
      <c r="K780" s="9">
        <f>tbl_Data[[#This Row],[Ad Cost]]/tbl_Data[[#This Row],[Conversions]]</f>
        <v>150.71161048689137</v>
      </c>
      <c r="L780" s="10">
        <f>(tbl_Data[[#This Row],[Clicks]]/tbl_Data[[#This Row],[Impressions]])</f>
        <v>1.7861141596550157E-2</v>
      </c>
      <c r="M780" s="9">
        <f>tbl_Data[[#This Row],[Revenue from Ads]]/tbl_Data[[#This Row],[Ad Cost]]</f>
        <v>19.331898608349899</v>
      </c>
    </row>
    <row r="781" spans="1:13" x14ac:dyDescent="0.35">
      <c r="A781" s="8">
        <v>45215</v>
      </c>
      <c r="B781" t="s">
        <v>17</v>
      </c>
      <c r="C781" s="9">
        <v>26721</v>
      </c>
      <c r="D781">
        <v>394020</v>
      </c>
      <c r="E781">
        <v>10403</v>
      </c>
      <c r="F781" t="s">
        <v>11</v>
      </c>
      <c r="G781">
        <v>881</v>
      </c>
      <c r="H781" s="9">
        <v>32128.11</v>
      </c>
      <c r="I781" s="9">
        <f>tbl_Data[[#This Row],[Ad Cost]]/tbl_Data[[#This Row],[Impressions]]</f>
        <v>6.7816354499771581E-2</v>
      </c>
      <c r="J781" s="10">
        <f>tbl_Data[[#This Row],[Conversions]]/tbl_Data[[#This Row],[Clicks]]</f>
        <v>8.4687109487647794E-2</v>
      </c>
      <c r="K781" s="9">
        <f>tbl_Data[[#This Row],[Ad Cost]]/tbl_Data[[#This Row],[Conversions]]</f>
        <v>30.330306469920544</v>
      </c>
      <c r="L781" s="10">
        <f>(tbl_Data[[#This Row],[Clicks]]/tbl_Data[[#This Row],[Impressions]])</f>
        <v>2.640221308563017E-2</v>
      </c>
      <c r="M781" s="9">
        <f>tbl_Data[[#This Row],[Revenue from Ads]]/tbl_Data[[#This Row],[Ad Cost]]</f>
        <v>1.2023543280565847</v>
      </c>
    </row>
    <row r="782" spans="1:13" x14ac:dyDescent="0.35">
      <c r="A782" s="8">
        <v>45216</v>
      </c>
      <c r="B782" t="s">
        <v>15</v>
      </c>
      <c r="C782" s="9">
        <v>13855</v>
      </c>
      <c r="D782">
        <v>478892</v>
      </c>
      <c r="E782">
        <v>9238</v>
      </c>
      <c r="F782" t="s">
        <v>13</v>
      </c>
      <c r="G782">
        <v>367</v>
      </c>
      <c r="H782" s="9">
        <v>26281.200000000001</v>
      </c>
      <c r="I782" s="9">
        <f>tbl_Data[[#This Row],[Ad Cost]]/tbl_Data[[#This Row],[Impressions]]</f>
        <v>2.8931366571168446E-2</v>
      </c>
      <c r="J782" s="10">
        <f>tbl_Data[[#This Row],[Conversions]]/tbl_Data[[#This Row],[Clicks]]</f>
        <v>3.9727213682615288E-2</v>
      </c>
      <c r="K782" s="9">
        <f>tbl_Data[[#This Row],[Ad Cost]]/tbl_Data[[#This Row],[Conversions]]</f>
        <v>37.752043596730246</v>
      </c>
      <c r="L782" s="10">
        <f>(tbl_Data[[#This Row],[Clicks]]/tbl_Data[[#This Row],[Impressions]])</f>
        <v>1.9290361918762478E-2</v>
      </c>
      <c r="M782" s="9">
        <f>tbl_Data[[#This Row],[Revenue from Ads]]/tbl_Data[[#This Row],[Ad Cost]]</f>
        <v>1.8968747744496572</v>
      </c>
    </row>
    <row r="783" spans="1:13" x14ac:dyDescent="0.35">
      <c r="A783" s="8">
        <v>45217</v>
      </c>
      <c r="B783" t="s">
        <v>14</v>
      </c>
      <c r="C783" s="9">
        <v>8504.2000000000007</v>
      </c>
      <c r="D783">
        <v>478488</v>
      </c>
      <c r="E783">
        <v>7301</v>
      </c>
      <c r="F783" t="s">
        <v>13</v>
      </c>
      <c r="G783">
        <v>82</v>
      </c>
      <c r="H783" s="9">
        <v>10160.08</v>
      </c>
      <c r="I783" s="9">
        <f>tbl_Data[[#This Row],[Ad Cost]]/tbl_Data[[#This Row],[Impressions]]</f>
        <v>1.7773068499105517E-2</v>
      </c>
      <c r="J783" s="10">
        <f>tbl_Data[[#This Row],[Conversions]]/tbl_Data[[#This Row],[Clicks]]</f>
        <v>1.1231338172853034E-2</v>
      </c>
      <c r="K783" s="9">
        <f>tbl_Data[[#This Row],[Ad Cost]]/tbl_Data[[#This Row],[Conversions]]</f>
        <v>103.70975609756098</v>
      </c>
      <c r="L783" s="10">
        <f>(tbl_Data[[#This Row],[Clicks]]/tbl_Data[[#This Row],[Impressions]])</f>
        <v>1.5258480881443213E-2</v>
      </c>
      <c r="M783" s="9">
        <f>tbl_Data[[#This Row],[Revenue from Ads]]/tbl_Data[[#This Row],[Ad Cost]]</f>
        <v>1.1947132005362056</v>
      </c>
    </row>
    <row r="784" spans="1:13" x14ac:dyDescent="0.35">
      <c r="A784" s="8">
        <v>45219</v>
      </c>
      <c r="B784" t="s">
        <v>14</v>
      </c>
      <c r="C784" s="9">
        <v>10882</v>
      </c>
      <c r="D784">
        <v>491980</v>
      </c>
      <c r="E784">
        <v>15003</v>
      </c>
      <c r="F784" t="s">
        <v>13</v>
      </c>
      <c r="G784">
        <v>156</v>
      </c>
      <c r="H784" s="9">
        <v>49611</v>
      </c>
      <c r="I784" s="9">
        <f>tbl_Data[[#This Row],[Ad Cost]]/tbl_Data[[#This Row],[Impressions]]</f>
        <v>2.2118785316476281E-2</v>
      </c>
      <c r="J784" s="10">
        <f>tbl_Data[[#This Row],[Conversions]]/tbl_Data[[#This Row],[Clicks]]</f>
        <v>1.0397920415916816E-2</v>
      </c>
      <c r="K784" s="9">
        <f>tbl_Data[[#This Row],[Ad Cost]]/tbl_Data[[#This Row],[Conversions]]</f>
        <v>69.756410256410263</v>
      </c>
      <c r="L784" s="10">
        <f>(tbl_Data[[#This Row],[Clicks]]/tbl_Data[[#This Row],[Impressions]])</f>
        <v>3.04951420789463E-2</v>
      </c>
      <c r="M784" s="9">
        <f>tbl_Data[[#This Row],[Revenue from Ads]]/tbl_Data[[#This Row],[Ad Cost]]</f>
        <v>4.5589965079948538</v>
      </c>
    </row>
    <row r="785" spans="1:13" x14ac:dyDescent="0.35">
      <c r="A785" s="8">
        <v>45222</v>
      </c>
      <c r="B785" t="s">
        <v>16</v>
      </c>
      <c r="C785" s="9">
        <v>3586.4</v>
      </c>
      <c r="D785">
        <v>398902</v>
      </c>
      <c r="E785">
        <v>18951</v>
      </c>
      <c r="F785" t="s">
        <v>13</v>
      </c>
      <c r="G785">
        <v>118</v>
      </c>
      <c r="H785" s="9">
        <v>8890.4</v>
      </c>
      <c r="I785" s="9">
        <f>tbl_Data[[#This Row],[Ad Cost]]/tbl_Data[[#This Row],[Impressions]]</f>
        <v>8.9906794149941585E-3</v>
      </c>
      <c r="J785" s="10">
        <f>tbl_Data[[#This Row],[Conversions]]/tbl_Data[[#This Row],[Clicks]]</f>
        <v>6.2265843491108646E-3</v>
      </c>
      <c r="K785" s="9">
        <f>tbl_Data[[#This Row],[Ad Cost]]/tbl_Data[[#This Row],[Conversions]]</f>
        <v>30.393220338983053</v>
      </c>
      <c r="L785" s="10">
        <f>(tbl_Data[[#This Row],[Clicks]]/tbl_Data[[#This Row],[Impressions]])</f>
        <v>4.75079092107836E-2</v>
      </c>
      <c r="M785" s="9">
        <f>tbl_Data[[#This Row],[Revenue from Ads]]/tbl_Data[[#This Row],[Ad Cost]]</f>
        <v>2.4789203658264554</v>
      </c>
    </row>
    <row r="786" spans="1:13" x14ac:dyDescent="0.35">
      <c r="A786" s="8">
        <v>45222</v>
      </c>
      <c r="B786" t="s">
        <v>12</v>
      </c>
      <c r="C786" s="9">
        <v>23973</v>
      </c>
      <c r="D786">
        <v>473808</v>
      </c>
      <c r="E786">
        <v>13068</v>
      </c>
      <c r="F786" t="s">
        <v>13</v>
      </c>
      <c r="G786">
        <v>378</v>
      </c>
      <c r="H786" s="9">
        <v>58625.23</v>
      </c>
      <c r="I786" s="9">
        <f>tbl_Data[[#This Row],[Ad Cost]]/tbl_Data[[#This Row],[Impressions]]</f>
        <v>5.0596444129267552E-2</v>
      </c>
      <c r="J786" s="10">
        <f>tbl_Data[[#This Row],[Conversions]]/tbl_Data[[#This Row],[Clicks]]</f>
        <v>2.8925619834710745E-2</v>
      </c>
      <c r="K786" s="9">
        <f>tbl_Data[[#This Row],[Ad Cost]]/tbl_Data[[#This Row],[Conversions]]</f>
        <v>63.420634920634917</v>
      </c>
      <c r="L786" s="10">
        <f>(tbl_Data[[#This Row],[Clicks]]/tbl_Data[[#This Row],[Impressions]])</f>
        <v>2.758079221963327E-2</v>
      </c>
      <c r="M786" s="9">
        <f>tbl_Data[[#This Row],[Revenue from Ads]]/tbl_Data[[#This Row],[Ad Cost]]</f>
        <v>2.4454690693697079</v>
      </c>
    </row>
    <row r="787" spans="1:13" x14ac:dyDescent="0.35">
      <c r="A787" s="8">
        <v>45222</v>
      </c>
      <c r="B787" t="s">
        <v>15</v>
      </c>
      <c r="C787" s="9">
        <v>14692</v>
      </c>
      <c r="D787">
        <v>342608</v>
      </c>
      <c r="E787">
        <v>9311</v>
      </c>
      <c r="F787" t="s">
        <v>24</v>
      </c>
      <c r="G787">
        <v>309</v>
      </c>
      <c r="H787" s="9">
        <v>4662.03</v>
      </c>
      <c r="I787" s="9">
        <f>tbl_Data[[#This Row],[Ad Cost]]/tbl_Data[[#This Row],[Impressions]]</f>
        <v>4.2882828188483629E-2</v>
      </c>
      <c r="J787" s="10">
        <f>tbl_Data[[#This Row],[Conversions]]/tbl_Data[[#This Row],[Clicks]]</f>
        <v>3.3186553538825048E-2</v>
      </c>
      <c r="K787" s="9">
        <f>tbl_Data[[#This Row],[Ad Cost]]/tbl_Data[[#This Row],[Conversions]]</f>
        <v>47.546925566343042</v>
      </c>
      <c r="L787" s="10">
        <f>(tbl_Data[[#This Row],[Clicks]]/tbl_Data[[#This Row],[Impressions]])</f>
        <v>2.7176831831130621E-2</v>
      </c>
      <c r="M787" s="9">
        <f>tbl_Data[[#This Row],[Revenue from Ads]]/tbl_Data[[#This Row],[Ad Cost]]</f>
        <v>0.31731758780288588</v>
      </c>
    </row>
    <row r="788" spans="1:13" x14ac:dyDescent="0.35">
      <c r="A788" s="8">
        <v>45222</v>
      </c>
      <c r="B788" t="s">
        <v>14</v>
      </c>
      <c r="C788" s="9">
        <v>18880</v>
      </c>
      <c r="D788">
        <v>202919</v>
      </c>
      <c r="E788">
        <v>11791</v>
      </c>
      <c r="F788" t="s">
        <v>11</v>
      </c>
      <c r="G788">
        <v>248</v>
      </c>
      <c r="H788" s="9">
        <v>3953.07</v>
      </c>
      <c r="I788" s="9">
        <f>tbl_Data[[#This Row],[Ad Cost]]/tbl_Data[[#This Row],[Impressions]]</f>
        <v>9.3042051261833542E-2</v>
      </c>
      <c r="J788" s="10">
        <f>tbl_Data[[#This Row],[Conversions]]/tbl_Data[[#This Row],[Clicks]]</f>
        <v>2.1032991264523789E-2</v>
      </c>
      <c r="K788" s="9">
        <f>tbl_Data[[#This Row],[Ad Cost]]/tbl_Data[[#This Row],[Conversions]]</f>
        <v>76.129032258064512</v>
      </c>
      <c r="L788" s="10">
        <f>(tbl_Data[[#This Row],[Clicks]]/tbl_Data[[#This Row],[Impressions]])</f>
        <v>5.8106929365904621E-2</v>
      </c>
      <c r="M788" s="9">
        <f>tbl_Data[[#This Row],[Revenue from Ads]]/tbl_Data[[#This Row],[Ad Cost]]</f>
        <v>0.20937870762711866</v>
      </c>
    </row>
    <row r="789" spans="1:13" x14ac:dyDescent="0.35">
      <c r="A789" s="8">
        <v>45222</v>
      </c>
      <c r="B789" t="s">
        <v>12</v>
      </c>
      <c r="C789" s="9">
        <v>44579</v>
      </c>
      <c r="D789">
        <v>332807</v>
      </c>
      <c r="E789">
        <v>9039</v>
      </c>
      <c r="F789" t="s">
        <v>11</v>
      </c>
      <c r="G789">
        <v>124</v>
      </c>
      <c r="H789" s="9">
        <v>18516.61</v>
      </c>
      <c r="I789" s="9">
        <f>tbl_Data[[#This Row],[Ad Cost]]/tbl_Data[[#This Row],[Impressions]]</f>
        <v>0.13394850468890379</v>
      </c>
      <c r="J789" s="10">
        <f>tbl_Data[[#This Row],[Conversions]]/tbl_Data[[#This Row],[Clicks]]</f>
        <v>1.3718331673857727E-2</v>
      </c>
      <c r="K789" s="9">
        <f>tbl_Data[[#This Row],[Ad Cost]]/tbl_Data[[#This Row],[Conversions]]</f>
        <v>359.50806451612902</v>
      </c>
      <c r="L789" s="10">
        <f>(tbl_Data[[#This Row],[Clicks]]/tbl_Data[[#This Row],[Impressions]])</f>
        <v>2.7159885459139981E-2</v>
      </c>
      <c r="M789" s="9">
        <f>tbl_Data[[#This Row],[Revenue from Ads]]/tbl_Data[[#This Row],[Ad Cost]]</f>
        <v>0.4153662038179412</v>
      </c>
    </row>
    <row r="790" spans="1:13" x14ac:dyDescent="0.35">
      <c r="A790" s="8">
        <v>45223</v>
      </c>
      <c r="B790" t="s">
        <v>15</v>
      </c>
      <c r="C790" s="9">
        <v>17842</v>
      </c>
      <c r="D790">
        <v>413985</v>
      </c>
      <c r="E790">
        <v>8825</v>
      </c>
      <c r="F790" t="s">
        <v>11</v>
      </c>
      <c r="G790">
        <v>255</v>
      </c>
      <c r="H790" s="9">
        <v>69824.649999999994</v>
      </c>
      <c r="I790" s="9">
        <f>tbl_Data[[#This Row],[Ad Cost]]/tbl_Data[[#This Row],[Impressions]]</f>
        <v>4.3098179885744652E-2</v>
      </c>
      <c r="J790" s="10">
        <f>tbl_Data[[#This Row],[Conversions]]/tbl_Data[[#This Row],[Clicks]]</f>
        <v>2.8895184135977338E-2</v>
      </c>
      <c r="K790" s="9">
        <f>tbl_Data[[#This Row],[Ad Cost]]/tbl_Data[[#This Row],[Conversions]]</f>
        <v>69.968627450980392</v>
      </c>
      <c r="L790" s="10">
        <f>(tbl_Data[[#This Row],[Clicks]]/tbl_Data[[#This Row],[Impressions]])</f>
        <v>2.131719748300059E-2</v>
      </c>
      <c r="M790" s="9">
        <f>tbl_Data[[#This Row],[Revenue from Ads]]/tbl_Data[[#This Row],[Ad Cost]]</f>
        <v>3.9134990471920186</v>
      </c>
    </row>
    <row r="791" spans="1:13" x14ac:dyDescent="0.35">
      <c r="A791" s="8">
        <v>45223</v>
      </c>
      <c r="B791" t="s">
        <v>16</v>
      </c>
      <c r="C791" s="9">
        <v>9047</v>
      </c>
      <c r="D791">
        <v>239889</v>
      </c>
      <c r="E791">
        <v>10848</v>
      </c>
      <c r="F791" t="s">
        <v>13</v>
      </c>
      <c r="G791">
        <v>456</v>
      </c>
      <c r="H791" s="9">
        <v>1643.15</v>
      </c>
      <c r="I791" s="9">
        <f>tbl_Data[[#This Row],[Ad Cost]]/tbl_Data[[#This Row],[Impressions]]</f>
        <v>3.7713275723355387E-2</v>
      </c>
      <c r="J791" s="10">
        <f>tbl_Data[[#This Row],[Conversions]]/tbl_Data[[#This Row],[Clicks]]</f>
        <v>4.2035398230088498E-2</v>
      </c>
      <c r="K791" s="9">
        <f>tbl_Data[[#This Row],[Ad Cost]]/tbl_Data[[#This Row],[Conversions]]</f>
        <v>19.839912280701753</v>
      </c>
      <c r="L791" s="10">
        <f>(tbl_Data[[#This Row],[Clicks]]/tbl_Data[[#This Row],[Impressions]])</f>
        <v>4.522091467303628E-2</v>
      </c>
      <c r="M791" s="9">
        <f>tbl_Data[[#This Row],[Revenue from Ads]]/tbl_Data[[#This Row],[Ad Cost]]</f>
        <v>0.18162374267713055</v>
      </c>
    </row>
    <row r="792" spans="1:13" x14ac:dyDescent="0.35">
      <c r="A792" s="8">
        <v>45223</v>
      </c>
      <c r="B792" t="s">
        <v>16</v>
      </c>
      <c r="C792" s="9">
        <v>16723</v>
      </c>
      <c r="D792">
        <v>324788</v>
      </c>
      <c r="E792">
        <v>10137</v>
      </c>
      <c r="F792" t="s">
        <v>13</v>
      </c>
      <c r="G792">
        <v>159</v>
      </c>
      <c r="H792" s="9">
        <v>40578.83</v>
      </c>
      <c r="I792" s="9">
        <f>tbl_Data[[#This Row],[Ad Cost]]/tbl_Data[[#This Row],[Impressions]]</f>
        <v>5.1488971267411358E-2</v>
      </c>
      <c r="J792" s="10">
        <f>tbl_Data[[#This Row],[Conversions]]/tbl_Data[[#This Row],[Clicks]]</f>
        <v>1.5685113939035218E-2</v>
      </c>
      <c r="K792" s="9">
        <f>tbl_Data[[#This Row],[Ad Cost]]/tbl_Data[[#This Row],[Conversions]]</f>
        <v>105.17610062893081</v>
      </c>
      <c r="L792" s="10">
        <f>(tbl_Data[[#This Row],[Clicks]]/tbl_Data[[#This Row],[Impressions]])</f>
        <v>3.1211128489968841E-2</v>
      </c>
      <c r="M792" s="9">
        <f>tbl_Data[[#This Row],[Revenue from Ads]]/tbl_Data[[#This Row],[Ad Cost]]</f>
        <v>2.4265281349040246</v>
      </c>
    </row>
    <row r="793" spans="1:13" x14ac:dyDescent="0.35">
      <c r="A793" s="8">
        <v>45224</v>
      </c>
      <c r="B793" t="s">
        <v>16</v>
      </c>
      <c r="C793" s="9">
        <v>36711</v>
      </c>
      <c r="D793">
        <v>243140</v>
      </c>
      <c r="E793">
        <v>16292</v>
      </c>
      <c r="F793" t="s">
        <v>13</v>
      </c>
      <c r="G793">
        <v>372</v>
      </c>
      <c r="H793" s="9">
        <v>300077</v>
      </c>
      <c r="I793" s="9">
        <f>tbl_Data[[#This Row],[Ad Cost]]/tbl_Data[[#This Row],[Impressions]]</f>
        <v>0.15098708562967839</v>
      </c>
      <c r="J793" s="10">
        <f>tbl_Data[[#This Row],[Conversions]]/tbl_Data[[#This Row],[Clicks]]</f>
        <v>2.2833292413454456E-2</v>
      </c>
      <c r="K793" s="9">
        <f>tbl_Data[[#This Row],[Ad Cost]]/tbl_Data[[#This Row],[Conversions]]</f>
        <v>98.685483870967744</v>
      </c>
      <c r="L793" s="10">
        <f>(tbl_Data[[#This Row],[Clicks]]/tbl_Data[[#This Row],[Impressions]])</f>
        <v>6.700666282800033E-2</v>
      </c>
      <c r="M793" s="9">
        <f>tbl_Data[[#This Row],[Revenue from Ads]]/tbl_Data[[#This Row],[Ad Cost]]</f>
        <v>8.1740350303723677</v>
      </c>
    </row>
    <row r="794" spans="1:13" x14ac:dyDescent="0.35">
      <c r="A794" s="8">
        <v>45225</v>
      </c>
      <c r="B794" t="s">
        <v>12</v>
      </c>
      <c r="C794" s="9">
        <v>45828</v>
      </c>
      <c r="D794">
        <v>361422</v>
      </c>
      <c r="E794">
        <v>3748</v>
      </c>
      <c r="F794" t="s">
        <v>13</v>
      </c>
      <c r="G794">
        <v>321</v>
      </c>
      <c r="H794" s="9">
        <v>27570.9</v>
      </c>
      <c r="I794" s="9">
        <f>tbl_Data[[#This Row],[Ad Cost]]/tbl_Data[[#This Row],[Impressions]]</f>
        <v>0.12679914338363465</v>
      </c>
      <c r="J794" s="10">
        <f>tbl_Data[[#This Row],[Conversions]]/tbl_Data[[#This Row],[Clicks]]</f>
        <v>8.564567769477055E-2</v>
      </c>
      <c r="K794" s="9">
        <f>tbl_Data[[#This Row],[Ad Cost]]/tbl_Data[[#This Row],[Conversions]]</f>
        <v>142.7663551401869</v>
      </c>
      <c r="L794" s="10">
        <f>(tbl_Data[[#This Row],[Clicks]]/tbl_Data[[#This Row],[Impressions]])</f>
        <v>1.0370149022472346E-2</v>
      </c>
      <c r="M794" s="9">
        <f>tbl_Data[[#This Row],[Revenue from Ads]]/tbl_Data[[#This Row],[Ad Cost]]</f>
        <v>0.60161691542288565</v>
      </c>
    </row>
    <row r="795" spans="1:13" x14ac:dyDescent="0.35">
      <c r="A795" s="8">
        <v>45225</v>
      </c>
      <c r="B795" t="s">
        <v>20</v>
      </c>
      <c r="C795" s="9">
        <v>5897.1</v>
      </c>
      <c r="D795">
        <v>304107</v>
      </c>
      <c r="E795">
        <v>6293</v>
      </c>
      <c r="F795" t="s">
        <v>11</v>
      </c>
      <c r="G795">
        <v>361</v>
      </c>
      <c r="H795" s="9">
        <v>53366.68</v>
      </c>
      <c r="I795" s="9">
        <f>tbl_Data[[#This Row],[Ad Cost]]/tbl_Data[[#This Row],[Impressions]]</f>
        <v>1.9391529954917185E-2</v>
      </c>
      <c r="J795" s="10">
        <f>tbl_Data[[#This Row],[Conversions]]/tbl_Data[[#This Row],[Clicks]]</f>
        <v>5.7365326553313202E-2</v>
      </c>
      <c r="K795" s="9">
        <f>tbl_Data[[#This Row],[Ad Cost]]/tbl_Data[[#This Row],[Conversions]]</f>
        <v>16.335457063711914</v>
      </c>
      <c r="L795" s="10">
        <f>(tbl_Data[[#This Row],[Clicks]]/tbl_Data[[#This Row],[Impressions]])</f>
        <v>2.0693374371520551E-2</v>
      </c>
      <c r="M795" s="9">
        <f>tbl_Data[[#This Row],[Revenue from Ads]]/tbl_Data[[#This Row],[Ad Cost]]</f>
        <v>9.0496481321327433</v>
      </c>
    </row>
    <row r="796" spans="1:13" x14ac:dyDescent="0.35">
      <c r="A796" s="8">
        <v>45225</v>
      </c>
      <c r="B796" t="s">
        <v>17</v>
      </c>
      <c r="C796" s="9">
        <v>22536</v>
      </c>
      <c r="D796">
        <v>334102</v>
      </c>
      <c r="E796">
        <v>14583</v>
      </c>
      <c r="F796" t="s">
        <v>13</v>
      </c>
      <c r="G796">
        <v>307</v>
      </c>
      <c r="H796" s="9">
        <v>34877.57</v>
      </c>
      <c r="I796" s="9">
        <f>tbl_Data[[#This Row],[Ad Cost]]/tbl_Data[[#This Row],[Impressions]]</f>
        <v>6.7452454639601075E-2</v>
      </c>
      <c r="J796" s="10">
        <f>tbl_Data[[#This Row],[Conversions]]/tbl_Data[[#This Row],[Clicks]]</f>
        <v>2.1051909757937325E-2</v>
      </c>
      <c r="K796" s="9">
        <f>tbl_Data[[#This Row],[Ad Cost]]/tbl_Data[[#This Row],[Conversions]]</f>
        <v>73.407166123778495</v>
      </c>
      <c r="L796" s="10">
        <f>(tbl_Data[[#This Row],[Clicks]]/tbl_Data[[#This Row],[Impressions]])</f>
        <v>4.364834691202088E-2</v>
      </c>
      <c r="M796" s="9">
        <f>tbl_Data[[#This Row],[Revenue from Ads]]/tbl_Data[[#This Row],[Ad Cost]]</f>
        <v>1.5476380014199502</v>
      </c>
    </row>
    <row r="797" spans="1:13" x14ac:dyDescent="0.35">
      <c r="A797" s="8">
        <v>45226</v>
      </c>
      <c r="B797" t="s">
        <v>19</v>
      </c>
      <c r="C797" s="9">
        <v>11483</v>
      </c>
      <c r="D797">
        <v>289504</v>
      </c>
      <c r="E797">
        <v>23502</v>
      </c>
      <c r="F797" t="s">
        <v>11</v>
      </c>
      <c r="G797" s="11">
        <v>377</v>
      </c>
      <c r="H797" s="9">
        <v>37646.480000000003</v>
      </c>
      <c r="I797" s="9">
        <f>tbl_Data[[#This Row],[Ad Cost]]/tbl_Data[[#This Row],[Impressions]]</f>
        <v>3.9664391510998119E-2</v>
      </c>
      <c r="J797" s="10">
        <f>tbl_Data[[#This Row],[Conversions]]/tbl_Data[[#This Row],[Clicks]]</f>
        <v>1.6041187984001361E-2</v>
      </c>
      <c r="K797" s="9">
        <f>tbl_Data[[#This Row],[Ad Cost]]/tbl_Data[[#This Row],[Conversions]]</f>
        <v>30.458885941644564</v>
      </c>
      <c r="L797" s="10">
        <f>(tbl_Data[[#This Row],[Clicks]]/tbl_Data[[#This Row],[Impressions]])</f>
        <v>8.1180225489112412E-2</v>
      </c>
      <c r="M797" s="9">
        <f>tbl_Data[[#This Row],[Revenue from Ads]]/tbl_Data[[#This Row],[Ad Cost]]</f>
        <v>3.2784533658451629</v>
      </c>
    </row>
    <row r="798" spans="1:13" x14ac:dyDescent="0.35">
      <c r="A798" s="8">
        <v>45226</v>
      </c>
      <c r="B798" t="s">
        <v>12</v>
      </c>
      <c r="C798" s="9">
        <v>44006</v>
      </c>
      <c r="D798">
        <v>290155</v>
      </c>
      <c r="E798">
        <v>18568</v>
      </c>
      <c r="F798" t="s">
        <v>13</v>
      </c>
      <c r="G798">
        <v>122</v>
      </c>
      <c r="H798" s="9">
        <v>44537.04</v>
      </c>
      <c r="I798" s="9">
        <f>tbl_Data[[#This Row],[Ad Cost]]/tbl_Data[[#This Row],[Impressions]]</f>
        <v>0.15166376591821612</v>
      </c>
      <c r="J798" s="10">
        <f>tbl_Data[[#This Row],[Conversions]]/tbl_Data[[#This Row],[Clicks]]</f>
        <v>6.5704437742352432E-3</v>
      </c>
      <c r="K798" s="9">
        <f>tbl_Data[[#This Row],[Ad Cost]]/tbl_Data[[#This Row],[Conversions]]</f>
        <v>360.70491803278691</v>
      </c>
      <c r="L798" s="10">
        <f>(tbl_Data[[#This Row],[Clicks]]/tbl_Data[[#This Row],[Impressions]])</f>
        <v>6.3993382847098962E-2</v>
      </c>
      <c r="M798" s="9">
        <f>tbl_Data[[#This Row],[Revenue from Ads]]/tbl_Data[[#This Row],[Ad Cost]]</f>
        <v>1.0120674453483616</v>
      </c>
    </row>
    <row r="799" spans="1:13" x14ac:dyDescent="0.35">
      <c r="A799" s="8">
        <v>45226</v>
      </c>
      <c r="B799" t="s">
        <v>14</v>
      </c>
      <c r="C799" s="9">
        <v>10195</v>
      </c>
      <c r="D799">
        <v>356784</v>
      </c>
      <c r="E799">
        <v>19246</v>
      </c>
      <c r="F799" t="s">
        <v>23</v>
      </c>
      <c r="G799">
        <v>120</v>
      </c>
      <c r="H799" s="9">
        <v>15063.93</v>
      </c>
      <c r="I799" s="9">
        <f>tbl_Data[[#This Row],[Ad Cost]]/tbl_Data[[#This Row],[Impressions]]</f>
        <v>2.8574711870487466E-2</v>
      </c>
      <c r="J799" s="10">
        <f>tbl_Data[[#This Row],[Conversions]]/tbl_Data[[#This Row],[Clicks]]</f>
        <v>6.235061831029824E-3</v>
      </c>
      <c r="K799" s="9">
        <f>tbl_Data[[#This Row],[Ad Cost]]/tbl_Data[[#This Row],[Conversions]]</f>
        <v>84.958333333333329</v>
      </c>
      <c r="L799" s="10">
        <f>(tbl_Data[[#This Row],[Clicks]]/tbl_Data[[#This Row],[Impressions]])</f>
        <v>5.3943001928337592E-2</v>
      </c>
      <c r="M799" s="9">
        <f>tbl_Data[[#This Row],[Revenue from Ads]]/tbl_Data[[#This Row],[Ad Cost]]</f>
        <v>1.4775801863658657</v>
      </c>
    </row>
    <row r="800" spans="1:13" x14ac:dyDescent="0.35">
      <c r="A800" s="8">
        <v>45226</v>
      </c>
      <c r="B800" t="s">
        <v>12</v>
      </c>
      <c r="C800" s="9">
        <v>27068</v>
      </c>
      <c r="D800">
        <v>418774</v>
      </c>
      <c r="E800">
        <v>11155</v>
      </c>
      <c r="F800" t="s">
        <v>11</v>
      </c>
      <c r="G800">
        <v>421</v>
      </c>
      <c r="H800" s="9">
        <v>41291.42</v>
      </c>
      <c r="I800" s="9">
        <f>tbl_Data[[#This Row],[Ad Cost]]/tbl_Data[[#This Row],[Impressions]]</f>
        <v>6.4636295472020711E-2</v>
      </c>
      <c r="J800" s="10">
        <f>tbl_Data[[#This Row],[Conversions]]/tbl_Data[[#This Row],[Clicks]]</f>
        <v>3.7740923352756611E-2</v>
      </c>
      <c r="K800" s="9">
        <f>tbl_Data[[#This Row],[Ad Cost]]/tbl_Data[[#This Row],[Conversions]]</f>
        <v>64.294536817102141</v>
      </c>
      <c r="L800" s="10">
        <f>(tbl_Data[[#This Row],[Clicks]]/tbl_Data[[#This Row],[Impressions]])</f>
        <v>2.663727929623138E-2</v>
      </c>
      <c r="M800" s="9">
        <f>tbl_Data[[#This Row],[Revenue from Ads]]/tbl_Data[[#This Row],[Ad Cost]]</f>
        <v>1.5254699275897738</v>
      </c>
    </row>
    <row r="801" spans="1:13" x14ac:dyDescent="0.35">
      <c r="A801" s="8">
        <v>45227</v>
      </c>
      <c r="B801" t="s">
        <v>14</v>
      </c>
      <c r="C801" s="9">
        <v>44097</v>
      </c>
      <c r="D801">
        <v>305719</v>
      </c>
      <c r="E801">
        <v>14546</v>
      </c>
      <c r="F801" t="s">
        <v>18</v>
      </c>
      <c r="G801">
        <v>323</v>
      </c>
      <c r="H801" s="9">
        <v>17790.18</v>
      </c>
      <c r="I801" s="9">
        <f>tbl_Data[[#This Row],[Ad Cost]]/tbl_Data[[#This Row],[Impressions]]</f>
        <v>0.14424029909819147</v>
      </c>
      <c r="J801" s="10">
        <f>tbl_Data[[#This Row],[Conversions]]/tbl_Data[[#This Row],[Clicks]]</f>
        <v>2.2205417296851368E-2</v>
      </c>
      <c r="K801" s="9">
        <f>tbl_Data[[#This Row],[Ad Cost]]/tbl_Data[[#This Row],[Conversions]]</f>
        <v>136.52321981424149</v>
      </c>
      <c r="L801" s="10">
        <f>(tbl_Data[[#This Row],[Clicks]]/tbl_Data[[#This Row],[Impressions]])</f>
        <v>4.757964012704477E-2</v>
      </c>
      <c r="M801" s="9">
        <f>tbl_Data[[#This Row],[Revenue from Ads]]/tbl_Data[[#This Row],[Ad Cost]]</f>
        <v>0.40343288659092458</v>
      </c>
    </row>
    <row r="802" spans="1:13" x14ac:dyDescent="0.35">
      <c r="A802" s="8">
        <v>45227</v>
      </c>
      <c r="B802" t="s">
        <v>16</v>
      </c>
      <c r="C802" s="9">
        <v>17980</v>
      </c>
      <c r="D802">
        <v>427188</v>
      </c>
      <c r="E802">
        <v>10931</v>
      </c>
      <c r="F802" t="s">
        <v>11</v>
      </c>
      <c r="G802">
        <v>365</v>
      </c>
      <c r="H802" s="9">
        <v>31626.17</v>
      </c>
      <c r="I802" s="9">
        <f>tbl_Data[[#This Row],[Ad Cost]]/tbl_Data[[#This Row],[Impressions]]</f>
        <v>4.2089197262095375E-2</v>
      </c>
      <c r="J802" s="10">
        <f>tbl_Data[[#This Row],[Conversions]]/tbl_Data[[#This Row],[Clicks]]</f>
        <v>3.3391272527673592E-2</v>
      </c>
      <c r="K802" s="9">
        <f>tbl_Data[[#This Row],[Ad Cost]]/tbl_Data[[#This Row],[Conversions]]</f>
        <v>49.260273972602739</v>
      </c>
      <c r="L802" s="10">
        <f>(tbl_Data[[#This Row],[Clicks]]/tbl_Data[[#This Row],[Impressions]])</f>
        <v>2.5588265587984681E-2</v>
      </c>
      <c r="M802" s="9">
        <f>tbl_Data[[#This Row],[Revenue from Ads]]/tbl_Data[[#This Row],[Ad Cost]]</f>
        <v>1.7589638487208008</v>
      </c>
    </row>
    <row r="803" spans="1:13" x14ac:dyDescent="0.35">
      <c r="A803" s="8">
        <v>45227</v>
      </c>
      <c r="B803" t="s">
        <v>16</v>
      </c>
      <c r="C803" s="9">
        <v>7102.5</v>
      </c>
      <c r="D803">
        <v>414733</v>
      </c>
      <c r="E803">
        <v>10549</v>
      </c>
      <c r="F803" t="s">
        <v>13</v>
      </c>
      <c r="G803">
        <v>242</v>
      </c>
      <c r="H803" s="9">
        <v>31876.76</v>
      </c>
      <c r="I803" s="9">
        <f>tbl_Data[[#This Row],[Ad Cost]]/tbl_Data[[#This Row],[Impressions]]</f>
        <v>1.7125475908596616E-2</v>
      </c>
      <c r="J803" s="10">
        <f>tbl_Data[[#This Row],[Conversions]]/tbl_Data[[#This Row],[Clicks]]</f>
        <v>2.2940563086548488E-2</v>
      </c>
      <c r="K803" s="9">
        <f>tbl_Data[[#This Row],[Ad Cost]]/tbl_Data[[#This Row],[Conversions]]</f>
        <v>29.349173553719009</v>
      </c>
      <c r="L803" s="10">
        <f>(tbl_Data[[#This Row],[Clicks]]/tbl_Data[[#This Row],[Impressions]])</f>
        <v>2.5435641726122591E-2</v>
      </c>
      <c r="M803" s="9">
        <f>tbl_Data[[#This Row],[Revenue from Ads]]/tbl_Data[[#This Row],[Ad Cost]]</f>
        <v>4.4881041886659627</v>
      </c>
    </row>
    <row r="804" spans="1:13" x14ac:dyDescent="0.35">
      <c r="A804" s="8">
        <v>45227</v>
      </c>
      <c r="B804" t="s">
        <v>15</v>
      </c>
      <c r="C804" s="9">
        <v>40632</v>
      </c>
      <c r="D804">
        <v>266508</v>
      </c>
      <c r="E804">
        <v>15242</v>
      </c>
      <c r="F804" t="s">
        <v>11</v>
      </c>
      <c r="G804">
        <v>340</v>
      </c>
      <c r="H804" s="9">
        <v>45423.39</v>
      </c>
      <c r="I804" s="9">
        <f>tbl_Data[[#This Row],[Ad Cost]]/tbl_Data[[#This Row],[Impressions]]</f>
        <v>0.15246071412490431</v>
      </c>
      <c r="J804" s="10">
        <f>tbl_Data[[#This Row],[Conversions]]/tbl_Data[[#This Row],[Clicks]]</f>
        <v>2.2306783886629052E-2</v>
      </c>
      <c r="K804" s="9">
        <f>tbl_Data[[#This Row],[Ad Cost]]/tbl_Data[[#This Row],[Conversions]]</f>
        <v>119.50588235294117</v>
      </c>
      <c r="L804" s="10">
        <f>(tbl_Data[[#This Row],[Clicks]]/tbl_Data[[#This Row],[Impressions]])</f>
        <v>5.7191528959731043E-2</v>
      </c>
      <c r="M804" s="9">
        <f>tbl_Data[[#This Row],[Revenue from Ads]]/tbl_Data[[#This Row],[Ad Cost]]</f>
        <v>1.1179215888954519</v>
      </c>
    </row>
    <row r="805" spans="1:13" x14ac:dyDescent="0.35">
      <c r="A805" s="8">
        <v>45227</v>
      </c>
      <c r="B805" t="s">
        <v>14</v>
      </c>
      <c r="C805" s="9">
        <v>2667.9</v>
      </c>
      <c r="D805">
        <v>374613</v>
      </c>
      <c r="E805">
        <v>12904</v>
      </c>
      <c r="F805" t="s">
        <v>11</v>
      </c>
      <c r="G805">
        <v>769</v>
      </c>
      <c r="H805" s="9">
        <v>44634.12</v>
      </c>
      <c r="I805" s="9">
        <f>tbl_Data[[#This Row],[Ad Cost]]/tbl_Data[[#This Row],[Impressions]]</f>
        <v>7.1217496456342944E-3</v>
      </c>
      <c r="J805" s="10">
        <f>tbl_Data[[#This Row],[Conversions]]/tbl_Data[[#This Row],[Clicks]]</f>
        <v>5.9593924364538128E-2</v>
      </c>
      <c r="K805" s="9">
        <f>tbl_Data[[#This Row],[Ad Cost]]/tbl_Data[[#This Row],[Conversions]]</f>
        <v>3.4693107932379714</v>
      </c>
      <c r="L805" s="10">
        <f>(tbl_Data[[#This Row],[Clicks]]/tbl_Data[[#This Row],[Impressions]])</f>
        <v>3.4446215160712522E-2</v>
      </c>
      <c r="M805" s="9">
        <f>tbl_Data[[#This Row],[Revenue from Ads]]/tbl_Data[[#This Row],[Ad Cost]]</f>
        <v>16.730057348476329</v>
      </c>
    </row>
    <row r="806" spans="1:13" x14ac:dyDescent="0.35">
      <c r="A806" s="8">
        <v>45228</v>
      </c>
      <c r="B806" t="s">
        <v>15</v>
      </c>
      <c r="C806" s="9">
        <v>36804</v>
      </c>
      <c r="D806">
        <v>475125</v>
      </c>
      <c r="E806">
        <v>18832</v>
      </c>
      <c r="F806" t="s">
        <v>11</v>
      </c>
      <c r="G806" s="11">
        <v>435</v>
      </c>
      <c r="H806" s="9">
        <v>34362.239999999998</v>
      </c>
      <c r="I806" s="9">
        <f>tbl_Data[[#This Row],[Ad Cost]]/tbl_Data[[#This Row],[Impressions]]</f>
        <v>7.7461720599842146E-2</v>
      </c>
      <c r="J806" s="10">
        <f>tbl_Data[[#This Row],[Conversions]]/tbl_Data[[#This Row],[Clicks]]</f>
        <v>2.3098980458793543E-2</v>
      </c>
      <c r="K806" s="9">
        <f>tbl_Data[[#This Row],[Ad Cost]]/tbl_Data[[#This Row],[Conversions]]</f>
        <v>84.606896551724134</v>
      </c>
      <c r="L806" s="10">
        <f>(tbl_Data[[#This Row],[Clicks]]/tbl_Data[[#This Row],[Impressions]])</f>
        <v>3.9635885293343859E-2</v>
      </c>
      <c r="M806" s="9">
        <f>tbl_Data[[#This Row],[Revenue from Ads]]/tbl_Data[[#This Row],[Ad Cost]]</f>
        <v>0.93365503749592427</v>
      </c>
    </row>
    <row r="807" spans="1:13" x14ac:dyDescent="0.35">
      <c r="A807" s="8">
        <v>45228</v>
      </c>
      <c r="B807" t="s">
        <v>19</v>
      </c>
      <c r="C807" s="9">
        <v>13899</v>
      </c>
      <c r="D807">
        <v>237021</v>
      </c>
      <c r="E807">
        <v>11684</v>
      </c>
      <c r="F807" t="s">
        <v>13</v>
      </c>
      <c r="G807">
        <v>523</v>
      </c>
      <c r="H807" s="9">
        <v>57626.92</v>
      </c>
      <c r="I807" s="9">
        <f>tbl_Data[[#This Row],[Ad Cost]]/tbl_Data[[#This Row],[Impressions]]</f>
        <v>5.8640373637778929E-2</v>
      </c>
      <c r="J807" s="10">
        <f>tbl_Data[[#This Row],[Conversions]]/tbl_Data[[#This Row],[Clicks]]</f>
        <v>4.4762067785005133E-2</v>
      </c>
      <c r="K807" s="9">
        <f>tbl_Data[[#This Row],[Ad Cost]]/tbl_Data[[#This Row],[Conversions]]</f>
        <v>26.575525812619503</v>
      </c>
      <c r="L807" s="10">
        <f>(tbl_Data[[#This Row],[Clicks]]/tbl_Data[[#This Row],[Impressions]])</f>
        <v>4.9295210129060296E-2</v>
      </c>
      <c r="M807" s="9">
        <f>tbl_Data[[#This Row],[Revenue from Ads]]/tbl_Data[[#This Row],[Ad Cost]]</f>
        <v>4.1461198647384698</v>
      </c>
    </row>
    <row r="808" spans="1:13" x14ac:dyDescent="0.35">
      <c r="A808" s="8">
        <v>45228</v>
      </c>
      <c r="B808" t="s">
        <v>15</v>
      </c>
      <c r="C808" s="9">
        <v>24265</v>
      </c>
      <c r="D808">
        <v>308354</v>
      </c>
      <c r="E808">
        <v>14350</v>
      </c>
      <c r="F808" t="s">
        <v>11</v>
      </c>
      <c r="G808">
        <v>494</v>
      </c>
      <c r="H808" s="9">
        <v>58039.11</v>
      </c>
      <c r="I808" s="9">
        <f>tbl_Data[[#This Row],[Ad Cost]]/tbl_Data[[#This Row],[Impressions]]</f>
        <v>7.8692022804957934E-2</v>
      </c>
      <c r="J808" s="10">
        <f>tbl_Data[[#This Row],[Conversions]]/tbl_Data[[#This Row],[Clicks]]</f>
        <v>3.4425087108013938E-2</v>
      </c>
      <c r="K808" s="9">
        <f>tbl_Data[[#This Row],[Ad Cost]]/tbl_Data[[#This Row],[Conversions]]</f>
        <v>49.11943319838057</v>
      </c>
      <c r="L808" s="10">
        <f>(tbl_Data[[#This Row],[Clicks]]/tbl_Data[[#This Row],[Impressions]])</f>
        <v>4.6537421275546935E-2</v>
      </c>
      <c r="M808" s="9">
        <f>tbl_Data[[#This Row],[Revenue from Ads]]/tbl_Data[[#This Row],[Ad Cost]]</f>
        <v>2.391885843807954</v>
      </c>
    </row>
    <row r="809" spans="1:13" x14ac:dyDescent="0.35">
      <c r="A809" s="8">
        <v>45228</v>
      </c>
      <c r="B809" t="s">
        <v>16</v>
      </c>
      <c r="C809" s="9">
        <v>45957</v>
      </c>
      <c r="D809">
        <v>286112</v>
      </c>
      <c r="E809">
        <v>5863</v>
      </c>
      <c r="F809" t="s">
        <v>11</v>
      </c>
      <c r="G809">
        <v>158</v>
      </c>
      <c r="H809" s="9">
        <v>43567.81</v>
      </c>
      <c r="I809" s="9">
        <f>tbl_Data[[#This Row],[Ad Cost]]/tbl_Data[[#This Row],[Impressions]]</f>
        <v>0.16062590873504082</v>
      </c>
      <c r="J809" s="10">
        <f>tbl_Data[[#This Row],[Conversions]]/tbl_Data[[#This Row],[Clicks]]</f>
        <v>2.694866109500256E-2</v>
      </c>
      <c r="K809" s="9">
        <f>tbl_Data[[#This Row],[Ad Cost]]/tbl_Data[[#This Row],[Conversions]]</f>
        <v>290.86708860759495</v>
      </c>
      <c r="L809" s="10">
        <f>(tbl_Data[[#This Row],[Clicks]]/tbl_Data[[#This Row],[Impressions]])</f>
        <v>2.0491975170562577E-2</v>
      </c>
      <c r="M809" s="9">
        <f>tbl_Data[[#This Row],[Revenue from Ads]]/tbl_Data[[#This Row],[Ad Cost]]</f>
        <v>0.94801248993624465</v>
      </c>
    </row>
    <row r="810" spans="1:13" x14ac:dyDescent="0.35">
      <c r="A810" s="8">
        <v>45229</v>
      </c>
      <c r="B810" t="s">
        <v>14</v>
      </c>
      <c r="C810" s="9">
        <v>19092</v>
      </c>
      <c r="D810">
        <v>341968</v>
      </c>
      <c r="E810">
        <v>7727</v>
      </c>
      <c r="F810" t="s">
        <v>13</v>
      </c>
      <c r="G810">
        <v>210</v>
      </c>
      <c r="H810" s="9">
        <v>60111</v>
      </c>
      <c r="I810" s="9">
        <f>tbl_Data[[#This Row],[Ad Cost]]/tbl_Data[[#This Row],[Impressions]]</f>
        <v>5.582978524306368E-2</v>
      </c>
      <c r="J810" s="10">
        <f>tbl_Data[[#This Row],[Conversions]]/tbl_Data[[#This Row],[Clicks]]</f>
        <v>2.7177429791639705E-2</v>
      </c>
      <c r="K810" s="9">
        <f>tbl_Data[[#This Row],[Ad Cost]]/tbl_Data[[#This Row],[Conversions]]</f>
        <v>90.914285714285711</v>
      </c>
      <c r="L810" s="10">
        <f>(tbl_Data[[#This Row],[Clicks]]/tbl_Data[[#This Row],[Impressions]])</f>
        <v>2.259568146727179E-2</v>
      </c>
      <c r="M810" s="9">
        <f>tbl_Data[[#This Row],[Revenue from Ads]]/tbl_Data[[#This Row],[Ad Cost]]</f>
        <v>3.1484915147705848</v>
      </c>
    </row>
    <row r="811" spans="1:13" x14ac:dyDescent="0.35">
      <c r="A811" s="8">
        <v>45229</v>
      </c>
      <c r="B811" t="s">
        <v>20</v>
      </c>
      <c r="C811" s="9">
        <v>2915.2</v>
      </c>
      <c r="D811">
        <v>437609</v>
      </c>
      <c r="E811">
        <v>13564</v>
      </c>
      <c r="F811" t="s">
        <v>11</v>
      </c>
      <c r="G811">
        <v>66</v>
      </c>
      <c r="H811" s="9">
        <v>3846.45</v>
      </c>
      <c r="I811" s="9">
        <f>tbl_Data[[#This Row],[Ad Cost]]/tbl_Data[[#This Row],[Impressions]]</f>
        <v>6.6616545820584122E-3</v>
      </c>
      <c r="J811" s="10">
        <f>tbl_Data[[#This Row],[Conversions]]/tbl_Data[[#This Row],[Clicks]]</f>
        <v>4.8658212916543788E-3</v>
      </c>
      <c r="K811" s="9">
        <f>tbl_Data[[#This Row],[Ad Cost]]/tbl_Data[[#This Row],[Conversions]]</f>
        <v>44.169696969696965</v>
      </c>
      <c r="L811" s="10">
        <f>(tbl_Data[[#This Row],[Clicks]]/tbl_Data[[#This Row],[Impressions]])</f>
        <v>3.0995706212623597E-2</v>
      </c>
      <c r="M811" s="9">
        <f>tbl_Data[[#This Row],[Revenue from Ads]]/tbl_Data[[#This Row],[Ad Cost]]</f>
        <v>1.3194463501646543</v>
      </c>
    </row>
    <row r="812" spans="1:13" x14ac:dyDescent="0.35">
      <c r="A812" s="8">
        <v>45230</v>
      </c>
      <c r="B812" t="s">
        <v>19</v>
      </c>
      <c r="C812" s="9">
        <v>29861</v>
      </c>
      <c r="D812">
        <v>424185</v>
      </c>
      <c r="E812">
        <v>13643</v>
      </c>
      <c r="F812" t="s">
        <v>11</v>
      </c>
      <c r="G812">
        <v>289</v>
      </c>
      <c r="H812" s="9">
        <v>25786.83</v>
      </c>
      <c r="I812" s="9">
        <f>tbl_Data[[#This Row],[Ad Cost]]/tbl_Data[[#This Row],[Impressions]]</f>
        <v>7.0396171481782718E-2</v>
      </c>
      <c r="J812" s="10">
        <f>tbl_Data[[#This Row],[Conversions]]/tbl_Data[[#This Row],[Clicks]]</f>
        <v>2.1183024261526056E-2</v>
      </c>
      <c r="K812" s="9">
        <f>tbl_Data[[#This Row],[Ad Cost]]/tbl_Data[[#This Row],[Conversions]]</f>
        <v>103.32525951557093</v>
      </c>
      <c r="L812" s="10">
        <f>(tbl_Data[[#This Row],[Clicks]]/tbl_Data[[#This Row],[Impressions]])</f>
        <v>3.2162853471952094E-2</v>
      </c>
      <c r="M812" s="9">
        <f>tbl_Data[[#This Row],[Revenue from Ads]]/tbl_Data[[#This Row],[Ad Cost]]</f>
        <v>0.86356217139412617</v>
      </c>
    </row>
    <row r="813" spans="1:13" x14ac:dyDescent="0.35">
      <c r="A813" s="8">
        <v>45231</v>
      </c>
      <c r="B813" t="s">
        <v>20</v>
      </c>
      <c r="C813" s="9">
        <v>36116</v>
      </c>
      <c r="D813">
        <v>345170</v>
      </c>
      <c r="E813">
        <v>7480</v>
      </c>
      <c r="F813" t="s">
        <v>13</v>
      </c>
      <c r="G813">
        <v>299</v>
      </c>
      <c r="H813" s="9">
        <v>31748.3</v>
      </c>
      <c r="I813" s="9">
        <f>tbl_Data[[#This Row],[Ad Cost]]/tbl_Data[[#This Row],[Impressions]]</f>
        <v>0.10463249992757193</v>
      </c>
      <c r="J813" s="10">
        <f>tbl_Data[[#This Row],[Conversions]]/tbl_Data[[#This Row],[Clicks]]</f>
        <v>3.9973262032085559E-2</v>
      </c>
      <c r="K813" s="9">
        <f>tbl_Data[[#This Row],[Ad Cost]]/tbl_Data[[#This Row],[Conversions]]</f>
        <v>120.78929765886288</v>
      </c>
      <c r="L813" s="10">
        <f>(tbl_Data[[#This Row],[Clicks]]/tbl_Data[[#This Row],[Impressions]])</f>
        <v>2.1670481212156329E-2</v>
      </c>
      <c r="M813" s="9">
        <f>tbl_Data[[#This Row],[Revenue from Ads]]/tbl_Data[[#This Row],[Ad Cost]]</f>
        <v>0.87906468047402808</v>
      </c>
    </row>
    <row r="814" spans="1:13" x14ac:dyDescent="0.35">
      <c r="A814" s="8">
        <v>45231</v>
      </c>
      <c r="B814" t="s">
        <v>19</v>
      </c>
      <c r="C814" s="9">
        <v>36330</v>
      </c>
      <c r="D814">
        <v>210809</v>
      </c>
      <c r="E814">
        <v>9665</v>
      </c>
      <c r="F814" t="s">
        <v>11</v>
      </c>
      <c r="G814">
        <v>366</v>
      </c>
      <c r="H814" s="9">
        <v>22416.99</v>
      </c>
      <c r="I814" s="9">
        <f>tbl_Data[[#This Row],[Ad Cost]]/tbl_Data[[#This Row],[Impressions]]</f>
        <v>0.17233609570748876</v>
      </c>
      <c r="J814" s="10">
        <f>tbl_Data[[#This Row],[Conversions]]/tbl_Data[[#This Row],[Clicks]]</f>
        <v>3.7868598034143816E-2</v>
      </c>
      <c r="K814" s="9">
        <f>tbl_Data[[#This Row],[Ad Cost]]/tbl_Data[[#This Row],[Conversions]]</f>
        <v>99.26229508196721</v>
      </c>
      <c r="L814" s="10">
        <f>(tbl_Data[[#This Row],[Clicks]]/tbl_Data[[#This Row],[Impressions]])</f>
        <v>4.584718868739001E-2</v>
      </c>
      <c r="M814" s="9">
        <f>tbl_Data[[#This Row],[Revenue from Ads]]/tbl_Data[[#This Row],[Ad Cost]]</f>
        <v>0.61703798513625108</v>
      </c>
    </row>
    <row r="815" spans="1:13" x14ac:dyDescent="0.35">
      <c r="A815" s="8">
        <v>45232</v>
      </c>
      <c r="B815" t="s">
        <v>16</v>
      </c>
      <c r="C815" s="9">
        <v>48653</v>
      </c>
      <c r="D815">
        <v>485236</v>
      </c>
      <c r="E815">
        <v>16448</v>
      </c>
      <c r="F815" t="s">
        <v>13</v>
      </c>
      <c r="G815" s="11">
        <v>315</v>
      </c>
      <c r="H815" s="9">
        <v>28752.51</v>
      </c>
      <c r="I815" s="9">
        <f>tbl_Data[[#This Row],[Ad Cost]]/tbl_Data[[#This Row],[Impressions]]</f>
        <v>0.10026667436051735</v>
      </c>
      <c r="J815" s="10">
        <f>tbl_Data[[#This Row],[Conversions]]/tbl_Data[[#This Row],[Clicks]]</f>
        <v>1.915126459143969E-2</v>
      </c>
      <c r="K815" s="9">
        <f>tbl_Data[[#This Row],[Ad Cost]]/tbl_Data[[#This Row],[Conversions]]</f>
        <v>154.45396825396824</v>
      </c>
      <c r="L815" s="10">
        <f>(tbl_Data[[#This Row],[Clicks]]/tbl_Data[[#This Row],[Impressions]])</f>
        <v>3.3896907896363834E-2</v>
      </c>
      <c r="M815" s="9">
        <f>tbl_Data[[#This Row],[Revenue from Ads]]/tbl_Data[[#This Row],[Ad Cost]]</f>
        <v>0.59097095759768148</v>
      </c>
    </row>
    <row r="816" spans="1:13" x14ac:dyDescent="0.35">
      <c r="A816" s="8">
        <v>45232</v>
      </c>
      <c r="B816" t="s">
        <v>20</v>
      </c>
      <c r="C816" s="9">
        <v>12192</v>
      </c>
      <c r="D816">
        <v>297949</v>
      </c>
      <c r="E816">
        <v>10837</v>
      </c>
      <c r="F816" t="s">
        <v>11</v>
      </c>
      <c r="G816">
        <v>323</v>
      </c>
      <c r="H816" s="9">
        <v>40368.080000000002</v>
      </c>
      <c r="I816" s="9">
        <f>tbl_Data[[#This Row],[Ad Cost]]/tbl_Data[[#This Row],[Impressions]]</f>
        <v>4.0919754723123758E-2</v>
      </c>
      <c r="J816" s="10">
        <f>tbl_Data[[#This Row],[Conversions]]/tbl_Data[[#This Row],[Clicks]]</f>
        <v>2.9805296668819783E-2</v>
      </c>
      <c r="K816" s="9">
        <f>tbl_Data[[#This Row],[Ad Cost]]/tbl_Data[[#This Row],[Conversions]]</f>
        <v>37.746130030959755</v>
      </c>
      <c r="L816" s="10">
        <f>(tbl_Data[[#This Row],[Clicks]]/tbl_Data[[#This Row],[Impressions]])</f>
        <v>3.6371996549745093E-2</v>
      </c>
      <c r="M816" s="9">
        <f>tbl_Data[[#This Row],[Revenue from Ads]]/tbl_Data[[#This Row],[Ad Cost]]</f>
        <v>3.3110301837270342</v>
      </c>
    </row>
    <row r="817" spans="1:13" x14ac:dyDescent="0.35">
      <c r="A817" s="8">
        <v>45232</v>
      </c>
      <c r="B817" t="s">
        <v>12</v>
      </c>
      <c r="C817" s="9">
        <v>2050.9</v>
      </c>
      <c r="D817">
        <v>482338</v>
      </c>
      <c r="E817">
        <v>11616</v>
      </c>
      <c r="F817" t="s">
        <v>13</v>
      </c>
      <c r="G817">
        <v>191</v>
      </c>
      <c r="H817" s="9">
        <v>43371.58</v>
      </c>
      <c r="I817" s="9">
        <f>tbl_Data[[#This Row],[Ad Cost]]/tbl_Data[[#This Row],[Impressions]]</f>
        <v>4.2519975618756974E-3</v>
      </c>
      <c r="J817" s="10">
        <f>tbl_Data[[#This Row],[Conversions]]/tbl_Data[[#This Row],[Clicks]]</f>
        <v>1.6442837465564738E-2</v>
      </c>
      <c r="K817" s="9">
        <f>tbl_Data[[#This Row],[Ad Cost]]/tbl_Data[[#This Row],[Conversions]]</f>
        <v>10.737696335078535</v>
      </c>
      <c r="L817" s="10">
        <f>(tbl_Data[[#This Row],[Clicks]]/tbl_Data[[#This Row],[Impressions]])</f>
        <v>2.4082697195742405E-2</v>
      </c>
      <c r="M817" s="9">
        <f>tbl_Data[[#This Row],[Revenue from Ads]]/tbl_Data[[#This Row],[Ad Cost]]</f>
        <v>21.147583987517674</v>
      </c>
    </row>
    <row r="818" spans="1:13" x14ac:dyDescent="0.35">
      <c r="A818" s="8">
        <v>45233</v>
      </c>
      <c r="B818" t="s">
        <v>14</v>
      </c>
      <c r="C818" s="9">
        <v>48385</v>
      </c>
      <c r="D818">
        <v>405668</v>
      </c>
      <c r="E818">
        <v>10767</v>
      </c>
      <c r="F818" t="s">
        <v>11</v>
      </c>
      <c r="G818">
        <v>137</v>
      </c>
      <c r="H818" s="9">
        <v>32681.9</v>
      </c>
      <c r="I818" s="9">
        <f>tbl_Data[[#This Row],[Ad Cost]]/tbl_Data[[#This Row],[Impressions]]</f>
        <v>0.1192724099509944</v>
      </c>
      <c r="J818" s="10">
        <f>tbl_Data[[#This Row],[Conversions]]/tbl_Data[[#This Row],[Clicks]]</f>
        <v>1.2724064270456022E-2</v>
      </c>
      <c r="K818" s="9">
        <f>tbl_Data[[#This Row],[Ad Cost]]/tbl_Data[[#This Row],[Conversions]]</f>
        <v>353.17518248175185</v>
      </c>
      <c r="L818" s="10">
        <f>(tbl_Data[[#This Row],[Clicks]]/tbl_Data[[#This Row],[Impressions]])</f>
        <v>2.6541408245165998E-2</v>
      </c>
      <c r="M818" s="9">
        <f>tbl_Data[[#This Row],[Revenue from Ads]]/tbl_Data[[#This Row],[Ad Cost]]</f>
        <v>0.67545520305879925</v>
      </c>
    </row>
    <row r="819" spans="1:13" x14ac:dyDescent="0.35">
      <c r="A819" s="8">
        <v>45233</v>
      </c>
      <c r="B819" t="s">
        <v>14</v>
      </c>
      <c r="C819" s="9">
        <v>9223</v>
      </c>
      <c r="D819">
        <v>215044</v>
      </c>
      <c r="E819">
        <v>12468</v>
      </c>
      <c r="F819" t="s">
        <v>11</v>
      </c>
      <c r="G819">
        <v>131</v>
      </c>
      <c r="H819" s="9">
        <v>1090.73</v>
      </c>
      <c r="I819" s="9">
        <f>tbl_Data[[#This Row],[Ad Cost]]/tbl_Data[[#This Row],[Impressions]]</f>
        <v>4.2888897155930882E-2</v>
      </c>
      <c r="J819" s="10">
        <f>tbl_Data[[#This Row],[Conversions]]/tbl_Data[[#This Row],[Clicks]]</f>
        <v>1.0506897658004492E-2</v>
      </c>
      <c r="K819" s="9">
        <f>tbl_Data[[#This Row],[Ad Cost]]/tbl_Data[[#This Row],[Conversions]]</f>
        <v>70.404580152671755</v>
      </c>
      <c r="L819" s="10">
        <f>(tbl_Data[[#This Row],[Clicks]]/tbl_Data[[#This Row],[Impressions]])</f>
        <v>5.7978832238983653E-2</v>
      </c>
      <c r="M819" s="9">
        <f>tbl_Data[[#This Row],[Revenue from Ads]]/tbl_Data[[#This Row],[Ad Cost]]</f>
        <v>0.11826195381112437</v>
      </c>
    </row>
    <row r="820" spans="1:13" x14ac:dyDescent="0.35">
      <c r="A820" s="8">
        <v>45234</v>
      </c>
      <c r="B820" t="s">
        <v>17</v>
      </c>
      <c r="C820" s="9">
        <v>4680.8999999999996</v>
      </c>
      <c r="D820">
        <v>203458</v>
      </c>
      <c r="E820">
        <v>14319</v>
      </c>
      <c r="F820" t="s">
        <v>24</v>
      </c>
      <c r="G820">
        <v>246</v>
      </c>
      <c r="H820" s="9">
        <v>11593.87</v>
      </c>
      <c r="I820" s="9">
        <f>tbl_Data[[#This Row],[Ad Cost]]/tbl_Data[[#This Row],[Impressions]]</f>
        <v>2.3006713916385691E-2</v>
      </c>
      <c r="J820" s="10">
        <f>tbl_Data[[#This Row],[Conversions]]/tbl_Data[[#This Row],[Clicks]]</f>
        <v>1.7179970668342762E-2</v>
      </c>
      <c r="K820" s="9">
        <f>tbl_Data[[#This Row],[Ad Cost]]/tbl_Data[[#This Row],[Conversions]]</f>
        <v>19.028048780487804</v>
      </c>
      <c r="L820" s="10">
        <f>(tbl_Data[[#This Row],[Clicks]]/tbl_Data[[#This Row],[Impressions]])</f>
        <v>7.0378161586175034E-2</v>
      </c>
      <c r="M820" s="9">
        <f>tbl_Data[[#This Row],[Revenue from Ads]]/tbl_Data[[#This Row],[Ad Cost]]</f>
        <v>2.4768463329701556</v>
      </c>
    </row>
    <row r="821" spans="1:13" x14ac:dyDescent="0.35">
      <c r="A821" s="8">
        <v>45234</v>
      </c>
      <c r="B821" t="s">
        <v>17</v>
      </c>
      <c r="C821" s="9">
        <v>36213</v>
      </c>
      <c r="D821">
        <v>261862</v>
      </c>
      <c r="E821">
        <v>12823</v>
      </c>
      <c r="F821" t="s">
        <v>11</v>
      </c>
      <c r="G821">
        <v>330</v>
      </c>
      <c r="H821" s="9">
        <v>37776.769999999997</v>
      </c>
      <c r="I821" s="9">
        <f>tbl_Data[[#This Row],[Ad Cost]]/tbl_Data[[#This Row],[Impressions]]</f>
        <v>0.13829039723212991</v>
      </c>
      <c r="J821" s="10">
        <f>tbl_Data[[#This Row],[Conversions]]/tbl_Data[[#This Row],[Clicks]]</f>
        <v>2.573500740856274E-2</v>
      </c>
      <c r="K821" s="9">
        <f>tbl_Data[[#This Row],[Ad Cost]]/tbl_Data[[#This Row],[Conversions]]</f>
        <v>109.73636363636363</v>
      </c>
      <c r="L821" s="10">
        <f>(tbl_Data[[#This Row],[Clicks]]/tbl_Data[[#This Row],[Impressions]])</f>
        <v>4.8968540681733126E-2</v>
      </c>
      <c r="M821" s="9">
        <f>tbl_Data[[#This Row],[Revenue from Ads]]/tbl_Data[[#This Row],[Ad Cost]]</f>
        <v>1.0431825587496202</v>
      </c>
    </row>
    <row r="822" spans="1:13" x14ac:dyDescent="0.35">
      <c r="A822" s="8">
        <v>45235</v>
      </c>
      <c r="B822" t="s">
        <v>19</v>
      </c>
      <c r="C822" s="9">
        <v>28382</v>
      </c>
      <c r="D822">
        <v>498636</v>
      </c>
      <c r="E822">
        <v>20811</v>
      </c>
      <c r="F822" t="s">
        <v>13</v>
      </c>
      <c r="G822" s="11">
        <v>249</v>
      </c>
      <c r="H822" s="9">
        <v>19559.2</v>
      </c>
      <c r="I822" s="9">
        <f>tbl_Data[[#This Row],[Ad Cost]]/tbl_Data[[#This Row],[Impressions]]</f>
        <v>5.6919275784339682E-2</v>
      </c>
      <c r="J822" s="10">
        <f>tbl_Data[[#This Row],[Conversions]]/tbl_Data[[#This Row],[Clicks]]</f>
        <v>1.1964826293786939E-2</v>
      </c>
      <c r="K822" s="9">
        <f>tbl_Data[[#This Row],[Ad Cost]]/tbl_Data[[#This Row],[Conversions]]</f>
        <v>113.98393574297189</v>
      </c>
      <c r="L822" s="10">
        <f>(tbl_Data[[#This Row],[Clicks]]/tbl_Data[[#This Row],[Impressions]])</f>
        <v>4.1735855413568217E-2</v>
      </c>
      <c r="M822" s="9">
        <f>tbl_Data[[#This Row],[Revenue from Ads]]/tbl_Data[[#This Row],[Ad Cost]]</f>
        <v>0.68914100486223662</v>
      </c>
    </row>
    <row r="823" spans="1:13" x14ac:dyDescent="0.35">
      <c r="A823" s="8">
        <v>45235</v>
      </c>
      <c r="B823" t="s">
        <v>14</v>
      </c>
      <c r="C823" s="9">
        <v>49151</v>
      </c>
      <c r="D823">
        <v>309498</v>
      </c>
      <c r="E823">
        <v>14203</v>
      </c>
      <c r="F823" t="s">
        <v>11</v>
      </c>
      <c r="G823">
        <v>270</v>
      </c>
      <c r="H823" s="9">
        <v>33076.21</v>
      </c>
      <c r="I823" s="9">
        <f>tbl_Data[[#This Row],[Ad Cost]]/tbl_Data[[#This Row],[Impressions]]</f>
        <v>0.15880878067063439</v>
      </c>
      <c r="J823" s="10">
        <f>tbl_Data[[#This Row],[Conversions]]/tbl_Data[[#This Row],[Clicks]]</f>
        <v>1.9010068295430543E-2</v>
      </c>
      <c r="K823" s="9">
        <f>tbl_Data[[#This Row],[Ad Cost]]/tbl_Data[[#This Row],[Conversions]]</f>
        <v>182.04074074074074</v>
      </c>
      <c r="L823" s="10">
        <f>(tbl_Data[[#This Row],[Clicks]]/tbl_Data[[#This Row],[Impressions]])</f>
        <v>4.5890441941466506E-2</v>
      </c>
      <c r="M823" s="9">
        <f>tbl_Data[[#This Row],[Revenue from Ads]]/tbl_Data[[#This Row],[Ad Cost]]</f>
        <v>0.67295090639051081</v>
      </c>
    </row>
    <row r="824" spans="1:13" x14ac:dyDescent="0.35">
      <c r="A824" s="8">
        <v>45235</v>
      </c>
      <c r="B824" t="s">
        <v>16</v>
      </c>
      <c r="C824" s="9">
        <v>48823</v>
      </c>
      <c r="D824">
        <v>318113</v>
      </c>
      <c r="E824">
        <v>14436</v>
      </c>
      <c r="F824" t="s">
        <v>11</v>
      </c>
      <c r="G824">
        <v>392</v>
      </c>
      <c r="H824" s="9">
        <v>50708.59</v>
      </c>
      <c r="I824" s="9">
        <f>tbl_Data[[#This Row],[Ad Cost]]/tbl_Data[[#This Row],[Impressions]]</f>
        <v>0.15347690914863585</v>
      </c>
      <c r="J824" s="10">
        <f>tbl_Data[[#This Row],[Conversions]]/tbl_Data[[#This Row],[Clicks]]</f>
        <v>2.7154336381269049E-2</v>
      </c>
      <c r="K824" s="9">
        <f>tbl_Data[[#This Row],[Ad Cost]]/tbl_Data[[#This Row],[Conversions]]</f>
        <v>124.54846938775511</v>
      </c>
      <c r="L824" s="10">
        <f>(tbl_Data[[#This Row],[Clicks]]/tbl_Data[[#This Row],[Impressions]])</f>
        <v>4.5380100781797661E-2</v>
      </c>
      <c r="M824" s="9">
        <f>tbl_Data[[#This Row],[Revenue from Ads]]/tbl_Data[[#This Row],[Ad Cost]]</f>
        <v>1.0386209368535322</v>
      </c>
    </row>
    <row r="825" spans="1:13" x14ac:dyDescent="0.35">
      <c r="A825" s="8">
        <v>45236</v>
      </c>
      <c r="B825" t="s">
        <v>12</v>
      </c>
      <c r="C825" s="9">
        <v>8366.4</v>
      </c>
      <c r="D825">
        <v>236064</v>
      </c>
      <c r="E825">
        <v>12100</v>
      </c>
      <c r="F825" t="s">
        <v>11</v>
      </c>
      <c r="G825">
        <v>329</v>
      </c>
      <c r="H825" s="9">
        <v>19204.68</v>
      </c>
      <c r="I825" s="9">
        <f>tbl_Data[[#This Row],[Ad Cost]]/tbl_Data[[#This Row],[Impressions]]</f>
        <v>3.54412362749085E-2</v>
      </c>
      <c r="J825" s="10">
        <f>tbl_Data[[#This Row],[Conversions]]/tbl_Data[[#This Row],[Clicks]]</f>
        <v>2.7190082644628098E-2</v>
      </c>
      <c r="K825" s="9">
        <f>tbl_Data[[#This Row],[Ad Cost]]/tbl_Data[[#This Row],[Conversions]]</f>
        <v>25.429787234042553</v>
      </c>
      <c r="L825" s="10">
        <f>(tbl_Data[[#This Row],[Clicks]]/tbl_Data[[#This Row],[Impressions]])</f>
        <v>5.1257286159685507E-2</v>
      </c>
      <c r="M825" s="9">
        <f>tbl_Data[[#This Row],[Revenue from Ads]]/tbl_Data[[#This Row],[Ad Cost]]</f>
        <v>2.295453241537579</v>
      </c>
    </row>
    <row r="826" spans="1:13" x14ac:dyDescent="0.35">
      <c r="A826" s="8">
        <v>45236</v>
      </c>
      <c r="B826" t="s">
        <v>20</v>
      </c>
      <c r="C826" s="9">
        <v>12856</v>
      </c>
      <c r="D826">
        <v>404346</v>
      </c>
      <c r="E826">
        <v>8737</v>
      </c>
      <c r="F826" t="s">
        <v>13</v>
      </c>
      <c r="G826">
        <v>314</v>
      </c>
      <c r="H826" s="9">
        <v>10545.61</v>
      </c>
      <c r="I826" s="9">
        <f>tbl_Data[[#This Row],[Ad Cost]]/tbl_Data[[#This Row],[Impressions]]</f>
        <v>3.1794552190450749E-2</v>
      </c>
      <c r="J826" s="10">
        <f>tbl_Data[[#This Row],[Conversions]]/tbl_Data[[#This Row],[Clicks]]</f>
        <v>3.5939109534165042E-2</v>
      </c>
      <c r="K826" s="9">
        <f>tbl_Data[[#This Row],[Ad Cost]]/tbl_Data[[#This Row],[Conversions]]</f>
        <v>40.942675159235669</v>
      </c>
      <c r="L826" s="10">
        <f>(tbl_Data[[#This Row],[Clicks]]/tbl_Data[[#This Row],[Impressions]])</f>
        <v>2.1607731991907922E-2</v>
      </c>
      <c r="M826" s="9">
        <f>tbl_Data[[#This Row],[Revenue from Ads]]/tbl_Data[[#This Row],[Ad Cost]]</f>
        <v>0.82028702551337906</v>
      </c>
    </row>
    <row r="827" spans="1:13" x14ac:dyDescent="0.35">
      <c r="A827" s="8">
        <v>45236</v>
      </c>
      <c r="B827" t="s">
        <v>19</v>
      </c>
      <c r="C827" s="9">
        <v>9153.6</v>
      </c>
      <c r="D827">
        <v>269743</v>
      </c>
      <c r="E827">
        <v>5288</v>
      </c>
      <c r="F827" t="s">
        <v>13</v>
      </c>
      <c r="G827">
        <v>462</v>
      </c>
      <c r="H827" s="9">
        <v>15122.45</v>
      </c>
      <c r="I827" s="9">
        <f>tbl_Data[[#This Row],[Ad Cost]]/tbl_Data[[#This Row],[Impressions]]</f>
        <v>3.3934522860648839E-2</v>
      </c>
      <c r="J827" s="10">
        <f>tbl_Data[[#This Row],[Conversions]]/tbl_Data[[#This Row],[Clicks]]</f>
        <v>8.736762481089258E-2</v>
      </c>
      <c r="K827" s="9">
        <f>tbl_Data[[#This Row],[Ad Cost]]/tbl_Data[[#This Row],[Conversions]]</f>
        <v>19.812987012987012</v>
      </c>
      <c r="L827" s="10">
        <f>(tbl_Data[[#This Row],[Clicks]]/tbl_Data[[#This Row],[Impressions]])</f>
        <v>1.9603845141486526E-2</v>
      </c>
      <c r="M827" s="9">
        <f>tbl_Data[[#This Row],[Revenue from Ads]]/tbl_Data[[#This Row],[Ad Cost]]</f>
        <v>1.6520767785352211</v>
      </c>
    </row>
    <row r="828" spans="1:13" x14ac:dyDescent="0.35">
      <c r="A828" s="8">
        <v>45236</v>
      </c>
      <c r="B828" t="s">
        <v>20</v>
      </c>
      <c r="C828" s="9">
        <v>20402</v>
      </c>
      <c r="D828">
        <v>268978</v>
      </c>
      <c r="E828">
        <v>18913</v>
      </c>
      <c r="F828" t="s">
        <v>11</v>
      </c>
      <c r="G828">
        <v>145</v>
      </c>
      <c r="H828" s="9">
        <v>66513.009999999995</v>
      </c>
      <c r="I828" s="9">
        <f>tbl_Data[[#This Row],[Ad Cost]]/tbl_Data[[#This Row],[Impressions]]</f>
        <v>7.5850069522414479E-2</v>
      </c>
      <c r="J828" s="10">
        <f>tbl_Data[[#This Row],[Conversions]]/tbl_Data[[#This Row],[Clicks]]</f>
        <v>7.6666842912282559E-3</v>
      </c>
      <c r="K828" s="9">
        <f>tbl_Data[[#This Row],[Ad Cost]]/tbl_Data[[#This Row],[Conversions]]</f>
        <v>140.70344827586206</v>
      </c>
      <c r="L828" s="10">
        <f>(tbl_Data[[#This Row],[Clicks]]/tbl_Data[[#This Row],[Impressions]])</f>
        <v>7.0314300797834767E-2</v>
      </c>
      <c r="M828" s="9">
        <f>tbl_Data[[#This Row],[Revenue from Ads]]/tbl_Data[[#This Row],[Ad Cost]]</f>
        <v>3.2601220468581511</v>
      </c>
    </row>
    <row r="829" spans="1:13" x14ac:dyDescent="0.35">
      <c r="A829" s="8">
        <v>45237</v>
      </c>
      <c r="B829" t="s">
        <v>14</v>
      </c>
      <c r="C829" s="9">
        <v>26446</v>
      </c>
      <c r="D829">
        <v>484062</v>
      </c>
      <c r="E829">
        <v>8385</v>
      </c>
      <c r="F829" t="s">
        <v>13</v>
      </c>
      <c r="G829" s="11">
        <v>140</v>
      </c>
      <c r="H829" s="9">
        <v>4784.8900000000003</v>
      </c>
      <c r="I829" s="9">
        <f>tbl_Data[[#This Row],[Ad Cost]]/tbl_Data[[#This Row],[Impressions]]</f>
        <v>5.4633497361908187E-2</v>
      </c>
      <c r="J829" s="10">
        <f>tbl_Data[[#This Row],[Conversions]]/tbl_Data[[#This Row],[Clicks]]</f>
        <v>1.6696481812760882E-2</v>
      </c>
      <c r="K829" s="9">
        <f>tbl_Data[[#This Row],[Ad Cost]]/tbl_Data[[#This Row],[Conversions]]</f>
        <v>188.9</v>
      </c>
      <c r="L829" s="10">
        <f>(tbl_Data[[#This Row],[Clicks]]/tbl_Data[[#This Row],[Impressions]])</f>
        <v>1.7322161210753993E-2</v>
      </c>
      <c r="M829" s="9">
        <f>tbl_Data[[#This Row],[Revenue from Ads]]/tbl_Data[[#This Row],[Ad Cost]]</f>
        <v>0.18093057551236483</v>
      </c>
    </row>
    <row r="830" spans="1:13" x14ac:dyDescent="0.35">
      <c r="A830" s="8">
        <v>45237</v>
      </c>
      <c r="B830" t="s">
        <v>19</v>
      </c>
      <c r="C830" s="9">
        <v>28684</v>
      </c>
      <c r="D830">
        <v>211228</v>
      </c>
      <c r="E830">
        <v>4131</v>
      </c>
      <c r="F830" t="s">
        <v>11</v>
      </c>
      <c r="G830">
        <v>136</v>
      </c>
      <c r="H830" s="9">
        <v>49119.82</v>
      </c>
      <c r="I830" s="9">
        <f>tbl_Data[[#This Row],[Ad Cost]]/tbl_Data[[#This Row],[Impressions]]</f>
        <v>0.1357963906300301</v>
      </c>
      <c r="J830" s="10">
        <f>tbl_Data[[#This Row],[Conversions]]/tbl_Data[[#This Row],[Clicks]]</f>
        <v>3.292181069958848E-2</v>
      </c>
      <c r="K830" s="9">
        <f>tbl_Data[[#This Row],[Ad Cost]]/tbl_Data[[#This Row],[Conversions]]</f>
        <v>210.91176470588235</v>
      </c>
      <c r="L830" s="10">
        <f>(tbl_Data[[#This Row],[Clicks]]/tbl_Data[[#This Row],[Impressions]])</f>
        <v>1.9557066298028669E-2</v>
      </c>
      <c r="M830" s="9">
        <f>tbl_Data[[#This Row],[Revenue from Ads]]/tbl_Data[[#This Row],[Ad Cost]]</f>
        <v>1.7124466601589736</v>
      </c>
    </row>
    <row r="831" spans="1:13" x14ac:dyDescent="0.35">
      <c r="A831" s="8">
        <v>45237</v>
      </c>
      <c r="B831" t="s">
        <v>16</v>
      </c>
      <c r="C831" s="9">
        <v>17990</v>
      </c>
      <c r="D831">
        <v>295929</v>
      </c>
      <c r="E831">
        <v>9383</v>
      </c>
      <c r="F831" t="s">
        <v>11</v>
      </c>
      <c r="G831">
        <v>310</v>
      </c>
      <c r="H831" s="9">
        <v>61329.18</v>
      </c>
      <c r="I831" s="9">
        <f>tbl_Data[[#This Row],[Ad Cost]]/tbl_Data[[#This Row],[Impressions]]</f>
        <v>6.0791608798056292E-2</v>
      </c>
      <c r="J831" s="10">
        <f>tbl_Data[[#This Row],[Conversions]]/tbl_Data[[#This Row],[Clicks]]</f>
        <v>3.3038473835660234E-2</v>
      </c>
      <c r="K831" s="9">
        <f>tbl_Data[[#This Row],[Ad Cost]]/tbl_Data[[#This Row],[Conversions]]</f>
        <v>58.032258064516128</v>
      </c>
      <c r="L831" s="10">
        <f>(tbl_Data[[#This Row],[Clicks]]/tbl_Data[[#This Row],[Impressions]])</f>
        <v>3.1706929702732749E-2</v>
      </c>
      <c r="M831" s="9">
        <f>tbl_Data[[#This Row],[Revenue from Ads]]/tbl_Data[[#This Row],[Ad Cost]]</f>
        <v>3.409070594774875</v>
      </c>
    </row>
    <row r="832" spans="1:13" x14ac:dyDescent="0.35">
      <c r="A832" s="8">
        <v>45238</v>
      </c>
      <c r="B832" t="s">
        <v>15</v>
      </c>
      <c r="C832" s="9">
        <v>42303</v>
      </c>
      <c r="D832">
        <v>206523</v>
      </c>
      <c r="E832">
        <v>1996</v>
      </c>
      <c r="F832" t="s">
        <v>13</v>
      </c>
      <c r="G832">
        <v>123</v>
      </c>
      <c r="H832" s="9">
        <v>46615.57</v>
      </c>
      <c r="I832" s="9">
        <f>tbl_Data[[#This Row],[Ad Cost]]/tbl_Data[[#This Row],[Impressions]]</f>
        <v>0.20483432837988988</v>
      </c>
      <c r="J832" s="10">
        <f>tbl_Data[[#This Row],[Conversions]]/tbl_Data[[#This Row],[Clicks]]</f>
        <v>6.1623246492985971E-2</v>
      </c>
      <c r="K832" s="9">
        <f>tbl_Data[[#This Row],[Ad Cost]]/tbl_Data[[#This Row],[Conversions]]</f>
        <v>343.92682926829269</v>
      </c>
      <c r="L832" s="10">
        <f>(tbl_Data[[#This Row],[Clicks]]/tbl_Data[[#This Row],[Impressions]])</f>
        <v>9.664783099218973E-3</v>
      </c>
      <c r="M832" s="9">
        <f>tbl_Data[[#This Row],[Revenue from Ads]]/tbl_Data[[#This Row],[Ad Cost]]</f>
        <v>1.1019447793300712</v>
      </c>
    </row>
    <row r="833" spans="1:13" x14ac:dyDescent="0.35">
      <c r="A833" s="8">
        <v>45239</v>
      </c>
      <c r="B833" t="s">
        <v>14</v>
      </c>
      <c r="C833" s="9">
        <v>45140</v>
      </c>
      <c r="D833">
        <v>268671</v>
      </c>
      <c r="E833">
        <v>15362</v>
      </c>
      <c r="F833" t="s">
        <v>13</v>
      </c>
      <c r="G833">
        <v>232</v>
      </c>
      <c r="H833" s="9">
        <v>47611.81</v>
      </c>
      <c r="I833" s="9">
        <f>tbl_Data[[#This Row],[Ad Cost]]/tbl_Data[[#This Row],[Impressions]]</f>
        <v>0.16801217846362279</v>
      </c>
      <c r="J833" s="10">
        <f>tbl_Data[[#This Row],[Conversions]]/tbl_Data[[#This Row],[Clicks]]</f>
        <v>1.5102200234344486E-2</v>
      </c>
      <c r="K833" s="9">
        <f>tbl_Data[[#This Row],[Ad Cost]]/tbl_Data[[#This Row],[Conversions]]</f>
        <v>194.56896551724137</v>
      </c>
      <c r="L833" s="10">
        <f>(tbl_Data[[#This Row],[Clicks]]/tbl_Data[[#This Row],[Impressions]])</f>
        <v>5.717773782804992E-2</v>
      </c>
      <c r="M833" s="9">
        <f>tbl_Data[[#This Row],[Revenue from Ads]]/tbl_Data[[#This Row],[Ad Cost]]</f>
        <v>1.0547587505538325</v>
      </c>
    </row>
    <row r="834" spans="1:13" x14ac:dyDescent="0.35">
      <c r="A834" s="8">
        <v>45239</v>
      </c>
      <c r="B834" t="s">
        <v>14</v>
      </c>
      <c r="C834" s="9">
        <v>44184</v>
      </c>
      <c r="D834">
        <v>292371</v>
      </c>
      <c r="E834">
        <v>8386</v>
      </c>
      <c r="F834" t="s">
        <v>13</v>
      </c>
      <c r="G834">
        <v>153</v>
      </c>
      <c r="H834" s="9">
        <v>14332.81</v>
      </c>
      <c r="I834" s="9">
        <f>tbl_Data[[#This Row],[Ad Cost]]/tbl_Data[[#This Row],[Impressions]]</f>
        <v>0.15112305940055615</v>
      </c>
      <c r="J834" s="10">
        <f>tbl_Data[[#This Row],[Conversions]]/tbl_Data[[#This Row],[Clicks]]</f>
        <v>1.8244693536847125E-2</v>
      </c>
      <c r="K834" s="9">
        <f>tbl_Data[[#This Row],[Ad Cost]]/tbl_Data[[#This Row],[Conversions]]</f>
        <v>288.78431372549022</v>
      </c>
      <c r="L834" s="10">
        <f>(tbl_Data[[#This Row],[Clicks]]/tbl_Data[[#This Row],[Impressions]])</f>
        <v>2.8682735291803908E-2</v>
      </c>
      <c r="M834" s="9">
        <f>tbl_Data[[#This Row],[Revenue from Ads]]/tbl_Data[[#This Row],[Ad Cost]]</f>
        <v>0.32438914539199709</v>
      </c>
    </row>
    <row r="835" spans="1:13" x14ac:dyDescent="0.35">
      <c r="A835" s="8">
        <v>45239</v>
      </c>
      <c r="B835" t="s">
        <v>17</v>
      </c>
      <c r="C835" s="9">
        <v>25610</v>
      </c>
      <c r="D835">
        <v>479005</v>
      </c>
      <c r="E835">
        <v>17220</v>
      </c>
      <c r="F835" t="s">
        <v>11</v>
      </c>
      <c r="G835">
        <v>483</v>
      </c>
      <c r="H835" s="9">
        <v>11073.03</v>
      </c>
      <c r="I835" s="9">
        <f>tbl_Data[[#This Row],[Ad Cost]]/tbl_Data[[#This Row],[Impressions]]</f>
        <v>5.3464995146188452E-2</v>
      </c>
      <c r="J835" s="10">
        <f>tbl_Data[[#This Row],[Conversions]]/tbl_Data[[#This Row],[Clicks]]</f>
        <v>2.8048780487804879E-2</v>
      </c>
      <c r="K835" s="9">
        <f>tbl_Data[[#This Row],[Ad Cost]]/tbl_Data[[#This Row],[Conversions]]</f>
        <v>53.02277432712215</v>
      </c>
      <c r="L835" s="10">
        <f>(tbl_Data[[#This Row],[Clicks]]/tbl_Data[[#This Row],[Impressions]])</f>
        <v>3.5949520359912737E-2</v>
      </c>
      <c r="M835" s="9">
        <f>tbl_Data[[#This Row],[Revenue from Ads]]/tbl_Data[[#This Row],[Ad Cost]]</f>
        <v>0.43237133932057792</v>
      </c>
    </row>
    <row r="836" spans="1:13" x14ac:dyDescent="0.35">
      <c r="A836" s="8">
        <v>45240</v>
      </c>
      <c r="B836" t="s">
        <v>19</v>
      </c>
      <c r="C836" s="9">
        <v>27117</v>
      </c>
      <c r="D836">
        <v>494934</v>
      </c>
      <c r="E836">
        <v>15352</v>
      </c>
      <c r="F836" t="s">
        <v>25</v>
      </c>
      <c r="G836">
        <v>974</v>
      </c>
      <c r="H836" s="9">
        <v>30322.87</v>
      </c>
      <c r="I836" s="9">
        <f>tbl_Data[[#This Row],[Ad Cost]]/tbl_Data[[#This Row],[Impressions]]</f>
        <v>5.4789123398271286E-2</v>
      </c>
      <c r="J836" s="10">
        <f>tbl_Data[[#This Row],[Conversions]]/tbl_Data[[#This Row],[Clicks]]</f>
        <v>6.3444502344971343E-2</v>
      </c>
      <c r="K836" s="9">
        <f>tbl_Data[[#This Row],[Ad Cost]]/tbl_Data[[#This Row],[Conversions]]</f>
        <v>27.840862422997947</v>
      </c>
      <c r="L836" s="10">
        <f>(tbl_Data[[#This Row],[Clicks]]/tbl_Data[[#This Row],[Impressions]])</f>
        <v>3.1018277184432671E-2</v>
      </c>
      <c r="M836" s="9">
        <f>tbl_Data[[#This Row],[Revenue from Ads]]/tbl_Data[[#This Row],[Ad Cost]]</f>
        <v>1.1182236235571781</v>
      </c>
    </row>
    <row r="837" spans="1:13" x14ac:dyDescent="0.35">
      <c r="A837" s="8">
        <v>45241</v>
      </c>
      <c r="B837" t="s">
        <v>19</v>
      </c>
      <c r="C837" s="9">
        <v>22459</v>
      </c>
      <c r="D837">
        <v>313308</v>
      </c>
      <c r="E837">
        <v>17781</v>
      </c>
      <c r="F837" t="s">
        <v>13</v>
      </c>
      <c r="G837">
        <v>196</v>
      </c>
      <c r="H837" s="9">
        <v>33417.39</v>
      </c>
      <c r="I837" s="9">
        <f>tbl_Data[[#This Row],[Ad Cost]]/tbl_Data[[#This Row],[Impressions]]</f>
        <v>7.16834552580847E-2</v>
      </c>
      <c r="J837" s="10">
        <f>tbl_Data[[#This Row],[Conversions]]/tbl_Data[[#This Row],[Clicks]]</f>
        <v>1.1023002080872842E-2</v>
      </c>
      <c r="K837" s="9">
        <f>tbl_Data[[#This Row],[Ad Cost]]/tbl_Data[[#This Row],[Conversions]]</f>
        <v>114.58673469387755</v>
      </c>
      <c r="L837" s="10">
        <f>(tbl_Data[[#This Row],[Clicks]]/tbl_Data[[#This Row],[Impressions]])</f>
        <v>5.6752460837259183E-2</v>
      </c>
      <c r="M837" s="9">
        <f>tbl_Data[[#This Row],[Revenue from Ads]]/tbl_Data[[#This Row],[Ad Cost]]</f>
        <v>1.4879286700209271</v>
      </c>
    </row>
    <row r="838" spans="1:13" x14ac:dyDescent="0.35">
      <c r="A838" s="8">
        <v>45241</v>
      </c>
      <c r="B838" t="s">
        <v>12</v>
      </c>
      <c r="C838" s="9">
        <v>1064.9000000000001</v>
      </c>
      <c r="D838">
        <v>426758</v>
      </c>
      <c r="E838">
        <v>17872</v>
      </c>
      <c r="F838" t="s">
        <v>11</v>
      </c>
      <c r="G838">
        <v>308</v>
      </c>
      <c r="H838" s="9">
        <v>5071.63</v>
      </c>
      <c r="I838" s="9">
        <f>tbl_Data[[#This Row],[Ad Cost]]/tbl_Data[[#This Row],[Impressions]]</f>
        <v>2.4953252194452129E-3</v>
      </c>
      <c r="J838" s="10">
        <f>tbl_Data[[#This Row],[Conversions]]/tbl_Data[[#This Row],[Clicks]]</f>
        <v>1.7233661593554161E-2</v>
      </c>
      <c r="K838" s="9">
        <f>tbl_Data[[#This Row],[Ad Cost]]/tbl_Data[[#This Row],[Conversions]]</f>
        <v>3.4574675324675326</v>
      </c>
      <c r="L838" s="10">
        <f>(tbl_Data[[#This Row],[Clicks]]/tbl_Data[[#This Row],[Impressions]])</f>
        <v>4.187853537602107E-2</v>
      </c>
      <c r="M838" s="9">
        <f>tbl_Data[[#This Row],[Revenue from Ads]]/tbl_Data[[#This Row],[Ad Cost]]</f>
        <v>4.7625410836698281</v>
      </c>
    </row>
    <row r="839" spans="1:13" x14ac:dyDescent="0.35">
      <c r="A839" s="8">
        <v>45242</v>
      </c>
      <c r="B839" t="s">
        <v>15</v>
      </c>
      <c r="C839" s="9">
        <v>18142</v>
      </c>
      <c r="D839">
        <v>302254</v>
      </c>
      <c r="E839">
        <v>14275</v>
      </c>
      <c r="F839" t="s">
        <v>13</v>
      </c>
      <c r="G839">
        <v>287</v>
      </c>
      <c r="H839" s="9">
        <v>20685.900000000001</v>
      </c>
      <c r="I839" s="9">
        <f>tbl_Data[[#This Row],[Ad Cost]]/tbl_Data[[#This Row],[Impressions]]</f>
        <v>6.0022365295413792E-2</v>
      </c>
      <c r="J839" s="10">
        <f>tbl_Data[[#This Row],[Conversions]]/tbl_Data[[#This Row],[Clicks]]</f>
        <v>2.0105078809106829E-2</v>
      </c>
      <c r="K839" s="9">
        <f>tbl_Data[[#This Row],[Ad Cost]]/tbl_Data[[#This Row],[Conversions]]</f>
        <v>63.21254355400697</v>
      </c>
      <c r="L839" s="10">
        <f>(tbl_Data[[#This Row],[Clicks]]/tbl_Data[[#This Row],[Impressions]])</f>
        <v>4.722848994554249E-2</v>
      </c>
      <c r="M839" s="9">
        <f>tbl_Data[[#This Row],[Revenue from Ads]]/tbl_Data[[#This Row],[Ad Cost]]</f>
        <v>1.1402215852717452</v>
      </c>
    </row>
    <row r="840" spans="1:13" x14ac:dyDescent="0.35">
      <c r="A840" s="8">
        <v>45242</v>
      </c>
      <c r="B840" t="s">
        <v>17</v>
      </c>
      <c r="C840" s="9">
        <v>9582.9</v>
      </c>
      <c r="D840">
        <v>380365</v>
      </c>
      <c r="E840">
        <v>6104</v>
      </c>
      <c r="F840" t="s">
        <v>13</v>
      </c>
      <c r="G840">
        <v>370</v>
      </c>
      <c r="H840" s="9">
        <v>63382.81</v>
      </c>
      <c r="I840" s="9">
        <f>tbl_Data[[#This Row],[Ad Cost]]/tbl_Data[[#This Row],[Impressions]]</f>
        <v>2.5193958434661441E-2</v>
      </c>
      <c r="J840" s="10">
        <f>tbl_Data[[#This Row],[Conversions]]/tbl_Data[[#This Row],[Clicks]]</f>
        <v>6.0615989515072084E-2</v>
      </c>
      <c r="K840" s="9">
        <f>tbl_Data[[#This Row],[Ad Cost]]/tbl_Data[[#This Row],[Conversions]]</f>
        <v>25.899729729729728</v>
      </c>
      <c r="L840" s="10">
        <f>(tbl_Data[[#This Row],[Clicks]]/tbl_Data[[#This Row],[Impressions]])</f>
        <v>1.6047743614685892E-2</v>
      </c>
      <c r="M840" s="9">
        <f>tbl_Data[[#This Row],[Revenue from Ads]]/tbl_Data[[#This Row],[Ad Cost]]</f>
        <v>6.6141575097308749</v>
      </c>
    </row>
    <row r="841" spans="1:13" x14ac:dyDescent="0.35">
      <c r="A841" s="8">
        <v>45242</v>
      </c>
      <c r="B841" t="s">
        <v>16</v>
      </c>
      <c r="C841" s="9">
        <v>4692.5</v>
      </c>
      <c r="D841">
        <v>276430</v>
      </c>
      <c r="E841">
        <v>6391</v>
      </c>
      <c r="F841" t="s">
        <v>13</v>
      </c>
      <c r="G841">
        <v>337</v>
      </c>
      <c r="H841" s="9">
        <v>61343.67</v>
      </c>
      <c r="I841" s="9">
        <f>tbl_Data[[#This Row],[Ad Cost]]/tbl_Data[[#This Row],[Impressions]]</f>
        <v>1.6975364468400679E-2</v>
      </c>
      <c r="J841" s="10">
        <f>tbl_Data[[#This Row],[Conversions]]/tbl_Data[[#This Row],[Clicks]]</f>
        <v>5.2730402127992487E-2</v>
      </c>
      <c r="K841" s="9">
        <f>tbl_Data[[#This Row],[Ad Cost]]/tbl_Data[[#This Row],[Conversions]]</f>
        <v>13.924332344213649</v>
      </c>
      <c r="L841" s="10">
        <f>(tbl_Data[[#This Row],[Clicks]]/tbl_Data[[#This Row],[Impressions]])</f>
        <v>2.3119777158774373E-2</v>
      </c>
      <c r="M841" s="9">
        <f>tbl_Data[[#This Row],[Revenue from Ads]]/tbl_Data[[#This Row],[Ad Cost]]</f>
        <v>13.07270538092701</v>
      </c>
    </row>
    <row r="842" spans="1:13" x14ac:dyDescent="0.35">
      <c r="A842" s="8">
        <v>45242</v>
      </c>
      <c r="B842" t="s">
        <v>19</v>
      </c>
      <c r="C842" s="9">
        <v>12186</v>
      </c>
      <c r="D842">
        <v>255305</v>
      </c>
      <c r="E842">
        <v>12209</v>
      </c>
      <c r="F842" t="s">
        <v>11</v>
      </c>
      <c r="G842">
        <v>225</v>
      </c>
      <c r="H842" s="9">
        <v>30394.97</v>
      </c>
      <c r="I842" s="9">
        <f>tbl_Data[[#This Row],[Ad Cost]]/tbl_Data[[#This Row],[Impressions]]</f>
        <v>4.7731145100957675E-2</v>
      </c>
      <c r="J842" s="10">
        <f>tbl_Data[[#This Row],[Conversions]]/tbl_Data[[#This Row],[Clicks]]</f>
        <v>1.8429027766401835E-2</v>
      </c>
      <c r="K842" s="9">
        <f>tbl_Data[[#This Row],[Ad Cost]]/tbl_Data[[#This Row],[Conversions]]</f>
        <v>54.16</v>
      </c>
      <c r="L842" s="10">
        <f>(tbl_Data[[#This Row],[Clicks]]/tbl_Data[[#This Row],[Impressions]])</f>
        <v>4.7821233426685726E-2</v>
      </c>
      <c r="M842" s="9">
        <f>tbl_Data[[#This Row],[Revenue from Ads]]/tbl_Data[[#This Row],[Ad Cost]]</f>
        <v>2.4942532414245857</v>
      </c>
    </row>
    <row r="843" spans="1:13" x14ac:dyDescent="0.35">
      <c r="A843" s="8">
        <v>45243</v>
      </c>
      <c r="B843" t="s">
        <v>16</v>
      </c>
      <c r="C843" s="9">
        <v>39490</v>
      </c>
      <c r="D843">
        <v>424327</v>
      </c>
      <c r="E843">
        <v>5280</v>
      </c>
      <c r="F843" t="s">
        <v>11</v>
      </c>
      <c r="G843" s="11">
        <v>126</v>
      </c>
      <c r="H843" s="9">
        <v>37281.14</v>
      </c>
      <c r="I843" s="9">
        <f>tbl_Data[[#This Row],[Ad Cost]]/tbl_Data[[#This Row],[Impressions]]</f>
        <v>9.3065018252432671E-2</v>
      </c>
      <c r="J843" s="10">
        <f>tbl_Data[[#This Row],[Conversions]]/tbl_Data[[#This Row],[Clicks]]</f>
        <v>2.3863636363636365E-2</v>
      </c>
      <c r="K843" s="9">
        <f>tbl_Data[[#This Row],[Ad Cost]]/tbl_Data[[#This Row],[Conversions]]</f>
        <v>313.41269841269843</v>
      </c>
      <c r="L843" s="10">
        <f>(tbl_Data[[#This Row],[Clicks]]/tbl_Data[[#This Row],[Impressions]])</f>
        <v>1.2443233638208269E-2</v>
      </c>
      <c r="M843" s="9">
        <f>tbl_Data[[#This Row],[Revenue from Ads]]/tbl_Data[[#This Row],[Ad Cost]]</f>
        <v>0.94406533299569506</v>
      </c>
    </row>
    <row r="844" spans="1:13" x14ac:dyDescent="0.35">
      <c r="A844" s="8">
        <v>45243</v>
      </c>
      <c r="B844" t="s">
        <v>20</v>
      </c>
      <c r="C844" s="9">
        <v>1804.9</v>
      </c>
      <c r="D844">
        <v>391693</v>
      </c>
      <c r="E844">
        <v>9722</v>
      </c>
      <c r="F844" t="s">
        <v>11</v>
      </c>
      <c r="G844" s="11">
        <v>163</v>
      </c>
      <c r="H844" s="9">
        <v>57136.21</v>
      </c>
      <c r="I844" s="9">
        <f>tbl_Data[[#This Row],[Ad Cost]]/tbl_Data[[#This Row],[Impressions]]</f>
        <v>4.6079455083445457E-3</v>
      </c>
      <c r="J844" s="10">
        <f>tbl_Data[[#This Row],[Conversions]]/tbl_Data[[#This Row],[Clicks]]</f>
        <v>1.6766097510800246E-2</v>
      </c>
      <c r="K844" s="9">
        <f>tbl_Data[[#This Row],[Ad Cost]]/tbl_Data[[#This Row],[Conversions]]</f>
        <v>11.073006134969326</v>
      </c>
      <c r="L844" s="10">
        <f>(tbl_Data[[#This Row],[Clicks]]/tbl_Data[[#This Row],[Impressions]])</f>
        <v>2.4820458879785956E-2</v>
      </c>
      <c r="M844" s="9">
        <f>tbl_Data[[#This Row],[Revenue from Ads]]/tbl_Data[[#This Row],[Ad Cost]]</f>
        <v>31.656163776386503</v>
      </c>
    </row>
    <row r="845" spans="1:13" x14ac:dyDescent="0.35">
      <c r="A845" s="8">
        <v>45243</v>
      </c>
      <c r="B845" t="s">
        <v>16</v>
      </c>
      <c r="C845" s="9">
        <v>25488</v>
      </c>
      <c r="D845">
        <v>298089</v>
      </c>
      <c r="E845">
        <v>17130</v>
      </c>
      <c r="F845" t="s">
        <v>13</v>
      </c>
      <c r="G845">
        <v>172</v>
      </c>
      <c r="H845" s="9">
        <v>26715.69</v>
      </c>
      <c r="I845" s="9">
        <f>tbl_Data[[#This Row],[Ad Cost]]/tbl_Data[[#This Row],[Impressions]]</f>
        <v>8.5504664714229642E-2</v>
      </c>
      <c r="J845" s="10">
        <f>tbl_Data[[#This Row],[Conversions]]/tbl_Data[[#This Row],[Clicks]]</f>
        <v>1.0040863981319323E-2</v>
      </c>
      <c r="K845" s="9">
        <f>tbl_Data[[#This Row],[Ad Cost]]/tbl_Data[[#This Row],[Conversions]]</f>
        <v>148.18604651162789</v>
      </c>
      <c r="L845" s="10">
        <f>(tbl_Data[[#This Row],[Clicks]]/tbl_Data[[#This Row],[Impressions]])</f>
        <v>5.7466058794521102E-2</v>
      </c>
      <c r="M845" s="9">
        <f>tbl_Data[[#This Row],[Revenue from Ads]]/tbl_Data[[#This Row],[Ad Cost]]</f>
        <v>1.0481673728813559</v>
      </c>
    </row>
    <row r="846" spans="1:13" x14ac:dyDescent="0.35">
      <c r="A846" s="8">
        <v>45243</v>
      </c>
      <c r="B846" t="s">
        <v>17</v>
      </c>
      <c r="C846" s="9">
        <v>9094.2000000000007</v>
      </c>
      <c r="D846">
        <v>383427</v>
      </c>
      <c r="E846">
        <v>16243</v>
      </c>
      <c r="F846" t="s">
        <v>13</v>
      </c>
      <c r="G846">
        <v>416</v>
      </c>
      <c r="H846" s="9">
        <v>56153.59</v>
      </c>
      <c r="I846" s="9">
        <f>tbl_Data[[#This Row],[Ad Cost]]/tbl_Data[[#This Row],[Impressions]]</f>
        <v>2.3718204508289716E-2</v>
      </c>
      <c r="J846" s="10">
        <f>tbl_Data[[#This Row],[Conversions]]/tbl_Data[[#This Row],[Clicks]]</f>
        <v>2.561103244474543E-2</v>
      </c>
      <c r="K846" s="9">
        <f>tbl_Data[[#This Row],[Ad Cost]]/tbl_Data[[#This Row],[Conversions]]</f>
        <v>21.861057692307693</v>
      </c>
      <c r="L846" s="10">
        <f>(tbl_Data[[#This Row],[Clicks]]/tbl_Data[[#This Row],[Impressions]])</f>
        <v>4.2362692246503249E-2</v>
      </c>
      <c r="M846" s="9">
        <f>tbl_Data[[#This Row],[Revenue from Ads]]/tbl_Data[[#This Row],[Ad Cost]]</f>
        <v>6.1746596731983017</v>
      </c>
    </row>
    <row r="847" spans="1:13" x14ac:dyDescent="0.35">
      <c r="A847" s="8">
        <v>45243</v>
      </c>
      <c r="B847" t="s">
        <v>12</v>
      </c>
      <c r="C847" s="9">
        <v>21614</v>
      </c>
      <c r="D847">
        <v>488009</v>
      </c>
      <c r="E847">
        <v>19910</v>
      </c>
      <c r="F847" t="s">
        <v>11</v>
      </c>
      <c r="G847">
        <v>427</v>
      </c>
      <c r="H847" s="9">
        <v>19295.900000000001</v>
      </c>
      <c r="I847" s="9">
        <f>tbl_Data[[#This Row],[Ad Cost]]/tbl_Data[[#This Row],[Impressions]]</f>
        <v>4.4290166779711031E-2</v>
      </c>
      <c r="J847" s="10">
        <f>tbl_Data[[#This Row],[Conversions]]/tbl_Data[[#This Row],[Clicks]]</f>
        <v>2.1446509291813159E-2</v>
      </c>
      <c r="K847" s="9">
        <f>tbl_Data[[#This Row],[Ad Cost]]/tbl_Data[[#This Row],[Conversions]]</f>
        <v>50.618266978922719</v>
      </c>
      <c r="L847" s="10">
        <f>(tbl_Data[[#This Row],[Clicks]]/tbl_Data[[#This Row],[Impressions]])</f>
        <v>4.0798427897846143E-2</v>
      </c>
      <c r="M847" s="9">
        <f>tbl_Data[[#This Row],[Revenue from Ads]]/tbl_Data[[#This Row],[Ad Cost]]</f>
        <v>0.89275006939946333</v>
      </c>
    </row>
    <row r="848" spans="1:13" x14ac:dyDescent="0.35">
      <c r="A848" s="8">
        <v>45245</v>
      </c>
      <c r="B848" t="s">
        <v>20</v>
      </c>
      <c r="C848" s="9">
        <v>20613</v>
      </c>
      <c r="D848">
        <v>351156</v>
      </c>
      <c r="E848">
        <v>12774</v>
      </c>
      <c r="F848" t="s">
        <v>13</v>
      </c>
      <c r="G848">
        <v>980</v>
      </c>
      <c r="H848" s="9">
        <v>34839.14</v>
      </c>
      <c r="I848" s="9">
        <f>tbl_Data[[#This Row],[Ad Cost]]/tbl_Data[[#This Row],[Impressions]]</f>
        <v>5.8700406656870451E-2</v>
      </c>
      <c r="J848" s="10">
        <f>tbl_Data[[#This Row],[Conversions]]/tbl_Data[[#This Row],[Clicks]]</f>
        <v>7.6718334116173473E-2</v>
      </c>
      <c r="K848" s="9">
        <f>tbl_Data[[#This Row],[Ad Cost]]/tbl_Data[[#This Row],[Conversions]]</f>
        <v>21.033673469387754</v>
      </c>
      <c r="L848" s="10">
        <f>(tbl_Data[[#This Row],[Clicks]]/tbl_Data[[#This Row],[Impressions]])</f>
        <v>3.6376994839900215E-2</v>
      </c>
      <c r="M848" s="9">
        <f>tbl_Data[[#This Row],[Revenue from Ads]]/tbl_Data[[#This Row],[Ad Cost]]</f>
        <v>1.690153786445447</v>
      </c>
    </row>
    <row r="849" spans="1:13" x14ac:dyDescent="0.35">
      <c r="A849" s="8">
        <v>45245</v>
      </c>
      <c r="B849" t="s">
        <v>15</v>
      </c>
      <c r="C849" s="9">
        <v>6160.5</v>
      </c>
      <c r="D849">
        <v>425074</v>
      </c>
      <c r="E849">
        <v>16473</v>
      </c>
      <c r="F849" t="s">
        <v>13</v>
      </c>
      <c r="G849">
        <v>270</v>
      </c>
      <c r="H849" s="9">
        <v>47948.56</v>
      </c>
      <c r="I849" s="9">
        <f>tbl_Data[[#This Row],[Ad Cost]]/tbl_Data[[#This Row],[Impressions]]</f>
        <v>1.4492770670518546E-2</v>
      </c>
      <c r="J849" s="10">
        <f>tbl_Data[[#This Row],[Conversions]]/tbl_Data[[#This Row],[Clicks]]</f>
        <v>1.6390457111637224E-2</v>
      </c>
      <c r="K849" s="9">
        <f>tbl_Data[[#This Row],[Ad Cost]]/tbl_Data[[#This Row],[Conversions]]</f>
        <v>22.816666666666666</v>
      </c>
      <c r="L849" s="10">
        <f>(tbl_Data[[#This Row],[Clicks]]/tbl_Data[[#This Row],[Impressions]])</f>
        <v>3.8753252374880608E-2</v>
      </c>
      <c r="M849" s="9">
        <f>tbl_Data[[#This Row],[Revenue from Ads]]/tbl_Data[[#This Row],[Ad Cost]]</f>
        <v>7.7832253875497113</v>
      </c>
    </row>
    <row r="850" spans="1:13" x14ac:dyDescent="0.35">
      <c r="A850" s="8">
        <v>45245</v>
      </c>
      <c r="B850" t="s">
        <v>14</v>
      </c>
      <c r="C850" s="9">
        <v>42994</v>
      </c>
      <c r="D850">
        <v>481938</v>
      </c>
      <c r="E850">
        <v>9816</v>
      </c>
      <c r="F850" t="s">
        <v>13</v>
      </c>
      <c r="G850">
        <v>170</v>
      </c>
      <c r="H850" s="9">
        <v>45916.94</v>
      </c>
      <c r="I850" s="9">
        <f>tbl_Data[[#This Row],[Ad Cost]]/tbl_Data[[#This Row],[Impressions]]</f>
        <v>8.9210645352721718E-2</v>
      </c>
      <c r="J850" s="10">
        <f>tbl_Data[[#This Row],[Conversions]]/tbl_Data[[#This Row],[Clicks]]</f>
        <v>1.7318663406682967E-2</v>
      </c>
      <c r="K850" s="9">
        <f>tbl_Data[[#This Row],[Ad Cost]]/tbl_Data[[#This Row],[Conversions]]</f>
        <v>252.90588235294118</v>
      </c>
      <c r="L850" s="10">
        <f>(tbl_Data[[#This Row],[Clicks]]/tbl_Data[[#This Row],[Impressions]])</f>
        <v>2.0367765148214086E-2</v>
      </c>
      <c r="M850" s="9">
        <f>tbl_Data[[#This Row],[Revenue from Ads]]/tbl_Data[[#This Row],[Ad Cost]]</f>
        <v>1.0679848350932688</v>
      </c>
    </row>
    <row r="851" spans="1:13" x14ac:dyDescent="0.35">
      <c r="A851" s="8">
        <v>45245</v>
      </c>
      <c r="B851" t="s">
        <v>12</v>
      </c>
      <c r="C851" s="9">
        <v>10339</v>
      </c>
      <c r="D851">
        <v>393828</v>
      </c>
      <c r="E851">
        <v>17786</v>
      </c>
      <c r="F851" t="s">
        <v>13</v>
      </c>
      <c r="G851">
        <v>150</v>
      </c>
      <c r="H851" s="9">
        <v>38158.17</v>
      </c>
      <c r="I851" s="9">
        <f>tbl_Data[[#This Row],[Ad Cost]]/tbl_Data[[#This Row],[Impressions]]</f>
        <v>2.6252577267233412E-2</v>
      </c>
      <c r="J851" s="10">
        <f>tbl_Data[[#This Row],[Conversions]]/tbl_Data[[#This Row],[Clicks]]</f>
        <v>8.4335994602496352E-3</v>
      </c>
      <c r="K851" s="9">
        <f>tbl_Data[[#This Row],[Ad Cost]]/tbl_Data[[#This Row],[Conversions]]</f>
        <v>68.926666666666662</v>
      </c>
      <c r="L851" s="10">
        <f>(tbl_Data[[#This Row],[Clicks]]/tbl_Data[[#This Row],[Impressions]])</f>
        <v>4.5161847303899161E-2</v>
      </c>
      <c r="M851" s="9">
        <f>tbl_Data[[#This Row],[Revenue from Ads]]/tbl_Data[[#This Row],[Ad Cost]]</f>
        <v>3.6907021955701711</v>
      </c>
    </row>
    <row r="852" spans="1:13" x14ac:dyDescent="0.35">
      <c r="A852" s="8">
        <v>45245</v>
      </c>
      <c r="B852" t="s">
        <v>12</v>
      </c>
      <c r="C852" s="9">
        <v>30798</v>
      </c>
      <c r="D852">
        <v>396112</v>
      </c>
      <c r="E852">
        <v>15821</v>
      </c>
      <c r="F852" t="s">
        <v>13</v>
      </c>
      <c r="G852">
        <v>429</v>
      </c>
      <c r="H852" s="9">
        <v>59734.46</v>
      </c>
      <c r="I852" s="9">
        <f>tbl_Data[[#This Row],[Ad Cost]]/tbl_Data[[#This Row],[Impressions]]</f>
        <v>7.7750737165246192E-2</v>
      </c>
      <c r="J852" s="10">
        <f>tbl_Data[[#This Row],[Conversions]]/tbl_Data[[#This Row],[Clicks]]</f>
        <v>2.7115858668857847E-2</v>
      </c>
      <c r="K852" s="9">
        <f>tbl_Data[[#This Row],[Ad Cost]]/tbl_Data[[#This Row],[Conversions]]</f>
        <v>71.790209790209786</v>
      </c>
      <c r="L852" s="10">
        <f>(tbl_Data[[#This Row],[Clicks]]/tbl_Data[[#This Row],[Impressions]])</f>
        <v>3.994072383568284E-2</v>
      </c>
      <c r="M852" s="9">
        <f>tbl_Data[[#This Row],[Revenue from Ads]]/tbl_Data[[#This Row],[Ad Cost]]</f>
        <v>1.9395564647055004</v>
      </c>
    </row>
    <row r="853" spans="1:13" x14ac:dyDescent="0.35">
      <c r="A853" s="8">
        <v>45246</v>
      </c>
      <c r="B853" t="s">
        <v>20</v>
      </c>
      <c r="C853" s="9">
        <v>6664.8</v>
      </c>
      <c r="D853">
        <v>483177</v>
      </c>
      <c r="E853">
        <v>17088</v>
      </c>
      <c r="F853" t="s">
        <v>25</v>
      </c>
      <c r="G853" s="11">
        <v>123</v>
      </c>
      <c r="H853" s="9">
        <v>69563.570000000007</v>
      </c>
      <c r="I853" s="9">
        <f>tbl_Data[[#This Row],[Ad Cost]]/tbl_Data[[#This Row],[Impressions]]</f>
        <v>1.37937029287404E-2</v>
      </c>
      <c r="J853" s="10">
        <f>tbl_Data[[#This Row],[Conversions]]/tbl_Data[[#This Row],[Clicks]]</f>
        <v>7.1980337078651688E-3</v>
      </c>
      <c r="K853" s="9">
        <f>tbl_Data[[#This Row],[Ad Cost]]/tbl_Data[[#This Row],[Conversions]]</f>
        <v>54.185365853658539</v>
      </c>
      <c r="L853" s="10">
        <f>(tbl_Data[[#This Row],[Clicks]]/tbl_Data[[#This Row],[Impressions]])</f>
        <v>3.5365921805052804E-2</v>
      </c>
      <c r="M853" s="9">
        <f>tbl_Data[[#This Row],[Revenue from Ads]]/tbl_Data[[#This Row],[Ad Cost]]</f>
        <v>10.437457988236707</v>
      </c>
    </row>
    <row r="854" spans="1:13" x14ac:dyDescent="0.35">
      <c r="A854" s="8">
        <v>45246</v>
      </c>
      <c r="B854" t="s">
        <v>16</v>
      </c>
      <c r="C854" s="9">
        <v>7551.6</v>
      </c>
      <c r="D854">
        <v>214729</v>
      </c>
      <c r="E854">
        <v>14710</v>
      </c>
      <c r="F854" t="s">
        <v>13</v>
      </c>
      <c r="G854">
        <v>227</v>
      </c>
      <c r="H854" s="9">
        <v>19000.2</v>
      </c>
      <c r="I854" s="9">
        <f>tbl_Data[[#This Row],[Ad Cost]]/tbl_Data[[#This Row],[Impressions]]</f>
        <v>3.5168049029241512E-2</v>
      </c>
      <c r="J854" s="10">
        <f>tbl_Data[[#This Row],[Conversions]]/tbl_Data[[#This Row],[Clicks]]</f>
        <v>1.5431679129843643E-2</v>
      </c>
      <c r="K854" s="9">
        <f>tbl_Data[[#This Row],[Ad Cost]]/tbl_Data[[#This Row],[Conversions]]</f>
        <v>33.266960352422906</v>
      </c>
      <c r="L854" s="10">
        <f>(tbl_Data[[#This Row],[Clicks]]/tbl_Data[[#This Row],[Impressions]])</f>
        <v>6.8504952754402063E-2</v>
      </c>
      <c r="M854" s="9">
        <f>tbl_Data[[#This Row],[Revenue from Ads]]/tbl_Data[[#This Row],[Ad Cost]]</f>
        <v>2.5160495788971873</v>
      </c>
    </row>
    <row r="855" spans="1:13" x14ac:dyDescent="0.35">
      <c r="A855" s="8">
        <v>45246</v>
      </c>
      <c r="B855" t="s">
        <v>20</v>
      </c>
      <c r="C855" s="9">
        <v>4978.2</v>
      </c>
      <c r="D855">
        <v>479199</v>
      </c>
      <c r="E855">
        <v>8871</v>
      </c>
      <c r="F855" t="s">
        <v>13</v>
      </c>
      <c r="G855">
        <v>92</v>
      </c>
      <c r="H855" s="9">
        <v>41898.54</v>
      </c>
      <c r="I855" s="9">
        <f>tbl_Data[[#This Row],[Ad Cost]]/tbl_Data[[#This Row],[Impressions]]</f>
        <v>1.0388585952808749E-2</v>
      </c>
      <c r="J855" s="10">
        <f>tbl_Data[[#This Row],[Conversions]]/tbl_Data[[#This Row],[Clicks]]</f>
        <v>1.0370871378649532E-2</v>
      </c>
      <c r="K855" s="9">
        <f>tbl_Data[[#This Row],[Ad Cost]]/tbl_Data[[#This Row],[Conversions]]</f>
        <v>54.110869565217392</v>
      </c>
      <c r="L855" s="10">
        <f>(tbl_Data[[#This Row],[Clicks]]/tbl_Data[[#This Row],[Impressions]])</f>
        <v>1.8512142137191438E-2</v>
      </c>
      <c r="M855" s="9">
        <f>tbl_Data[[#This Row],[Revenue from Ads]]/tbl_Data[[#This Row],[Ad Cost]]</f>
        <v>8.4164035193443425</v>
      </c>
    </row>
    <row r="856" spans="1:13" x14ac:dyDescent="0.35">
      <c r="A856" s="8">
        <v>45246</v>
      </c>
      <c r="B856" t="s">
        <v>12</v>
      </c>
      <c r="C856" s="9">
        <v>18563</v>
      </c>
      <c r="D856">
        <v>423700</v>
      </c>
      <c r="E856">
        <v>17697</v>
      </c>
      <c r="F856" t="s">
        <v>13</v>
      </c>
      <c r="G856">
        <v>159</v>
      </c>
      <c r="H856" s="9">
        <v>21610.63</v>
      </c>
      <c r="I856" s="9">
        <f>tbl_Data[[#This Row],[Ad Cost]]/tbl_Data[[#This Row],[Impressions]]</f>
        <v>4.3811659192825113E-2</v>
      </c>
      <c r="J856" s="10">
        <f>tbl_Data[[#This Row],[Conversions]]/tbl_Data[[#This Row],[Clicks]]</f>
        <v>8.9845736565519578E-3</v>
      </c>
      <c r="K856" s="9">
        <f>tbl_Data[[#This Row],[Ad Cost]]/tbl_Data[[#This Row],[Conversions]]</f>
        <v>116.74842767295597</v>
      </c>
      <c r="L856" s="10">
        <f>(tbl_Data[[#This Row],[Clicks]]/tbl_Data[[#This Row],[Impressions]])</f>
        <v>4.176776020769412E-2</v>
      </c>
      <c r="M856" s="9">
        <f>tbl_Data[[#This Row],[Revenue from Ads]]/tbl_Data[[#This Row],[Ad Cost]]</f>
        <v>1.1641776652480742</v>
      </c>
    </row>
    <row r="857" spans="1:13" x14ac:dyDescent="0.35">
      <c r="A857" s="8">
        <v>45247</v>
      </c>
      <c r="B857" t="s">
        <v>15</v>
      </c>
      <c r="C857" s="9">
        <v>38622</v>
      </c>
      <c r="D857">
        <v>244726</v>
      </c>
      <c r="E857">
        <v>16372</v>
      </c>
      <c r="F857" t="s">
        <v>11</v>
      </c>
      <c r="G857" s="11">
        <v>785</v>
      </c>
      <c r="H857" s="9">
        <v>47067.38</v>
      </c>
      <c r="I857" s="9">
        <f>tbl_Data[[#This Row],[Ad Cost]]/tbl_Data[[#This Row],[Impressions]]</f>
        <v>0.15781731405735394</v>
      </c>
      <c r="J857" s="10">
        <f>tbl_Data[[#This Row],[Conversions]]/tbl_Data[[#This Row],[Clicks]]</f>
        <v>4.7947715612020519E-2</v>
      </c>
      <c r="K857" s="9">
        <f>tbl_Data[[#This Row],[Ad Cost]]/tbl_Data[[#This Row],[Conversions]]</f>
        <v>49.2</v>
      </c>
      <c r="L857" s="10">
        <f>(tbl_Data[[#This Row],[Clicks]]/tbl_Data[[#This Row],[Impressions]])</f>
        <v>6.6899307797291668E-2</v>
      </c>
      <c r="M857" s="9">
        <f>tbl_Data[[#This Row],[Revenue from Ads]]/tbl_Data[[#This Row],[Ad Cost]]</f>
        <v>1.2186675987778985</v>
      </c>
    </row>
    <row r="858" spans="1:13" x14ac:dyDescent="0.35">
      <c r="A858" s="8">
        <v>45247</v>
      </c>
      <c r="B858" t="s">
        <v>19</v>
      </c>
      <c r="C858" s="9">
        <v>13669</v>
      </c>
      <c r="D858">
        <v>248230</v>
      </c>
      <c r="E858">
        <v>9363</v>
      </c>
      <c r="F858" t="s">
        <v>11</v>
      </c>
      <c r="G858">
        <v>373</v>
      </c>
      <c r="H858" s="9">
        <v>26696.19</v>
      </c>
      <c r="I858" s="9">
        <f>tbl_Data[[#This Row],[Ad Cost]]/tbl_Data[[#This Row],[Impressions]]</f>
        <v>5.5065866333642188E-2</v>
      </c>
      <c r="J858" s="10">
        <f>tbl_Data[[#This Row],[Conversions]]/tbl_Data[[#This Row],[Clicks]]</f>
        <v>3.983765887002029E-2</v>
      </c>
      <c r="K858" s="9">
        <f>tbl_Data[[#This Row],[Ad Cost]]/tbl_Data[[#This Row],[Conversions]]</f>
        <v>36.646112600536192</v>
      </c>
      <c r="L858" s="10">
        <f>(tbl_Data[[#This Row],[Clicks]]/tbl_Data[[#This Row],[Impressions]])</f>
        <v>3.7719050880232044E-2</v>
      </c>
      <c r="M858" s="9">
        <f>tbl_Data[[#This Row],[Revenue from Ads]]/tbl_Data[[#This Row],[Ad Cost]]</f>
        <v>1.9530463091667276</v>
      </c>
    </row>
    <row r="859" spans="1:13" x14ac:dyDescent="0.35">
      <c r="A859" s="8">
        <v>45247</v>
      </c>
      <c r="B859" t="s">
        <v>20</v>
      </c>
      <c r="C859" s="9">
        <v>45046</v>
      </c>
      <c r="D859">
        <v>412244</v>
      </c>
      <c r="E859">
        <v>17469</v>
      </c>
      <c r="F859" t="s">
        <v>13</v>
      </c>
      <c r="G859">
        <v>325</v>
      </c>
      <c r="H859" s="9">
        <v>5987.85</v>
      </c>
      <c r="I859" s="9">
        <f>tbl_Data[[#This Row],[Ad Cost]]/tbl_Data[[#This Row],[Impressions]]</f>
        <v>0.10927023801437984</v>
      </c>
      <c r="J859" s="10">
        <f>tbl_Data[[#This Row],[Conversions]]/tbl_Data[[#This Row],[Clicks]]</f>
        <v>1.8604384910412729E-2</v>
      </c>
      <c r="K859" s="9">
        <f>tbl_Data[[#This Row],[Ad Cost]]/tbl_Data[[#This Row],[Conversions]]</f>
        <v>138.60307692307691</v>
      </c>
      <c r="L859" s="10">
        <f>(tbl_Data[[#This Row],[Clicks]]/tbl_Data[[#This Row],[Impressions]])</f>
        <v>4.2375389332531217E-2</v>
      </c>
      <c r="M859" s="9">
        <f>tbl_Data[[#This Row],[Revenue from Ads]]/tbl_Data[[#This Row],[Ad Cost]]</f>
        <v>0.13292745193801891</v>
      </c>
    </row>
    <row r="860" spans="1:13" x14ac:dyDescent="0.35">
      <c r="A860" s="8">
        <v>45247</v>
      </c>
      <c r="B860" t="s">
        <v>14</v>
      </c>
      <c r="C860" s="9">
        <v>18062</v>
      </c>
      <c r="D860">
        <v>461405</v>
      </c>
      <c r="E860">
        <v>13299</v>
      </c>
      <c r="F860" t="s">
        <v>13</v>
      </c>
      <c r="G860">
        <v>138</v>
      </c>
      <c r="H860" s="9">
        <v>17839.62</v>
      </c>
      <c r="I860" s="9">
        <f>tbl_Data[[#This Row],[Ad Cost]]/tbl_Data[[#This Row],[Impressions]]</f>
        <v>3.9145652951311755E-2</v>
      </c>
      <c r="J860" s="10">
        <f>tbl_Data[[#This Row],[Conversions]]/tbl_Data[[#This Row],[Clicks]]</f>
        <v>1.0376720054139409E-2</v>
      </c>
      <c r="K860" s="9">
        <f>tbl_Data[[#This Row],[Ad Cost]]/tbl_Data[[#This Row],[Conversions]]</f>
        <v>130.8840579710145</v>
      </c>
      <c r="L860" s="10">
        <f>(tbl_Data[[#This Row],[Clicks]]/tbl_Data[[#This Row],[Impressions]])</f>
        <v>2.8822834603006036E-2</v>
      </c>
      <c r="M860" s="9">
        <f>tbl_Data[[#This Row],[Revenue from Ads]]/tbl_Data[[#This Row],[Ad Cost]]</f>
        <v>0.98768796368065548</v>
      </c>
    </row>
    <row r="861" spans="1:13" x14ac:dyDescent="0.35">
      <c r="A861" s="8">
        <v>45248</v>
      </c>
      <c r="B861" t="s">
        <v>12</v>
      </c>
      <c r="C861" s="9">
        <v>23628</v>
      </c>
      <c r="D861">
        <v>337461</v>
      </c>
      <c r="E861">
        <v>17852</v>
      </c>
      <c r="F861" t="s">
        <v>11</v>
      </c>
      <c r="G861" s="11">
        <v>428</v>
      </c>
      <c r="H861" s="9">
        <v>7808.43</v>
      </c>
      <c r="I861" s="9">
        <f>tbl_Data[[#This Row],[Ad Cost]]/tbl_Data[[#This Row],[Impressions]]</f>
        <v>7.0016979739881052E-2</v>
      </c>
      <c r="J861" s="10">
        <f>tbl_Data[[#This Row],[Conversions]]/tbl_Data[[#This Row],[Clicks]]</f>
        <v>2.3974904772574503E-2</v>
      </c>
      <c r="K861" s="9">
        <f>tbl_Data[[#This Row],[Ad Cost]]/tbl_Data[[#This Row],[Conversions]]</f>
        <v>55.205607476635514</v>
      </c>
      <c r="L861" s="10">
        <f>(tbl_Data[[#This Row],[Clicks]]/tbl_Data[[#This Row],[Impressions]])</f>
        <v>5.290092781091741E-2</v>
      </c>
      <c r="M861" s="9">
        <f>tbl_Data[[#This Row],[Revenue from Ads]]/tbl_Data[[#This Row],[Ad Cost]]</f>
        <v>0.33047359065515491</v>
      </c>
    </row>
    <row r="862" spans="1:13" x14ac:dyDescent="0.35">
      <c r="A862" s="8">
        <v>45248</v>
      </c>
      <c r="B862" t="s">
        <v>17</v>
      </c>
      <c r="C862" s="9">
        <v>19622</v>
      </c>
      <c r="D862">
        <v>453713</v>
      </c>
      <c r="E862">
        <v>7613</v>
      </c>
      <c r="F862" t="s">
        <v>13</v>
      </c>
      <c r="G862" s="11">
        <v>548</v>
      </c>
      <c r="H862" s="9">
        <v>40619.42</v>
      </c>
      <c r="I862" s="9">
        <f>tbl_Data[[#This Row],[Ad Cost]]/tbl_Data[[#This Row],[Impressions]]</f>
        <v>4.3247603661345391E-2</v>
      </c>
      <c r="J862" s="10">
        <f>tbl_Data[[#This Row],[Conversions]]/tbl_Data[[#This Row],[Clicks]]</f>
        <v>7.1982135820307366E-2</v>
      </c>
      <c r="K862" s="9">
        <f>tbl_Data[[#This Row],[Ad Cost]]/tbl_Data[[#This Row],[Conversions]]</f>
        <v>35.806569343065696</v>
      </c>
      <c r="L862" s="10">
        <f>(tbl_Data[[#This Row],[Clicks]]/tbl_Data[[#This Row],[Impressions]])</f>
        <v>1.6779329664347285E-2</v>
      </c>
      <c r="M862" s="9">
        <f>tbl_Data[[#This Row],[Revenue from Ads]]/tbl_Data[[#This Row],[Ad Cost]]</f>
        <v>2.0700958108245846</v>
      </c>
    </row>
    <row r="863" spans="1:13" x14ac:dyDescent="0.35">
      <c r="A863" s="8">
        <v>45248</v>
      </c>
      <c r="B863" t="s">
        <v>19</v>
      </c>
      <c r="C863" s="9">
        <v>37826</v>
      </c>
      <c r="D863">
        <v>258383</v>
      </c>
      <c r="E863">
        <v>19769</v>
      </c>
      <c r="F863" t="s">
        <v>13</v>
      </c>
      <c r="G863">
        <v>436</v>
      </c>
      <c r="H863" s="9">
        <v>61104.83</v>
      </c>
      <c r="I863" s="9">
        <f>tbl_Data[[#This Row],[Ad Cost]]/tbl_Data[[#This Row],[Impressions]]</f>
        <v>0.14639508017168312</v>
      </c>
      <c r="J863" s="10">
        <f>tbl_Data[[#This Row],[Conversions]]/tbl_Data[[#This Row],[Clicks]]</f>
        <v>2.2054732156406496E-2</v>
      </c>
      <c r="K863" s="9">
        <f>tbl_Data[[#This Row],[Ad Cost]]/tbl_Data[[#This Row],[Conversions]]</f>
        <v>86.756880733944953</v>
      </c>
      <c r="L863" s="10">
        <f>(tbl_Data[[#This Row],[Clicks]]/tbl_Data[[#This Row],[Impressions]])</f>
        <v>7.651045153899444E-2</v>
      </c>
      <c r="M863" s="9">
        <f>tbl_Data[[#This Row],[Revenue from Ads]]/tbl_Data[[#This Row],[Ad Cost]]</f>
        <v>1.6154187595833553</v>
      </c>
    </row>
    <row r="864" spans="1:13" x14ac:dyDescent="0.35">
      <c r="A864" s="8">
        <v>45248</v>
      </c>
      <c r="B864" t="s">
        <v>20</v>
      </c>
      <c r="C864" s="9">
        <v>29079</v>
      </c>
      <c r="D864">
        <v>459973</v>
      </c>
      <c r="E864">
        <v>14686</v>
      </c>
      <c r="F864" t="s">
        <v>11</v>
      </c>
      <c r="G864">
        <v>212</v>
      </c>
      <c r="H864" s="9">
        <v>60084.69</v>
      </c>
      <c r="I864" s="9">
        <f>tbl_Data[[#This Row],[Ad Cost]]/tbl_Data[[#This Row],[Impressions]]</f>
        <v>6.3218928067517E-2</v>
      </c>
      <c r="J864" s="10">
        <f>tbl_Data[[#This Row],[Conversions]]/tbl_Data[[#This Row],[Clicks]]</f>
        <v>1.4435516818738935E-2</v>
      </c>
      <c r="K864" s="9">
        <f>tbl_Data[[#This Row],[Ad Cost]]/tbl_Data[[#This Row],[Conversions]]</f>
        <v>137.16509433962264</v>
      </c>
      <c r="L864" s="10">
        <f>(tbl_Data[[#This Row],[Clicks]]/tbl_Data[[#This Row],[Impressions]])</f>
        <v>3.192796098901457E-2</v>
      </c>
      <c r="M864" s="9">
        <f>tbl_Data[[#This Row],[Revenue from Ads]]/tbl_Data[[#This Row],[Ad Cost]]</f>
        <v>2.0662570927473434</v>
      </c>
    </row>
    <row r="865" spans="1:13" x14ac:dyDescent="0.35">
      <c r="A865" s="8">
        <v>45248</v>
      </c>
      <c r="B865" t="s">
        <v>20</v>
      </c>
      <c r="C865" s="9">
        <v>42055</v>
      </c>
      <c r="D865">
        <v>345785</v>
      </c>
      <c r="E865">
        <v>3742</v>
      </c>
      <c r="F865" t="s">
        <v>11</v>
      </c>
      <c r="G865">
        <v>192</v>
      </c>
      <c r="H865" s="9">
        <v>34610.74</v>
      </c>
      <c r="I865" s="9">
        <f>tbl_Data[[#This Row],[Ad Cost]]/tbl_Data[[#This Row],[Impressions]]</f>
        <v>0.12162181702503</v>
      </c>
      <c r="J865" s="10">
        <f>tbl_Data[[#This Row],[Conversions]]/tbl_Data[[#This Row],[Clicks]]</f>
        <v>5.1309460181721007E-2</v>
      </c>
      <c r="K865" s="9">
        <f>tbl_Data[[#This Row],[Ad Cost]]/tbl_Data[[#This Row],[Conversions]]</f>
        <v>219.03645833333334</v>
      </c>
      <c r="L865" s="10">
        <f>(tbl_Data[[#This Row],[Clicks]]/tbl_Data[[#This Row],[Impressions]])</f>
        <v>1.0821753401680234E-2</v>
      </c>
      <c r="M865" s="9">
        <f>tbl_Data[[#This Row],[Revenue from Ads]]/tbl_Data[[#This Row],[Ad Cost]]</f>
        <v>0.82298751634763989</v>
      </c>
    </row>
    <row r="866" spans="1:13" x14ac:dyDescent="0.35">
      <c r="A866" s="8">
        <v>45248</v>
      </c>
      <c r="B866" t="s">
        <v>12</v>
      </c>
      <c r="C866" s="9">
        <v>36394</v>
      </c>
      <c r="D866">
        <v>319716</v>
      </c>
      <c r="E866">
        <v>15751</v>
      </c>
      <c r="F866" t="s">
        <v>24</v>
      </c>
      <c r="G866">
        <v>252</v>
      </c>
      <c r="H866" s="9">
        <v>36674.06</v>
      </c>
      <c r="I866" s="9">
        <f>tbl_Data[[#This Row],[Ad Cost]]/tbl_Data[[#This Row],[Impressions]]</f>
        <v>0.11383227614507875</v>
      </c>
      <c r="J866" s="10">
        <f>tbl_Data[[#This Row],[Conversions]]/tbl_Data[[#This Row],[Clicks]]</f>
        <v>1.5998984191479906E-2</v>
      </c>
      <c r="K866" s="9">
        <f>tbl_Data[[#This Row],[Ad Cost]]/tbl_Data[[#This Row],[Conversions]]</f>
        <v>144.42063492063491</v>
      </c>
      <c r="L866" s="10">
        <f>(tbl_Data[[#This Row],[Clicks]]/tbl_Data[[#This Row],[Impressions]])</f>
        <v>4.9265598218418846E-2</v>
      </c>
      <c r="M866" s="9">
        <f>tbl_Data[[#This Row],[Revenue from Ads]]/tbl_Data[[#This Row],[Ad Cost]]</f>
        <v>1.0076952244875528</v>
      </c>
    </row>
    <row r="867" spans="1:13" x14ac:dyDescent="0.35">
      <c r="A867" s="8">
        <v>45249</v>
      </c>
      <c r="B867" t="s">
        <v>15</v>
      </c>
      <c r="C867" s="9">
        <v>16554</v>
      </c>
      <c r="D867">
        <v>274978</v>
      </c>
      <c r="E867">
        <v>2341</v>
      </c>
      <c r="F867" t="s">
        <v>11</v>
      </c>
      <c r="G867" s="11">
        <v>33</v>
      </c>
      <c r="H867" s="9">
        <v>25386.86</v>
      </c>
      <c r="I867" s="9">
        <f>tbl_Data[[#This Row],[Ad Cost]]/tbl_Data[[#This Row],[Impressions]]</f>
        <v>6.0201179730742092E-2</v>
      </c>
      <c r="J867" s="10">
        <f>tbl_Data[[#This Row],[Conversions]]/tbl_Data[[#This Row],[Clicks]]</f>
        <v>1.4096539940196497E-2</v>
      </c>
      <c r="K867" s="9">
        <f>tbl_Data[[#This Row],[Ad Cost]]/tbl_Data[[#This Row],[Conversions]]</f>
        <v>501.63636363636363</v>
      </c>
      <c r="L867" s="10">
        <f>(tbl_Data[[#This Row],[Clicks]]/tbl_Data[[#This Row],[Impressions]])</f>
        <v>8.5134083453949037E-3</v>
      </c>
      <c r="M867" s="9">
        <f>tbl_Data[[#This Row],[Revenue from Ads]]/tbl_Data[[#This Row],[Ad Cost]]</f>
        <v>1.5335785912770328</v>
      </c>
    </row>
    <row r="868" spans="1:13" x14ac:dyDescent="0.35">
      <c r="A868" s="8">
        <v>45249</v>
      </c>
      <c r="B868" t="s">
        <v>17</v>
      </c>
      <c r="C868" s="9">
        <v>47310</v>
      </c>
      <c r="D868">
        <v>451569</v>
      </c>
      <c r="E868">
        <v>3053</v>
      </c>
      <c r="F868" t="s">
        <v>25</v>
      </c>
      <c r="G868">
        <v>139</v>
      </c>
      <c r="H868" s="9">
        <v>59955.360000000001</v>
      </c>
      <c r="I868" s="9">
        <f>tbl_Data[[#This Row],[Ad Cost]]/tbl_Data[[#This Row],[Impressions]]</f>
        <v>0.10476804209323493</v>
      </c>
      <c r="J868" s="10">
        <f>tbl_Data[[#This Row],[Conversions]]/tbl_Data[[#This Row],[Clicks]]</f>
        <v>4.552898788077301E-2</v>
      </c>
      <c r="K868" s="9">
        <f>tbl_Data[[#This Row],[Ad Cost]]/tbl_Data[[#This Row],[Conversions]]</f>
        <v>340.35971223021585</v>
      </c>
      <c r="L868" s="10">
        <f>(tbl_Data[[#This Row],[Clicks]]/tbl_Data[[#This Row],[Impressions]])</f>
        <v>6.760871539011757E-3</v>
      </c>
      <c r="M868" s="9">
        <f>tbl_Data[[#This Row],[Revenue from Ads]]/tbl_Data[[#This Row],[Ad Cost]]</f>
        <v>1.2672872542802791</v>
      </c>
    </row>
    <row r="869" spans="1:13" x14ac:dyDescent="0.35">
      <c r="A869" s="8">
        <v>45249</v>
      </c>
      <c r="B869" t="s">
        <v>12</v>
      </c>
      <c r="C869" s="9">
        <v>34315</v>
      </c>
      <c r="D869">
        <v>293402</v>
      </c>
      <c r="E869">
        <v>8956</v>
      </c>
      <c r="F869" t="s">
        <v>11</v>
      </c>
      <c r="G869">
        <v>340</v>
      </c>
      <c r="H869" s="9">
        <v>20443.04</v>
      </c>
      <c r="I869" s="9">
        <f>tbl_Data[[#This Row],[Ad Cost]]/tbl_Data[[#This Row],[Impressions]]</f>
        <v>0.11695557630827329</v>
      </c>
      <c r="J869" s="10">
        <f>tbl_Data[[#This Row],[Conversions]]/tbl_Data[[#This Row],[Clicks]]</f>
        <v>3.7963376507369362E-2</v>
      </c>
      <c r="K869" s="9">
        <f>tbl_Data[[#This Row],[Ad Cost]]/tbl_Data[[#This Row],[Conversions]]</f>
        <v>100.92647058823529</v>
      </c>
      <c r="L869" s="10">
        <f>(tbl_Data[[#This Row],[Clicks]]/tbl_Data[[#This Row],[Impressions]])</f>
        <v>3.0524672633451714E-2</v>
      </c>
      <c r="M869" s="9">
        <f>tbl_Data[[#This Row],[Revenue from Ads]]/tbl_Data[[#This Row],[Ad Cost]]</f>
        <v>0.59574646655981356</v>
      </c>
    </row>
    <row r="870" spans="1:13" x14ac:dyDescent="0.35">
      <c r="A870" s="8">
        <v>45250</v>
      </c>
      <c r="B870" t="s">
        <v>14</v>
      </c>
      <c r="C870" s="9">
        <v>25582</v>
      </c>
      <c r="D870">
        <v>410913</v>
      </c>
      <c r="E870">
        <v>19469</v>
      </c>
      <c r="F870" t="s">
        <v>11</v>
      </c>
      <c r="G870">
        <v>426</v>
      </c>
      <c r="H870" s="9">
        <v>64082.12</v>
      </c>
      <c r="I870" s="9">
        <f>tbl_Data[[#This Row],[Ad Cost]]/tbl_Data[[#This Row],[Impressions]]</f>
        <v>6.2256487382974013E-2</v>
      </c>
      <c r="J870" s="10">
        <f>tbl_Data[[#This Row],[Conversions]]/tbl_Data[[#This Row],[Clicks]]</f>
        <v>2.1880938928553084E-2</v>
      </c>
      <c r="K870" s="9">
        <f>tbl_Data[[#This Row],[Ad Cost]]/tbl_Data[[#This Row],[Conversions]]</f>
        <v>60.051643192488264</v>
      </c>
      <c r="L870" s="10">
        <f>(tbl_Data[[#This Row],[Clicks]]/tbl_Data[[#This Row],[Impressions]])</f>
        <v>4.7379858996916623E-2</v>
      </c>
      <c r="M870" s="9">
        <f>tbl_Data[[#This Row],[Revenue from Ads]]/tbl_Data[[#This Row],[Ad Cost]]</f>
        <v>2.5049691189117351</v>
      </c>
    </row>
    <row r="871" spans="1:13" x14ac:dyDescent="0.35">
      <c r="A871" s="8">
        <v>45250</v>
      </c>
      <c r="B871" t="s">
        <v>19</v>
      </c>
      <c r="C871" s="9">
        <v>1775.7</v>
      </c>
      <c r="D871">
        <v>226367</v>
      </c>
      <c r="E871">
        <v>19365</v>
      </c>
      <c r="F871" t="s">
        <v>11</v>
      </c>
      <c r="G871">
        <v>493</v>
      </c>
      <c r="H871" s="9">
        <v>18000.939999999999</v>
      </c>
      <c r="I871" s="9">
        <f>tbl_Data[[#This Row],[Ad Cost]]/tbl_Data[[#This Row],[Impressions]]</f>
        <v>7.8443412688245194E-3</v>
      </c>
      <c r="J871" s="10">
        <f>tbl_Data[[#This Row],[Conversions]]/tbl_Data[[#This Row],[Clicks]]</f>
        <v>2.5458301058610897E-2</v>
      </c>
      <c r="K871" s="9">
        <f>tbl_Data[[#This Row],[Ad Cost]]/tbl_Data[[#This Row],[Conversions]]</f>
        <v>3.6018255578093306</v>
      </c>
      <c r="L871" s="10">
        <f>(tbl_Data[[#This Row],[Clicks]]/tbl_Data[[#This Row],[Impressions]])</f>
        <v>8.5546921591928157E-2</v>
      </c>
      <c r="M871" s="9">
        <f>tbl_Data[[#This Row],[Revenue from Ads]]/tbl_Data[[#This Row],[Ad Cost]]</f>
        <v>10.137376809145689</v>
      </c>
    </row>
    <row r="872" spans="1:13" x14ac:dyDescent="0.35">
      <c r="A872" s="8">
        <v>45250</v>
      </c>
      <c r="B872" t="s">
        <v>19</v>
      </c>
      <c r="C872" s="9">
        <v>16499</v>
      </c>
      <c r="D872">
        <v>385715</v>
      </c>
      <c r="E872">
        <v>15790</v>
      </c>
      <c r="F872" t="s">
        <v>11</v>
      </c>
      <c r="G872">
        <v>109</v>
      </c>
      <c r="H872" s="9">
        <v>20962.169999999998</v>
      </c>
      <c r="I872" s="9">
        <f>tbl_Data[[#This Row],[Ad Cost]]/tbl_Data[[#This Row],[Impressions]]</f>
        <v>4.2775105972025974E-2</v>
      </c>
      <c r="J872" s="10">
        <f>tbl_Data[[#This Row],[Conversions]]/tbl_Data[[#This Row],[Clicks]]</f>
        <v>6.9031032298923368E-3</v>
      </c>
      <c r="K872" s="9">
        <f>tbl_Data[[#This Row],[Ad Cost]]/tbl_Data[[#This Row],[Conversions]]</f>
        <v>151.36697247706422</v>
      </c>
      <c r="L872" s="10">
        <f>(tbl_Data[[#This Row],[Clicks]]/tbl_Data[[#This Row],[Impressions]])</f>
        <v>4.093696122784958E-2</v>
      </c>
      <c r="M872" s="9">
        <f>tbl_Data[[#This Row],[Revenue from Ads]]/tbl_Data[[#This Row],[Ad Cost]]</f>
        <v>1.2705115461543122</v>
      </c>
    </row>
    <row r="873" spans="1:13" x14ac:dyDescent="0.35">
      <c r="A873" s="8">
        <v>45250</v>
      </c>
      <c r="B873" t="s">
        <v>14</v>
      </c>
      <c r="C873" s="9">
        <v>41564</v>
      </c>
      <c r="D873">
        <v>354921</v>
      </c>
      <c r="E873">
        <v>3570</v>
      </c>
      <c r="F873" t="s">
        <v>13</v>
      </c>
      <c r="G873">
        <v>46</v>
      </c>
      <c r="H873" s="9">
        <v>60484.56</v>
      </c>
      <c r="I873" s="9">
        <f>tbl_Data[[#This Row],[Ad Cost]]/tbl_Data[[#This Row],[Impressions]]</f>
        <v>0.11710775073889683</v>
      </c>
      <c r="J873" s="10">
        <f>tbl_Data[[#This Row],[Conversions]]/tbl_Data[[#This Row],[Clicks]]</f>
        <v>1.2885154061624649E-2</v>
      </c>
      <c r="K873" s="9">
        <f>tbl_Data[[#This Row],[Ad Cost]]/tbl_Data[[#This Row],[Conversions]]</f>
        <v>903.56521739130437</v>
      </c>
      <c r="L873" s="10">
        <f>(tbl_Data[[#This Row],[Clicks]]/tbl_Data[[#This Row],[Impressions]])</f>
        <v>1.0058576415596709E-2</v>
      </c>
      <c r="M873" s="9">
        <f>tbl_Data[[#This Row],[Revenue from Ads]]/tbl_Data[[#This Row],[Ad Cost]]</f>
        <v>1.4552150899817149</v>
      </c>
    </row>
    <row r="874" spans="1:13" x14ac:dyDescent="0.35">
      <c r="A874" s="8">
        <v>45250</v>
      </c>
      <c r="B874" t="s">
        <v>15</v>
      </c>
      <c r="C874" s="9">
        <v>39609</v>
      </c>
      <c r="D874">
        <v>333168</v>
      </c>
      <c r="E874">
        <v>15814</v>
      </c>
      <c r="F874" t="s">
        <v>13</v>
      </c>
      <c r="G874">
        <v>246</v>
      </c>
      <c r="H874" s="9">
        <v>41069.919999999998</v>
      </c>
      <c r="I874" s="9">
        <f>tbl_Data[[#This Row],[Ad Cost]]/tbl_Data[[#This Row],[Impressions]]</f>
        <v>0.11888596743985017</v>
      </c>
      <c r="J874" s="10">
        <f>tbl_Data[[#This Row],[Conversions]]/tbl_Data[[#This Row],[Clicks]]</f>
        <v>1.5555836600480587E-2</v>
      </c>
      <c r="K874" s="9">
        <f>tbl_Data[[#This Row],[Ad Cost]]/tbl_Data[[#This Row],[Conversions]]</f>
        <v>161.01219512195121</v>
      </c>
      <c r="L874" s="10">
        <f>(tbl_Data[[#This Row],[Clicks]]/tbl_Data[[#This Row],[Impressions]])</f>
        <v>4.7465542909283003E-2</v>
      </c>
      <c r="M874" s="9">
        <f>tbl_Data[[#This Row],[Revenue from Ads]]/tbl_Data[[#This Row],[Ad Cost]]</f>
        <v>1.0368835365699713</v>
      </c>
    </row>
    <row r="875" spans="1:13" x14ac:dyDescent="0.35">
      <c r="A875" s="8">
        <v>45251</v>
      </c>
      <c r="B875" t="s">
        <v>12</v>
      </c>
      <c r="C875" s="9">
        <v>37747</v>
      </c>
      <c r="D875">
        <v>381531</v>
      </c>
      <c r="E875">
        <v>19215</v>
      </c>
      <c r="F875" t="s">
        <v>13</v>
      </c>
      <c r="G875">
        <v>978</v>
      </c>
      <c r="H875" s="9">
        <v>66324.73</v>
      </c>
      <c r="I875" s="9">
        <f>tbl_Data[[#This Row],[Ad Cost]]/tbl_Data[[#This Row],[Impressions]]</f>
        <v>9.8935604184194725E-2</v>
      </c>
      <c r="J875" s="10">
        <f>tbl_Data[[#This Row],[Conversions]]/tbl_Data[[#This Row],[Clicks]]</f>
        <v>5.0897736143637781E-2</v>
      </c>
      <c r="K875" s="9">
        <f>tbl_Data[[#This Row],[Ad Cost]]/tbl_Data[[#This Row],[Conversions]]</f>
        <v>38.596114519427402</v>
      </c>
      <c r="L875" s="10">
        <f>(tbl_Data[[#This Row],[Clicks]]/tbl_Data[[#This Row],[Impressions]])</f>
        <v>5.0362880080517702E-2</v>
      </c>
      <c r="M875" s="9">
        <f>tbl_Data[[#This Row],[Revenue from Ads]]/tbl_Data[[#This Row],[Ad Cost]]</f>
        <v>1.7570861260497521</v>
      </c>
    </row>
    <row r="876" spans="1:13" x14ac:dyDescent="0.35">
      <c r="A876" s="8">
        <v>45251</v>
      </c>
      <c r="B876" t="s">
        <v>14</v>
      </c>
      <c r="C876" s="9">
        <v>43792</v>
      </c>
      <c r="D876">
        <v>246440</v>
      </c>
      <c r="E876">
        <v>11514</v>
      </c>
      <c r="F876" t="s">
        <v>11</v>
      </c>
      <c r="G876">
        <v>368</v>
      </c>
      <c r="H876" s="9">
        <v>17925.3</v>
      </c>
      <c r="I876" s="9">
        <f>tbl_Data[[#This Row],[Ad Cost]]/tbl_Data[[#This Row],[Impressions]]</f>
        <v>0.17769842558026294</v>
      </c>
      <c r="J876" s="10">
        <f>tbl_Data[[#This Row],[Conversions]]/tbl_Data[[#This Row],[Clicks]]</f>
        <v>3.1961090845926701E-2</v>
      </c>
      <c r="K876" s="9">
        <f>tbl_Data[[#This Row],[Ad Cost]]/tbl_Data[[#This Row],[Conversions]]</f>
        <v>119</v>
      </c>
      <c r="L876" s="10">
        <f>(tbl_Data[[#This Row],[Clicks]]/tbl_Data[[#This Row],[Impressions]])</f>
        <v>4.6721311475409838E-2</v>
      </c>
      <c r="M876" s="9">
        <f>tbl_Data[[#This Row],[Revenue from Ads]]/tbl_Data[[#This Row],[Ad Cost]]</f>
        <v>0.40932818779685787</v>
      </c>
    </row>
    <row r="877" spans="1:13" x14ac:dyDescent="0.35">
      <c r="A877" s="8">
        <v>45251</v>
      </c>
      <c r="B877" t="s">
        <v>19</v>
      </c>
      <c r="C877" s="9">
        <v>8454.4</v>
      </c>
      <c r="D877">
        <v>375229</v>
      </c>
      <c r="E877">
        <v>8473</v>
      </c>
      <c r="F877" t="s">
        <v>23</v>
      </c>
      <c r="G877">
        <v>182</v>
      </c>
      <c r="H877" s="9">
        <v>15733.36</v>
      </c>
      <c r="I877" s="9">
        <f>tbl_Data[[#This Row],[Ad Cost]]/tbl_Data[[#This Row],[Impressions]]</f>
        <v>2.253130754819057E-2</v>
      </c>
      <c r="J877" s="10">
        <f>tbl_Data[[#This Row],[Conversions]]/tbl_Data[[#This Row],[Clicks]]</f>
        <v>2.1479995279121918E-2</v>
      </c>
      <c r="K877" s="9">
        <f>tbl_Data[[#This Row],[Ad Cost]]/tbl_Data[[#This Row],[Conversions]]</f>
        <v>46.452747252747251</v>
      </c>
      <c r="L877" s="10">
        <f>(tbl_Data[[#This Row],[Clicks]]/tbl_Data[[#This Row],[Impressions]])</f>
        <v>2.258087727760914E-2</v>
      </c>
      <c r="M877" s="9">
        <f>tbl_Data[[#This Row],[Revenue from Ads]]/tbl_Data[[#This Row],[Ad Cost]]</f>
        <v>1.8609670704012113</v>
      </c>
    </row>
    <row r="878" spans="1:13" x14ac:dyDescent="0.35">
      <c r="A878" s="8">
        <v>45252</v>
      </c>
      <c r="B878" t="s">
        <v>15</v>
      </c>
      <c r="C878" s="9">
        <v>40534</v>
      </c>
      <c r="D878">
        <v>314805</v>
      </c>
      <c r="E878">
        <v>12072</v>
      </c>
      <c r="F878" t="s">
        <v>13</v>
      </c>
      <c r="G878">
        <v>402</v>
      </c>
      <c r="H878" s="9">
        <v>27165.08</v>
      </c>
      <c r="I878" s="9">
        <f>tbl_Data[[#This Row],[Ad Cost]]/tbl_Data[[#This Row],[Impressions]]</f>
        <v>0.12875907307698417</v>
      </c>
      <c r="J878" s="10">
        <f>tbl_Data[[#This Row],[Conversions]]/tbl_Data[[#This Row],[Clicks]]</f>
        <v>3.330019880715706E-2</v>
      </c>
      <c r="K878" s="9">
        <f>tbl_Data[[#This Row],[Ad Cost]]/tbl_Data[[#This Row],[Conversions]]</f>
        <v>100.83084577114428</v>
      </c>
      <c r="L878" s="10">
        <f>(tbl_Data[[#This Row],[Clicks]]/tbl_Data[[#This Row],[Impressions]])</f>
        <v>3.8347548482393863E-2</v>
      </c>
      <c r="M878" s="9">
        <f>tbl_Data[[#This Row],[Revenue from Ads]]/tbl_Data[[#This Row],[Ad Cost]]</f>
        <v>0.6701800957221099</v>
      </c>
    </row>
    <row r="879" spans="1:13" x14ac:dyDescent="0.35">
      <c r="A879" s="8">
        <v>45252</v>
      </c>
      <c r="B879" t="s">
        <v>16</v>
      </c>
      <c r="C879" s="9">
        <v>7177.7</v>
      </c>
      <c r="D879">
        <v>262493</v>
      </c>
      <c r="E879">
        <v>10112</v>
      </c>
      <c r="F879" t="s">
        <v>11</v>
      </c>
      <c r="G879">
        <v>499</v>
      </c>
      <c r="H879" s="9">
        <v>66902.509999999995</v>
      </c>
      <c r="I879" s="9">
        <f>tbl_Data[[#This Row],[Ad Cost]]/tbl_Data[[#This Row],[Impressions]]</f>
        <v>2.734434823023852E-2</v>
      </c>
      <c r="J879" s="10">
        <f>tbl_Data[[#This Row],[Conversions]]/tbl_Data[[#This Row],[Clicks]]</f>
        <v>4.9347310126582278E-2</v>
      </c>
      <c r="K879" s="9">
        <f>tbl_Data[[#This Row],[Ad Cost]]/tbl_Data[[#This Row],[Conversions]]</f>
        <v>14.384168336673346</v>
      </c>
      <c r="L879" s="10">
        <f>(tbl_Data[[#This Row],[Clicks]]/tbl_Data[[#This Row],[Impressions]])</f>
        <v>3.8522932040092495E-2</v>
      </c>
      <c r="M879" s="9">
        <f>tbl_Data[[#This Row],[Revenue from Ads]]/tbl_Data[[#This Row],[Ad Cost]]</f>
        <v>9.3208841272273837</v>
      </c>
    </row>
    <row r="880" spans="1:13" x14ac:dyDescent="0.35">
      <c r="A880" s="8">
        <v>45252</v>
      </c>
      <c r="B880" t="s">
        <v>20</v>
      </c>
      <c r="C880" s="9">
        <v>41811</v>
      </c>
      <c r="D880">
        <v>459336</v>
      </c>
      <c r="E880">
        <v>7437</v>
      </c>
      <c r="F880" t="s">
        <v>18</v>
      </c>
      <c r="G880">
        <v>480</v>
      </c>
      <c r="H880" s="9">
        <v>39520.89</v>
      </c>
      <c r="I880" s="9">
        <f>tbl_Data[[#This Row],[Ad Cost]]/tbl_Data[[#This Row],[Impressions]]</f>
        <v>9.1024870682898787E-2</v>
      </c>
      <c r="J880" s="10">
        <f>tbl_Data[[#This Row],[Conversions]]/tbl_Data[[#This Row],[Clicks]]</f>
        <v>6.4542154094392901E-2</v>
      </c>
      <c r="K880" s="9">
        <f>tbl_Data[[#This Row],[Ad Cost]]/tbl_Data[[#This Row],[Conversions]]</f>
        <v>87.106250000000003</v>
      </c>
      <c r="L880" s="10">
        <f>(tbl_Data[[#This Row],[Clicks]]/tbl_Data[[#This Row],[Impressions]])</f>
        <v>1.6190762317780449E-2</v>
      </c>
      <c r="M880" s="9">
        <f>tbl_Data[[#This Row],[Revenue from Ads]]/tbl_Data[[#This Row],[Ad Cost]]</f>
        <v>0.9452270933486403</v>
      </c>
    </row>
    <row r="881" spans="1:13" x14ac:dyDescent="0.35">
      <c r="A881" s="8">
        <v>45252</v>
      </c>
      <c r="B881" t="s">
        <v>20</v>
      </c>
      <c r="C881" s="9">
        <v>34148</v>
      </c>
      <c r="D881">
        <v>337335</v>
      </c>
      <c r="E881">
        <v>10512</v>
      </c>
      <c r="F881" t="s">
        <v>11</v>
      </c>
      <c r="G881">
        <v>282</v>
      </c>
      <c r="H881" s="9">
        <v>106512</v>
      </c>
      <c r="I881" s="9">
        <f>tbl_Data[[#This Row],[Ad Cost]]/tbl_Data[[#This Row],[Impressions]]</f>
        <v>0.10122874886981784</v>
      </c>
      <c r="J881" s="10">
        <f>tbl_Data[[#This Row],[Conversions]]/tbl_Data[[#This Row],[Clicks]]</f>
        <v>2.6826484018264839E-2</v>
      </c>
      <c r="K881" s="9">
        <f>tbl_Data[[#This Row],[Ad Cost]]/tbl_Data[[#This Row],[Conversions]]</f>
        <v>121.09219858156028</v>
      </c>
      <c r="L881" s="10">
        <f>(tbl_Data[[#This Row],[Clicks]]/tbl_Data[[#This Row],[Impressions]])</f>
        <v>3.1161901374005069E-2</v>
      </c>
      <c r="M881" s="9">
        <f>tbl_Data[[#This Row],[Revenue from Ads]]/tbl_Data[[#This Row],[Ad Cost]]</f>
        <v>3.119128499472883</v>
      </c>
    </row>
    <row r="882" spans="1:13" x14ac:dyDescent="0.35">
      <c r="A882" s="8">
        <v>45253</v>
      </c>
      <c r="B882" t="s">
        <v>17</v>
      </c>
      <c r="C882" s="9">
        <v>20096</v>
      </c>
      <c r="D882">
        <v>497478</v>
      </c>
      <c r="E882">
        <v>15750</v>
      </c>
      <c r="F882" t="s">
        <v>13</v>
      </c>
      <c r="G882">
        <v>683</v>
      </c>
      <c r="H882" s="9">
        <v>59964.11</v>
      </c>
      <c r="I882" s="9">
        <f>tbl_Data[[#This Row],[Ad Cost]]/tbl_Data[[#This Row],[Impressions]]</f>
        <v>4.0395756194243765E-2</v>
      </c>
      <c r="J882" s="10">
        <f>tbl_Data[[#This Row],[Conversions]]/tbl_Data[[#This Row],[Clicks]]</f>
        <v>4.3365079365079363E-2</v>
      </c>
      <c r="K882" s="9">
        <f>tbl_Data[[#This Row],[Ad Cost]]/tbl_Data[[#This Row],[Conversions]]</f>
        <v>29.423133235724745</v>
      </c>
      <c r="L882" s="10">
        <f>(tbl_Data[[#This Row],[Clicks]]/tbl_Data[[#This Row],[Impressions]])</f>
        <v>3.165969148384451E-2</v>
      </c>
      <c r="M882" s="9">
        <f>tbl_Data[[#This Row],[Revenue from Ads]]/tbl_Data[[#This Row],[Ad Cost]]</f>
        <v>2.9838828622611464</v>
      </c>
    </row>
    <row r="883" spans="1:13" x14ac:dyDescent="0.35">
      <c r="A883" s="8">
        <v>45254</v>
      </c>
      <c r="B883" t="s">
        <v>15</v>
      </c>
      <c r="C883" s="9">
        <v>48477</v>
      </c>
      <c r="D883">
        <v>306307</v>
      </c>
      <c r="E883">
        <v>9798</v>
      </c>
      <c r="F883" t="s">
        <v>13</v>
      </c>
      <c r="G883">
        <v>232</v>
      </c>
      <c r="H883" s="9">
        <v>30997.78</v>
      </c>
      <c r="I883" s="9">
        <f>tbl_Data[[#This Row],[Ad Cost]]/tbl_Data[[#This Row],[Impressions]]</f>
        <v>0.15826278864015514</v>
      </c>
      <c r="J883" s="10">
        <f>tbl_Data[[#This Row],[Conversions]]/tbl_Data[[#This Row],[Clicks]]</f>
        <v>2.367830169422331E-2</v>
      </c>
      <c r="K883" s="9">
        <f>tbl_Data[[#This Row],[Ad Cost]]/tbl_Data[[#This Row],[Conversions]]</f>
        <v>208.95258620689654</v>
      </c>
      <c r="L883" s="10">
        <f>(tbl_Data[[#This Row],[Clicks]]/tbl_Data[[#This Row],[Impressions]])</f>
        <v>3.1987515792978941E-2</v>
      </c>
      <c r="M883" s="9">
        <f>tbl_Data[[#This Row],[Revenue from Ads]]/tbl_Data[[#This Row],[Ad Cost]]</f>
        <v>0.63943272067165868</v>
      </c>
    </row>
    <row r="884" spans="1:13" x14ac:dyDescent="0.35">
      <c r="A884" s="8">
        <v>45254</v>
      </c>
      <c r="B884" t="s">
        <v>16</v>
      </c>
      <c r="C884" s="9">
        <v>2228</v>
      </c>
      <c r="D884">
        <v>463106</v>
      </c>
      <c r="E884">
        <v>11765</v>
      </c>
      <c r="F884" t="s">
        <v>13</v>
      </c>
      <c r="G884">
        <v>67</v>
      </c>
      <c r="H884" s="9">
        <v>31631.35</v>
      </c>
      <c r="I884" s="9">
        <f>tbl_Data[[#This Row],[Ad Cost]]/tbl_Data[[#This Row],[Impressions]]</f>
        <v>4.8109935954187598E-3</v>
      </c>
      <c r="J884" s="10">
        <f>tbl_Data[[#This Row],[Conversions]]/tbl_Data[[#This Row],[Clicks]]</f>
        <v>5.6948576285592864E-3</v>
      </c>
      <c r="K884" s="9">
        <f>tbl_Data[[#This Row],[Ad Cost]]/tbl_Data[[#This Row],[Conversions]]</f>
        <v>33.253731343283583</v>
      </c>
      <c r="L884" s="10">
        <f>(tbl_Data[[#This Row],[Clicks]]/tbl_Data[[#This Row],[Impressions]])</f>
        <v>2.5404551009919975E-2</v>
      </c>
      <c r="M884" s="9">
        <f>tbl_Data[[#This Row],[Revenue from Ads]]/tbl_Data[[#This Row],[Ad Cost]]</f>
        <v>14.197194793536804</v>
      </c>
    </row>
    <row r="885" spans="1:13" x14ac:dyDescent="0.35">
      <c r="A885" s="8">
        <v>45254</v>
      </c>
      <c r="B885" t="s">
        <v>16</v>
      </c>
      <c r="C885" s="9">
        <v>42013</v>
      </c>
      <c r="D885">
        <v>253895</v>
      </c>
      <c r="E885">
        <v>3501</v>
      </c>
      <c r="F885" t="s">
        <v>13</v>
      </c>
      <c r="G885">
        <v>270</v>
      </c>
      <c r="H885" s="9">
        <v>40414.51</v>
      </c>
      <c r="I885" s="9">
        <f>tbl_Data[[#This Row],[Ad Cost]]/tbl_Data[[#This Row],[Impressions]]</f>
        <v>0.16547391638275666</v>
      </c>
      <c r="J885" s="10">
        <f>tbl_Data[[#This Row],[Conversions]]/tbl_Data[[#This Row],[Clicks]]</f>
        <v>7.7120822622107968E-2</v>
      </c>
      <c r="K885" s="9">
        <f>tbl_Data[[#This Row],[Ad Cost]]/tbl_Data[[#This Row],[Conversions]]</f>
        <v>155.6037037037037</v>
      </c>
      <c r="L885" s="10">
        <f>(tbl_Data[[#This Row],[Clicks]]/tbl_Data[[#This Row],[Impressions]])</f>
        <v>1.3789164812225526E-2</v>
      </c>
      <c r="M885" s="9">
        <f>tbl_Data[[#This Row],[Revenue from Ads]]/tbl_Data[[#This Row],[Ad Cost]]</f>
        <v>0.96195249089567525</v>
      </c>
    </row>
    <row r="886" spans="1:13" x14ac:dyDescent="0.35">
      <c r="A886" s="8">
        <v>45255</v>
      </c>
      <c r="B886" t="s">
        <v>17</v>
      </c>
      <c r="C886" s="9">
        <v>27121</v>
      </c>
      <c r="D886">
        <v>423675</v>
      </c>
      <c r="E886">
        <v>16485</v>
      </c>
      <c r="F886" t="s">
        <v>13</v>
      </c>
      <c r="G886" s="11">
        <v>435</v>
      </c>
      <c r="H886" s="9">
        <v>18898.22</v>
      </c>
      <c r="I886" s="9">
        <f>tbl_Data[[#This Row],[Ad Cost]]/tbl_Data[[#This Row],[Impressions]]</f>
        <v>6.4013689738596807E-2</v>
      </c>
      <c r="J886" s="10">
        <f>tbl_Data[[#This Row],[Conversions]]/tbl_Data[[#This Row],[Clicks]]</f>
        <v>2.6387625113739762E-2</v>
      </c>
      <c r="K886" s="9">
        <f>tbl_Data[[#This Row],[Ad Cost]]/tbl_Data[[#This Row],[Conversions]]</f>
        <v>62.347126436781608</v>
      </c>
      <c r="L886" s="10">
        <f>(tbl_Data[[#This Row],[Clicks]]/tbl_Data[[#This Row],[Impressions]])</f>
        <v>3.8909541511771992E-2</v>
      </c>
      <c r="M886" s="9">
        <f>tbl_Data[[#This Row],[Revenue from Ads]]/tbl_Data[[#This Row],[Ad Cost]]</f>
        <v>0.69681132701596549</v>
      </c>
    </row>
    <row r="887" spans="1:13" x14ac:dyDescent="0.35">
      <c r="A887" s="8">
        <v>45255</v>
      </c>
      <c r="B887" t="s">
        <v>20</v>
      </c>
      <c r="C887" s="9">
        <v>16734</v>
      </c>
      <c r="D887">
        <v>314143</v>
      </c>
      <c r="E887">
        <v>3877</v>
      </c>
      <c r="F887" t="s">
        <v>11</v>
      </c>
      <c r="G887" s="11">
        <v>186</v>
      </c>
      <c r="H887" s="9">
        <v>22825.29</v>
      </c>
      <c r="I887" s="9">
        <f>tbl_Data[[#This Row],[Ad Cost]]/tbl_Data[[#This Row],[Impressions]]</f>
        <v>5.3268734302531012E-2</v>
      </c>
      <c r="J887" s="10">
        <f>tbl_Data[[#This Row],[Conversions]]/tbl_Data[[#This Row],[Clicks]]</f>
        <v>4.7975238586535983E-2</v>
      </c>
      <c r="K887" s="9">
        <f>tbl_Data[[#This Row],[Ad Cost]]/tbl_Data[[#This Row],[Conversions]]</f>
        <v>89.967741935483872</v>
      </c>
      <c r="L887" s="10">
        <f>(tbl_Data[[#This Row],[Clicks]]/tbl_Data[[#This Row],[Impressions]])</f>
        <v>1.2341513259884829E-2</v>
      </c>
      <c r="M887" s="9">
        <f>tbl_Data[[#This Row],[Revenue from Ads]]/tbl_Data[[#This Row],[Ad Cost]]</f>
        <v>1.3640068124775906</v>
      </c>
    </row>
    <row r="888" spans="1:13" x14ac:dyDescent="0.35">
      <c r="A888" s="8">
        <v>45255</v>
      </c>
      <c r="B888" t="s">
        <v>16</v>
      </c>
      <c r="C888" s="9">
        <v>30230</v>
      </c>
      <c r="D888">
        <v>437485</v>
      </c>
      <c r="E888">
        <v>6960</v>
      </c>
      <c r="F888" t="s">
        <v>13</v>
      </c>
      <c r="G888">
        <v>463</v>
      </c>
      <c r="H888" s="9">
        <v>63795.83</v>
      </c>
      <c r="I888" s="9">
        <f>tbl_Data[[#This Row],[Ad Cost]]/tbl_Data[[#This Row],[Impressions]]</f>
        <v>6.9099511983267997E-2</v>
      </c>
      <c r="J888" s="10">
        <f>tbl_Data[[#This Row],[Conversions]]/tbl_Data[[#This Row],[Clicks]]</f>
        <v>6.652298850574713E-2</v>
      </c>
      <c r="K888" s="9">
        <f>tbl_Data[[#This Row],[Ad Cost]]/tbl_Data[[#This Row],[Conversions]]</f>
        <v>65.291576673866089</v>
      </c>
      <c r="L888" s="10">
        <f>(tbl_Data[[#This Row],[Clicks]]/tbl_Data[[#This Row],[Impressions]])</f>
        <v>1.5909116884007451E-2</v>
      </c>
      <c r="M888" s="9">
        <f>tbl_Data[[#This Row],[Revenue from Ads]]/tbl_Data[[#This Row],[Ad Cost]]</f>
        <v>2.1103483294740326</v>
      </c>
    </row>
    <row r="889" spans="1:13" x14ac:dyDescent="0.35">
      <c r="A889" s="8">
        <v>45255</v>
      </c>
      <c r="B889" t="s">
        <v>12</v>
      </c>
      <c r="C889" s="9">
        <v>13053</v>
      </c>
      <c r="D889">
        <v>430677</v>
      </c>
      <c r="E889">
        <v>17571</v>
      </c>
      <c r="F889" t="s">
        <v>11</v>
      </c>
      <c r="G889">
        <v>480</v>
      </c>
      <c r="H889" s="9">
        <v>39319.879999999997</v>
      </c>
      <c r="I889" s="9">
        <f>tbl_Data[[#This Row],[Ad Cost]]/tbl_Data[[#This Row],[Impressions]]</f>
        <v>3.0308096322766251E-2</v>
      </c>
      <c r="J889" s="10">
        <f>tbl_Data[[#This Row],[Conversions]]/tbl_Data[[#This Row],[Clicks]]</f>
        <v>2.7317739457059929E-2</v>
      </c>
      <c r="K889" s="9">
        <f>tbl_Data[[#This Row],[Ad Cost]]/tbl_Data[[#This Row],[Conversions]]</f>
        <v>27.193750000000001</v>
      </c>
      <c r="L889" s="10">
        <f>(tbl_Data[[#This Row],[Clicks]]/tbl_Data[[#This Row],[Impressions]])</f>
        <v>4.0798556690977227E-2</v>
      </c>
      <c r="M889" s="9">
        <f>tbl_Data[[#This Row],[Revenue from Ads]]/tbl_Data[[#This Row],[Ad Cost]]</f>
        <v>3.0123251359840646</v>
      </c>
    </row>
    <row r="890" spans="1:13" x14ac:dyDescent="0.35">
      <c r="A890" s="8">
        <v>45255</v>
      </c>
      <c r="B890" t="s">
        <v>15</v>
      </c>
      <c r="C890" s="9">
        <v>35853</v>
      </c>
      <c r="D890">
        <v>285654</v>
      </c>
      <c r="E890">
        <v>7501</v>
      </c>
      <c r="F890" t="s">
        <v>22</v>
      </c>
      <c r="G890">
        <v>434</v>
      </c>
      <c r="H890" s="9">
        <v>123269</v>
      </c>
      <c r="I890" s="9">
        <f>tbl_Data[[#This Row],[Ad Cost]]/tbl_Data[[#This Row],[Impressions]]</f>
        <v>0.12551198302841898</v>
      </c>
      <c r="J890" s="10">
        <f>tbl_Data[[#This Row],[Conversions]]/tbl_Data[[#This Row],[Clicks]]</f>
        <v>5.7858952139714703E-2</v>
      </c>
      <c r="K890" s="9">
        <f>tbl_Data[[#This Row],[Ad Cost]]/tbl_Data[[#This Row],[Conversions]]</f>
        <v>82.610599078341011</v>
      </c>
      <c r="L890" s="10">
        <f>(tbl_Data[[#This Row],[Clicks]]/tbl_Data[[#This Row],[Impressions]])</f>
        <v>2.6259040657578749E-2</v>
      </c>
      <c r="M890" s="9">
        <f>tbl_Data[[#This Row],[Revenue from Ads]]/tbl_Data[[#This Row],[Ad Cost]]</f>
        <v>3.438178116196692</v>
      </c>
    </row>
    <row r="891" spans="1:13" x14ac:dyDescent="0.35">
      <c r="A891" s="8">
        <v>45256</v>
      </c>
      <c r="B891" t="s">
        <v>17</v>
      </c>
      <c r="C891" s="9">
        <v>14972</v>
      </c>
      <c r="D891">
        <v>342106</v>
      </c>
      <c r="E891">
        <v>17521</v>
      </c>
      <c r="F891" t="s">
        <v>11</v>
      </c>
      <c r="G891">
        <v>680</v>
      </c>
      <c r="H891" s="9">
        <v>65071.7</v>
      </c>
      <c r="I891" s="9">
        <f>tbl_Data[[#This Row],[Ad Cost]]/tbl_Data[[#This Row],[Impressions]]</f>
        <v>4.3764213430924917E-2</v>
      </c>
      <c r="J891" s="10">
        <f>tbl_Data[[#This Row],[Conversions]]/tbl_Data[[#This Row],[Clicks]]</f>
        <v>3.8810570172935335E-2</v>
      </c>
      <c r="K891" s="9">
        <f>tbl_Data[[#This Row],[Ad Cost]]/tbl_Data[[#This Row],[Conversions]]</f>
        <v>22.017647058823531</v>
      </c>
      <c r="L891" s="10">
        <f>(tbl_Data[[#This Row],[Clicks]]/tbl_Data[[#This Row],[Impressions]])</f>
        <v>5.1215120459740547E-2</v>
      </c>
      <c r="M891" s="9">
        <f>tbl_Data[[#This Row],[Revenue from Ads]]/tbl_Data[[#This Row],[Ad Cost]]</f>
        <v>4.346226289072936</v>
      </c>
    </row>
    <row r="892" spans="1:13" x14ac:dyDescent="0.35">
      <c r="A892" s="8">
        <v>45256</v>
      </c>
      <c r="B892" t="s">
        <v>20</v>
      </c>
      <c r="C892" s="9">
        <v>17639</v>
      </c>
      <c r="D892">
        <v>355780</v>
      </c>
      <c r="E892">
        <v>6233</v>
      </c>
      <c r="F892" t="s">
        <v>11</v>
      </c>
      <c r="G892">
        <v>243</v>
      </c>
      <c r="H892" s="9">
        <v>26455.200000000001</v>
      </c>
      <c r="I892" s="9">
        <f>tbl_Data[[#This Row],[Ad Cost]]/tbl_Data[[#This Row],[Impressions]]</f>
        <v>4.9578391140592502E-2</v>
      </c>
      <c r="J892" s="10">
        <f>tbl_Data[[#This Row],[Conversions]]/tbl_Data[[#This Row],[Clicks]]</f>
        <v>3.8986042034333389E-2</v>
      </c>
      <c r="K892" s="9">
        <f>tbl_Data[[#This Row],[Ad Cost]]/tbl_Data[[#This Row],[Conversions]]</f>
        <v>72.588477366255148</v>
      </c>
      <c r="L892" s="10">
        <f>(tbl_Data[[#This Row],[Clicks]]/tbl_Data[[#This Row],[Impressions]])</f>
        <v>1.7519253471246277E-2</v>
      </c>
      <c r="M892" s="9">
        <f>tbl_Data[[#This Row],[Revenue from Ads]]/tbl_Data[[#This Row],[Ad Cost]]</f>
        <v>1.4998129145643178</v>
      </c>
    </row>
    <row r="893" spans="1:13" x14ac:dyDescent="0.35">
      <c r="A893" s="8">
        <v>45256</v>
      </c>
      <c r="B893" t="s">
        <v>20</v>
      </c>
      <c r="C893" s="9">
        <v>35798</v>
      </c>
      <c r="D893">
        <v>492649</v>
      </c>
      <c r="E893">
        <v>17471</v>
      </c>
      <c r="F893" t="s">
        <v>24</v>
      </c>
      <c r="G893">
        <v>168</v>
      </c>
      <c r="H893" s="9">
        <v>11885.25</v>
      </c>
      <c r="I893" s="9">
        <f>tbl_Data[[#This Row],[Ad Cost]]/tbl_Data[[#This Row],[Impressions]]</f>
        <v>7.2664310695850387E-2</v>
      </c>
      <c r="J893" s="10">
        <f>tbl_Data[[#This Row],[Conversions]]/tbl_Data[[#This Row],[Clicks]]</f>
        <v>9.6159349779634824E-3</v>
      </c>
      <c r="K893" s="9">
        <f>tbl_Data[[#This Row],[Ad Cost]]/tbl_Data[[#This Row],[Conversions]]</f>
        <v>213.08333333333334</v>
      </c>
      <c r="L893" s="10">
        <f>(tbl_Data[[#This Row],[Clicks]]/tbl_Data[[#This Row],[Impressions]])</f>
        <v>3.5463382651745971E-2</v>
      </c>
      <c r="M893" s="9">
        <f>tbl_Data[[#This Row],[Revenue from Ads]]/tbl_Data[[#This Row],[Ad Cost]]</f>
        <v>0.33200877143974522</v>
      </c>
    </row>
    <row r="894" spans="1:13" x14ac:dyDescent="0.35">
      <c r="A894" s="8">
        <v>45256</v>
      </c>
      <c r="B894" t="s">
        <v>12</v>
      </c>
      <c r="C894" s="9">
        <v>37764</v>
      </c>
      <c r="D894">
        <v>201183</v>
      </c>
      <c r="E894">
        <v>9033</v>
      </c>
      <c r="F894" t="s">
        <v>11</v>
      </c>
      <c r="G894">
        <v>375</v>
      </c>
      <c r="H894" s="9">
        <v>55672.54</v>
      </c>
      <c r="I894" s="9">
        <f>tbl_Data[[#This Row],[Ad Cost]]/tbl_Data[[#This Row],[Impressions]]</f>
        <v>0.18770969714140856</v>
      </c>
      <c r="J894" s="10">
        <f>tbl_Data[[#This Row],[Conversions]]/tbl_Data[[#This Row],[Clicks]]</f>
        <v>4.1514447027565592E-2</v>
      </c>
      <c r="K894" s="9">
        <f>tbl_Data[[#This Row],[Ad Cost]]/tbl_Data[[#This Row],[Conversions]]</f>
        <v>100.70399999999999</v>
      </c>
      <c r="L894" s="10">
        <f>(tbl_Data[[#This Row],[Clicks]]/tbl_Data[[#This Row],[Impressions]])</f>
        <v>4.48994199311075E-2</v>
      </c>
      <c r="M894" s="9">
        <f>tbl_Data[[#This Row],[Revenue from Ads]]/tbl_Data[[#This Row],[Ad Cost]]</f>
        <v>1.4742225399851712</v>
      </c>
    </row>
    <row r="895" spans="1:13" x14ac:dyDescent="0.35">
      <c r="A895" s="8">
        <v>45256</v>
      </c>
      <c r="B895" t="s">
        <v>20</v>
      </c>
      <c r="C895" s="9">
        <v>7170.4</v>
      </c>
      <c r="D895">
        <v>362734</v>
      </c>
      <c r="E895">
        <v>13716</v>
      </c>
      <c r="F895" t="s">
        <v>11</v>
      </c>
      <c r="G895">
        <v>102</v>
      </c>
      <c r="H895" s="9">
        <v>4475.47</v>
      </c>
      <c r="I895" s="9">
        <f>tbl_Data[[#This Row],[Ad Cost]]/tbl_Data[[#This Row],[Impressions]]</f>
        <v>1.9767653431991487E-2</v>
      </c>
      <c r="J895" s="10">
        <f>tbl_Data[[#This Row],[Conversions]]/tbl_Data[[#This Row],[Clicks]]</f>
        <v>7.4365704286964126E-3</v>
      </c>
      <c r="K895" s="9">
        <f>tbl_Data[[#This Row],[Ad Cost]]/tbl_Data[[#This Row],[Conversions]]</f>
        <v>70.298039215686273</v>
      </c>
      <c r="L895" s="10">
        <f>(tbl_Data[[#This Row],[Clicks]]/tbl_Data[[#This Row],[Impressions]])</f>
        <v>3.7812832543957835E-2</v>
      </c>
      <c r="M895" s="9">
        <f>tbl_Data[[#This Row],[Revenue from Ads]]/tbl_Data[[#This Row],[Ad Cost]]</f>
        <v>0.62415904273122846</v>
      </c>
    </row>
    <row r="896" spans="1:13" x14ac:dyDescent="0.35">
      <c r="A896" s="8">
        <v>45256</v>
      </c>
      <c r="B896" t="s">
        <v>20</v>
      </c>
      <c r="C896" s="9">
        <v>24167</v>
      </c>
      <c r="D896">
        <v>417575</v>
      </c>
      <c r="E896">
        <v>4091</v>
      </c>
      <c r="F896" t="s">
        <v>11</v>
      </c>
      <c r="G896">
        <v>136</v>
      </c>
      <c r="H896" s="9">
        <v>28164.75</v>
      </c>
      <c r="I896" s="9">
        <f>tbl_Data[[#This Row],[Ad Cost]]/tbl_Data[[#This Row],[Impressions]]</f>
        <v>5.7874633299407292E-2</v>
      </c>
      <c r="J896" s="10">
        <f>tbl_Data[[#This Row],[Conversions]]/tbl_Data[[#This Row],[Clicks]]</f>
        <v>3.3243705695428991E-2</v>
      </c>
      <c r="K896" s="9">
        <f>tbl_Data[[#This Row],[Ad Cost]]/tbl_Data[[#This Row],[Conversions]]</f>
        <v>177.6985294117647</v>
      </c>
      <c r="L896" s="10">
        <f>(tbl_Data[[#This Row],[Clicks]]/tbl_Data[[#This Row],[Impressions]])</f>
        <v>9.7970424474645278E-3</v>
      </c>
      <c r="M896" s="9">
        <f>tbl_Data[[#This Row],[Revenue from Ads]]/tbl_Data[[#This Row],[Ad Cost]]</f>
        <v>1.1654218562502585</v>
      </c>
    </row>
    <row r="897" spans="1:13" x14ac:dyDescent="0.35">
      <c r="A897" s="8">
        <v>45257</v>
      </c>
      <c r="B897" t="s">
        <v>16</v>
      </c>
      <c r="C897" s="9">
        <v>21317</v>
      </c>
      <c r="D897">
        <v>260564</v>
      </c>
      <c r="E897">
        <v>14174</v>
      </c>
      <c r="F897" t="s">
        <v>21</v>
      </c>
      <c r="G897">
        <v>224</v>
      </c>
      <c r="H897" s="9">
        <v>23805.37</v>
      </c>
      <c r="I897" s="9">
        <f>tbl_Data[[#This Row],[Ad Cost]]/tbl_Data[[#This Row],[Impressions]]</f>
        <v>8.181099461168849E-2</v>
      </c>
      <c r="J897" s="10">
        <f>tbl_Data[[#This Row],[Conversions]]/tbl_Data[[#This Row],[Clicks]]</f>
        <v>1.5803584027091859E-2</v>
      </c>
      <c r="K897" s="9">
        <f>tbl_Data[[#This Row],[Ad Cost]]/tbl_Data[[#This Row],[Conversions]]</f>
        <v>95.165178571428569</v>
      </c>
      <c r="L897" s="10">
        <f>(tbl_Data[[#This Row],[Clicks]]/tbl_Data[[#This Row],[Impressions]])</f>
        <v>5.4397384135951243E-2</v>
      </c>
      <c r="M897" s="9">
        <f>tbl_Data[[#This Row],[Revenue from Ads]]/tbl_Data[[#This Row],[Ad Cost]]</f>
        <v>1.1167317164704227</v>
      </c>
    </row>
    <row r="898" spans="1:13" x14ac:dyDescent="0.35">
      <c r="A898" s="8">
        <v>45257</v>
      </c>
      <c r="B898" t="s">
        <v>20</v>
      </c>
      <c r="C898" s="9">
        <v>9162</v>
      </c>
      <c r="D898">
        <v>498624</v>
      </c>
      <c r="E898">
        <v>19386</v>
      </c>
      <c r="F898" t="s">
        <v>11</v>
      </c>
      <c r="G898">
        <v>207</v>
      </c>
      <c r="H898" s="9">
        <v>57010.03</v>
      </c>
      <c r="I898" s="9">
        <f>tbl_Data[[#This Row],[Ad Cost]]/tbl_Data[[#This Row],[Impressions]]</f>
        <v>1.8374566807855219E-2</v>
      </c>
      <c r="J898" s="10">
        <f>tbl_Data[[#This Row],[Conversions]]/tbl_Data[[#This Row],[Clicks]]</f>
        <v>1.0677808727948004E-2</v>
      </c>
      <c r="K898" s="9">
        <f>tbl_Data[[#This Row],[Ad Cost]]/tbl_Data[[#This Row],[Conversions]]</f>
        <v>44.260869565217391</v>
      </c>
      <c r="L898" s="10">
        <f>(tbl_Data[[#This Row],[Clicks]]/tbl_Data[[#This Row],[Impressions]])</f>
        <v>3.8878994994224106E-2</v>
      </c>
      <c r="M898" s="9">
        <f>tbl_Data[[#This Row],[Revenue from Ads]]/tbl_Data[[#This Row],[Ad Cost]]</f>
        <v>6.2224437895655971</v>
      </c>
    </row>
    <row r="899" spans="1:13" x14ac:dyDescent="0.35">
      <c r="A899" s="8">
        <v>45257</v>
      </c>
      <c r="B899" t="s">
        <v>14</v>
      </c>
      <c r="C899" s="9">
        <v>4472.7</v>
      </c>
      <c r="D899">
        <v>347107</v>
      </c>
      <c r="E899">
        <v>9661</v>
      </c>
      <c r="F899" t="s">
        <v>11</v>
      </c>
      <c r="G899">
        <v>315</v>
      </c>
      <c r="H899" s="9">
        <v>43151.1</v>
      </c>
      <c r="I899" s="9">
        <f>tbl_Data[[#This Row],[Ad Cost]]/tbl_Data[[#This Row],[Impressions]]</f>
        <v>1.28856519747513E-2</v>
      </c>
      <c r="J899" s="10">
        <f>tbl_Data[[#This Row],[Conversions]]/tbl_Data[[#This Row],[Clicks]]</f>
        <v>3.260532036021116E-2</v>
      </c>
      <c r="K899" s="9">
        <f>tbl_Data[[#This Row],[Ad Cost]]/tbl_Data[[#This Row],[Conversions]]</f>
        <v>14.199047619047619</v>
      </c>
      <c r="L899" s="10">
        <f>(tbl_Data[[#This Row],[Clicks]]/tbl_Data[[#This Row],[Impressions]])</f>
        <v>2.7832916074870286E-2</v>
      </c>
      <c r="M899" s="9">
        <f>tbl_Data[[#This Row],[Revenue from Ads]]/tbl_Data[[#This Row],[Ad Cost]]</f>
        <v>9.6476624857468636</v>
      </c>
    </row>
    <row r="900" spans="1:13" x14ac:dyDescent="0.35">
      <c r="A900" s="8">
        <v>45257</v>
      </c>
      <c r="B900" t="s">
        <v>12</v>
      </c>
      <c r="C900" s="9">
        <v>9278.2000000000007</v>
      </c>
      <c r="D900">
        <v>436286</v>
      </c>
      <c r="E900">
        <v>12531</v>
      </c>
      <c r="F900" t="s">
        <v>18</v>
      </c>
      <c r="G900">
        <v>837</v>
      </c>
      <c r="H900" s="9">
        <v>46402.81</v>
      </c>
      <c r="I900" s="9">
        <f>tbl_Data[[#This Row],[Ad Cost]]/tbl_Data[[#This Row],[Impressions]]</f>
        <v>2.1266325300376362E-2</v>
      </c>
      <c r="J900" s="10">
        <f>tbl_Data[[#This Row],[Conversions]]/tbl_Data[[#This Row],[Clicks]]</f>
        <v>6.6794350011970316E-2</v>
      </c>
      <c r="K900" s="9">
        <f>tbl_Data[[#This Row],[Ad Cost]]/tbl_Data[[#This Row],[Conversions]]</f>
        <v>11.085065710872163</v>
      </c>
      <c r="L900" s="10">
        <f>(tbl_Data[[#This Row],[Clicks]]/tbl_Data[[#This Row],[Impressions]])</f>
        <v>2.8721985119852574E-2</v>
      </c>
      <c r="M900" s="9">
        <f>tbl_Data[[#This Row],[Revenue from Ads]]/tbl_Data[[#This Row],[Ad Cost]]</f>
        <v>5.0012728762044354</v>
      </c>
    </row>
    <row r="901" spans="1:13" x14ac:dyDescent="0.35">
      <c r="A901" s="8">
        <v>45258</v>
      </c>
      <c r="B901" t="s">
        <v>19</v>
      </c>
      <c r="C901" s="9">
        <v>14083</v>
      </c>
      <c r="D901">
        <v>389957</v>
      </c>
      <c r="E901">
        <v>13776</v>
      </c>
      <c r="F901" t="s">
        <v>13</v>
      </c>
      <c r="G901" s="11">
        <v>661</v>
      </c>
      <c r="H901" s="9">
        <v>57291.76</v>
      </c>
      <c r="I901" s="9">
        <f>tbl_Data[[#This Row],[Ad Cost]]/tbl_Data[[#This Row],[Impressions]]</f>
        <v>3.6114238236523516E-2</v>
      </c>
      <c r="J901" s="10">
        <f>tbl_Data[[#This Row],[Conversions]]/tbl_Data[[#This Row],[Clicks]]</f>
        <v>4.798199767711963E-2</v>
      </c>
      <c r="K901" s="9">
        <f>tbl_Data[[#This Row],[Ad Cost]]/tbl_Data[[#This Row],[Conversions]]</f>
        <v>21.305597579425115</v>
      </c>
      <c r="L901" s="10">
        <f>(tbl_Data[[#This Row],[Clicks]]/tbl_Data[[#This Row],[Impressions]])</f>
        <v>3.5326971948189158E-2</v>
      </c>
      <c r="M901" s="9">
        <f>tbl_Data[[#This Row],[Revenue from Ads]]/tbl_Data[[#This Row],[Ad Cost]]</f>
        <v>4.0681502520769728</v>
      </c>
    </row>
    <row r="902" spans="1:13" x14ac:dyDescent="0.35">
      <c r="A902" s="8">
        <v>45258</v>
      </c>
      <c r="B902" t="s">
        <v>17</v>
      </c>
      <c r="C902" s="9">
        <v>24866</v>
      </c>
      <c r="D902">
        <v>256784</v>
      </c>
      <c r="E902">
        <v>15838</v>
      </c>
      <c r="F902" t="s">
        <v>22</v>
      </c>
      <c r="G902">
        <v>269</v>
      </c>
      <c r="H902" s="9">
        <v>23473.94</v>
      </c>
      <c r="I902" s="9">
        <f>tbl_Data[[#This Row],[Ad Cost]]/tbl_Data[[#This Row],[Impressions]]</f>
        <v>9.6836251479842983E-2</v>
      </c>
      <c r="J902" s="10">
        <f>tbl_Data[[#This Row],[Conversions]]/tbl_Data[[#This Row],[Clicks]]</f>
        <v>1.698446773582523E-2</v>
      </c>
      <c r="K902" s="9">
        <f>tbl_Data[[#This Row],[Ad Cost]]/tbl_Data[[#This Row],[Conversions]]</f>
        <v>92.438661710037181</v>
      </c>
      <c r="L902" s="10">
        <f>(tbl_Data[[#This Row],[Clicks]]/tbl_Data[[#This Row],[Impressions]])</f>
        <v>6.1678297713253165E-2</v>
      </c>
      <c r="M902" s="9">
        <f>tbl_Data[[#This Row],[Revenue from Ads]]/tbl_Data[[#This Row],[Ad Cost]]</f>
        <v>0.94401753398214427</v>
      </c>
    </row>
    <row r="903" spans="1:13" x14ac:dyDescent="0.35">
      <c r="A903" s="8">
        <v>45258</v>
      </c>
      <c r="B903" t="s">
        <v>17</v>
      </c>
      <c r="C903" s="9">
        <v>26335</v>
      </c>
      <c r="D903">
        <v>416877</v>
      </c>
      <c r="E903">
        <v>3598</v>
      </c>
      <c r="F903" t="s">
        <v>11</v>
      </c>
      <c r="G903">
        <v>39</v>
      </c>
      <c r="H903" s="9">
        <v>14104.46</v>
      </c>
      <c r="I903" s="9">
        <f>tbl_Data[[#This Row],[Ad Cost]]/tbl_Data[[#This Row],[Impressions]]</f>
        <v>6.3172110718509297E-2</v>
      </c>
      <c r="J903" s="10">
        <f>tbl_Data[[#This Row],[Conversions]]/tbl_Data[[#This Row],[Clicks]]</f>
        <v>1.0839355197331851E-2</v>
      </c>
      <c r="K903" s="9">
        <f>tbl_Data[[#This Row],[Ad Cost]]/tbl_Data[[#This Row],[Conversions]]</f>
        <v>675.25641025641028</v>
      </c>
      <c r="L903" s="10">
        <f>(tbl_Data[[#This Row],[Clicks]]/tbl_Data[[#This Row],[Impressions]])</f>
        <v>8.6308431503776886E-3</v>
      </c>
      <c r="M903" s="9">
        <f>tbl_Data[[#This Row],[Revenue from Ads]]/tbl_Data[[#This Row],[Ad Cost]]</f>
        <v>0.53557850768938675</v>
      </c>
    </row>
    <row r="904" spans="1:13" x14ac:dyDescent="0.35">
      <c r="A904" s="8">
        <v>45258</v>
      </c>
      <c r="B904" t="s">
        <v>15</v>
      </c>
      <c r="C904" s="9">
        <v>34520</v>
      </c>
      <c r="D904">
        <v>340583</v>
      </c>
      <c r="E904">
        <v>3979</v>
      </c>
      <c r="F904" t="s">
        <v>13</v>
      </c>
      <c r="G904">
        <v>347</v>
      </c>
      <c r="H904" s="9">
        <v>62722.03</v>
      </c>
      <c r="I904" s="9">
        <f>tbl_Data[[#This Row],[Ad Cost]]/tbl_Data[[#This Row],[Impressions]]</f>
        <v>0.10135561669255365</v>
      </c>
      <c r="J904" s="10">
        <f>tbl_Data[[#This Row],[Conversions]]/tbl_Data[[#This Row],[Clicks]]</f>
        <v>8.7207841166122138E-2</v>
      </c>
      <c r="K904" s="9">
        <f>tbl_Data[[#This Row],[Ad Cost]]/tbl_Data[[#This Row],[Conversions]]</f>
        <v>99.481268011527376</v>
      </c>
      <c r="L904" s="10">
        <f>(tbl_Data[[#This Row],[Clicks]]/tbl_Data[[#This Row],[Impressions]])</f>
        <v>1.1682908424671812E-2</v>
      </c>
      <c r="M904" s="9">
        <f>tbl_Data[[#This Row],[Revenue from Ads]]/tbl_Data[[#This Row],[Ad Cost]]</f>
        <v>1.8169765353418308</v>
      </c>
    </row>
    <row r="905" spans="1:13" x14ac:dyDescent="0.35">
      <c r="A905" s="8">
        <v>45258</v>
      </c>
      <c r="B905" t="s">
        <v>17</v>
      </c>
      <c r="C905" s="9">
        <v>14810</v>
      </c>
      <c r="D905">
        <v>343872</v>
      </c>
      <c r="E905">
        <v>13912</v>
      </c>
      <c r="F905" t="s">
        <v>13</v>
      </c>
      <c r="G905">
        <v>145</v>
      </c>
      <c r="H905" s="9">
        <v>69221.98</v>
      </c>
      <c r="I905" s="9">
        <f>tbl_Data[[#This Row],[Ad Cost]]/tbl_Data[[#This Row],[Impressions]]</f>
        <v>4.3068351014330916E-2</v>
      </c>
      <c r="J905" s="10">
        <f>tbl_Data[[#This Row],[Conversions]]/tbl_Data[[#This Row],[Clicks]]</f>
        <v>1.0422656699252445E-2</v>
      </c>
      <c r="K905" s="9">
        <f>tbl_Data[[#This Row],[Ad Cost]]/tbl_Data[[#This Row],[Conversions]]</f>
        <v>102.13793103448276</v>
      </c>
      <c r="L905" s="10">
        <f>(tbl_Data[[#This Row],[Clicks]]/tbl_Data[[#This Row],[Impressions]])</f>
        <v>4.0456914200632792E-2</v>
      </c>
      <c r="M905" s="9">
        <f>tbl_Data[[#This Row],[Revenue from Ads]]/tbl_Data[[#This Row],[Ad Cost]]</f>
        <v>4.6740027008777849</v>
      </c>
    </row>
    <row r="906" spans="1:13" x14ac:dyDescent="0.35">
      <c r="A906" s="8">
        <v>45258</v>
      </c>
      <c r="B906" t="s">
        <v>14</v>
      </c>
      <c r="C906" s="9">
        <v>12747</v>
      </c>
      <c r="D906">
        <v>297797</v>
      </c>
      <c r="E906">
        <v>16669</v>
      </c>
      <c r="F906" t="s">
        <v>13</v>
      </c>
      <c r="G906">
        <v>275</v>
      </c>
      <c r="H906" s="9">
        <v>47624.33</v>
      </c>
      <c r="I906" s="9">
        <f>tbl_Data[[#This Row],[Ad Cost]]/tbl_Data[[#This Row],[Impressions]]</f>
        <v>4.2804326437136705E-2</v>
      </c>
      <c r="J906" s="10">
        <f>tbl_Data[[#This Row],[Conversions]]/tbl_Data[[#This Row],[Clicks]]</f>
        <v>1.6497690323354731E-2</v>
      </c>
      <c r="K906" s="9">
        <f>tbl_Data[[#This Row],[Ad Cost]]/tbl_Data[[#This Row],[Conversions]]</f>
        <v>46.352727272727272</v>
      </c>
      <c r="L906" s="10">
        <f>(tbl_Data[[#This Row],[Clicks]]/tbl_Data[[#This Row],[Impressions]])</f>
        <v>5.5974371803611186E-2</v>
      </c>
      <c r="M906" s="9">
        <f>tbl_Data[[#This Row],[Revenue from Ads]]/tbl_Data[[#This Row],[Ad Cost]]</f>
        <v>3.7361206558405899</v>
      </c>
    </row>
    <row r="907" spans="1:13" x14ac:dyDescent="0.35">
      <c r="A907" s="8">
        <v>45259</v>
      </c>
      <c r="B907" t="s">
        <v>19</v>
      </c>
      <c r="C907" s="9">
        <v>20229</v>
      </c>
      <c r="D907">
        <v>279198</v>
      </c>
      <c r="E907">
        <v>8908</v>
      </c>
      <c r="F907" t="s">
        <v>22</v>
      </c>
      <c r="G907">
        <v>279</v>
      </c>
      <c r="H907" s="9">
        <v>5749.63</v>
      </c>
      <c r="I907" s="9">
        <f>tbl_Data[[#This Row],[Ad Cost]]/tbl_Data[[#This Row],[Impressions]]</f>
        <v>7.2453957406571678E-2</v>
      </c>
      <c r="J907" s="10">
        <f>tbl_Data[[#This Row],[Conversions]]/tbl_Data[[#This Row],[Clicks]]</f>
        <v>3.1320161652447241E-2</v>
      </c>
      <c r="K907" s="9">
        <f>tbl_Data[[#This Row],[Ad Cost]]/tbl_Data[[#This Row],[Conversions]]</f>
        <v>72.505376344086017</v>
      </c>
      <c r="L907" s="10">
        <f>(tbl_Data[[#This Row],[Clicks]]/tbl_Data[[#This Row],[Impressions]])</f>
        <v>3.190567267673837E-2</v>
      </c>
      <c r="M907" s="9">
        <f>tbl_Data[[#This Row],[Revenue from Ads]]/tbl_Data[[#This Row],[Ad Cost]]</f>
        <v>0.28422709970833954</v>
      </c>
    </row>
    <row r="908" spans="1:13" x14ac:dyDescent="0.35">
      <c r="A908" s="8">
        <v>45259</v>
      </c>
      <c r="B908" t="s">
        <v>19</v>
      </c>
      <c r="C908" s="9">
        <v>6976.2</v>
      </c>
      <c r="D908">
        <v>221258</v>
      </c>
      <c r="E908">
        <v>6237</v>
      </c>
      <c r="F908" t="s">
        <v>11</v>
      </c>
      <c r="G908">
        <v>381</v>
      </c>
      <c r="H908" s="9">
        <v>3944.58</v>
      </c>
      <c r="I908" s="9">
        <f>tbl_Data[[#This Row],[Ad Cost]]/tbl_Data[[#This Row],[Impressions]]</f>
        <v>3.1529707400410383E-2</v>
      </c>
      <c r="J908" s="10">
        <f>tbl_Data[[#This Row],[Conversions]]/tbl_Data[[#This Row],[Clicks]]</f>
        <v>6.1087061087061086E-2</v>
      </c>
      <c r="K908" s="9">
        <f>tbl_Data[[#This Row],[Ad Cost]]/tbl_Data[[#This Row],[Conversions]]</f>
        <v>18.31023622047244</v>
      </c>
      <c r="L908" s="10">
        <f>(tbl_Data[[#This Row],[Clicks]]/tbl_Data[[#This Row],[Impressions]])</f>
        <v>2.8188811252022525E-2</v>
      </c>
      <c r="M908" s="9">
        <f>tbl_Data[[#This Row],[Revenue from Ads]]/tbl_Data[[#This Row],[Ad Cost]]</f>
        <v>0.56543390384449987</v>
      </c>
    </row>
    <row r="909" spans="1:13" x14ac:dyDescent="0.35">
      <c r="A909" s="8">
        <v>45259</v>
      </c>
      <c r="B909" t="s">
        <v>19</v>
      </c>
      <c r="C909" s="9">
        <v>19414</v>
      </c>
      <c r="D909">
        <v>400997</v>
      </c>
      <c r="E909">
        <v>3334</v>
      </c>
      <c r="F909" t="s">
        <v>11</v>
      </c>
      <c r="G909">
        <v>77</v>
      </c>
      <c r="H909" s="9">
        <v>41749.379999999997</v>
      </c>
      <c r="I909" s="9">
        <f>tbl_Data[[#This Row],[Ad Cost]]/tbl_Data[[#This Row],[Impressions]]</f>
        <v>4.841432728923159E-2</v>
      </c>
      <c r="J909" s="10">
        <f>tbl_Data[[#This Row],[Conversions]]/tbl_Data[[#This Row],[Clicks]]</f>
        <v>2.3095380923815238E-2</v>
      </c>
      <c r="K909" s="9">
        <f>tbl_Data[[#This Row],[Ad Cost]]/tbl_Data[[#This Row],[Conversions]]</f>
        <v>252.12987012987014</v>
      </c>
      <c r="L909" s="10">
        <f>(tbl_Data[[#This Row],[Clicks]]/tbl_Data[[#This Row],[Impressions]])</f>
        <v>8.3142766654114627E-3</v>
      </c>
      <c r="M909" s="9">
        <f>tbl_Data[[#This Row],[Revenue from Ads]]/tbl_Data[[#This Row],[Ad Cost]]</f>
        <v>2.1504780055629955</v>
      </c>
    </row>
    <row r="910" spans="1:13" x14ac:dyDescent="0.35">
      <c r="A910" s="8">
        <v>45260</v>
      </c>
      <c r="B910" t="s">
        <v>20</v>
      </c>
      <c r="C910" s="9">
        <v>4130.3</v>
      </c>
      <c r="D910">
        <v>449464</v>
      </c>
      <c r="E910">
        <v>14236</v>
      </c>
      <c r="F910" t="s">
        <v>11</v>
      </c>
      <c r="G910">
        <v>996</v>
      </c>
      <c r="H910" s="9">
        <v>71685.66</v>
      </c>
      <c r="I910" s="9">
        <f>tbl_Data[[#This Row],[Ad Cost]]/tbl_Data[[#This Row],[Impressions]]</f>
        <v>9.1893900290123346E-3</v>
      </c>
      <c r="J910" s="10">
        <f>tbl_Data[[#This Row],[Conversions]]/tbl_Data[[#This Row],[Clicks]]</f>
        <v>6.9963472885642031E-2</v>
      </c>
      <c r="K910" s="9">
        <f>tbl_Data[[#This Row],[Ad Cost]]/tbl_Data[[#This Row],[Conversions]]</f>
        <v>4.1468875502008036</v>
      </c>
      <c r="L910" s="10">
        <f>(tbl_Data[[#This Row],[Clicks]]/tbl_Data[[#This Row],[Impressions]])</f>
        <v>3.1673281953615864E-2</v>
      </c>
      <c r="M910" s="9">
        <f>tbl_Data[[#This Row],[Revenue from Ads]]/tbl_Data[[#This Row],[Ad Cost]]</f>
        <v>17.356041933999951</v>
      </c>
    </row>
    <row r="911" spans="1:13" x14ac:dyDescent="0.35">
      <c r="A911" s="8">
        <v>45260</v>
      </c>
      <c r="B911" t="s">
        <v>16</v>
      </c>
      <c r="C911" s="9">
        <v>38878</v>
      </c>
      <c r="D911">
        <v>274371</v>
      </c>
      <c r="E911">
        <v>17697</v>
      </c>
      <c r="F911" t="s">
        <v>11</v>
      </c>
      <c r="G911">
        <v>138</v>
      </c>
      <c r="H911" s="9">
        <v>36612.99</v>
      </c>
      <c r="I911" s="9">
        <f>tbl_Data[[#This Row],[Ad Cost]]/tbl_Data[[#This Row],[Impressions]]</f>
        <v>0.14169864890968797</v>
      </c>
      <c r="J911" s="10">
        <f>tbl_Data[[#This Row],[Conversions]]/tbl_Data[[#This Row],[Clicks]]</f>
        <v>7.7979318528564167E-3</v>
      </c>
      <c r="K911" s="9">
        <f>tbl_Data[[#This Row],[Ad Cost]]/tbl_Data[[#This Row],[Conversions]]</f>
        <v>281.72463768115944</v>
      </c>
      <c r="L911" s="10">
        <f>(tbl_Data[[#This Row],[Clicks]]/tbl_Data[[#This Row],[Impressions]])</f>
        <v>6.4500256951354182E-2</v>
      </c>
      <c r="M911" s="9">
        <f>tbl_Data[[#This Row],[Revenue from Ads]]/tbl_Data[[#This Row],[Ad Cost]]</f>
        <v>0.94174057307474657</v>
      </c>
    </row>
    <row r="912" spans="1:13" x14ac:dyDescent="0.35">
      <c r="A912" s="8">
        <v>45260</v>
      </c>
      <c r="B912" t="s">
        <v>15</v>
      </c>
      <c r="C912" s="9">
        <v>12798</v>
      </c>
      <c r="D912">
        <v>202019</v>
      </c>
      <c r="E912">
        <v>13447</v>
      </c>
      <c r="F912" t="s">
        <v>13</v>
      </c>
      <c r="G912">
        <v>371</v>
      </c>
      <c r="H912" s="9">
        <v>18556.009999999998</v>
      </c>
      <c r="I912" s="9">
        <f>tbl_Data[[#This Row],[Ad Cost]]/tbl_Data[[#This Row],[Impressions]]</f>
        <v>6.3350476935337768E-2</v>
      </c>
      <c r="J912" s="10">
        <f>tbl_Data[[#This Row],[Conversions]]/tbl_Data[[#This Row],[Clicks]]</f>
        <v>2.7589796980739198E-2</v>
      </c>
      <c r="K912" s="9">
        <f>tbl_Data[[#This Row],[Ad Cost]]/tbl_Data[[#This Row],[Conversions]]</f>
        <v>34.495956873315365</v>
      </c>
      <c r="L912" s="10">
        <f>(tbl_Data[[#This Row],[Clicks]]/tbl_Data[[#This Row],[Impressions]])</f>
        <v>6.6563046050124003E-2</v>
      </c>
      <c r="M912" s="9">
        <f>tbl_Data[[#This Row],[Revenue from Ads]]/tbl_Data[[#This Row],[Ad Cost]]</f>
        <v>1.4499148304422564</v>
      </c>
    </row>
    <row r="913" spans="1:13" x14ac:dyDescent="0.35">
      <c r="A913" s="8">
        <v>45260</v>
      </c>
      <c r="B913" t="s">
        <v>12</v>
      </c>
      <c r="C913" s="9">
        <v>8331.1</v>
      </c>
      <c r="D913">
        <v>289666</v>
      </c>
      <c r="E913">
        <v>4977</v>
      </c>
      <c r="F913" t="s">
        <v>11</v>
      </c>
      <c r="G913">
        <v>443</v>
      </c>
      <c r="H913" s="9">
        <v>6240.5</v>
      </c>
      <c r="I913" s="9">
        <f>tbl_Data[[#This Row],[Ad Cost]]/tbl_Data[[#This Row],[Impressions]]</f>
        <v>2.8761055836722296E-2</v>
      </c>
      <c r="J913" s="10">
        <f>tbl_Data[[#This Row],[Conversions]]/tbl_Data[[#This Row],[Clicks]]</f>
        <v>8.9009443439823185E-2</v>
      </c>
      <c r="K913" s="9">
        <f>tbl_Data[[#This Row],[Ad Cost]]/tbl_Data[[#This Row],[Conversions]]</f>
        <v>18.80609480812641</v>
      </c>
      <c r="L913" s="10">
        <f>(tbl_Data[[#This Row],[Clicks]]/tbl_Data[[#This Row],[Impressions]])</f>
        <v>1.7181857725794537E-2</v>
      </c>
      <c r="M913" s="9">
        <f>tbl_Data[[#This Row],[Revenue from Ads]]/tbl_Data[[#This Row],[Ad Cost]]</f>
        <v>0.74906074828053915</v>
      </c>
    </row>
    <row r="914" spans="1:13" x14ac:dyDescent="0.35">
      <c r="A914" s="8">
        <v>45260</v>
      </c>
      <c r="B914" t="s">
        <v>12</v>
      </c>
      <c r="C914" s="9">
        <v>16085</v>
      </c>
      <c r="D914">
        <v>397170</v>
      </c>
      <c r="E914">
        <v>8248</v>
      </c>
      <c r="F914" t="s">
        <v>13</v>
      </c>
      <c r="G914">
        <v>472</v>
      </c>
      <c r="H914" s="9">
        <v>32949.050000000003</v>
      </c>
      <c r="I914" s="9">
        <f>tbl_Data[[#This Row],[Ad Cost]]/tbl_Data[[#This Row],[Impressions]]</f>
        <v>4.0499030641790668E-2</v>
      </c>
      <c r="J914" s="10">
        <f>tbl_Data[[#This Row],[Conversions]]/tbl_Data[[#This Row],[Clicks]]</f>
        <v>5.7225994180407372E-2</v>
      </c>
      <c r="K914" s="9">
        <f>tbl_Data[[#This Row],[Ad Cost]]/tbl_Data[[#This Row],[Conversions]]</f>
        <v>34.078389830508478</v>
      </c>
      <c r="L914" s="10">
        <f>(tbl_Data[[#This Row],[Clicks]]/tbl_Data[[#This Row],[Impressions]])</f>
        <v>2.0766926001460333E-2</v>
      </c>
      <c r="M914" s="9">
        <f>tbl_Data[[#This Row],[Revenue from Ads]]/tbl_Data[[#This Row],[Ad Cost]]</f>
        <v>2.0484333229717131</v>
      </c>
    </row>
    <row r="915" spans="1:13" x14ac:dyDescent="0.35">
      <c r="A915" s="8">
        <v>45261</v>
      </c>
      <c r="B915" t="s">
        <v>16</v>
      </c>
      <c r="C915" s="9">
        <v>27559</v>
      </c>
      <c r="D915">
        <v>455842</v>
      </c>
      <c r="E915">
        <v>5995</v>
      </c>
      <c r="F915" t="s">
        <v>25</v>
      </c>
      <c r="G915" s="11">
        <v>71</v>
      </c>
      <c r="H915" s="9">
        <v>59611.37</v>
      </c>
      <c r="I915" s="9">
        <f>tbl_Data[[#This Row],[Ad Cost]]/tbl_Data[[#This Row],[Impressions]]</f>
        <v>6.0457351450721959E-2</v>
      </c>
      <c r="J915" s="10">
        <f>tbl_Data[[#This Row],[Conversions]]/tbl_Data[[#This Row],[Clicks]]</f>
        <v>1.1843202668890742E-2</v>
      </c>
      <c r="K915" s="9">
        <f>tbl_Data[[#This Row],[Ad Cost]]/tbl_Data[[#This Row],[Conversions]]</f>
        <v>388.15492957746477</v>
      </c>
      <c r="L915" s="10">
        <f>(tbl_Data[[#This Row],[Clicks]]/tbl_Data[[#This Row],[Impressions]])</f>
        <v>1.3151486699338806E-2</v>
      </c>
      <c r="M915" s="9">
        <f>tbl_Data[[#This Row],[Revenue from Ads]]/tbl_Data[[#This Row],[Ad Cost]]</f>
        <v>2.1630454660909324</v>
      </c>
    </row>
    <row r="916" spans="1:13" x14ac:dyDescent="0.35">
      <c r="A916" s="8">
        <v>45261</v>
      </c>
      <c r="B916" t="s">
        <v>19</v>
      </c>
      <c r="C916" s="9">
        <v>17317</v>
      </c>
      <c r="D916">
        <v>228688</v>
      </c>
      <c r="E916">
        <v>9581</v>
      </c>
      <c r="F916" t="s">
        <v>11</v>
      </c>
      <c r="G916">
        <v>179</v>
      </c>
      <c r="H916" s="9">
        <v>24741.23</v>
      </c>
      <c r="I916" s="9">
        <f>tbl_Data[[#This Row],[Ad Cost]]/tbl_Data[[#This Row],[Impressions]]</f>
        <v>7.5723256139368922E-2</v>
      </c>
      <c r="J916" s="10">
        <f>tbl_Data[[#This Row],[Conversions]]/tbl_Data[[#This Row],[Clicks]]</f>
        <v>1.8682809727585847E-2</v>
      </c>
      <c r="K916" s="9">
        <f>tbl_Data[[#This Row],[Ad Cost]]/tbl_Data[[#This Row],[Conversions]]</f>
        <v>96.743016759776538</v>
      </c>
      <c r="L916" s="10">
        <f>(tbl_Data[[#This Row],[Clicks]]/tbl_Data[[#This Row],[Impressions]])</f>
        <v>4.1895508290771703E-2</v>
      </c>
      <c r="M916" s="9">
        <f>tbl_Data[[#This Row],[Revenue from Ads]]/tbl_Data[[#This Row],[Ad Cost]]</f>
        <v>1.4287249523589536</v>
      </c>
    </row>
    <row r="917" spans="1:13" x14ac:dyDescent="0.35">
      <c r="A917" s="8">
        <v>45262</v>
      </c>
      <c r="B917" t="s">
        <v>16</v>
      </c>
      <c r="C917" s="9">
        <v>40029</v>
      </c>
      <c r="D917">
        <v>297792</v>
      </c>
      <c r="E917">
        <v>10197</v>
      </c>
      <c r="F917" t="s">
        <v>13</v>
      </c>
      <c r="G917" s="11">
        <v>146</v>
      </c>
      <c r="H917" s="9">
        <v>8289.57</v>
      </c>
      <c r="I917" s="9">
        <f>tbl_Data[[#This Row],[Ad Cost]]/tbl_Data[[#This Row],[Impressions]]</f>
        <v>0.13441932624113476</v>
      </c>
      <c r="J917" s="10">
        <f>tbl_Data[[#This Row],[Conversions]]/tbl_Data[[#This Row],[Clicks]]</f>
        <v>1.4317936648033736E-2</v>
      </c>
      <c r="K917" s="9">
        <f>tbl_Data[[#This Row],[Ad Cost]]/tbl_Data[[#This Row],[Conversions]]</f>
        <v>274.17123287671234</v>
      </c>
      <c r="L917" s="10">
        <f>(tbl_Data[[#This Row],[Clicks]]/tbl_Data[[#This Row],[Impressions]])</f>
        <v>3.4242021276595744E-2</v>
      </c>
      <c r="M917" s="9">
        <f>tbl_Data[[#This Row],[Revenue from Ads]]/tbl_Data[[#This Row],[Ad Cost]]</f>
        <v>0.20708911039496364</v>
      </c>
    </row>
    <row r="918" spans="1:13" x14ac:dyDescent="0.35">
      <c r="A918" s="8">
        <v>45262</v>
      </c>
      <c r="B918" t="s">
        <v>16</v>
      </c>
      <c r="C918" s="9">
        <v>45048</v>
      </c>
      <c r="D918">
        <v>488381</v>
      </c>
      <c r="E918">
        <v>7660</v>
      </c>
      <c r="F918" t="s">
        <v>13</v>
      </c>
      <c r="G918">
        <v>381</v>
      </c>
      <c r="H918" s="9">
        <v>53980.28</v>
      </c>
      <c r="I918" s="9">
        <f>tbl_Data[[#This Row],[Ad Cost]]/tbl_Data[[#This Row],[Impressions]]</f>
        <v>9.2239460585075997E-2</v>
      </c>
      <c r="J918" s="10">
        <f>tbl_Data[[#This Row],[Conversions]]/tbl_Data[[#This Row],[Clicks]]</f>
        <v>4.9738903394255872E-2</v>
      </c>
      <c r="K918" s="9">
        <f>tbl_Data[[#This Row],[Ad Cost]]/tbl_Data[[#This Row],[Conversions]]</f>
        <v>118.23622047244095</v>
      </c>
      <c r="L918" s="10">
        <f>(tbl_Data[[#This Row],[Clicks]]/tbl_Data[[#This Row],[Impressions]])</f>
        <v>1.5684475849797597E-2</v>
      </c>
      <c r="M918" s="9">
        <f>tbl_Data[[#This Row],[Revenue from Ads]]/tbl_Data[[#This Row],[Ad Cost]]</f>
        <v>1.1982836085952762</v>
      </c>
    </row>
    <row r="919" spans="1:13" x14ac:dyDescent="0.35">
      <c r="A919" s="8">
        <v>45262</v>
      </c>
      <c r="B919" t="s">
        <v>14</v>
      </c>
      <c r="C919" s="9">
        <v>43827</v>
      </c>
      <c r="D919">
        <v>253736</v>
      </c>
      <c r="E919">
        <v>3826</v>
      </c>
      <c r="F919" t="s">
        <v>13</v>
      </c>
      <c r="G919">
        <v>174</v>
      </c>
      <c r="H919" s="9">
        <v>20596.21</v>
      </c>
      <c r="I919" s="9">
        <f>tbl_Data[[#This Row],[Ad Cost]]/tbl_Data[[#This Row],[Impressions]]</f>
        <v>0.17272677113220039</v>
      </c>
      <c r="J919" s="10">
        <f>tbl_Data[[#This Row],[Conversions]]/tbl_Data[[#This Row],[Clicks]]</f>
        <v>4.5478306325143755E-2</v>
      </c>
      <c r="K919" s="9">
        <f>tbl_Data[[#This Row],[Ad Cost]]/tbl_Data[[#This Row],[Conversions]]</f>
        <v>251.87931034482759</v>
      </c>
      <c r="L919" s="10">
        <f>(tbl_Data[[#This Row],[Clicks]]/tbl_Data[[#This Row],[Impressions]])</f>
        <v>1.5078664438629126E-2</v>
      </c>
      <c r="M919" s="9">
        <f>tbl_Data[[#This Row],[Revenue from Ads]]/tbl_Data[[#This Row],[Ad Cost]]</f>
        <v>0.46994341387729022</v>
      </c>
    </row>
    <row r="920" spans="1:13" x14ac:dyDescent="0.35">
      <c r="A920" s="8">
        <v>45262</v>
      </c>
      <c r="B920" t="s">
        <v>19</v>
      </c>
      <c r="C920" s="9">
        <v>26939</v>
      </c>
      <c r="D920">
        <v>204215</v>
      </c>
      <c r="E920">
        <v>11746</v>
      </c>
      <c r="F920" t="s">
        <v>11</v>
      </c>
      <c r="G920">
        <v>123</v>
      </c>
      <c r="H920" s="9">
        <v>61748.33</v>
      </c>
      <c r="I920" s="9">
        <f>tbl_Data[[#This Row],[Ad Cost]]/tbl_Data[[#This Row],[Impressions]]</f>
        <v>0.13191489361702127</v>
      </c>
      <c r="J920" s="10">
        <f>tbl_Data[[#This Row],[Conversions]]/tbl_Data[[#This Row],[Clicks]]</f>
        <v>1.0471649923378172E-2</v>
      </c>
      <c r="K920" s="9">
        <f>tbl_Data[[#This Row],[Ad Cost]]/tbl_Data[[#This Row],[Conversions]]</f>
        <v>219.01626016260164</v>
      </c>
      <c r="L920" s="10">
        <f>(tbl_Data[[#This Row],[Clicks]]/tbl_Data[[#This Row],[Impressions]])</f>
        <v>5.7517812109786258E-2</v>
      </c>
      <c r="M920" s="9">
        <f>tbl_Data[[#This Row],[Revenue from Ads]]/tbl_Data[[#This Row],[Ad Cost]]</f>
        <v>2.2921537547793163</v>
      </c>
    </row>
    <row r="921" spans="1:13" x14ac:dyDescent="0.35">
      <c r="A921" s="8">
        <v>45263</v>
      </c>
      <c r="B921" t="s">
        <v>17</v>
      </c>
      <c r="C921" s="9">
        <v>8436.6</v>
      </c>
      <c r="D921">
        <v>329448</v>
      </c>
      <c r="E921">
        <v>18287</v>
      </c>
      <c r="F921" t="s">
        <v>11</v>
      </c>
      <c r="G921">
        <v>793</v>
      </c>
      <c r="H921" s="9">
        <v>6181.7</v>
      </c>
      <c r="I921" s="9">
        <f>tbl_Data[[#This Row],[Ad Cost]]/tbl_Data[[#This Row],[Impressions]]</f>
        <v>2.5608290230931741E-2</v>
      </c>
      <c r="J921" s="10">
        <f>tbl_Data[[#This Row],[Conversions]]/tbl_Data[[#This Row],[Clicks]]</f>
        <v>4.3364138459014601E-2</v>
      </c>
      <c r="K921" s="9">
        <f>tbl_Data[[#This Row],[Ad Cost]]/tbl_Data[[#This Row],[Conversions]]</f>
        <v>10.638839848675914</v>
      </c>
      <c r="L921" s="10">
        <f>(tbl_Data[[#This Row],[Clicks]]/tbl_Data[[#This Row],[Impressions]])</f>
        <v>5.5508001262718244E-2</v>
      </c>
      <c r="M921" s="9">
        <f>tbl_Data[[#This Row],[Revenue from Ads]]/tbl_Data[[#This Row],[Ad Cost]]</f>
        <v>0.73272408316146309</v>
      </c>
    </row>
    <row r="922" spans="1:13" x14ac:dyDescent="0.35">
      <c r="A922" s="8">
        <v>45263</v>
      </c>
      <c r="B922" t="s">
        <v>16</v>
      </c>
      <c r="C922" s="9">
        <v>18742</v>
      </c>
      <c r="D922">
        <v>457887</v>
      </c>
      <c r="E922">
        <v>18788</v>
      </c>
      <c r="F922" t="s">
        <v>13</v>
      </c>
      <c r="G922">
        <v>264</v>
      </c>
      <c r="H922" s="9">
        <v>9824.09</v>
      </c>
      <c r="I922" s="9">
        <f>tbl_Data[[#This Row],[Ad Cost]]/tbl_Data[[#This Row],[Impressions]]</f>
        <v>4.0931496198843821E-2</v>
      </c>
      <c r="J922" s="10">
        <f>tbl_Data[[#This Row],[Conversions]]/tbl_Data[[#This Row],[Clicks]]</f>
        <v>1.405152224824356E-2</v>
      </c>
      <c r="K922" s="9">
        <f>tbl_Data[[#This Row],[Ad Cost]]/tbl_Data[[#This Row],[Conversions]]</f>
        <v>70.992424242424249</v>
      </c>
      <c r="L922" s="10">
        <f>(tbl_Data[[#This Row],[Clicks]]/tbl_Data[[#This Row],[Impressions]])</f>
        <v>4.1031957666411142E-2</v>
      </c>
      <c r="M922" s="9">
        <f>tbl_Data[[#This Row],[Revenue from Ads]]/tbl_Data[[#This Row],[Ad Cost]]</f>
        <v>0.52417511471561196</v>
      </c>
    </row>
    <row r="923" spans="1:13" x14ac:dyDescent="0.35">
      <c r="A923" s="8">
        <v>45263</v>
      </c>
      <c r="B923" t="s">
        <v>19</v>
      </c>
      <c r="C923" s="9">
        <v>11253</v>
      </c>
      <c r="D923">
        <v>339957</v>
      </c>
      <c r="E923">
        <v>17392</v>
      </c>
      <c r="F923" t="s">
        <v>11</v>
      </c>
      <c r="G923">
        <v>225</v>
      </c>
      <c r="H923" s="9">
        <v>14863.77</v>
      </c>
      <c r="I923" s="9">
        <f>tbl_Data[[#This Row],[Ad Cost]]/tbl_Data[[#This Row],[Impressions]]</f>
        <v>3.3101245157475798E-2</v>
      </c>
      <c r="J923" s="10">
        <f>tbl_Data[[#This Row],[Conversions]]/tbl_Data[[#This Row],[Clicks]]</f>
        <v>1.2936982520699173E-2</v>
      </c>
      <c r="K923" s="9">
        <f>tbl_Data[[#This Row],[Ad Cost]]/tbl_Data[[#This Row],[Conversions]]</f>
        <v>50.013333333333335</v>
      </c>
      <c r="L923" s="10">
        <f>(tbl_Data[[#This Row],[Clicks]]/tbl_Data[[#This Row],[Impressions]])</f>
        <v>5.1159411337316191E-2</v>
      </c>
      <c r="M923" s="9">
        <f>tbl_Data[[#This Row],[Revenue from Ads]]/tbl_Data[[#This Row],[Ad Cost]]</f>
        <v>1.320871767528659</v>
      </c>
    </row>
    <row r="924" spans="1:13" x14ac:dyDescent="0.35">
      <c r="A924" s="8">
        <v>45264</v>
      </c>
      <c r="B924" t="s">
        <v>20</v>
      </c>
      <c r="C924" s="9">
        <v>14652</v>
      </c>
      <c r="D924">
        <v>219361</v>
      </c>
      <c r="E924">
        <v>13032</v>
      </c>
      <c r="F924" t="s">
        <v>13</v>
      </c>
      <c r="G924">
        <v>337</v>
      </c>
      <c r="H924" s="9">
        <v>50852.88</v>
      </c>
      <c r="I924" s="9">
        <f>tbl_Data[[#This Row],[Ad Cost]]/tbl_Data[[#This Row],[Impressions]]</f>
        <v>6.6794006227178029E-2</v>
      </c>
      <c r="J924" s="10">
        <f>tbl_Data[[#This Row],[Conversions]]/tbl_Data[[#This Row],[Clicks]]</f>
        <v>2.5859422958870473E-2</v>
      </c>
      <c r="K924" s="9">
        <f>tbl_Data[[#This Row],[Ad Cost]]/tbl_Data[[#This Row],[Conversions]]</f>
        <v>43.47774480712166</v>
      </c>
      <c r="L924" s="10">
        <f>(tbl_Data[[#This Row],[Clicks]]/tbl_Data[[#This Row],[Impressions]])</f>
        <v>5.9408919543583405E-2</v>
      </c>
      <c r="M924" s="9">
        <f>tbl_Data[[#This Row],[Revenue from Ads]]/tbl_Data[[#This Row],[Ad Cost]]</f>
        <v>3.4707125307125306</v>
      </c>
    </row>
    <row r="925" spans="1:13" x14ac:dyDescent="0.35">
      <c r="A925" s="8">
        <v>45265</v>
      </c>
      <c r="B925" t="s">
        <v>17</v>
      </c>
      <c r="C925" s="9">
        <v>4929.6000000000004</v>
      </c>
      <c r="D925">
        <v>262913</v>
      </c>
      <c r="E925">
        <v>14635</v>
      </c>
      <c r="F925" t="s">
        <v>11</v>
      </c>
      <c r="G925" s="11">
        <v>107</v>
      </c>
      <c r="H925" s="9">
        <v>56249.56</v>
      </c>
      <c r="I925" s="9">
        <f>tbl_Data[[#This Row],[Ad Cost]]/tbl_Data[[#This Row],[Impressions]]</f>
        <v>1.874992868363299E-2</v>
      </c>
      <c r="J925" s="10">
        <f>tbl_Data[[#This Row],[Conversions]]/tbl_Data[[#This Row],[Clicks]]</f>
        <v>7.311240177656303E-3</v>
      </c>
      <c r="K925" s="9">
        <f>tbl_Data[[#This Row],[Ad Cost]]/tbl_Data[[#This Row],[Conversions]]</f>
        <v>46.071028037383179</v>
      </c>
      <c r="L925" s="10">
        <f>(tbl_Data[[#This Row],[Clicks]]/tbl_Data[[#This Row],[Impressions]])</f>
        <v>5.5664801664428915E-2</v>
      </c>
      <c r="M925" s="9">
        <f>tbl_Data[[#This Row],[Revenue from Ads]]/tbl_Data[[#This Row],[Ad Cost]]</f>
        <v>11.410572865952611</v>
      </c>
    </row>
    <row r="926" spans="1:13" x14ac:dyDescent="0.35">
      <c r="A926" s="8">
        <v>45265</v>
      </c>
      <c r="B926" t="s">
        <v>15</v>
      </c>
      <c r="C926" s="9">
        <v>28057</v>
      </c>
      <c r="D926">
        <v>493749</v>
      </c>
      <c r="E926">
        <v>10461</v>
      </c>
      <c r="F926" t="s">
        <v>13</v>
      </c>
      <c r="G926">
        <v>450</v>
      </c>
      <c r="H926" s="9">
        <v>61827.82</v>
      </c>
      <c r="I926" s="9">
        <f>tbl_Data[[#This Row],[Ad Cost]]/tbl_Data[[#This Row],[Impressions]]</f>
        <v>5.682441888489901E-2</v>
      </c>
      <c r="J926" s="10">
        <f>tbl_Data[[#This Row],[Conversions]]/tbl_Data[[#This Row],[Clicks]]</f>
        <v>4.3016919988528822E-2</v>
      </c>
      <c r="K926" s="9">
        <f>tbl_Data[[#This Row],[Ad Cost]]/tbl_Data[[#This Row],[Conversions]]</f>
        <v>62.348888888888887</v>
      </c>
      <c r="L926" s="10">
        <f>(tbl_Data[[#This Row],[Clicks]]/tbl_Data[[#This Row],[Impressions]])</f>
        <v>2.1186878353171349E-2</v>
      </c>
      <c r="M926" s="9">
        <f>tbl_Data[[#This Row],[Revenue from Ads]]/tbl_Data[[#This Row],[Ad Cost]]</f>
        <v>2.2036504259186658</v>
      </c>
    </row>
    <row r="927" spans="1:13" x14ac:dyDescent="0.35">
      <c r="A927" s="8">
        <v>45265</v>
      </c>
      <c r="B927" t="s">
        <v>20</v>
      </c>
      <c r="C927" s="9">
        <v>7513.3</v>
      </c>
      <c r="D927">
        <v>271988</v>
      </c>
      <c r="E927">
        <v>3973</v>
      </c>
      <c r="F927" t="s">
        <v>11</v>
      </c>
      <c r="G927">
        <v>45</v>
      </c>
      <c r="H927" s="9">
        <v>51414.69</v>
      </c>
      <c r="I927" s="9">
        <f>tbl_Data[[#This Row],[Ad Cost]]/tbl_Data[[#This Row],[Impressions]]</f>
        <v>2.7623645160815918E-2</v>
      </c>
      <c r="J927" s="10">
        <f>tbl_Data[[#This Row],[Conversions]]/tbl_Data[[#This Row],[Clicks]]</f>
        <v>1.1326453561540398E-2</v>
      </c>
      <c r="K927" s="9">
        <f>tbl_Data[[#This Row],[Ad Cost]]/tbl_Data[[#This Row],[Conversions]]</f>
        <v>166.96222222222224</v>
      </c>
      <c r="L927" s="10">
        <f>(tbl_Data[[#This Row],[Clicks]]/tbl_Data[[#This Row],[Impressions]])</f>
        <v>1.460726208509199E-2</v>
      </c>
      <c r="M927" s="9">
        <f>tbl_Data[[#This Row],[Revenue from Ads]]/tbl_Data[[#This Row],[Ad Cost]]</f>
        <v>6.843156801937897</v>
      </c>
    </row>
    <row r="928" spans="1:13" x14ac:dyDescent="0.35">
      <c r="A928" s="8">
        <v>45265</v>
      </c>
      <c r="B928" t="s">
        <v>12</v>
      </c>
      <c r="C928" s="9">
        <v>2804.7</v>
      </c>
      <c r="D928">
        <v>243938</v>
      </c>
      <c r="E928">
        <v>14679</v>
      </c>
      <c r="F928" t="s">
        <v>13</v>
      </c>
      <c r="G928">
        <v>130</v>
      </c>
      <c r="H928" s="9">
        <v>61571.46</v>
      </c>
      <c r="I928" s="9">
        <f>tbl_Data[[#This Row],[Ad Cost]]/tbl_Data[[#This Row],[Impressions]]</f>
        <v>1.1497593650845706E-2</v>
      </c>
      <c r="J928" s="10">
        <f>tbl_Data[[#This Row],[Conversions]]/tbl_Data[[#This Row],[Clicks]]</f>
        <v>8.8561891136998434E-3</v>
      </c>
      <c r="K928" s="9">
        <f>tbl_Data[[#This Row],[Ad Cost]]/tbl_Data[[#This Row],[Conversions]]</f>
        <v>21.574615384615385</v>
      </c>
      <c r="L928" s="10">
        <f>(tbl_Data[[#This Row],[Clicks]]/tbl_Data[[#This Row],[Impressions]])</f>
        <v>6.0175126466561174E-2</v>
      </c>
      <c r="M928" s="9">
        <f>tbl_Data[[#This Row],[Revenue from Ads]]/tbl_Data[[#This Row],[Ad Cost]]</f>
        <v>21.952957535565304</v>
      </c>
    </row>
    <row r="929" spans="1:13" x14ac:dyDescent="0.35">
      <c r="A929" s="8">
        <v>45265</v>
      </c>
      <c r="B929" t="s">
        <v>16</v>
      </c>
      <c r="C929" s="9">
        <v>4676.3999999999996</v>
      </c>
      <c r="D929">
        <v>375608</v>
      </c>
      <c r="E929">
        <v>12077</v>
      </c>
      <c r="F929" t="s">
        <v>11</v>
      </c>
      <c r="G929">
        <v>162</v>
      </c>
      <c r="H929" s="9">
        <v>20127.93</v>
      </c>
      <c r="I929" s="9">
        <f>tbl_Data[[#This Row],[Ad Cost]]/tbl_Data[[#This Row],[Impressions]]</f>
        <v>1.2450214052948818E-2</v>
      </c>
      <c r="J929" s="10">
        <f>tbl_Data[[#This Row],[Conversions]]/tbl_Data[[#This Row],[Clicks]]</f>
        <v>1.3413927299826116E-2</v>
      </c>
      <c r="K929" s="9">
        <f>tbl_Data[[#This Row],[Ad Cost]]/tbl_Data[[#This Row],[Conversions]]</f>
        <v>28.866666666666664</v>
      </c>
      <c r="L929" s="10">
        <f>(tbl_Data[[#This Row],[Clicks]]/tbl_Data[[#This Row],[Impressions]])</f>
        <v>3.2153202274711933E-2</v>
      </c>
      <c r="M929" s="9">
        <f>tbl_Data[[#This Row],[Revenue from Ads]]/tbl_Data[[#This Row],[Ad Cost]]</f>
        <v>4.3041506286887357</v>
      </c>
    </row>
    <row r="930" spans="1:13" x14ac:dyDescent="0.35">
      <c r="A930" s="8">
        <v>45266</v>
      </c>
      <c r="B930" t="s">
        <v>20</v>
      </c>
      <c r="C930" s="9">
        <v>28513</v>
      </c>
      <c r="D930">
        <v>489073</v>
      </c>
      <c r="E930">
        <v>16802</v>
      </c>
      <c r="F930" t="s">
        <v>13</v>
      </c>
      <c r="G930">
        <v>163</v>
      </c>
      <c r="H930" s="9">
        <v>17289.45</v>
      </c>
      <c r="I930" s="9">
        <f>tbl_Data[[#This Row],[Ad Cost]]/tbl_Data[[#This Row],[Impressions]]</f>
        <v>5.8300090170588029E-2</v>
      </c>
      <c r="J930" s="10">
        <f>tbl_Data[[#This Row],[Conversions]]/tbl_Data[[#This Row],[Clicks]]</f>
        <v>9.701226044518509E-3</v>
      </c>
      <c r="K930" s="9">
        <f>tbl_Data[[#This Row],[Ad Cost]]/tbl_Data[[#This Row],[Conversions]]</f>
        <v>174.92638036809817</v>
      </c>
      <c r="L930" s="10">
        <f>(tbl_Data[[#This Row],[Clicks]]/tbl_Data[[#This Row],[Impressions]])</f>
        <v>3.435478957129099E-2</v>
      </c>
      <c r="M930" s="9">
        <f>tbl_Data[[#This Row],[Revenue from Ads]]/tbl_Data[[#This Row],[Ad Cost]]</f>
        <v>0.60637077824150387</v>
      </c>
    </row>
    <row r="931" spans="1:13" x14ac:dyDescent="0.35">
      <c r="A931" s="8">
        <v>45267</v>
      </c>
      <c r="B931" t="s">
        <v>17</v>
      </c>
      <c r="C931" s="9">
        <v>19874</v>
      </c>
      <c r="D931">
        <v>433964</v>
      </c>
      <c r="E931">
        <v>5955</v>
      </c>
      <c r="F931" t="s">
        <v>11</v>
      </c>
      <c r="G931">
        <v>212</v>
      </c>
      <c r="H931" s="9">
        <v>12157.12</v>
      </c>
      <c r="I931" s="9">
        <f>tbl_Data[[#This Row],[Ad Cost]]/tbl_Data[[#This Row],[Impressions]]</f>
        <v>4.5796425509950132E-2</v>
      </c>
      <c r="J931" s="10">
        <f>tbl_Data[[#This Row],[Conversions]]/tbl_Data[[#This Row],[Clicks]]</f>
        <v>3.5600335852225024E-2</v>
      </c>
      <c r="K931" s="9">
        <f>tbl_Data[[#This Row],[Ad Cost]]/tbl_Data[[#This Row],[Conversions]]</f>
        <v>93.745283018867923</v>
      </c>
      <c r="L931" s="10">
        <f>(tbl_Data[[#This Row],[Clicks]]/tbl_Data[[#This Row],[Impressions]])</f>
        <v>1.3722336415002166E-2</v>
      </c>
      <c r="M931" s="9">
        <f>tbl_Data[[#This Row],[Revenue from Ads]]/tbl_Data[[#This Row],[Ad Cost]]</f>
        <v>0.61170977156083328</v>
      </c>
    </row>
    <row r="932" spans="1:13" x14ac:dyDescent="0.35">
      <c r="A932" s="8">
        <v>45267</v>
      </c>
      <c r="B932" t="s">
        <v>17</v>
      </c>
      <c r="C932" s="9">
        <v>26451</v>
      </c>
      <c r="D932">
        <v>396899</v>
      </c>
      <c r="E932">
        <v>15918</v>
      </c>
      <c r="F932" t="s">
        <v>13</v>
      </c>
      <c r="G932">
        <v>362</v>
      </c>
      <c r="H932" s="9">
        <v>33946.21</v>
      </c>
      <c r="I932" s="9">
        <f>tbl_Data[[#This Row],[Ad Cost]]/tbl_Data[[#This Row],[Impressions]]</f>
        <v>6.6644158841418097E-2</v>
      </c>
      <c r="J932" s="10">
        <f>tbl_Data[[#This Row],[Conversions]]/tbl_Data[[#This Row],[Clicks]]</f>
        <v>2.2741550446035933E-2</v>
      </c>
      <c r="K932" s="9">
        <f>tbl_Data[[#This Row],[Ad Cost]]/tbl_Data[[#This Row],[Conversions]]</f>
        <v>73.069060773480658</v>
      </c>
      <c r="L932" s="10">
        <f>(tbl_Data[[#This Row],[Clicks]]/tbl_Data[[#This Row],[Impressions]])</f>
        <v>4.0105921153744402E-2</v>
      </c>
      <c r="M932" s="9">
        <f>tbl_Data[[#This Row],[Revenue from Ads]]/tbl_Data[[#This Row],[Ad Cost]]</f>
        <v>1.2833620657064004</v>
      </c>
    </row>
    <row r="933" spans="1:13" x14ac:dyDescent="0.35">
      <c r="A933" s="8">
        <v>45268</v>
      </c>
      <c r="B933" t="s">
        <v>19</v>
      </c>
      <c r="C933" s="9">
        <v>13237</v>
      </c>
      <c r="D933">
        <v>486883</v>
      </c>
      <c r="E933">
        <v>3880</v>
      </c>
      <c r="F933" t="s">
        <v>11</v>
      </c>
      <c r="G933">
        <v>299</v>
      </c>
      <c r="H933" s="9">
        <v>58203.43</v>
      </c>
      <c r="I933" s="9">
        <f>tbl_Data[[#This Row],[Ad Cost]]/tbl_Data[[#This Row],[Impressions]]</f>
        <v>2.7187229786211471E-2</v>
      </c>
      <c r="J933" s="10">
        <f>tbl_Data[[#This Row],[Conversions]]/tbl_Data[[#This Row],[Clicks]]</f>
        <v>7.7061855670103097E-2</v>
      </c>
      <c r="K933" s="9">
        <f>tbl_Data[[#This Row],[Ad Cost]]/tbl_Data[[#This Row],[Conversions]]</f>
        <v>44.270903010033443</v>
      </c>
      <c r="L933" s="10">
        <f>(tbl_Data[[#This Row],[Clicks]]/tbl_Data[[#This Row],[Impressions]])</f>
        <v>7.9690603286621219E-3</v>
      </c>
      <c r="M933" s="9">
        <f>tbl_Data[[#This Row],[Revenue from Ads]]/tbl_Data[[#This Row],[Ad Cost]]</f>
        <v>4.3970257611241221</v>
      </c>
    </row>
    <row r="934" spans="1:13" x14ac:dyDescent="0.35">
      <c r="A934" s="8">
        <v>45268</v>
      </c>
      <c r="B934" t="s">
        <v>20</v>
      </c>
      <c r="C934" s="9">
        <v>49042</v>
      </c>
      <c r="D934">
        <v>291397</v>
      </c>
      <c r="E934">
        <v>5133</v>
      </c>
      <c r="F934" t="s">
        <v>23</v>
      </c>
      <c r="G934">
        <v>128</v>
      </c>
      <c r="H934" s="9">
        <v>4680.78</v>
      </c>
      <c r="I934" s="9">
        <f>tbl_Data[[#This Row],[Ad Cost]]/tbl_Data[[#This Row],[Impressions]]</f>
        <v>0.16829960500622862</v>
      </c>
      <c r="J934" s="10">
        <f>tbl_Data[[#This Row],[Conversions]]/tbl_Data[[#This Row],[Clicks]]</f>
        <v>2.4936684200272743E-2</v>
      </c>
      <c r="K934" s="9">
        <f>tbl_Data[[#This Row],[Ad Cost]]/tbl_Data[[#This Row],[Conversions]]</f>
        <v>383.140625</v>
      </c>
      <c r="L934" s="10">
        <f>(tbl_Data[[#This Row],[Clicks]]/tbl_Data[[#This Row],[Impressions]])</f>
        <v>1.7615143601341126E-2</v>
      </c>
      <c r="M934" s="9">
        <f>tbl_Data[[#This Row],[Revenue from Ads]]/tbl_Data[[#This Row],[Ad Cost]]</f>
        <v>9.5444313037804332E-2</v>
      </c>
    </row>
    <row r="935" spans="1:13" x14ac:dyDescent="0.35">
      <c r="A935" s="8">
        <v>45269</v>
      </c>
      <c r="B935" t="s">
        <v>17</v>
      </c>
      <c r="C935" s="9">
        <v>27607</v>
      </c>
      <c r="D935">
        <v>269864</v>
      </c>
      <c r="E935">
        <v>18367</v>
      </c>
      <c r="F935" t="s">
        <v>13</v>
      </c>
      <c r="G935">
        <v>167</v>
      </c>
      <c r="H935" s="9">
        <v>36182.21</v>
      </c>
      <c r="I935" s="9">
        <f>tbl_Data[[#This Row],[Ad Cost]]/tbl_Data[[#This Row],[Impressions]]</f>
        <v>0.10229967687427742</v>
      </c>
      <c r="J935" s="10">
        <f>tbl_Data[[#This Row],[Conversions]]/tbl_Data[[#This Row],[Clicks]]</f>
        <v>9.0923939674416067E-3</v>
      </c>
      <c r="K935" s="9">
        <f>tbl_Data[[#This Row],[Ad Cost]]/tbl_Data[[#This Row],[Conversions]]</f>
        <v>165.31137724550899</v>
      </c>
      <c r="L935" s="10">
        <f>(tbl_Data[[#This Row],[Clicks]]/tbl_Data[[#This Row],[Impressions]])</f>
        <v>6.8060208104823175E-2</v>
      </c>
      <c r="M935" s="9">
        <f>tbl_Data[[#This Row],[Revenue from Ads]]/tbl_Data[[#This Row],[Ad Cost]]</f>
        <v>1.3106172347593001</v>
      </c>
    </row>
    <row r="936" spans="1:13" x14ac:dyDescent="0.35">
      <c r="A936" s="8">
        <v>45270</v>
      </c>
      <c r="B936" t="s">
        <v>19</v>
      </c>
      <c r="C936" s="9">
        <v>3256.3</v>
      </c>
      <c r="D936">
        <v>468203</v>
      </c>
      <c r="E936">
        <v>19265</v>
      </c>
      <c r="F936" t="s">
        <v>11</v>
      </c>
      <c r="G936" s="11">
        <v>138</v>
      </c>
      <c r="H936" s="9">
        <v>59659.92</v>
      </c>
      <c r="I936" s="9">
        <f>tbl_Data[[#This Row],[Ad Cost]]/tbl_Data[[#This Row],[Impressions]]</f>
        <v>6.9548892254000941E-3</v>
      </c>
      <c r="J936" s="10">
        <f>tbl_Data[[#This Row],[Conversions]]/tbl_Data[[#This Row],[Clicks]]</f>
        <v>7.1632494160394494E-3</v>
      </c>
      <c r="K936" s="9">
        <f>tbl_Data[[#This Row],[Ad Cost]]/tbl_Data[[#This Row],[Conversions]]</f>
        <v>23.596376811594205</v>
      </c>
      <c r="L936" s="10">
        <f>(tbl_Data[[#This Row],[Clicks]]/tbl_Data[[#This Row],[Impressions]])</f>
        <v>4.1146682101567057E-2</v>
      </c>
      <c r="M936" s="9">
        <f>tbl_Data[[#This Row],[Revenue from Ads]]/tbl_Data[[#This Row],[Ad Cost]]</f>
        <v>18.321383164941803</v>
      </c>
    </row>
    <row r="937" spans="1:13" x14ac:dyDescent="0.35">
      <c r="A937" s="8">
        <v>45270</v>
      </c>
      <c r="B937" t="s">
        <v>16</v>
      </c>
      <c r="C937" s="9">
        <v>37515</v>
      </c>
      <c r="D937">
        <v>233435</v>
      </c>
      <c r="E937">
        <v>18769</v>
      </c>
      <c r="F937" t="s">
        <v>13</v>
      </c>
      <c r="G937">
        <v>430</v>
      </c>
      <c r="H937" s="9">
        <v>3952.61</v>
      </c>
      <c r="I937" s="9">
        <f>tbl_Data[[#This Row],[Ad Cost]]/tbl_Data[[#This Row],[Impressions]]</f>
        <v>0.16070854841818921</v>
      </c>
      <c r="J937" s="10">
        <f>tbl_Data[[#This Row],[Conversions]]/tbl_Data[[#This Row],[Clicks]]</f>
        <v>2.2910117747349353E-2</v>
      </c>
      <c r="K937" s="9">
        <f>tbl_Data[[#This Row],[Ad Cost]]/tbl_Data[[#This Row],[Conversions]]</f>
        <v>87.244186046511629</v>
      </c>
      <c r="L937" s="10">
        <f>(tbl_Data[[#This Row],[Clicks]]/tbl_Data[[#This Row],[Impressions]])</f>
        <v>8.040353845824319E-2</v>
      </c>
      <c r="M937" s="9">
        <f>tbl_Data[[#This Row],[Revenue from Ads]]/tbl_Data[[#This Row],[Ad Cost]]</f>
        <v>0.10536078901772625</v>
      </c>
    </row>
    <row r="938" spans="1:13" x14ac:dyDescent="0.35">
      <c r="A938" s="8">
        <v>45270</v>
      </c>
      <c r="B938" t="s">
        <v>15</v>
      </c>
      <c r="C938" s="9">
        <v>49142</v>
      </c>
      <c r="D938">
        <v>418726</v>
      </c>
      <c r="E938">
        <v>15758</v>
      </c>
      <c r="F938" t="s">
        <v>13</v>
      </c>
      <c r="G938">
        <v>313</v>
      </c>
      <c r="H938" s="9">
        <v>45698.74</v>
      </c>
      <c r="I938" s="9">
        <f>tbl_Data[[#This Row],[Ad Cost]]/tbl_Data[[#This Row],[Impressions]]</f>
        <v>0.11736075619856422</v>
      </c>
      <c r="J938" s="10">
        <f>tbl_Data[[#This Row],[Conversions]]/tbl_Data[[#This Row],[Clicks]]</f>
        <v>1.9862926767356265E-2</v>
      </c>
      <c r="K938" s="9">
        <f>tbl_Data[[#This Row],[Ad Cost]]/tbl_Data[[#This Row],[Conversions]]</f>
        <v>157.00319488817891</v>
      </c>
      <c r="L938" s="10">
        <f>(tbl_Data[[#This Row],[Clicks]]/tbl_Data[[#This Row],[Impressions]])</f>
        <v>3.7633201664095374E-2</v>
      </c>
      <c r="M938" s="9">
        <f>tbl_Data[[#This Row],[Revenue from Ads]]/tbl_Data[[#This Row],[Ad Cost]]</f>
        <v>0.9299324406821049</v>
      </c>
    </row>
    <row r="939" spans="1:13" x14ac:dyDescent="0.35">
      <c r="A939" s="8">
        <v>45271</v>
      </c>
      <c r="B939" t="s">
        <v>12</v>
      </c>
      <c r="C939" s="9">
        <v>44410</v>
      </c>
      <c r="D939">
        <v>308752</v>
      </c>
      <c r="E939">
        <v>5832</v>
      </c>
      <c r="F939" t="s">
        <v>11</v>
      </c>
      <c r="G939">
        <v>326</v>
      </c>
      <c r="H939" s="9">
        <v>45709.62</v>
      </c>
      <c r="I939" s="9">
        <f>tbl_Data[[#This Row],[Ad Cost]]/tbl_Data[[#This Row],[Impressions]]</f>
        <v>0.14383712494170078</v>
      </c>
      <c r="J939" s="10">
        <f>tbl_Data[[#This Row],[Conversions]]/tbl_Data[[#This Row],[Clicks]]</f>
        <v>5.5898491083676269E-2</v>
      </c>
      <c r="K939" s="9">
        <f>tbl_Data[[#This Row],[Ad Cost]]/tbl_Data[[#This Row],[Conversions]]</f>
        <v>136.22699386503066</v>
      </c>
      <c r="L939" s="10">
        <f>(tbl_Data[[#This Row],[Clicks]]/tbl_Data[[#This Row],[Impressions]])</f>
        <v>1.8888946468362956E-2</v>
      </c>
      <c r="M939" s="9">
        <f>tbl_Data[[#This Row],[Revenue from Ads]]/tbl_Data[[#This Row],[Ad Cost]]</f>
        <v>1.0292641297005181</v>
      </c>
    </row>
    <row r="940" spans="1:13" x14ac:dyDescent="0.35">
      <c r="A940" s="8">
        <v>45271</v>
      </c>
      <c r="B940" t="s">
        <v>19</v>
      </c>
      <c r="C940" s="9">
        <v>13510</v>
      </c>
      <c r="D940">
        <v>302756</v>
      </c>
      <c r="E940">
        <v>12701</v>
      </c>
      <c r="F940" t="s">
        <v>13</v>
      </c>
      <c r="G940">
        <v>153</v>
      </c>
      <c r="H940" s="9">
        <v>21728.01</v>
      </c>
      <c r="I940" s="9">
        <f>tbl_Data[[#This Row],[Ad Cost]]/tbl_Data[[#This Row],[Impressions]]</f>
        <v>4.4623393095429981E-2</v>
      </c>
      <c r="J940" s="10">
        <f>tbl_Data[[#This Row],[Conversions]]/tbl_Data[[#This Row],[Clicks]]</f>
        <v>1.2046295567278167E-2</v>
      </c>
      <c r="K940" s="9">
        <f>tbl_Data[[#This Row],[Ad Cost]]/tbl_Data[[#This Row],[Conversions]]</f>
        <v>88.300653594771248</v>
      </c>
      <c r="L940" s="10">
        <f>(tbl_Data[[#This Row],[Clicks]]/tbl_Data[[#This Row],[Impressions]])</f>
        <v>4.1951274293490465E-2</v>
      </c>
      <c r="M940" s="9">
        <f>tbl_Data[[#This Row],[Revenue from Ads]]/tbl_Data[[#This Row],[Ad Cost]]</f>
        <v>1.6082908956328645</v>
      </c>
    </row>
    <row r="941" spans="1:13" x14ac:dyDescent="0.35">
      <c r="A941" s="8">
        <v>45271</v>
      </c>
      <c r="B941" t="s">
        <v>12</v>
      </c>
      <c r="C941" s="9">
        <v>21330</v>
      </c>
      <c r="D941">
        <v>388180</v>
      </c>
      <c r="E941">
        <v>6350</v>
      </c>
      <c r="F941" t="s">
        <v>11</v>
      </c>
      <c r="G941">
        <v>396</v>
      </c>
      <c r="H941" s="9">
        <v>45584.160000000003</v>
      </c>
      <c r="I941" s="9">
        <f>tbl_Data[[#This Row],[Ad Cost]]/tbl_Data[[#This Row],[Impressions]]</f>
        <v>5.4948735122881134E-2</v>
      </c>
      <c r="J941" s="10">
        <f>tbl_Data[[#This Row],[Conversions]]/tbl_Data[[#This Row],[Clicks]]</f>
        <v>6.2362204724409447E-2</v>
      </c>
      <c r="K941" s="9">
        <f>tbl_Data[[#This Row],[Ad Cost]]/tbl_Data[[#This Row],[Conversions]]</f>
        <v>53.863636363636367</v>
      </c>
      <c r="L941" s="10">
        <f>(tbl_Data[[#This Row],[Clicks]]/tbl_Data[[#This Row],[Impressions]])</f>
        <v>1.6358390437425936E-2</v>
      </c>
      <c r="M941" s="9">
        <f>tbl_Data[[#This Row],[Revenue from Ads]]/tbl_Data[[#This Row],[Ad Cost]]</f>
        <v>2.1370914205344587</v>
      </c>
    </row>
    <row r="942" spans="1:13" x14ac:dyDescent="0.35">
      <c r="A942" s="8">
        <v>45272</v>
      </c>
      <c r="B942" t="s">
        <v>20</v>
      </c>
      <c r="C942" s="9">
        <v>20048</v>
      </c>
      <c r="D942">
        <v>301714</v>
      </c>
      <c r="E942">
        <v>9381</v>
      </c>
      <c r="F942" t="s">
        <v>13</v>
      </c>
      <c r="G942">
        <v>669</v>
      </c>
      <c r="H942" s="9">
        <v>60368.39</v>
      </c>
      <c r="I942" s="9">
        <f>tbl_Data[[#This Row],[Ad Cost]]/tbl_Data[[#This Row],[Impressions]]</f>
        <v>6.644703262029604E-2</v>
      </c>
      <c r="J942" s="10">
        <f>tbl_Data[[#This Row],[Conversions]]/tbl_Data[[#This Row],[Clicks]]</f>
        <v>7.131435881036137E-2</v>
      </c>
      <c r="K942" s="9">
        <f>tbl_Data[[#This Row],[Ad Cost]]/tbl_Data[[#This Row],[Conversions]]</f>
        <v>29.96711509715994</v>
      </c>
      <c r="L942" s="10">
        <f>(tbl_Data[[#This Row],[Clicks]]/tbl_Data[[#This Row],[Impressions]])</f>
        <v>3.1092358988976315E-2</v>
      </c>
      <c r="M942" s="9">
        <f>tbl_Data[[#This Row],[Revenue from Ads]]/tbl_Data[[#This Row],[Ad Cost]]</f>
        <v>3.011192637669593</v>
      </c>
    </row>
    <row r="943" spans="1:13" x14ac:dyDescent="0.35">
      <c r="A943" s="8">
        <v>45272</v>
      </c>
      <c r="B943" t="s">
        <v>20</v>
      </c>
      <c r="C943" s="9">
        <v>17596</v>
      </c>
      <c r="D943">
        <v>205308</v>
      </c>
      <c r="E943">
        <v>4913</v>
      </c>
      <c r="F943" t="s">
        <v>13</v>
      </c>
      <c r="G943">
        <v>241</v>
      </c>
      <c r="H943" s="9">
        <v>61345.69</v>
      </c>
      <c r="I943" s="9">
        <f>tbl_Data[[#This Row],[Ad Cost]]/tbl_Data[[#This Row],[Impressions]]</f>
        <v>8.5705379235100437E-2</v>
      </c>
      <c r="J943" s="10">
        <f>tbl_Data[[#This Row],[Conversions]]/tbl_Data[[#This Row],[Clicks]]</f>
        <v>4.9053531447180949E-2</v>
      </c>
      <c r="K943" s="9">
        <f>tbl_Data[[#This Row],[Ad Cost]]/tbl_Data[[#This Row],[Conversions]]</f>
        <v>73.012448132780079</v>
      </c>
      <c r="L943" s="10">
        <f>(tbl_Data[[#This Row],[Clicks]]/tbl_Data[[#This Row],[Impressions]])</f>
        <v>2.3929900442262356E-2</v>
      </c>
      <c r="M943" s="9">
        <f>tbl_Data[[#This Row],[Revenue from Ads]]/tbl_Data[[#This Row],[Ad Cost]]</f>
        <v>3.4863429188451924</v>
      </c>
    </row>
    <row r="944" spans="1:13" x14ac:dyDescent="0.35">
      <c r="A944" s="8">
        <v>45272</v>
      </c>
      <c r="B944" t="s">
        <v>15</v>
      </c>
      <c r="C944" s="9">
        <v>23944</v>
      </c>
      <c r="D944">
        <v>225626</v>
      </c>
      <c r="E944">
        <v>16535</v>
      </c>
      <c r="F944" t="s">
        <v>13</v>
      </c>
      <c r="G944">
        <v>379</v>
      </c>
      <c r="H944" s="9">
        <v>27483.26</v>
      </c>
      <c r="I944" s="9">
        <f>tbl_Data[[#This Row],[Ad Cost]]/tbl_Data[[#This Row],[Impressions]]</f>
        <v>0.10612252134062564</v>
      </c>
      <c r="J944" s="10">
        <f>tbl_Data[[#This Row],[Conversions]]/tbl_Data[[#This Row],[Clicks]]</f>
        <v>2.292107650438464E-2</v>
      </c>
      <c r="K944" s="9">
        <f>tbl_Data[[#This Row],[Ad Cost]]/tbl_Data[[#This Row],[Conversions]]</f>
        <v>63.176781002638521</v>
      </c>
      <c r="L944" s="10">
        <f>(tbl_Data[[#This Row],[Clicks]]/tbl_Data[[#This Row],[Impressions]])</f>
        <v>7.3284993750720215E-2</v>
      </c>
      <c r="M944" s="9">
        <f>tbl_Data[[#This Row],[Revenue from Ads]]/tbl_Data[[#This Row],[Ad Cost]]</f>
        <v>1.1478140661543601</v>
      </c>
    </row>
    <row r="945" spans="1:13" x14ac:dyDescent="0.35">
      <c r="A945" s="8">
        <v>45272</v>
      </c>
      <c r="B945" t="s">
        <v>19</v>
      </c>
      <c r="C945" s="9">
        <v>18436</v>
      </c>
      <c r="D945">
        <v>203865</v>
      </c>
      <c r="E945">
        <v>10512</v>
      </c>
      <c r="F945" t="s">
        <v>18</v>
      </c>
      <c r="G945">
        <v>416</v>
      </c>
      <c r="H945" s="9">
        <v>61825.37</v>
      </c>
      <c r="I945" s="9">
        <f>tbl_Data[[#This Row],[Ad Cost]]/tbl_Data[[#This Row],[Impressions]]</f>
        <v>9.0432393986216372E-2</v>
      </c>
      <c r="J945" s="10">
        <f>tbl_Data[[#This Row],[Conversions]]/tbl_Data[[#This Row],[Clicks]]</f>
        <v>3.9573820395738202E-2</v>
      </c>
      <c r="K945" s="9">
        <f>tbl_Data[[#This Row],[Ad Cost]]/tbl_Data[[#This Row],[Conversions]]</f>
        <v>44.317307692307693</v>
      </c>
      <c r="L945" s="10">
        <f>(tbl_Data[[#This Row],[Clicks]]/tbl_Data[[#This Row],[Impressions]])</f>
        <v>5.1563534692075641E-2</v>
      </c>
      <c r="M945" s="9">
        <f>tbl_Data[[#This Row],[Revenue from Ads]]/tbl_Data[[#This Row],[Ad Cost]]</f>
        <v>3.3535132349750492</v>
      </c>
    </row>
    <row r="946" spans="1:13" x14ac:dyDescent="0.35">
      <c r="A946" s="8">
        <v>45273</v>
      </c>
      <c r="B946" t="s">
        <v>14</v>
      </c>
      <c r="C946" s="9">
        <v>5669</v>
      </c>
      <c r="D946">
        <v>368597</v>
      </c>
      <c r="E946">
        <v>5458</v>
      </c>
      <c r="F946" t="s">
        <v>11</v>
      </c>
      <c r="G946">
        <v>65</v>
      </c>
      <c r="H946" s="9">
        <v>31278.92</v>
      </c>
      <c r="I946" s="9">
        <f>tbl_Data[[#This Row],[Ad Cost]]/tbl_Data[[#This Row],[Impressions]]</f>
        <v>1.5379940694037119E-2</v>
      </c>
      <c r="J946" s="10">
        <f>tbl_Data[[#This Row],[Conversions]]/tbl_Data[[#This Row],[Clicks]]</f>
        <v>1.1909124221326494E-2</v>
      </c>
      <c r="K946" s="9">
        <f>tbl_Data[[#This Row],[Ad Cost]]/tbl_Data[[#This Row],[Conversions]]</f>
        <v>87.215384615384622</v>
      </c>
      <c r="L946" s="10">
        <f>(tbl_Data[[#This Row],[Clicks]]/tbl_Data[[#This Row],[Impressions]])</f>
        <v>1.4807499789743269E-2</v>
      </c>
      <c r="M946" s="9">
        <f>tbl_Data[[#This Row],[Revenue from Ads]]/tbl_Data[[#This Row],[Ad Cost]]</f>
        <v>5.517537484565179</v>
      </c>
    </row>
    <row r="947" spans="1:13" x14ac:dyDescent="0.35">
      <c r="A947" s="8">
        <v>45273</v>
      </c>
      <c r="B947" t="s">
        <v>19</v>
      </c>
      <c r="C947" s="9">
        <v>18932</v>
      </c>
      <c r="D947">
        <v>295251</v>
      </c>
      <c r="E947">
        <v>5279</v>
      </c>
      <c r="F947" t="s">
        <v>13</v>
      </c>
      <c r="G947">
        <v>279</v>
      </c>
      <c r="H947" s="9">
        <v>20243.939999999999</v>
      </c>
      <c r="I947" s="9">
        <f>tbl_Data[[#This Row],[Ad Cost]]/tbl_Data[[#This Row],[Impressions]]</f>
        <v>6.4121713389624427E-2</v>
      </c>
      <c r="J947" s="10">
        <f>tbl_Data[[#This Row],[Conversions]]/tbl_Data[[#This Row],[Clicks]]</f>
        <v>5.2850918734608829E-2</v>
      </c>
      <c r="K947" s="9">
        <f>tbl_Data[[#This Row],[Ad Cost]]/tbl_Data[[#This Row],[Conversions]]</f>
        <v>67.856630824372758</v>
      </c>
      <c r="L947" s="10">
        <f>(tbl_Data[[#This Row],[Clicks]]/tbl_Data[[#This Row],[Impressions]])</f>
        <v>1.7879702354945452E-2</v>
      </c>
      <c r="M947" s="9">
        <f>tbl_Data[[#This Row],[Revenue from Ads]]/tbl_Data[[#This Row],[Ad Cost]]</f>
        <v>1.0692974857384323</v>
      </c>
    </row>
    <row r="948" spans="1:13" x14ac:dyDescent="0.35">
      <c r="A948" s="8">
        <v>45273</v>
      </c>
      <c r="B948" t="s">
        <v>14</v>
      </c>
      <c r="C948" s="9">
        <v>36035</v>
      </c>
      <c r="D948">
        <v>482947</v>
      </c>
      <c r="E948">
        <v>16070</v>
      </c>
      <c r="F948" t="s">
        <v>11</v>
      </c>
      <c r="G948">
        <v>195</v>
      </c>
      <c r="H948" s="9">
        <v>31858.57</v>
      </c>
      <c r="I948" s="9">
        <f>tbl_Data[[#This Row],[Ad Cost]]/tbl_Data[[#This Row],[Impressions]]</f>
        <v>7.4614812805545952E-2</v>
      </c>
      <c r="J948" s="10">
        <f>tbl_Data[[#This Row],[Conversions]]/tbl_Data[[#This Row],[Clicks]]</f>
        <v>1.2134411947728687E-2</v>
      </c>
      <c r="K948" s="9">
        <f>tbl_Data[[#This Row],[Ad Cost]]/tbl_Data[[#This Row],[Conversions]]</f>
        <v>184.7948717948718</v>
      </c>
      <c r="L948" s="10">
        <f>(tbl_Data[[#This Row],[Clicks]]/tbl_Data[[#This Row],[Impressions]])</f>
        <v>3.3274872812130527E-2</v>
      </c>
      <c r="M948" s="9">
        <f>tbl_Data[[#This Row],[Revenue from Ads]]/tbl_Data[[#This Row],[Ad Cost]]</f>
        <v>0.88410073539614265</v>
      </c>
    </row>
    <row r="949" spans="1:13" x14ac:dyDescent="0.35">
      <c r="A949" s="8">
        <v>45274</v>
      </c>
      <c r="B949" t="s">
        <v>16</v>
      </c>
      <c r="C949" s="9">
        <v>37794</v>
      </c>
      <c r="D949">
        <v>240481</v>
      </c>
      <c r="E949">
        <v>6200</v>
      </c>
      <c r="F949" t="s">
        <v>11</v>
      </c>
      <c r="G949">
        <v>556</v>
      </c>
      <c r="H949" s="9">
        <v>3836.32</v>
      </c>
      <c r="I949" s="9">
        <f>tbl_Data[[#This Row],[Ad Cost]]/tbl_Data[[#This Row],[Impressions]]</f>
        <v>0.15716002511632934</v>
      </c>
      <c r="J949" s="10">
        <f>tbl_Data[[#This Row],[Conversions]]/tbl_Data[[#This Row],[Clicks]]</f>
        <v>8.9677419354838708E-2</v>
      </c>
      <c r="K949" s="9">
        <f>tbl_Data[[#This Row],[Ad Cost]]/tbl_Data[[#This Row],[Conversions]]</f>
        <v>67.974820143884898</v>
      </c>
      <c r="L949" s="10">
        <f>(tbl_Data[[#This Row],[Clicks]]/tbl_Data[[#This Row],[Impressions]])</f>
        <v>2.5781662584570091E-2</v>
      </c>
      <c r="M949" s="9">
        <f>tbl_Data[[#This Row],[Revenue from Ads]]/tbl_Data[[#This Row],[Ad Cost]]</f>
        <v>0.10150605916283008</v>
      </c>
    </row>
    <row r="950" spans="1:13" x14ac:dyDescent="0.35">
      <c r="A950" s="8">
        <v>45274</v>
      </c>
      <c r="B950" t="s">
        <v>20</v>
      </c>
      <c r="C950" s="9">
        <v>3499.9</v>
      </c>
      <c r="D950">
        <v>327544</v>
      </c>
      <c r="E950">
        <v>14777</v>
      </c>
      <c r="F950" t="s">
        <v>13</v>
      </c>
      <c r="G950">
        <v>443</v>
      </c>
      <c r="H950" s="9">
        <v>55508.89</v>
      </c>
      <c r="I950" s="9">
        <f>tbl_Data[[#This Row],[Ad Cost]]/tbl_Data[[#This Row],[Impressions]]</f>
        <v>1.0685281977383191E-2</v>
      </c>
      <c r="J950" s="10">
        <f>tbl_Data[[#This Row],[Conversions]]/tbl_Data[[#This Row],[Clicks]]</f>
        <v>2.9979021452256886E-2</v>
      </c>
      <c r="K950" s="9">
        <f>tbl_Data[[#This Row],[Ad Cost]]/tbl_Data[[#This Row],[Conversions]]</f>
        <v>7.9004514672686232</v>
      </c>
      <c r="L950" s="10">
        <f>(tbl_Data[[#This Row],[Clicks]]/tbl_Data[[#This Row],[Impressions]])</f>
        <v>4.5114549495640283E-2</v>
      </c>
      <c r="M950" s="9">
        <f>tbl_Data[[#This Row],[Revenue from Ads]]/tbl_Data[[#This Row],[Ad Cost]]</f>
        <v>15.860136003885824</v>
      </c>
    </row>
    <row r="951" spans="1:13" x14ac:dyDescent="0.35">
      <c r="A951" s="8">
        <v>45274</v>
      </c>
      <c r="B951" t="s">
        <v>19</v>
      </c>
      <c r="C951" s="9">
        <v>28482</v>
      </c>
      <c r="D951">
        <v>210400</v>
      </c>
      <c r="E951">
        <v>16991</v>
      </c>
      <c r="F951" t="s">
        <v>11</v>
      </c>
      <c r="G951">
        <v>956</v>
      </c>
      <c r="H951" s="9">
        <v>128923</v>
      </c>
      <c r="I951" s="9">
        <f>tbl_Data[[#This Row],[Ad Cost]]/tbl_Data[[#This Row],[Impressions]]</f>
        <v>0.13537072243346007</v>
      </c>
      <c r="J951" s="10">
        <f>tbl_Data[[#This Row],[Conversions]]/tbl_Data[[#This Row],[Clicks]]</f>
        <v>5.6265081513742571E-2</v>
      </c>
      <c r="K951" s="9">
        <f>tbl_Data[[#This Row],[Ad Cost]]/tbl_Data[[#This Row],[Conversions]]</f>
        <v>29.792887029288703</v>
      </c>
      <c r="L951" s="10">
        <f>(tbl_Data[[#This Row],[Clicks]]/tbl_Data[[#This Row],[Impressions]])</f>
        <v>8.0755703422053238E-2</v>
      </c>
      <c r="M951" s="9">
        <f>tbl_Data[[#This Row],[Revenue from Ads]]/tbl_Data[[#This Row],[Ad Cost]]</f>
        <v>4.526472860051963</v>
      </c>
    </row>
    <row r="952" spans="1:13" x14ac:dyDescent="0.35">
      <c r="A952" s="8">
        <v>45275</v>
      </c>
      <c r="B952" t="s">
        <v>16</v>
      </c>
      <c r="C952" s="9">
        <v>37476</v>
      </c>
      <c r="D952">
        <v>362943</v>
      </c>
      <c r="E952">
        <v>14069</v>
      </c>
      <c r="F952" t="s">
        <v>13</v>
      </c>
      <c r="G952">
        <v>388</v>
      </c>
      <c r="H952" s="9">
        <v>26353.200000000001</v>
      </c>
      <c r="I952" s="9">
        <f>tbl_Data[[#This Row],[Ad Cost]]/tbl_Data[[#This Row],[Impressions]]</f>
        <v>0.10325588315520619</v>
      </c>
      <c r="J952" s="10">
        <f>tbl_Data[[#This Row],[Conversions]]/tbl_Data[[#This Row],[Clicks]]</f>
        <v>2.7578363778520149E-2</v>
      </c>
      <c r="K952" s="9">
        <f>tbl_Data[[#This Row],[Ad Cost]]/tbl_Data[[#This Row],[Conversions]]</f>
        <v>96.587628865979383</v>
      </c>
      <c r="L952" s="10">
        <f>(tbl_Data[[#This Row],[Clicks]]/tbl_Data[[#This Row],[Impressions]])</f>
        <v>3.8763662613688653E-2</v>
      </c>
      <c r="M952" s="9">
        <f>tbl_Data[[#This Row],[Revenue from Ads]]/tbl_Data[[#This Row],[Ad Cost]]</f>
        <v>0.70320204931155939</v>
      </c>
    </row>
    <row r="953" spans="1:13" x14ac:dyDescent="0.35">
      <c r="A953" s="8">
        <v>45275</v>
      </c>
      <c r="B953" t="s">
        <v>14</v>
      </c>
      <c r="C953" s="9">
        <v>28362</v>
      </c>
      <c r="D953">
        <v>269054</v>
      </c>
      <c r="E953">
        <v>12640</v>
      </c>
      <c r="F953" t="s">
        <v>24</v>
      </c>
      <c r="G953">
        <v>134</v>
      </c>
      <c r="H953" s="9">
        <v>52092.88</v>
      </c>
      <c r="I953" s="9">
        <f>tbl_Data[[#This Row],[Ad Cost]]/tbl_Data[[#This Row],[Impressions]]</f>
        <v>0.10541378310673694</v>
      </c>
      <c r="J953" s="10">
        <f>tbl_Data[[#This Row],[Conversions]]/tbl_Data[[#This Row],[Clicks]]</f>
        <v>1.0601265822784809E-2</v>
      </c>
      <c r="K953" s="9">
        <f>tbl_Data[[#This Row],[Ad Cost]]/tbl_Data[[#This Row],[Conversions]]</f>
        <v>211.65671641791045</v>
      </c>
      <c r="L953" s="10">
        <f>(tbl_Data[[#This Row],[Clicks]]/tbl_Data[[#This Row],[Impressions]])</f>
        <v>4.6979416771354449E-2</v>
      </c>
      <c r="M953" s="9">
        <f>tbl_Data[[#This Row],[Revenue from Ads]]/tbl_Data[[#This Row],[Ad Cost]]</f>
        <v>1.836713912982159</v>
      </c>
    </row>
    <row r="954" spans="1:13" x14ac:dyDescent="0.35">
      <c r="A954" s="8">
        <v>45275</v>
      </c>
      <c r="B954" t="s">
        <v>17</v>
      </c>
      <c r="C954" s="9">
        <v>26023</v>
      </c>
      <c r="D954">
        <v>298478</v>
      </c>
      <c r="E954">
        <v>11515</v>
      </c>
      <c r="F954" t="s">
        <v>11</v>
      </c>
      <c r="G954">
        <v>456</v>
      </c>
      <c r="H954" s="9">
        <v>55315.19</v>
      </c>
      <c r="I954" s="9">
        <f>tbl_Data[[#This Row],[Ad Cost]]/tbl_Data[[#This Row],[Impressions]]</f>
        <v>8.7185655224170627E-2</v>
      </c>
      <c r="J954" s="10">
        <f>tbl_Data[[#This Row],[Conversions]]/tbl_Data[[#This Row],[Clicks]]</f>
        <v>3.9600521059487623E-2</v>
      </c>
      <c r="K954" s="9">
        <f>tbl_Data[[#This Row],[Ad Cost]]/tbl_Data[[#This Row],[Conversions]]</f>
        <v>57.067982456140349</v>
      </c>
      <c r="L954" s="10">
        <f>(tbl_Data[[#This Row],[Clicks]]/tbl_Data[[#This Row],[Impressions]])</f>
        <v>3.8579057753000218E-2</v>
      </c>
      <c r="M954" s="9">
        <f>tbl_Data[[#This Row],[Revenue from Ads]]/tbl_Data[[#This Row],[Ad Cost]]</f>
        <v>2.1256269453944587</v>
      </c>
    </row>
    <row r="955" spans="1:13" x14ac:dyDescent="0.35">
      <c r="A955" s="8">
        <v>45276</v>
      </c>
      <c r="B955" t="s">
        <v>17</v>
      </c>
      <c r="C955" s="9">
        <v>42363</v>
      </c>
      <c r="D955">
        <v>367043</v>
      </c>
      <c r="E955">
        <v>12481</v>
      </c>
      <c r="F955" t="s">
        <v>13</v>
      </c>
      <c r="G955">
        <v>484</v>
      </c>
      <c r="H955" s="9">
        <v>28152.35</v>
      </c>
      <c r="I955" s="9">
        <f>tbl_Data[[#This Row],[Ad Cost]]/tbl_Data[[#This Row],[Impressions]]</f>
        <v>0.11541699473903602</v>
      </c>
      <c r="J955" s="10">
        <f>tbl_Data[[#This Row],[Conversions]]/tbl_Data[[#This Row],[Clicks]]</f>
        <v>3.8778943994872209E-2</v>
      </c>
      <c r="K955" s="9">
        <f>tbl_Data[[#This Row],[Ad Cost]]/tbl_Data[[#This Row],[Conversions]]</f>
        <v>87.526859504132233</v>
      </c>
      <c r="L955" s="10">
        <f>(tbl_Data[[#This Row],[Clicks]]/tbl_Data[[#This Row],[Impressions]])</f>
        <v>3.4004190244739718E-2</v>
      </c>
      <c r="M955" s="9">
        <f>tbl_Data[[#This Row],[Revenue from Ads]]/tbl_Data[[#This Row],[Ad Cost]]</f>
        <v>0.66455043316101314</v>
      </c>
    </row>
    <row r="956" spans="1:13" x14ac:dyDescent="0.35">
      <c r="A956" s="8">
        <v>45276</v>
      </c>
      <c r="B956" t="s">
        <v>19</v>
      </c>
      <c r="C956" s="9">
        <v>25087</v>
      </c>
      <c r="D956">
        <v>293656</v>
      </c>
      <c r="E956">
        <v>17820</v>
      </c>
      <c r="F956" t="s">
        <v>11</v>
      </c>
      <c r="G956">
        <v>264</v>
      </c>
      <c r="H956" s="9">
        <v>18789.599999999999</v>
      </c>
      <c r="I956" s="9">
        <f>tbl_Data[[#This Row],[Ad Cost]]/tbl_Data[[#This Row],[Impressions]]</f>
        <v>8.5429890756531457E-2</v>
      </c>
      <c r="J956" s="10">
        <f>tbl_Data[[#This Row],[Conversions]]/tbl_Data[[#This Row],[Clicks]]</f>
        <v>1.4814814814814815E-2</v>
      </c>
      <c r="K956" s="9">
        <f>tbl_Data[[#This Row],[Ad Cost]]/tbl_Data[[#This Row],[Conversions]]</f>
        <v>95.026515151515156</v>
      </c>
      <c r="L956" s="10">
        <f>(tbl_Data[[#This Row],[Clicks]]/tbl_Data[[#This Row],[Impressions]])</f>
        <v>6.0683248426730597E-2</v>
      </c>
      <c r="M956" s="9">
        <f>tbl_Data[[#This Row],[Revenue from Ads]]/tbl_Data[[#This Row],[Ad Cost]]</f>
        <v>0.74897755809781952</v>
      </c>
    </row>
    <row r="957" spans="1:13" x14ac:dyDescent="0.35">
      <c r="A957" s="8">
        <v>45276</v>
      </c>
      <c r="B957" t="s">
        <v>14</v>
      </c>
      <c r="C957" s="9">
        <v>42515</v>
      </c>
      <c r="D957">
        <v>252476</v>
      </c>
      <c r="E957">
        <v>5758</v>
      </c>
      <c r="F957" t="s">
        <v>11</v>
      </c>
      <c r="G957">
        <v>244</v>
      </c>
      <c r="H957" s="9">
        <v>66220.45</v>
      </c>
      <c r="I957" s="9">
        <f>tbl_Data[[#This Row],[Ad Cost]]/tbl_Data[[#This Row],[Impressions]]</f>
        <v>0.16839224322311824</v>
      </c>
      <c r="J957" s="10">
        <f>tbl_Data[[#This Row],[Conversions]]/tbl_Data[[#This Row],[Clicks]]</f>
        <v>4.2375824939215004E-2</v>
      </c>
      <c r="K957" s="9">
        <f>tbl_Data[[#This Row],[Ad Cost]]/tbl_Data[[#This Row],[Conversions]]</f>
        <v>174.24180327868854</v>
      </c>
      <c r="L957" s="10">
        <f>(tbl_Data[[#This Row],[Clicks]]/tbl_Data[[#This Row],[Impressions]])</f>
        <v>2.2806128107226032E-2</v>
      </c>
      <c r="M957" s="9">
        <f>tbl_Data[[#This Row],[Revenue from Ads]]/tbl_Data[[#This Row],[Ad Cost]]</f>
        <v>1.5575785017052803</v>
      </c>
    </row>
    <row r="958" spans="1:13" x14ac:dyDescent="0.35">
      <c r="A958" s="8">
        <v>45276</v>
      </c>
      <c r="B958" t="s">
        <v>16</v>
      </c>
      <c r="C958" s="9">
        <v>5839.4</v>
      </c>
      <c r="D958">
        <v>454050</v>
      </c>
      <c r="E958">
        <v>19592</v>
      </c>
      <c r="F958" t="s">
        <v>11</v>
      </c>
      <c r="G958">
        <v>430</v>
      </c>
      <c r="H958" s="9">
        <v>44107.86</v>
      </c>
      <c r="I958" s="9">
        <f>tbl_Data[[#This Row],[Ad Cost]]/tbl_Data[[#This Row],[Impressions]]</f>
        <v>1.2860698160995485E-2</v>
      </c>
      <c r="J958" s="10">
        <f>tbl_Data[[#This Row],[Conversions]]/tbl_Data[[#This Row],[Clicks]]</f>
        <v>2.1947733768885258E-2</v>
      </c>
      <c r="K958" s="9">
        <f>tbl_Data[[#This Row],[Ad Cost]]/tbl_Data[[#This Row],[Conversions]]</f>
        <v>13.579999999999998</v>
      </c>
      <c r="L958" s="10">
        <f>(tbl_Data[[#This Row],[Clicks]]/tbl_Data[[#This Row],[Impressions]])</f>
        <v>4.3149432881841206E-2</v>
      </c>
      <c r="M958" s="9">
        <f>tbl_Data[[#This Row],[Revenue from Ads]]/tbl_Data[[#This Row],[Ad Cost]]</f>
        <v>7.5534917971024429</v>
      </c>
    </row>
    <row r="959" spans="1:13" x14ac:dyDescent="0.35">
      <c r="A959" s="8">
        <v>45277</v>
      </c>
      <c r="B959" t="s">
        <v>17</v>
      </c>
      <c r="C959" s="9">
        <v>4852.2</v>
      </c>
      <c r="D959">
        <v>279293</v>
      </c>
      <c r="E959">
        <v>11338</v>
      </c>
      <c r="F959" t="s">
        <v>13</v>
      </c>
      <c r="G959">
        <v>134</v>
      </c>
      <c r="H959" s="9">
        <v>7844.45</v>
      </c>
      <c r="I959" s="9">
        <f>tbl_Data[[#This Row],[Ad Cost]]/tbl_Data[[#This Row],[Impressions]]</f>
        <v>1.7373152925422405E-2</v>
      </c>
      <c r="J959" s="10">
        <f>tbl_Data[[#This Row],[Conversions]]/tbl_Data[[#This Row],[Clicks]]</f>
        <v>1.1818662903510319E-2</v>
      </c>
      <c r="K959" s="9">
        <f>tbl_Data[[#This Row],[Ad Cost]]/tbl_Data[[#This Row],[Conversions]]</f>
        <v>36.210447761194025</v>
      </c>
      <c r="L959" s="10">
        <f>(tbl_Data[[#This Row],[Clicks]]/tbl_Data[[#This Row],[Impressions]])</f>
        <v>4.0595360427937682E-2</v>
      </c>
      <c r="M959" s="9">
        <f>tbl_Data[[#This Row],[Revenue from Ads]]/tbl_Data[[#This Row],[Ad Cost]]</f>
        <v>1.6166790321915832</v>
      </c>
    </row>
    <row r="960" spans="1:13" x14ac:dyDescent="0.35">
      <c r="A960" s="8">
        <v>45277</v>
      </c>
      <c r="B960" t="s">
        <v>17</v>
      </c>
      <c r="C960" s="9">
        <v>34150</v>
      </c>
      <c r="D960">
        <v>299276</v>
      </c>
      <c r="E960">
        <v>10978</v>
      </c>
      <c r="F960" t="s">
        <v>13</v>
      </c>
      <c r="G960">
        <v>139</v>
      </c>
      <c r="H960" s="9">
        <v>34952.730000000003</v>
      </c>
      <c r="I960" s="9">
        <f>tbl_Data[[#This Row],[Ad Cost]]/tbl_Data[[#This Row],[Impressions]]</f>
        <v>0.11410871570055735</v>
      </c>
      <c r="J960" s="10">
        <f>tbl_Data[[#This Row],[Conversions]]/tbl_Data[[#This Row],[Clicks]]</f>
        <v>1.2661687010384405E-2</v>
      </c>
      <c r="K960" s="9">
        <f>tbl_Data[[#This Row],[Ad Cost]]/tbl_Data[[#This Row],[Conversions]]</f>
        <v>245.68345323741008</v>
      </c>
      <c r="L960" s="10">
        <f>(tbl_Data[[#This Row],[Clicks]]/tbl_Data[[#This Row],[Impressions]])</f>
        <v>3.6681858886111814E-2</v>
      </c>
      <c r="M960" s="9">
        <f>tbl_Data[[#This Row],[Revenue from Ads]]/tbl_Data[[#This Row],[Ad Cost]]</f>
        <v>1.0235060029282579</v>
      </c>
    </row>
    <row r="961" spans="1:13" x14ac:dyDescent="0.35">
      <c r="A961" s="8">
        <v>45277</v>
      </c>
      <c r="B961" t="s">
        <v>15</v>
      </c>
      <c r="C961" s="9">
        <v>23592</v>
      </c>
      <c r="D961">
        <v>496840</v>
      </c>
      <c r="E961">
        <v>14614</v>
      </c>
      <c r="F961" t="s">
        <v>11</v>
      </c>
      <c r="G961">
        <v>314</v>
      </c>
      <c r="H961" s="9">
        <v>54555.360000000001</v>
      </c>
      <c r="I961" s="9">
        <f>tbl_Data[[#This Row],[Ad Cost]]/tbl_Data[[#This Row],[Impressions]]</f>
        <v>4.7484099508896226E-2</v>
      </c>
      <c r="J961" s="10">
        <f>tbl_Data[[#This Row],[Conversions]]/tbl_Data[[#This Row],[Clicks]]</f>
        <v>2.1486246065416725E-2</v>
      </c>
      <c r="K961" s="9">
        <f>tbl_Data[[#This Row],[Ad Cost]]/tbl_Data[[#This Row],[Conversions]]</f>
        <v>75.133757961783445</v>
      </c>
      <c r="L961" s="10">
        <f>(tbl_Data[[#This Row],[Clicks]]/tbl_Data[[#This Row],[Impressions]])</f>
        <v>2.9413895821592463E-2</v>
      </c>
      <c r="M961" s="9">
        <f>tbl_Data[[#This Row],[Revenue from Ads]]/tbl_Data[[#This Row],[Ad Cost]]</f>
        <v>2.3124516785350968</v>
      </c>
    </row>
    <row r="962" spans="1:13" x14ac:dyDescent="0.35">
      <c r="A962" s="8">
        <v>45277</v>
      </c>
      <c r="B962" t="s">
        <v>15</v>
      </c>
      <c r="C962" s="9">
        <v>8586</v>
      </c>
      <c r="D962">
        <v>388281</v>
      </c>
      <c r="E962">
        <v>5357</v>
      </c>
      <c r="F962" t="s">
        <v>11</v>
      </c>
      <c r="G962">
        <v>215</v>
      </c>
      <c r="H962" s="9">
        <v>42932.23</v>
      </c>
      <c r="I962" s="9">
        <f>tbl_Data[[#This Row],[Ad Cost]]/tbl_Data[[#This Row],[Impressions]]</f>
        <v>2.2112851259783507E-2</v>
      </c>
      <c r="J962" s="10">
        <f>tbl_Data[[#This Row],[Conversions]]/tbl_Data[[#This Row],[Clicks]]</f>
        <v>4.0134403584095577E-2</v>
      </c>
      <c r="K962" s="9">
        <f>tbl_Data[[#This Row],[Ad Cost]]/tbl_Data[[#This Row],[Conversions]]</f>
        <v>39.93488372093023</v>
      </c>
      <c r="L962" s="10">
        <f>(tbl_Data[[#This Row],[Clicks]]/tbl_Data[[#This Row],[Impressions]])</f>
        <v>1.3796709084400215E-2</v>
      </c>
      <c r="M962" s="9">
        <f>tbl_Data[[#This Row],[Revenue from Ads]]/tbl_Data[[#This Row],[Ad Cost]]</f>
        <v>5.0002597251339393</v>
      </c>
    </row>
    <row r="963" spans="1:13" x14ac:dyDescent="0.35">
      <c r="A963" s="8">
        <v>45277</v>
      </c>
      <c r="B963" t="s">
        <v>16</v>
      </c>
      <c r="C963" s="9">
        <v>34968</v>
      </c>
      <c r="D963">
        <v>379872</v>
      </c>
      <c r="E963">
        <v>18144</v>
      </c>
      <c r="F963" t="s">
        <v>11</v>
      </c>
      <c r="G963">
        <v>294</v>
      </c>
      <c r="H963" s="9">
        <v>6484.93</v>
      </c>
      <c r="I963" s="9">
        <f>tbl_Data[[#This Row],[Ad Cost]]/tbl_Data[[#This Row],[Impressions]]</f>
        <v>9.2052059641142284E-2</v>
      </c>
      <c r="J963" s="10">
        <f>tbl_Data[[#This Row],[Conversions]]/tbl_Data[[#This Row],[Clicks]]</f>
        <v>1.6203703703703703E-2</v>
      </c>
      <c r="K963" s="9">
        <f>tbl_Data[[#This Row],[Ad Cost]]/tbl_Data[[#This Row],[Conversions]]</f>
        <v>118.93877551020408</v>
      </c>
      <c r="L963" s="10">
        <f>(tbl_Data[[#This Row],[Clicks]]/tbl_Data[[#This Row],[Impressions]])</f>
        <v>4.7763457164518575E-2</v>
      </c>
      <c r="M963" s="9">
        <f>tbl_Data[[#This Row],[Revenue from Ads]]/tbl_Data[[#This Row],[Ad Cost]]</f>
        <v>0.18545327156257149</v>
      </c>
    </row>
    <row r="964" spans="1:13" x14ac:dyDescent="0.35">
      <c r="A964" s="8">
        <v>45279</v>
      </c>
      <c r="B964" t="s">
        <v>12</v>
      </c>
      <c r="C964" s="9">
        <v>21084</v>
      </c>
      <c r="D964">
        <v>321069</v>
      </c>
      <c r="E964">
        <v>17591</v>
      </c>
      <c r="F964" t="s">
        <v>11</v>
      </c>
      <c r="G964">
        <v>416</v>
      </c>
      <c r="H964" s="9">
        <v>40382.160000000003</v>
      </c>
      <c r="I964" s="9">
        <f>tbl_Data[[#This Row],[Ad Cost]]/tbl_Data[[#This Row],[Impressions]]</f>
        <v>6.5668127411864743E-2</v>
      </c>
      <c r="J964" s="10">
        <f>tbl_Data[[#This Row],[Conversions]]/tbl_Data[[#This Row],[Clicks]]</f>
        <v>2.3648456597123529E-2</v>
      </c>
      <c r="K964" s="9">
        <f>tbl_Data[[#This Row],[Ad Cost]]/tbl_Data[[#This Row],[Conversions]]</f>
        <v>50.682692307692307</v>
      </c>
      <c r="L964" s="10">
        <f>(tbl_Data[[#This Row],[Clicks]]/tbl_Data[[#This Row],[Impressions]])</f>
        <v>5.4788846011293524E-2</v>
      </c>
      <c r="M964" s="9">
        <f>tbl_Data[[#This Row],[Revenue from Ads]]/tbl_Data[[#This Row],[Ad Cost]]</f>
        <v>1.9152988047808766</v>
      </c>
    </row>
    <row r="965" spans="1:13" x14ac:dyDescent="0.35">
      <c r="A965" s="8">
        <v>45280</v>
      </c>
      <c r="B965" t="s">
        <v>16</v>
      </c>
      <c r="C965" s="9">
        <v>15105</v>
      </c>
      <c r="D965">
        <v>390493</v>
      </c>
      <c r="E965">
        <v>9890</v>
      </c>
      <c r="F965" t="s">
        <v>11</v>
      </c>
      <c r="G965">
        <v>425</v>
      </c>
      <c r="H965" s="9">
        <v>4598.5200000000004</v>
      </c>
      <c r="I965" s="9">
        <f>tbl_Data[[#This Row],[Ad Cost]]/tbl_Data[[#This Row],[Impressions]]</f>
        <v>3.8681871377976046E-2</v>
      </c>
      <c r="J965" s="10">
        <f>tbl_Data[[#This Row],[Conversions]]/tbl_Data[[#This Row],[Clicks]]</f>
        <v>4.29726996966633E-2</v>
      </c>
      <c r="K965" s="9">
        <f>tbl_Data[[#This Row],[Ad Cost]]/tbl_Data[[#This Row],[Conversions]]</f>
        <v>35.541176470588233</v>
      </c>
      <c r="L965" s="10">
        <f>(tbl_Data[[#This Row],[Clicks]]/tbl_Data[[#This Row],[Impressions]])</f>
        <v>2.5326958485811527E-2</v>
      </c>
      <c r="M965" s="9">
        <f>tbl_Data[[#This Row],[Revenue from Ads]]/tbl_Data[[#This Row],[Ad Cost]]</f>
        <v>0.30443694141012911</v>
      </c>
    </row>
    <row r="966" spans="1:13" x14ac:dyDescent="0.35">
      <c r="A966" s="8">
        <v>45280</v>
      </c>
      <c r="B966" t="s">
        <v>15</v>
      </c>
      <c r="C966" s="9">
        <v>41699</v>
      </c>
      <c r="D966">
        <v>278997</v>
      </c>
      <c r="E966">
        <v>16578</v>
      </c>
      <c r="F966" t="s">
        <v>13</v>
      </c>
      <c r="G966">
        <v>499</v>
      </c>
      <c r="H966" s="9">
        <v>64751.46</v>
      </c>
      <c r="I966" s="9">
        <f>tbl_Data[[#This Row],[Ad Cost]]/tbl_Data[[#This Row],[Impressions]]</f>
        <v>0.14946038846295839</v>
      </c>
      <c r="J966" s="10">
        <f>tbl_Data[[#This Row],[Conversions]]/tbl_Data[[#This Row],[Clicks]]</f>
        <v>3.0100132705995899E-2</v>
      </c>
      <c r="K966" s="9">
        <f>tbl_Data[[#This Row],[Ad Cost]]/tbl_Data[[#This Row],[Conversions]]</f>
        <v>83.565130260521045</v>
      </c>
      <c r="L966" s="10">
        <f>(tbl_Data[[#This Row],[Clicks]]/tbl_Data[[#This Row],[Impressions]])</f>
        <v>5.9419993763373799E-2</v>
      </c>
      <c r="M966" s="9">
        <f>tbl_Data[[#This Row],[Revenue from Ads]]/tbl_Data[[#This Row],[Ad Cost]]</f>
        <v>1.5528300438859446</v>
      </c>
    </row>
    <row r="967" spans="1:13" x14ac:dyDescent="0.35">
      <c r="A967" s="8">
        <v>45282</v>
      </c>
      <c r="B967" t="s">
        <v>16</v>
      </c>
      <c r="C967" s="9">
        <v>43785</v>
      </c>
      <c r="D967">
        <v>220322</v>
      </c>
      <c r="E967">
        <v>14152</v>
      </c>
      <c r="F967" t="s">
        <v>13</v>
      </c>
      <c r="G967">
        <v>346</v>
      </c>
      <c r="H967" s="9">
        <v>36834.51</v>
      </c>
      <c r="I967" s="9">
        <f>tbl_Data[[#This Row],[Ad Cost]]/tbl_Data[[#This Row],[Impressions]]</f>
        <v>0.19873185610152413</v>
      </c>
      <c r="J967" s="10">
        <f>tbl_Data[[#This Row],[Conversions]]/tbl_Data[[#This Row],[Clicks]]</f>
        <v>2.4448841153193894E-2</v>
      </c>
      <c r="K967" s="9">
        <f>tbl_Data[[#This Row],[Ad Cost]]/tbl_Data[[#This Row],[Conversions]]</f>
        <v>126.54624277456648</v>
      </c>
      <c r="L967" s="10">
        <f>(tbl_Data[[#This Row],[Clicks]]/tbl_Data[[#This Row],[Impressions]])</f>
        <v>6.423325859423934E-2</v>
      </c>
      <c r="M967" s="9">
        <f>tbl_Data[[#This Row],[Revenue from Ads]]/tbl_Data[[#This Row],[Ad Cost]]</f>
        <v>0.84125865022267909</v>
      </c>
    </row>
    <row r="968" spans="1:13" x14ac:dyDescent="0.35">
      <c r="A968" s="8">
        <v>45282</v>
      </c>
      <c r="B968" t="s">
        <v>19</v>
      </c>
      <c r="C968" s="9">
        <v>7155.7</v>
      </c>
      <c r="D968">
        <v>432589</v>
      </c>
      <c r="E968">
        <v>13608</v>
      </c>
      <c r="F968" t="s">
        <v>13</v>
      </c>
      <c r="G968">
        <v>395</v>
      </c>
      <c r="H968" s="9">
        <v>33250.22</v>
      </c>
      <c r="I968" s="9">
        <f>tbl_Data[[#This Row],[Ad Cost]]/tbl_Data[[#This Row],[Impressions]]</f>
        <v>1.6541567168836934E-2</v>
      </c>
      <c r="J968" s="10">
        <f>tbl_Data[[#This Row],[Conversions]]/tbl_Data[[#This Row],[Clicks]]</f>
        <v>2.9027042915931806E-2</v>
      </c>
      <c r="K968" s="9">
        <f>tbl_Data[[#This Row],[Ad Cost]]/tbl_Data[[#This Row],[Conversions]]</f>
        <v>18.115696202531645</v>
      </c>
      <c r="L968" s="10">
        <f>(tbl_Data[[#This Row],[Clicks]]/tbl_Data[[#This Row],[Impressions]])</f>
        <v>3.1457110559907901E-2</v>
      </c>
      <c r="M968" s="9">
        <f>tbl_Data[[#This Row],[Revenue from Ads]]/tbl_Data[[#This Row],[Ad Cost]]</f>
        <v>4.6466760764146064</v>
      </c>
    </row>
    <row r="969" spans="1:13" x14ac:dyDescent="0.35">
      <c r="A969" s="8">
        <v>45283</v>
      </c>
      <c r="B969" t="s">
        <v>15</v>
      </c>
      <c r="C969" s="9">
        <v>25435</v>
      </c>
      <c r="D969">
        <v>261495</v>
      </c>
      <c r="E969">
        <v>14903</v>
      </c>
      <c r="F969" t="s">
        <v>13</v>
      </c>
      <c r="G969">
        <v>194</v>
      </c>
      <c r="H969" s="9">
        <v>51908.28</v>
      </c>
      <c r="I969" s="9">
        <f>tbl_Data[[#This Row],[Ad Cost]]/tbl_Data[[#This Row],[Impressions]]</f>
        <v>9.7267634180385865E-2</v>
      </c>
      <c r="J969" s="10">
        <f>tbl_Data[[#This Row],[Conversions]]/tbl_Data[[#This Row],[Clicks]]</f>
        <v>1.3017513252365295E-2</v>
      </c>
      <c r="K969" s="9">
        <f>tbl_Data[[#This Row],[Ad Cost]]/tbl_Data[[#This Row],[Conversions]]</f>
        <v>131.10824742268042</v>
      </c>
      <c r="L969" s="10">
        <f>(tbl_Data[[#This Row],[Clicks]]/tbl_Data[[#This Row],[Impressions]])</f>
        <v>5.6991529474750953E-2</v>
      </c>
      <c r="M969" s="9">
        <f>tbl_Data[[#This Row],[Revenue from Ads]]/tbl_Data[[#This Row],[Ad Cost]]</f>
        <v>2.0408209160605466</v>
      </c>
    </row>
    <row r="970" spans="1:13" x14ac:dyDescent="0.35">
      <c r="A970" s="8">
        <v>45283</v>
      </c>
      <c r="B970" t="s">
        <v>19</v>
      </c>
      <c r="C970" s="9">
        <v>2081.1999999999998</v>
      </c>
      <c r="D970">
        <v>455589</v>
      </c>
      <c r="E970">
        <v>16730</v>
      </c>
      <c r="F970" t="s">
        <v>11</v>
      </c>
      <c r="G970">
        <v>204</v>
      </c>
      <c r="H970" s="9">
        <v>32880.839999999997</v>
      </c>
      <c r="I970" s="9">
        <f>tbl_Data[[#This Row],[Ad Cost]]/tbl_Data[[#This Row],[Impressions]]</f>
        <v>4.5681524356382614E-3</v>
      </c>
      <c r="J970" s="10">
        <f>tbl_Data[[#This Row],[Conversions]]/tbl_Data[[#This Row],[Clicks]]</f>
        <v>1.2193664076509264E-2</v>
      </c>
      <c r="K970" s="9">
        <f>tbl_Data[[#This Row],[Ad Cost]]/tbl_Data[[#This Row],[Conversions]]</f>
        <v>10.201960784313725</v>
      </c>
      <c r="L970" s="10">
        <f>(tbl_Data[[#This Row],[Clicks]]/tbl_Data[[#This Row],[Impressions]])</f>
        <v>3.6721694334147667E-2</v>
      </c>
      <c r="M970" s="9">
        <f>tbl_Data[[#This Row],[Revenue from Ads]]/tbl_Data[[#This Row],[Ad Cost]]</f>
        <v>15.798981356909476</v>
      </c>
    </row>
    <row r="971" spans="1:13" x14ac:dyDescent="0.35">
      <c r="A971" s="8">
        <v>45283</v>
      </c>
      <c r="B971" t="s">
        <v>16</v>
      </c>
      <c r="C971" s="9">
        <v>48763</v>
      </c>
      <c r="D971">
        <v>479328</v>
      </c>
      <c r="E971">
        <v>19655</v>
      </c>
      <c r="F971" t="s">
        <v>13</v>
      </c>
      <c r="G971">
        <v>360</v>
      </c>
      <c r="H971" s="9">
        <v>41011.699999999997</v>
      </c>
      <c r="I971" s="9">
        <f>tbl_Data[[#This Row],[Ad Cost]]/tbl_Data[[#This Row],[Impressions]]</f>
        <v>0.10173200814473596</v>
      </c>
      <c r="J971" s="10">
        <f>tbl_Data[[#This Row],[Conversions]]/tbl_Data[[#This Row],[Clicks]]</f>
        <v>1.8315950139913509E-2</v>
      </c>
      <c r="K971" s="9">
        <f>tbl_Data[[#This Row],[Ad Cost]]/tbl_Data[[#This Row],[Conversions]]</f>
        <v>135.45277777777778</v>
      </c>
      <c r="L971" s="10">
        <f>(tbl_Data[[#This Row],[Clicks]]/tbl_Data[[#This Row],[Impressions]])</f>
        <v>4.1005324120435276E-2</v>
      </c>
      <c r="M971" s="9">
        <f>tbl_Data[[#This Row],[Revenue from Ads]]/tbl_Data[[#This Row],[Ad Cost]]</f>
        <v>0.84104136332875334</v>
      </c>
    </row>
    <row r="972" spans="1:13" x14ac:dyDescent="0.35">
      <c r="A972" s="8">
        <v>45283</v>
      </c>
      <c r="B972" t="s">
        <v>14</v>
      </c>
      <c r="C972" s="9">
        <v>40908</v>
      </c>
      <c r="D972">
        <v>284750</v>
      </c>
      <c r="E972">
        <v>3424</v>
      </c>
      <c r="F972" t="s">
        <v>11</v>
      </c>
      <c r="G972">
        <v>43</v>
      </c>
      <c r="H972" s="9">
        <v>51218.76</v>
      </c>
      <c r="I972" s="9">
        <f>tbl_Data[[#This Row],[Ad Cost]]/tbl_Data[[#This Row],[Impressions]]</f>
        <v>0.1436628621597893</v>
      </c>
      <c r="J972" s="10">
        <f>tbl_Data[[#This Row],[Conversions]]/tbl_Data[[#This Row],[Clicks]]</f>
        <v>1.2558411214953271E-2</v>
      </c>
      <c r="K972" s="9">
        <f>tbl_Data[[#This Row],[Ad Cost]]/tbl_Data[[#This Row],[Conversions]]</f>
        <v>951.34883720930236</v>
      </c>
      <c r="L972" s="10">
        <f>(tbl_Data[[#This Row],[Clicks]]/tbl_Data[[#This Row],[Impressions]])</f>
        <v>1.2024582967515364E-2</v>
      </c>
      <c r="M972" s="9">
        <f>tbl_Data[[#This Row],[Revenue from Ads]]/tbl_Data[[#This Row],[Ad Cost]]</f>
        <v>1.2520475212672337</v>
      </c>
    </row>
    <row r="973" spans="1:13" x14ac:dyDescent="0.35">
      <c r="A973" s="8">
        <v>45283</v>
      </c>
      <c r="B973" t="s">
        <v>19</v>
      </c>
      <c r="C973" s="9">
        <v>45174</v>
      </c>
      <c r="D973">
        <v>257487</v>
      </c>
      <c r="E973">
        <v>15904</v>
      </c>
      <c r="F973" t="s">
        <v>11</v>
      </c>
      <c r="G973">
        <v>847</v>
      </c>
      <c r="H973" s="9">
        <v>26558.35</v>
      </c>
      <c r="I973" s="9">
        <f>tbl_Data[[#This Row],[Ad Cost]]/tbl_Data[[#This Row],[Impressions]]</f>
        <v>0.17544186696804109</v>
      </c>
      <c r="J973" s="10">
        <f>tbl_Data[[#This Row],[Conversions]]/tbl_Data[[#This Row],[Clicks]]</f>
        <v>5.3257042253521125E-2</v>
      </c>
      <c r="K973" s="9">
        <f>tbl_Data[[#This Row],[Ad Cost]]/tbl_Data[[#This Row],[Conversions]]</f>
        <v>53.334120425029518</v>
      </c>
      <c r="L973" s="10">
        <f>(tbl_Data[[#This Row],[Clicks]]/tbl_Data[[#This Row],[Impressions]])</f>
        <v>6.1766225090975464E-2</v>
      </c>
      <c r="M973" s="9">
        <f>tbl_Data[[#This Row],[Revenue from Ads]]/tbl_Data[[#This Row],[Ad Cost]]</f>
        <v>0.58791229468278206</v>
      </c>
    </row>
    <row r="974" spans="1:13" x14ac:dyDescent="0.35">
      <c r="A974" s="8">
        <v>45284</v>
      </c>
      <c r="B974" t="s">
        <v>20</v>
      </c>
      <c r="C974" s="9">
        <v>43294</v>
      </c>
      <c r="D974">
        <v>328178</v>
      </c>
      <c r="E974">
        <v>4435</v>
      </c>
      <c r="F974" t="s">
        <v>11</v>
      </c>
      <c r="G974">
        <v>337</v>
      </c>
      <c r="H974" s="9">
        <v>63180.18</v>
      </c>
      <c r="I974" s="9">
        <f>tbl_Data[[#This Row],[Ad Cost]]/tbl_Data[[#This Row],[Impressions]]</f>
        <v>0.13192231045347341</v>
      </c>
      <c r="J974" s="10">
        <f>tbl_Data[[#This Row],[Conversions]]/tbl_Data[[#This Row],[Clicks]]</f>
        <v>7.5986471251409241E-2</v>
      </c>
      <c r="K974" s="9">
        <f>tbl_Data[[#This Row],[Ad Cost]]/tbl_Data[[#This Row],[Conversions]]</f>
        <v>128.46884272997033</v>
      </c>
      <c r="L974" s="10">
        <f>(tbl_Data[[#This Row],[Clicks]]/tbl_Data[[#This Row],[Impressions]])</f>
        <v>1.3514007642194174E-2</v>
      </c>
      <c r="M974" s="9">
        <f>tbl_Data[[#This Row],[Revenue from Ads]]/tbl_Data[[#This Row],[Ad Cost]]</f>
        <v>1.4593287753499331</v>
      </c>
    </row>
    <row r="975" spans="1:13" x14ac:dyDescent="0.35">
      <c r="A975" s="8">
        <v>45284</v>
      </c>
      <c r="B975" t="s">
        <v>16</v>
      </c>
      <c r="C975" s="9">
        <v>42761</v>
      </c>
      <c r="D975">
        <v>443165</v>
      </c>
      <c r="E975">
        <v>14727</v>
      </c>
      <c r="F975" t="s">
        <v>11</v>
      </c>
      <c r="G975">
        <v>291</v>
      </c>
      <c r="H975" s="9">
        <v>30163.34</v>
      </c>
      <c r="I975" s="9">
        <f>tbl_Data[[#This Row],[Ad Cost]]/tbl_Data[[#This Row],[Impressions]]</f>
        <v>9.6490020646937374E-2</v>
      </c>
      <c r="J975" s="10">
        <f>tbl_Data[[#This Row],[Conversions]]/tbl_Data[[#This Row],[Clicks]]</f>
        <v>1.975962517824404E-2</v>
      </c>
      <c r="K975" s="9">
        <f>tbl_Data[[#This Row],[Ad Cost]]/tbl_Data[[#This Row],[Conversions]]</f>
        <v>146.94501718213058</v>
      </c>
      <c r="L975" s="10">
        <f>(tbl_Data[[#This Row],[Clicks]]/tbl_Data[[#This Row],[Impressions]])</f>
        <v>3.323141493574628E-2</v>
      </c>
      <c r="M975" s="9">
        <f>tbl_Data[[#This Row],[Revenue from Ads]]/tbl_Data[[#This Row],[Ad Cost]]</f>
        <v>0.70539369986670097</v>
      </c>
    </row>
    <row r="976" spans="1:13" x14ac:dyDescent="0.35">
      <c r="A976" s="8">
        <v>45284</v>
      </c>
      <c r="B976" t="s">
        <v>19</v>
      </c>
      <c r="C976" s="9">
        <v>38516</v>
      </c>
      <c r="D976">
        <v>431325</v>
      </c>
      <c r="E976">
        <v>7418</v>
      </c>
      <c r="F976" t="s">
        <v>11</v>
      </c>
      <c r="G976">
        <v>72</v>
      </c>
      <c r="H976" s="9">
        <v>40046.480000000003</v>
      </c>
      <c r="I976" s="9">
        <f>tbl_Data[[#This Row],[Ad Cost]]/tbl_Data[[#This Row],[Impressions]]</f>
        <v>8.9296933866573933E-2</v>
      </c>
      <c r="J976" s="10">
        <f>tbl_Data[[#This Row],[Conversions]]/tbl_Data[[#This Row],[Clicks]]</f>
        <v>9.7061202480452947E-3</v>
      </c>
      <c r="K976" s="9">
        <f>tbl_Data[[#This Row],[Ad Cost]]/tbl_Data[[#This Row],[Conversions]]</f>
        <v>534.94444444444446</v>
      </c>
      <c r="L976" s="10">
        <f>(tbl_Data[[#This Row],[Clicks]]/tbl_Data[[#This Row],[Impressions]])</f>
        <v>1.7198168434475164E-2</v>
      </c>
      <c r="M976" s="9">
        <f>tbl_Data[[#This Row],[Revenue from Ads]]/tbl_Data[[#This Row],[Ad Cost]]</f>
        <v>1.0397362135216535</v>
      </c>
    </row>
    <row r="977" spans="1:13" x14ac:dyDescent="0.35">
      <c r="A977" s="8">
        <v>45284</v>
      </c>
      <c r="B977" t="s">
        <v>20</v>
      </c>
      <c r="C977" s="9">
        <v>28239</v>
      </c>
      <c r="D977">
        <v>239798</v>
      </c>
      <c r="E977">
        <v>10439</v>
      </c>
      <c r="F977" t="s">
        <v>13</v>
      </c>
      <c r="G977">
        <v>275</v>
      </c>
      <c r="H977" s="9">
        <v>45592.19</v>
      </c>
      <c r="I977" s="9">
        <f>tbl_Data[[#This Row],[Ad Cost]]/tbl_Data[[#This Row],[Impressions]]</f>
        <v>0.11776161602682257</v>
      </c>
      <c r="J977" s="10">
        <f>tbl_Data[[#This Row],[Conversions]]/tbl_Data[[#This Row],[Clicks]]</f>
        <v>2.6343519494204427E-2</v>
      </c>
      <c r="K977" s="9">
        <f>tbl_Data[[#This Row],[Ad Cost]]/tbl_Data[[#This Row],[Conversions]]</f>
        <v>102.68727272727273</v>
      </c>
      <c r="L977" s="10">
        <f>(tbl_Data[[#This Row],[Clicks]]/tbl_Data[[#This Row],[Impressions]])</f>
        <v>4.35324731649138E-2</v>
      </c>
      <c r="M977" s="9">
        <f>tbl_Data[[#This Row],[Revenue from Ads]]/tbl_Data[[#This Row],[Ad Cost]]</f>
        <v>1.6145114912001135</v>
      </c>
    </row>
    <row r="978" spans="1:13" x14ac:dyDescent="0.35">
      <c r="A978" s="8">
        <v>45284</v>
      </c>
      <c r="B978" t="s">
        <v>14</v>
      </c>
      <c r="C978" s="9">
        <v>30198</v>
      </c>
      <c r="D978">
        <v>428175</v>
      </c>
      <c r="E978">
        <v>15750</v>
      </c>
      <c r="F978" t="s">
        <v>13</v>
      </c>
      <c r="G978">
        <v>210</v>
      </c>
      <c r="H978" s="9">
        <v>4446.49</v>
      </c>
      <c r="I978" s="9">
        <f>tbl_Data[[#This Row],[Ad Cost]]/tbl_Data[[#This Row],[Impressions]]</f>
        <v>7.0527237694867753E-2</v>
      </c>
      <c r="J978" s="10">
        <f>tbl_Data[[#This Row],[Conversions]]/tbl_Data[[#This Row],[Clicks]]</f>
        <v>1.3333333333333334E-2</v>
      </c>
      <c r="K978" s="9">
        <f>tbl_Data[[#This Row],[Ad Cost]]/tbl_Data[[#This Row],[Conversions]]</f>
        <v>143.80000000000001</v>
      </c>
      <c r="L978" s="10">
        <f>(tbl_Data[[#This Row],[Clicks]]/tbl_Data[[#This Row],[Impressions]])</f>
        <v>3.678402522333158E-2</v>
      </c>
      <c r="M978" s="9">
        <f>tbl_Data[[#This Row],[Revenue from Ads]]/tbl_Data[[#This Row],[Ad Cost]]</f>
        <v>0.14724451950460293</v>
      </c>
    </row>
    <row r="979" spans="1:13" x14ac:dyDescent="0.35">
      <c r="A979" s="8">
        <v>45285</v>
      </c>
      <c r="B979" t="s">
        <v>15</v>
      </c>
      <c r="C979" s="9">
        <v>24816</v>
      </c>
      <c r="D979">
        <v>384242</v>
      </c>
      <c r="E979">
        <v>9178</v>
      </c>
      <c r="F979" t="s">
        <v>11</v>
      </c>
      <c r="G979" s="11">
        <v>220</v>
      </c>
      <c r="H979" s="9">
        <v>57235.57</v>
      </c>
      <c r="I979" s="9">
        <f>tbl_Data[[#This Row],[Ad Cost]]/tbl_Data[[#This Row],[Impressions]]</f>
        <v>6.4584298436922566E-2</v>
      </c>
      <c r="J979" s="10">
        <f>tbl_Data[[#This Row],[Conversions]]/tbl_Data[[#This Row],[Clicks]]</f>
        <v>2.3970363913706692E-2</v>
      </c>
      <c r="K979" s="9">
        <f>tbl_Data[[#This Row],[Ad Cost]]/tbl_Data[[#This Row],[Conversions]]</f>
        <v>112.8</v>
      </c>
      <c r="L979" s="10">
        <f>(tbl_Data[[#This Row],[Clicks]]/tbl_Data[[#This Row],[Impressions]])</f>
        <v>2.3885988517652938E-2</v>
      </c>
      <c r="M979" s="9">
        <f>tbl_Data[[#This Row],[Revenue from Ads]]/tbl_Data[[#This Row],[Ad Cost]]</f>
        <v>2.3063978884590588</v>
      </c>
    </row>
    <row r="980" spans="1:13" x14ac:dyDescent="0.35">
      <c r="A980" s="8">
        <v>45285</v>
      </c>
      <c r="B980" t="s">
        <v>15</v>
      </c>
      <c r="C980" s="9">
        <v>3598.5</v>
      </c>
      <c r="D980">
        <v>331611</v>
      </c>
      <c r="E980">
        <v>15551</v>
      </c>
      <c r="F980" t="s">
        <v>11</v>
      </c>
      <c r="G980">
        <v>256</v>
      </c>
      <c r="H980" s="9">
        <v>29870.58</v>
      </c>
      <c r="I980" s="9">
        <f>tbl_Data[[#This Row],[Ad Cost]]/tbl_Data[[#This Row],[Impressions]]</f>
        <v>1.0851570062513005E-2</v>
      </c>
      <c r="J980" s="10">
        <f>tbl_Data[[#This Row],[Conversions]]/tbl_Data[[#This Row],[Clicks]]</f>
        <v>1.6461963860844961E-2</v>
      </c>
      <c r="K980" s="9">
        <f>tbl_Data[[#This Row],[Ad Cost]]/tbl_Data[[#This Row],[Conversions]]</f>
        <v>14.056640625</v>
      </c>
      <c r="L980" s="10">
        <f>(tbl_Data[[#This Row],[Clicks]]/tbl_Data[[#This Row],[Impressions]])</f>
        <v>4.6895308056729118E-2</v>
      </c>
      <c r="M980" s="9">
        <f>tbl_Data[[#This Row],[Revenue from Ads]]/tbl_Data[[#This Row],[Ad Cost]]</f>
        <v>8.3008420175072946</v>
      </c>
    </row>
    <row r="981" spans="1:13" x14ac:dyDescent="0.35">
      <c r="A981" s="8">
        <v>45285</v>
      </c>
      <c r="B981" t="s">
        <v>14</v>
      </c>
      <c r="C981" s="9">
        <v>34128</v>
      </c>
      <c r="D981">
        <v>270045</v>
      </c>
      <c r="E981">
        <v>13132</v>
      </c>
      <c r="F981" t="s">
        <v>18</v>
      </c>
      <c r="G981">
        <v>348</v>
      </c>
      <c r="H981" s="9">
        <v>37218.660000000003</v>
      </c>
      <c r="I981" s="9">
        <f>tbl_Data[[#This Row],[Ad Cost]]/tbl_Data[[#This Row],[Impressions]]</f>
        <v>0.12637893684385937</v>
      </c>
      <c r="J981" s="10">
        <f>tbl_Data[[#This Row],[Conversions]]/tbl_Data[[#This Row],[Clicks]]</f>
        <v>2.6500152299725861E-2</v>
      </c>
      <c r="K981" s="9">
        <f>tbl_Data[[#This Row],[Ad Cost]]/tbl_Data[[#This Row],[Conversions]]</f>
        <v>98.068965517241381</v>
      </c>
      <c r="L981" s="10">
        <f>(tbl_Data[[#This Row],[Clicks]]/tbl_Data[[#This Row],[Impressions]])</f>
        <v>4.8628932215001204E-2</v>
      </c>
      <c r="M981" s="9">
        <f>tbl_Data[[#This Row],[Revenue from Ads]]/tbl_Data[[#This Row],[Ad Cost]]</f>
        <v>1.090560829817159</v>
      </c>
    </row>
    <row r="982" spans="1:13" x14ac:dyDescent="0.35">
      <c r="A982" s="8">
        <v>45285</v>
      </c>
      <c r="B982" t="s">
        <v>17</v>
      </c>
      <c r="C982" s="9">
        <v>20287</v>
      </c>
      <c r="D982">
        <v>290313</v>
      </c>
      <c r="E982">
        <v>14938</v>
      </c>
      <c r="F982" t="s">
        <v>13</v>
      </c>
      <c r="G982">
        <v>495</v>
      </c>
      <c r="H982" s="9">
        <v>36354.550000000003</v>
      </c>
      <c r="I982" s="9">
        <f>tbl_Data[[#This Row],[Ad Cost]]/tbl_Data[[#This Row],[Impressions]]</f>
        <v>6.9879750476210159E-2</v>
      </c>
      <c r="J982" s="10">
        <f>tbl_Data[[#This Row],[Conversions]]/tbl_Data[[#This Row],[Clicks]]</f>
        <v>3.3136966126656849E-2</v>
      </c>
      <c r="K982" s="9">
        <f>tbl_Data[[#This Row],[Ad Cost]]/tbl_Data[[#This Row],[Conversions]]</f>
        <v>40.983838383838382</v>
      </c>
      <c r="L982" s="10">
        <f>(tbl_Data[[#This Row],[Clicks]]/tbl_Data[[#This Row],[Impressions]])</f>
        <v>5.1454809119812067E-2</v>
      </c>
      <c r="M982" s="9">
        <f>tbl_Data[[#This Row],[Revenue from Ads]]/tbl_Data[[#This Row],[Ad Cost]]</f>
        <v>1.7920121259920148</v>
      </c>
    </row>
    <row r="983" spans="1:13" x14ac:dyDescent="0.35">
      <c r="A983" s="8">
        <v>45286</v>
      </c>
      <c r="B983" t="s">
        <v>20</v>
      </c>
      <c r="C983" s="9">
        <v>42000</v>
      </c>
      <c r="D983">
        <v>267360</v>
      </c>
      <c r="E983">
        <v>3288</v>
      </c>
      <c r="F983" t="s">
        <v>11</v>
      </c>
      <c r="G983">
        <v>35</v>
      </c>
      <c r="H983" s="9">
        <v>63182.36</v>
      </c>
      <c r="I983" s="9">
        <f>tbl_Data[[#This Row],[Ad Cost]]/tbl_Data[[#This Row],[Impressions]]</f>
        <v>0.15709156193895871</v>
      </c>
      <c r="J983" s="10">
        <f>tbl_Data[[#This Row],[Conversions]]/tbl_Data[[#This Row],[Clicks]]</f>
        <v>1.0644768856447688E-2</v>
      </c>
      <c r="K983" s="9">
        <f>tbl_Data[[#This Row],[Ad Cost]]/tbl_Data[[#This Row],[Conversions]]</f>
        <v>1200</v>
      </c>
      <c r="L983" s="10">
        <f>(tbl_Data[[#This Row],[Clicks]]/tbl_Data[[#This Row],[Impressions]])</f>
        <v>1.229802513464991E-2</v>
      </c>
      <c r="M983" s="9">
        <f>tbl_Data[[#This Row],[Revenue from Ads]]/tbl_Data[[#This Row],[Ad Cost]]</f>
        <v>1.5043419047619049</v>
      </c>
    </row>
    <row r="984" spans="1:13" x14ac:dyDescent="0.35">
      <c r="A984" s="8">
        <v>45286</v>
      </c>
      <c r="B984" t="s">
        <v>12</v>
      </c>
      <c r="C984" s="9">
        <v>29786</v>
      </c>
      <c r="D984">
        <v>422766</v>
      </c>
      <c r="E984">
        <v>18015</v>
      </c>
      <c r="F984" t="s">
        <v>11</v>
      </c>
      <c r="G984">
        <v>218</v>
      </c>
      <c r="H984" s="9">
        <v>55851.040000000001</v>
      </c>
      <c r="I984" s="9">
        <f>tbl_Data[[#This Row],[Ad Cost]]/tbl_Data[[#This Row],[Impressions]]</f>
        <v>7.0455050784594783E-2</v>
      </c>
      <c r="J984" s="10">
        <f>tbl_Data[[#This Row],[Conversions]]/tbl_Data[[#This Row],[Clicks]]</f>
        <v>1.2101026922009437E-2</v>
      </c>
      <c r="K984" s="9">
        <f>tbl_Data[[#This Row],[Ad Cost]]/tbl_Data[[#This Row],[Conversions]]</f>
        <v>136.63302752293578</v>
      </c>
      <c r="L984" s="10">
        <f>(tbl_Data[[#This Row],[Clicks]]/tbl_Data[[#This Row],[Impressions]])</f>
        <v>4.2612225202594341E-2</v>
      </c>
      <c r="M984" s="9">
        <f>tbl_Data[[#This Row],[Revenue from Ads]]/tbl_Data[[#This Row],[Ad Cost]]</f>
        <v>1.87507688175653</v>
      </c>
    </row>
    <row r="985" spans="1:13" x14ac:dyDescent="0.35">
      <c r="A985" s="8">
        <v>45286</v>
      </c>
      <c r="B985" t="s">
        <v>19</v>
      </c>
      <c r="C985" s="9">
        <v>36949</v>
      </c>
      <c r="D985">
        <v>346359</v>
      </c>
      <c r="E985">
        <v>16430</v>
      </c>
      <c r="F985" t="s">
        <v>13</v>
      </c>
      <c r="G985">
        <v>482</v>
      </c>
      <c r="H985" s="9">
        <v>28292.16</v>
      </c>
      <c r="I985" s="9">
        <f>tbl_Data[[#This Row],[Ad Cost]]/tbl_Data[[#This Row],[Impressions]]</f>
        <v>0.10667833086479635</v>
      </c>
      <c r="J985" s="10">
        <f>tbl_Data[[#This Row],[Conversions]]/tbl_Data[[#This Row],[Clicks]]</f>
        <v>2.9336579427875837E-2</v>
      </c>
      <c r="K985" s="9">
        <f>tbl_Data[[#This Row],[Ad Cost]]/tbl_Data[[#This Row],[Conversions]]</f>
        <v>76.657676348547724</v>
      </c>
      <c r="L985" s="10">
        <f>(tbl_Data[[#This Row],[Clicks]]/tbl_Data[[#This Row],[Impressions]])</f>
        <v>4.7436330512560666E-2</v>
      </c>
      <c r="M985" s="9">
        <f>tbl_Data[[#This Row],[Revenue from Ads]]/tbl_Data[[#This Row],[Ad Cost]]</f>
        <v>0.76570840888792657</v>
      </c>
    </row>
    <row r="986" spans="1:13" x14ac:dyDescent="0.35">
      <c r="A986" s="8">
        <v>45286</v>
      </c>
      <c r="B986" t="s">
        <v>15</v>
      </c>
      <c r="C986" s="9">
        <v>5081.3999999999996</v>
      </c>
      <c r="D986">
        <v>311201</v>
      </c>
      <c r="E986">
        <v>12072</v>
      </c>
      <c r="F986" t="s">
        <v>13</v>
      </c>
      <c r="G986">
        <v>175</v>
      </c>
      <c r="H986" s="9">
        <v>23365.52</v>
      </c>
      <c r="I986" s="9">
        <f>tbl_Data[[#This Row],[Ad Cost]]/tbl_Data[[#This Row],[Impressions]]</f>
        <v>1.6328353700662913E-2</v>
      </c>
      <c r="J986" s="10">
        <f>tbl_Data[[#This Row],[Conversions]]/tbl_Data[[#This Row],[Clicks]]</f>
        <v>1.4496355202120609E-2</v>
      </c>
      <c r="K986" s="9">
        <f>tbl_Data[[#This Row],[Ad Cost]]/tbl_Data[[#This Row],[Conversions]]</f>
        <v>29.036571428571428</v>
      </c>
      <c r="L986" s="10">
        <f>(tbl_Data[[#This Row],[Clicks]]/tbl_Data[[#This Row],[Impressions]])</f>
        <v>3.8791649127091495E-2</v>
      </c>
      <c r="M986" s="9">
        <f>tbl_Data[[#This Row],[Revenue from Ads]]/tbl_Data[[#This Row],[Ad Cost]]</f>
        <v>4.5982445782658328</v>
      </c>
    </row>
    <row r="987" spans="1:13" x14ac:dyDescent="0.35">
      <c r="A987" s="8">
        <v>45286</v>
      </c>
      <c r="B987" t="s">
        <v>19</v>
      </c>
      <c r="C987" s="9">
        <v>16406</v>
      </c>
      <c r="D987">
        <v>306326</v>
      </c>
      <c r="E987">
        <v>17651</v>
      </c>
      <c r="F987" t="s">
        <v>11</v>
      </c>
      <c r="G987">
        <v>446</v>
      </c>
      <c r="H987" s="9">
        <v>43983.77</v>
      </c>
      <c r="I987" s="9">
        <f>tbl_Data[[#This Row],[Ad Cost]]/tbl_Data[[#This Row],[Impressions]]</f>
        <v>5.3557321285166784E-2</v>
      </c>
      <c r="J987" s="10">
        <f>tbl_Data[[#This Row],[Conversions]]/tbl_Data[[#This Row],[Clicks]]</f>
        <v>2.5267690215851794E-2</v>
      </c>
      <c r="K987" s="9">
        <f>tbl_Data[[#This Row],[Ad Cost]]/tbl_Data[[#This Row],[Conversions]]</f>
        <v>36.784753363228702</v>
      </c>
      <c r="L987" s="10">
        <f>(tbl_Data[[#This Row],[Clicks]]/tbl_Data[[#This Row],[Impressions]])</f>
        <v>5.7621618798273731E-2</v>
      </c>
      <c r="M987" s="9">
        <f>tbl_Data[[#This Row],[Revenue from Ads]]/tbl_Data[[#This Row],[Ad Cost]]</f>
        <v>2.6809563574302082</v>
      </c>
    </row>
    <row r="988" spans="1:13" x14ac:dyDescent="0.35">
      <c r="A988" s="8">
        <v>45286</v>
      </c>
      <c r="B988" t="s">
        <v>15</v>
      </c>
      <c r="C988" s="9">
        <v>19640</v>
      </c>
      <c r="D988">
        <v>239748</v>
      </c>
      <c r="E988">
        <v>4411</v>
      </c>
      <c r="F988" t="s">
        <v>11</v>
      </c>
      <c r="G988">
        <v>397</v>
      </c>
      <c r="H988" s="9">
        <v>65547.850000000006</v>
      </c>
      <c r="I988" s="9">
        <f>tbl_Data[[#This Row],[Ad Cost]]/tbl_Data[[#This Row],[Impressions]]</f>
        <v>8.1919348649415219E-2</v>
      </c>
      <c r="J988" s="10">
        <f>tbl_Data[[#This Row],[Conversions]]/tbl_Data[[#This Row],[Clicks]]</f>
        <v>9.0002267059623664E-2</v>
      </c>
      <c r="K988" s="9">
        <f>tbl_Data[[#This Row],[Ad Cost]]/tbl_Data[[#This Row],[Conversions]]</f>
        <v>49.471032745591941</v>
      </c>
      <c r="L988" s="10">
        <f>(tbl_Data[[#This Row],[Clicks]]/tbl_Data[[#This Row],[Impressions]])</f>
        <v>1.8398485075996462E-2</v>
      </c>
      <c r="M988" s="9">
        <f>tbl_Data[[#This Row],[Revenue from Ads]]/tbl_Data[[#This Row],[Ad Cost]]</f>
        <v>3.3374669042769862</v>
      </c>
    </row>
    <row r="989" spans="1:13" x14ac:dyDescent="0.35">
      <c r="A989" s="8">
        <v>45286</v>
      </c>
      <c r="B989" t="s">
        <v>20</v>
      </c>
      <c r="C989" s="9">
        <v>12044</v>
      </c>
      <c r="D989">
        <v>405813</v>
      </c>
      <c r="E989">
        <v>13199</v>
      </c>
      <c r="F989" t="s">
        <v>11</v>
      </c>
      <c r="G989">
        <v>964</v>
      </c>
      <c r="H989" s="9">
        <v>6139.41</v>
      </c>
      <c r="I989" s="9">
        <f>tbl_Data[[#This Row],[Ad Cost]]/tbl_Data[[#This Row],[Impressions]]</f>
        <v>2.9678694374009704E-2</v>
      </c>
      <c r="J989" s="10">
        <f>tbl_Data[[#This Row],[Conversions]]/tbl_Data[[#This Row],[Clicks]]</f>
        <v>7.3035836048185462E-2</v>
      </c>
      <c r="K989" s="9">
        <f>tbl_Data[[#This Row],[Ad Cost]]/tbl_Data[[#This Row],[Conversions]]</f>
        <v>12.493775933609959</v>
      </c>
      <c r="L989" s="10">
        <f>(tbl_Data[[#This Row],[Clicks]]/tbl_Data[[#This Row],[Impressions]])</f>
        <v>3.2524832866369487E-2</v>
      </c>
      <c r="M989" s="9">
        <f>tbl_Data[[#This Row],[Revenue from Ads]]/tbl_Data[[#This Row],[Ad Cost]]</f>
        <v>0.50974842245101293</v>
      </c>
    </row>
    <row r="990" spans="1:13" x14ac:dyDescent="0.35">
      <c r="A990" s="8">
        <v>45287</v>
      </c>
      <c r="B990" t="s">
        <v>17</v>
      </c>
      <c r="C990" s="9">
        <v>29109</v>
      </c>
      <c r="D990">
        <v>270045</v>
      </c>
      <c r="E990">
        <v>2726</v>
      </c>
      <c r="F990" t="s">
        <v>13</v>
      </c>
      <c r="G990" s="11">
        <v>45</v>
      </c>
      <c r="H990" s="9">
        <v>33352.86</v>
      </c>
      <c r="I990" s="9">
        <f>tbl_Data[[#This Row],[Ad Cost]]/tbl_Data[[#This Row],[Impressions]]</f>
        <v>0.10779314558684663</v>
      </c>
      <c r="J990" s="10">
        <f>tbl_Data[[#This Row],[Conversions]]/tbl_Data[[#This Row],[Clicks]]</f>
        <v>1.6507703595011004E-2</v>
      </c>
      <c r="K990" s="9">
        <f>tbl_Data[[#This Row],[Ad Cost]]/tbl_Data[[#This Row],[Conversions]]</f>
        <v>646.86666666666667</v>
      </c>
      <c r="L990" s="10">
        <f>(tbl_Data[[#This Row],[Clicks]]/tbl_Data[[#This Row],[Impressions]])</f>
        <v>1.0094613860652853E-2</v>
      </c>
      <c r="M990" s="9">
        <f>tbl_Data[[#This Row],[Revenue from Ads]]/tbl_Data[[#This Row],[Ad Cost]]</f>
        <v>1.1457920230856435</v>
      </c>
    </row>
    <row r="991" spans="1:13" x14ac:dyDescent="0.35">
      <c r="A991" s="8">
        <v>45287</v>
      </c>
      <c r="B991" t="s">
        <v>16</v>
      </c>
      <c r="C991" s="9">
        <v>3039.7</v>
      </c>
      <c r="D991">
        <v>260646</v>
      </c>
      <c r="E991">
        <v>13374</v>
      </c>
      <c r="F991" t="s">
        <v>13</v>
      </c>
      <c r="G991">
        <v>919</v>
      </c>
      <c r="H991" s="9">
        <v>36232.800000000003</v>
      </c>
      <c r="I991" s="9">
        <f>tbl_Data[[#This Row],[Ad Cost]]/tbl_Data[[#This Row],[Impressions]]</f>
        <v>1.1662177819724838E-2</v>
      </c>
      <c r="J991" s="10">
        <f>tbl_Data[[#This Row],[Conversions]]/tbl_Data[[#This Row],[Clicks]]</f>
        <v>6.8715417975175719E-2</v>
      </c>
      <c r="K991" s="9">
        <f>tbl_Data[[#This Row],[Ad Cost]]/tbl_Data[[#This Row],[Conversions]]</f>
        <v>3.3076169749727962</v>
      </c>
      <c r="L991" s="10">
        <f>(tbl_Data[[#This Row],[Clicks]]/tbl_Data[[#This Row],[Impressions]])</f>
        <v>5.1310973504293179E-2</v>
      </c>
      <c r="M991" s="9">
        <f>tbl_Data[[#This Row],[Revenue from Ads]]/tbl_Data[[#This Row],[Ad Cost]]</f>
        <v>11.919860512550581</v>
      </c>
    </row>
    <row r="992" spans="1:13" x14ac:dyDescent="0.35">
      <c r="A992" s="8">
        <v>45287</v>
      </c>
      <c r="B992" t="s">
        <v>12</v>
      </c>
      <c r="C992" s="9">
        <v>5850.5</v>
      </c>
      <c r="D992">
        <v>390341</v>
      </c>
      <c r="E992">
        <v>11748</v>
      </c>
      <c r="F992" t="s">
        <v>24</v>
      </c>
      <c r="G992">
        <v>302</v>
      </c>
      <c r="H992" s="9">
        <v>58011.26</v>
      </c>
      <c r="I992" s="9">
        <f>tbl_Data[[#This Row],[Ad Cost]]/tbl_Data[[#This Row],[Impressions]]</f>
        <v>1.498817700420914E-2</v>
      </c>
      <c r="J992" s="10">
        <f>tbl_Data[[#This Row],[Conversions]]/tbl_Data[[#This Row],[Clicks]]</f>
        <v>2.5706503234593121E-2</v>
      </c>
      <c r="K992" s="9">
        <f>tbl_Data[[#This Row],[Ad Cost]]/tbl_Data[[#This Row],[Conversions]]</f>
        <v>19.372516556291391</v>
      </c>
      <c r="L992" s="10">
        <f>(tbl_Data[[#This Row],[Clicks]]/tbl_Data[[#This Row],[Impressions]])</f>
        <v>3.0096761549516959E-2</v>
      </c>
      <c r="M992" s="9">
        <f>tbl_Data[[#This Row],[Revenue from Ads]]/tbl_Data[[#This Row],[Ad Cost]]</f>
        <v>9.9156072130587134</v>
      </c>
    </row>
    <row r="993" spans="1:13" x14ac:dyDescent="0.35">
      <c r="A993" s="8">
        <v>45287</v>
      </c>
      <c r="B993" t="s">
        <v>17</v>
      </c>
      <c r="C993" s="9">
        <v>25312</v>
      </c>
      <c r="D993">
        <v>204558</v>
      </c>
      <c r="E993">
        <v>6717</v>
      </c>
      <c r="F993" t="s">
        <v>13</v>
      </c>
      <c r="G993">
        <v>84</v>
      </c>
      <c r="H993" s="9">
        <v>37590.449999999997</v>
      </c>
      <c r="I993" s="9">
        <f>tbl_Data[[#This Row],[Ad Cost]]/tbl_Data[[#This Row],[Impressions]]</f>
        <v>0.12373996617096374</v>
      </c>
      <c r="J993" s="10">
        <f>tbl_Data[[#This Row],[Conversions]]/tbl_Data[[#This Row],[Clicks]]</f>
        <v>1.2505582849486378E-2</v>
      </c>
      <c r="K993" s="9">
        <f>tbl_Data[[#This Row],[Ad Cost]]/tbl_Data[[#This Row],[Conversions]]</f>
        <v>301.33333333333331</v>
      </c>
      <c r="L993" s="10">
        <f>(tbl_Data[[#This Row],[Clicks]]/tbl_Data[[#This Row],[Impressions]])</f>
        <v>3.2836652685301969E-2</v>
      </c>
      <c r="M993" s="9">
        <f>tbl_Data[[#This Row],[Revenue from Ads]]/tbl_Data[[#This Row],[Ad Cost]]</f>
        <v>1.4850841498103664</v>
      </c>
    </row>
    <row r="994" spans="1:13" x14ac:dyDescent="0.35">
      <c r="A994" s="8">
        <v>45287</v>
      </c>
      <c r="B994" t="s">
        <v>16</v>
      </c>
      <c r="C994" s="9">
        <v>25596</v>
      </c>
      <c r="D994">
        <v>384410</v>
      </c>
      <c r="E994">
        <v>14353</v>
      </c>
      <c r="F994" t="s">
        <v>11</v>
      </c>
      <c r="G994">
        <v>257</v>
      </c>
      <c r="H994" s="9">
        <v>67958.09</v>
      </c>
      <c r="I994" s="9">
        <f>tbl_Data[[#This Row],[Ad Cost]]/tbl_Data[[#This Row],[Impressions]]</f>
        <v>6.6585156473556881E-2</v>
      </c>
      <c r="J994" s="10">
        <f>tbl_Data[[#This Row],[Conversions]]/tbl_Data[[#This Row],[Clicks]]</f>
        <v>1.7905664321047864E-2</v>
      </c>
      <c r="K994" s="9">
        <f>tbl_Data[[#This Row],[Ad Cost]]/tbl_Data[[#This Row],[Conversions]]</f>
        <v>99.595330739299612</v>
      </c>
      <c r="L994" s="10">
        <f>(tbl_Data[[#This Row],[Clicks]]/tbl_Data[[#This Row],[Impressions]])</f>
        <v>3.7337738352280117E-2</v>
      </c>
      <c r="M994" s="9">
        <f>tbl_Data[[#This Row],[Revenue from Ads]]/tbl_Data[[#This Row],[Ad Cost]]</f>
        <v>2.655027738709173</v>
      </c>
    </row>
    <row r="995" spans="1:13" x14ac:dyDescent="0.35">
      <c r="A995" s="8">
        <v>45288</v>
      </c>
      <c r="B995" t="s">
        <v>14</v>
      </c>
      <c r="C995" s="9">
        <v>5413.6</v>
      </c>
      <c r="D995">
        <v>442792</v>
      </c>
      <c r="E995">
        <v>17188</v>
      </c>
      <c r="F995" t="s">
        <v>25</v>
      </c>
      <c r="G995">
        <v>140</v>
      </c>
      <c r="H995" s="9">
        <v>7828.55</v>
      </c>
      <c r="I995" s="9">
        <f>tbl_Data[[#This Row],[Ad Cost]]/tbl_Data[[#This Row],[Impressions]]</f>
        <v>1.2226056477985149E-2</v>
      </c>
      <c r="J995" s="10">
        <f>tbl_Data[[#This Row],[Conversions]]/tbl_Data[[#This Row],[Clicks]]</f>
        <v>8.1452175936700018E-3</v>
      </c>
      <c r="K995" s="9">
        <f>tbl_Data[[#This Row],[Ad Cost]]/tbl_Data[[#This Row],[Conversions]]</f>
        <v>38.668571428571433</v>
      </c>
      <c r="L995" s="10">
        <f>(tbl_Data[[#This Row],[Clicks]]/tbl_Data[[#This Row],[Impressions]])</f>
        <v>3.8817322806193426E-2</v>
      </c>
      <c r="M995" s="9">
        <f>tbl_Data[[#This Row],[Revenue from Ads]]/tbl_Data[[#This Row],[Ad Cost]]</f>
        <v>1.44608947835082</v>
      </c>
    </row>
    <row r="996" spans="1:13" x14ac:dyDescent="0.35">
      <c r="A996" s="8">
        <v>45289</v>
      </c>
      <c r="B996" t="s">
        <v>14</v>
      </c>
      <c r="C996" s="9">
        <v>29840</v>
      </c>
      <c r="D996">
        <v>360580</v>
      </c>
      <c r="E996">
        <v>11447</v>
      </c>
      <c r="F996" t="s">
        <v>11</v>
      </c>
      <c r="G996">
        <v>31</v>
      </c>
      <c r="H996" s="9">
        <v>63053.23</v>
      </c>
      <c r="I996" s="9">
        <f>tbl_Data[[#This Row],[Ad Cost]]/tbl_Data[[#This Row],[Impressions]]</f>
        <v>8.2755560485883853E-2</v>
      </c>
      <c r="J996" s="10">
        <f>tbl_Data[[#This Row],[Conversions]]/tbl_Data[[#This Row],[Clicks]]</f>
        <v>2.7081331353192976E-3</v>
      </c>
      <c r="K996" s="9">
        <f>tbl_Data[[#This Row],[Ad Cost]]/tbl_Data[[#This Row],[Conversions]]</f>
        <v>962.58064516129036</v>
      </c>
      <c r="L996" s="10">
        <f>(tbl_Data[[#This Row],[Clicks]]/tbl_Data[[#This Row],[Impressions]])</f>
        <v>3.174607576682012E-2</v>
      </c>
      <c r="M996" s="9">
        <f>tbl_Data[[#This Row],[Revenue from Ads]]/tbl_Data[[#This Row],[Ad Cost]]</f>
        <v>2.1130439008042896</v>
      </c>
    </row>
    <row r="997" spans="1:13" x14ac:dyDescent="0.35">
      <c r="A997" s="8">
        <v>45290</v>
      </c>
      <c r="B997" t="s">
        <v>19</v>
      </c>
      <c r="C997" s="9">
        <v>10659</v>
      </c>
      <c r="D997">
        <v>324006</v>
      </c>
      <c r="E997">
        <v>18641</v>
      </c>
      <c r="F997" t="s">
        <v>13</v>
      </c>
      <c r="G997">
        <v>118</v>
      </c>
      <c r="H997" s="9">
        <v>12876.46</v>
      </c>
      <c r="I997" s="9">
        <f>tbl_Data[[#This Row],[Ad Cost]]/tbl_Data[[#This Row],[Impressions]]</f>
        <v>3.2897538934464177E-2</v>
      </c>
      <c r="J997" s="10">
        <f>tbl_Data[[#This Row],[Conversions]]/tbl_Data[[#This Row],[Clicks]]</f>
        <v>6.3301325036210507E-3</v>
      </c>
      <c r="K997" s="9">
        <f>tbl_Data[[#This Row],[Ad Cost]]/tbl_Data[[#This Row],[Conversions]]</f>
        <v>90.330508474576277</v>
      </c>
      <c r="L997" s="10">
        <f>(tbl_Data[[#This Row],[Clicks]]/tbl_Data[[#This Row],[Impressions]])</f>
        <v>5.7532885193484068E-2</v>
      </c>
      <c r="M997" s="9">
        <f>tbl_Data[[#This Row],[Revenue from Ads]]/tbl_Data[[#This Row],[Ad Cost]]</f>
        <v>1.208036401163336</v>
      </c>
    </row>
    <row r="998" spans="1:13" x14ac:dyDescent="0.35">
      <c r="A998" s="8">
        <v>45290</v>
      </c>
      <c r="B998" t="s">
        <v>17</v>
      </c>
      <c r="C998" s="9">
        <v>46455</v>
      </c>
      <c r="D998">
        <v>282792</v>
      </c>
      <c r="E998">
        <v>18610</v>
      </c>
      <c r="F998" t="s">
        <v>13</v>
      </c>
      <c r="G998">
        <v>489</v>
      </c>
      <c r="H998" s="9">
        <v>10448.030000000001</v>
      </c>
      <c r="I998" s="9">
        <f>tbl_Data[[#This Row],[Ad Cost]]/tbl_Data[[#This Row],[Impressions]]</f>
        <v>0.16427268098107442</v>
      </c>
      <c r="J998" s="10">
        <f>tbl_Data[[#This Row],[Conversions]]/tbl_Data[[#This Row],[Clicks]]</f>
        <v>2.6276195593766791E-2</v>
      </c>
      <c r="K998" s="9">
        <f>tbl_Data[[#This Row],[Ad Cost]]/tbl_Data[[#This Row],[Conversions]]</f>
        <v>95</v>
      </c>
      <c r="L998" s="10">
        <f>(tbl_Data[[#This Row],[Clicks]]/tbl_Data[[#This Row],[Impressions]])</f>
        <v>6.5808085094344965E-2</v>
      </c>
      <c r="M998" s="9">
        <f>tbl_Data[[#This Row],[Revenue from Ads]]/tbl_Data[[#This Row],[Ad Cost]]</f>
        <v>0.22490646862555164</v>
      </c>
    </row>
    <row r="999" spans="1:13" x14ac:dyDescent="0.35">
      <c r="A999" s="8">
        <v>45291</v>
      </c>
      <c r="B999" t="s">
        <v>20</v>
      </c>
      <c r="C999" s="9">
        <v>27903</v>
      </c>
      <c r="D999">
        <v>400343</v>
      </c>
      <c r="E999">
        <v>5334</v>
      </c>
      <c r="F999" t="s">
        <v>13</v>
      </c>
      <c r="G999">
        <v>212</v>
      </c>
      <c r="H999" s="9">
        <v>231440.53</v>
      </c>
      <c r="I999" s="9">
        <f>tbl_Data[[#This Row],[Ad Cost]]/tbl_Data[[#This Row],[Impressions]]</f>
        <v>6.9697734192929559E-2</v>
      </c>
      <c r="J999" s="10">
        <f>tbl_Data[[#This Row],[Conversions]]/tbl_Data[[#This Row],[Clicks]]</f>
        <v>3.974503187101612E-2</v>
      </c>
      <c r="K999" s="9">
        <f>tbl_Data[[#This Row],[Ad Cost]]/tbl_Data[[#This Row],[Conversions]]</f>
        <v>131.6179245283019</v>
      </c>
      <c r="L999" s="10">
        <f>(tbl_Data[[#This Row],[Clicks]]/tbl_Data[[#This Row],[Impressions]])</f>
        <v>1.3323575034407995E-2</v>
      </c>
      <c r="M999" s="9">
        <f>tbl_Data[[#This Row],[Revenue from Ads]]/tbl_Data[[#This Row],[Ad Cost]]</f>
        <v>8.2944676199691791</v>
      </c>
    </row>
    <row r="1000" spans="1:13" x14ac:dyDescent="0.35">
      <c r="A1000" s="8">
        <v>45291</v>
      </c>
      <c r="B1000" t="s">
        <v>20</v>
      </c>
      <c r="C1000" s="9">
        <v>23290</v>
      </c>
      <c r="D1000">
        <v>375504</v>
      </c>
      <c r="E1000">
        <v>14817</v>
      </c>
      <c r="F1000" t="s">
        <v>11</v>
      </c>
      <c r="G1000">
        <v>161</v>
      </c>
      <c r="H1000" s="9">
        <v>14085.49</v>
      </c>
      <c r="I1000" s="9">
        <f>tbl_Data[[#This Row],[Ad Cost]]/tbl_Data[[#This Row],[Impressions]]</f>
        <v>6.2023307341599554E-2</v>
      </c>
      <c r="J1000" s="10">
        <f>tbl_Data[[#This Row],[Conversions]]/tbl_Data[[#This Row],[Clicks]]</f>
        <v>1.0865897280151178E-2</v>
      </c>
      <c r="K1000" s="9">
        <f>tbl_Data[[#This Row],[Ad Cost]]/tbl_Data[[#This Row],[Conversions]]</f>
        <v>144.65838509316771</v>
      </c>
      <c r="L1000" s="10">
        <f>(tbl_Data[[#This Row],[Clicks]]/tbl_Data[[#This Row],[Impressions]])</f>
        <v>3.9458967148152883E-2</v>
      </c>
      <c r="M1000" s="9">
        <f>tbl_Data[[#This Row],[Revenue from Ads]]/tbl_Data[[#This Row],[Ad Cost]]</f>
        <v>0.60478703306139969</v>
      </c>
    </row>
    <row r="1001" spans="1:13" x14ac:dyDescent="0.35">
      <c r="A1001" s="8">
        <v>45291</v>
      </c>
      <c r="B1001" t="s">
        <v>20</v>
      </c>
      <c r="C1001" s="9">
        <v>25694</v>
      </c>
      <c r="D1001">
        <v>202657</v>
      </c>
      <c r="E1001">
        <v>6983</v>
      </c>
      <c r="F1001" t="s">
        <v>11</v>
      </c>
      <c r="G1001">
        <v>194</v>
      </c>
      <c r="H1001" s="9">
        <v>50762.17</v>
      </c>
      <c r="I1001" s="9">
        <f>tbl_Data[[#This Row],[Ad Cost]]/tbl_Data[[#This Row],[Impressions]]</f>
        <v>0.12678565260514071</v>
      </c>
      <c r="J1001" s="10">
        <f>tbl_Data[[#This Row],[Conversions]]/tbl_Data[[#This Row],[Clicks]]</f>
        <v>2.7781755692395819E-2</v>
      </c>
      <c r="K1001" s="9">
        <f>tbl_Data[[#This Row],[Ad Cost]]/tbl_Data[[#This Row],[Conversions]]</f>
        <v>132.44329896907217</v>
      </c>
      <c r="L1001" s="10">
        <f>(tbl_Data[[#This Row],[Clicks]]/tbl_Data[[#This Row],[Impressions]])</f>
        <v>3.4457235624725524E-2</v>
      </c>
      <c r="M1001" s="9">
        <f>tbl_Data[[#This Row],[Revenue from Ads]]/tbl_Data[[#This Row],[Ad Cost]]</f>
        <v>1.9756429516618665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4053D-8FA9-4E65-A37B-58ED136B1287}">
  <dimension ref="A1:AE17"/>
  <sheetViews>
    <sheetView zoomScale="79" zoomScaleNormal="100" workbookViewId="0">
      <selection activeCell="AD8" sqref="AD8"/>
    </sheetView>
  </sheetViews>
  <sheetFormatPr defaultRowHeight="15.5" x14ac:dyDescent="0.35"/>
  <cols>
    <col min="1" max="1" width="12.9140625" bestFit="1" customWidth="1"/>
    <col min="2" max="2" width="17.33203125" bestFit="1" customWidth="1"/>
    <col min="5" max="5" width="12.9140625" bestFit="1" customWidth="1"/>
    <col min="6" max="6" width="17.4140625" bestFit="1" customWidth="1"/>
    <col min="10" max="10" width="12.9140625" bestFit="1" customWidth="1"/>
    <col min="11" max="11" width="26.33203125" bestFit="1" customWidth="1"/>
    <col min="15" max="15" width="12.9140625" bestFit="1" customWidth="1"/>
    <col min="16" max="16" width="26" bestFit="1" customWidth="1"/>
    <col min="20" max="20" width="12.9140625" bestFit="1" customWidth="1"/>
    <col min="21" max="22" width="11.5" bestFit="1" customWidth="1"/>
    <col min="25" max="25" width="12.9140625" bestFit="1" customWidth="1"/>
    <col min="26" max="26" width="17.4140625" bestFit="1" customWidth="1"/>
    <col min="29" max="29" width="12.9140625" bestFit="1" customWidth="1"/>
    <col min="30" max="30" width="13.5" bestFit="1" customWidth="1"/>
    <col min="31" max="31" width="22.75" bestFit="1" customWidth="1"/>
    <col min="32" max="32" width="22.6640625" bestFit="1" customWidth="1"/>
    <col min="33" max="34" width="24" bestFit="1" customWidth="1"/>
  </cols>
  <sheetData>
    <row r="1" spans="1:31" x14ac:dyDescent="0.35">
      <c r="A1" t="s">
        <v>35</v>
      </c>
      <c r="E1" t="s">
        <v>36</v>
      </c>
      <c r="J1" t="s">
        <v>37</v>
      </c>
      <c r="O1" t="s">
        <v>38</v>
      </c>
      <c r="T1" t="s">
        <v>26</v>
      </c>
      <c r="U1" s="18">
        <f>SUM(Pivot_Revenue)</f>
        <v>54869680.829999998</v>
      </c>
      <c r="V1" t="s">
        <v>66</v>
      </c>
    </row>
    <row r="2" spans="1:31" x14ac:dyDescent="0.35">
      <c r="A2" s="15">
        <f>ROUND(SUM(Sum_of_Impressions),-6)</f>
        <v>355000000</v>
      </c>
      <c r="E2" s="11" t="str">
        <f>ROUND(SUM(Sum_of_Conversions),-3)/1000&amp;"K"</f>
        <v>304K</v>
      </c>
      <c r="J2" s="10">
        <f>AVERAGE(Average_of_Conversion_Rate)</f>
        <v>2.9913122439990655E-2</v>
      </c>
      <c r="O2" s="10">
        <f>AVERAGE(Average_of_Click_through_Rate)</f>
        <v>3.5605891857140269E-2</v>
      </c>
      <c r="T2" s="9" t="s">
        <v>9</v>
      </c>
      <c r="U2" s="18">
        <f>SUM(Pivot_Ad_Costs)</f>
        <v>24575493.210000001</v>
      </c>
      <c r="V2" s="17">
        <f>U1-U2</f>
        <v>30294187.619999997</v>
      </c>
    </row>
    <row r="3" spans="1:31" x14ac:dyDescent="0.35">
      <c r="V3" s="9"/>
    </row>
    <row r="4" spans="1:31" x14ac:dyDescent="0.35">
      <c r="A4" s="1" t="s">
        <v>5</v>
      </c>
      <c r="B4" t="s">
        <v>7</v>
      </c>
      <c r="E4" s="1" t="s">
        <v>5</v>
      </c>
      <c r="F4" t="s">
        <v>8</v>
      </c>
      <c r="J4" s="1" t="s">
        <v>5</v>
      </c>
      <c r="K4" t="s">
        <v>33</v>
      </c>
      <c r="O4" s="1" t="s">
        <v>5</v>
      </c>
      <c r="P4" t="s">
        <v>34</v>
      </c>
      <c r="T4" s="1" t="s">
        <v>5</v>
      </c>
      <c r="U4" t="s">
        <v>65</v>
      </c>
      <c r="V4" t="s">
        <v>9</v>
      </c>
      <c r="Y4" s="1" t="s">
        <v>5</v>
      </c>
      <c r="Z4" t="s">
        <v>8</v>
      </c>
      <c r="AC4" s="1" t="s">
        <v>5</v>
      </c>
      <c r="AD4" t="s">
        <v>32</v>
      </c>
      <c r="AE4" t="s">
        <v>51</v>
      </c>
    </row>
    <row r="5" spans="1:31" x14ac:dyDescent="0.35">
      <c r="A5" s="4" t="s">
        <v>53</v>
      </c>
      <c r="B5" s="2">
        <v>29739913</v>
      </c>
      <c r="E5" s="4" t="s">
        <v>53</v>
      </c>
      <c r="F5" s="2">
        <v>21864</v>
      </c>
      <c r="J5" s="4" t="s">
        <v>53</v>
      </c>
      <c r="K5" s="16">
        <v>2.6523394495752767E-2</v>
      </c>
      <c r="O5" s="4" t="s">
        <v>39</v>
      </c>
      <c r="P5">
        <v>3.5040471646405585E-2</v>
      </c>
      <c r="T5" s="4" t="s">
        <v>39</v>
      </c>
      <c r="U5" s="17">
        <v>3805846.5900000003</v>
      </c>
      <c r="V5" s="17">
        <v>2143011.3000000003</v>
      </c>
      <c r="Y5" s="4" t="s">
        <v>20</v>
      </c>
      <c r="Z5" s="2">
        <v>45530</v>
      </c>
      <c r="AC5" s="4" t="s">
        <v>20</v>
      </c>
      <c r="AD5" s="17">
        <v>3583069.3000000003</v>
      </c>
      <c r="AE5" s="17">
        <v>10944368.550000004</v>
      </c>
    </row>
    <row r="6" spans="1:31" x14ac:dyDescent="0.35">
      <c r="A6" s="4" t="s">
        <v>54</v>
      </c>
      <c r="B6" s="17">
        <v>28344251</v>
      </c>
      <c r="E6" s="4" t="s">
        <v>54</v>
      </c>
      <c r="F6">
        <v>23421</v>
      </c>
      <c r="J6" s="4" t="s">
        <v>54</v>
      </c>
      <c r="K6" s="16">
        <v>3.199413781341981E-2</v>
      </c>
      <c r="O6" s="4" t="s">
        <v>40</v>
      </c>
      <c r="P6">
        <v>3.3401123919419066E-2</v>
      </c>
      <c r="T6" s="4" t="s">
        <v>40</v>
      </c>
      <c r="U6" s="17">
        <v>6686371.6499999966</v>
      </c>
      <c r="V6" s="17">
        <v>1805881.4999999998</v>
      </c>
      <c r="Y6" s="4" t="s">
        <v>19</v>
      </c>
      <c r="Z6">
        <v>46008</v>
      </c>
      <c r="AC6" s="4" t="s">
        <v>19</v>
      </c>
      <c r="AD6" s="17">
        <v>3506717.580000001</v>
      </c>
      <c r="AE6" s="17">
        <v>8288996.4800000004</v>
      </c>
    </row>
    <row r="7" spans="1:31" x14ac:dyDescent="0.35">
      <c r="A7" s="4" t="s">
        <v>55</v>
      </c>
      <c r="B7" s="17">
        <v>28571194</v>
      </c>
      <c r="E7" s="4" t="s">
        <v>55</v>
      </c>
      <c r="F7">
        <v>24442</v>
      </c>
      <c r="J7" s="4" t="s">
        <v>55</v>
      </c>
      <c r="K7" s="16">
        <v>2.9910925162909031E-2</v>
      </c>
      <c r="O7" s="4" t="s">
        <v>41</v>
      </c>
      <c r="P7">
        <v>3.271653862648486E-2</v>
      </c>
      <c r="T7" s="4" t="s">
        <v>41</v>
      </c>
      <c r="U7" s="17">
        <v>3743333.0199999991</v>
      </c>
      <c r="V7" s="17">
        <v>2039604.38</v>
      </c>
      <c r="Y7" s="4" t="s">
        <v>12</v>
      </c>
      <c r="Z7">
        <v>41997</v>
      </c>
      <c r="AC7" s="4" t="s">
        <v>12</v>
      </c>
      <c r="AD7" s="17">
        <v>3384347.8099999996</v>
      </c>
      <c r="AE7" s="17">
        <v>12456532.980000004</v>
      </c>
    </row>
    <row r="8" spans="1:31" x14ac:dyDescent="0.35">
      <c r="A8" s="4" t="s">
        <v>56</v>
      </c>
      <c r="B8" s="17">
        <v>31359279</v>
      </c>
      <c r="E8" s="4" t="s">
        <v>56</v>
      </c>
      <c r="F8">
        <v>26352</v>
      </c>
      <c r="J8" s="4" t="s">
        <v>56</v>
      </c>
      <c r="K8" s="16">
        <v>3.0667661628073873E-2</v>
      </c>
      <c r="O8" s="4" t="s">
        <v>42</v>
      </c>
      <c r="P8">
        <v>3.4685611976312258E-2</v>
      </c>
      <c r="T8" s="4" t="s">
        <v>42</v>
      </c>
      <c r="U8" s="17">
        <v>4252246.6500000013</v>
      </c>
      <c r="V8" s="17">
        <v>2025109.53</v>
      </c>
      <c r="Y8" s="4" t="s">
        <v>15</v>
      </c>
      <c r="Z8">
        <v>48209</v>
      </c>
      <c r="AC8" s="4" t="s">
        <v>15</v>
      </c>
      <c r="AD8" s="17">
        <v>3930278.399999999</v>
      </c>
      <c r="AE8" s="17">
        <v>6217992.4899999984</v>
      </c>
    </row>
    <row r="9" spans="1:31" x14ac:dyDescent="0.35">
      <c r="A9" s="4" t="s">
        <v>57</v>
      </c>
      <c r="B9" s="17">
        <v>33534416</v>
      </c>
      <c r="E9" s="4" t="s">
        <v>57</v>
      </c>
      <c r="F9">
        <v>30919</v>
      </c>
      <c r="J9" s="4" t="s">
        <v>57</v>
      </c>
      <c r="K9" s="16">
        <v>3.2649307524214605E-2</v>
      </c>
      <c r="O9" s="4" t="s">
        <v>43</v>
      </c>
      <c r="P9">
        <v>3.6317866447026718E-2</v>
      </c>
      <c r="T9" s="4" t="s">
        <v>43</v>
      </c>
      <c r="U9" s="17">
        <v>4104300.1300000004</v>
      </c>
      <c r="V9" s="17">
        <v>2574357.63</v>
      </c>
      <c r="Y9" s="4" t="s">
        <v>14</v>
      </c>
      <c r="Z9">
        <v>36569</v>
      </c>
      <c r="AC9" s="4" t="s">
        <v>14</v>
      </c>
      <c r="AD9" s="17">
        <v>3373081.94</v>
      </c>
      <c r="AE9" s="17">
        <v>5837502.8199999994</v>
      </c>
    </row>
    <row r="10" spans="1:31" x14ac:dyDescent="0.35">
      <c r="A10" s="4" t="s">
        <v>58</v>
      </c>
      <c r="B10" s="17">
        <v>31750280</v>
      </c>
      <c r="E10" s="4" t="s">
        <v>58</v>
      </c>
      <c r="F10">
        <v>26630</v>
      </c>
      <c r="J10" s="4" t="s">
        <v>58</v>
      </c>
      <c r="K10" s="16">
        <v>3.0195070631153179E-2</v>
      </c>
      <c r="O10" s="4" t="s">
        <v>44</v>
      </c>
      <c r="P10">
        <v>3.4834752521549092E-2</v>
      </c>
      <c r="T10" s="4" t="s">
        <v>44</v>
      </c>
      <c r="U10" s="17">
        <v>3244254.9999999991</v>
      </c>
      <c r="V10" s="17">
        <v>1917907</v>
      </c>
      <c r="Y10" s="4" t="s">
        <v>17</v>
      </c>
      <c r="Z10">
        <v>43414</v>
      </c>
      <c r="AC10" s="4" t="s">
        <v>17</v>
      </c>
      <c r="AD10" s="17">
        <v>3175537.5999999992</v>
      </c>
      <c r="AE10" s="17">
        <v>5106548.4300000025</v>
      </c>
    </row>
    <row r="11" spans="1:31" x14ac:dyDescent="0.35">
      <c r="A11" s="4" t="s">
        <v>59</v>
      </c>
      <c r="B11" s="17">
        <v>27335184</v>
      </c>
      <c r="E11" s="4" t="s">
        <v>59</v>
      </c>
      <c r="F11">
        <v>23688</v>
      </c>
      <c r="J11" s="4" t="s">
        <v>59</v>
      </c>
      <c r="K11" s="16">
        <v>3.1143131658779622E-2</v>
      </c>
      <c r="O11" s="4" t="s">
        <v>45</v>
      </c>
      <c r="P11">
        <v>3.354258295512863E-2</v>
      </c>
      <c r="T11" s="4" t="s">
        <v>45</v>
      </c>
      <c r="U11" s="17">
        <v>4270593.2699999996</v>
      </c>
      <c r="V11" s="17">
        <v>1980366.8399999999</v>
      </c>
      <c r="Y11" s="4" t="s">
        <v>16</v>
      </c>
      <c r="Z11">
        <v>42749</v>
      </c>
      <c r="AC11" s="4" t="s">
        <v>16</v>
      </c>
      <c r="AD11" s="17">
        <v>3622460.5800000005</v>
      </c>
      <c r="AE11" s="17">
        <v>6017739.0799999991</v>
      </c>
    </row>
    <row r="12" spans="1:31" x14ac:dyDescent="0.35">
      <c r="A12" s="4" t="s">
        <v>60</v>
      </c>
      <c r="B12" s="17">
        <v>27849044</v>
      </c>
      <c r="E12" s="4" t="s">
        <v>60</v>
      </c>
      <c r="F12">
        <v>21210</v>
      </c>
      <c r="J12" s="4" t="s">
        <v>60</v>
      </c>
      <c r="K12" s="16">
        <v>2.8545661785462733E-2</v>
      </c>
      <c r="O12" s="4" t="s">
        <v>46</v>
      </c>
      <c r="P12">
        <v>3.3507541627723875E-2</v>
      </c>
      <c r="T12" s="4" t="s">
        <v>46</v>
      </c>
      <c r="U12" s="17">
        <v>6353141.4699999988</v>
      </c>
      <c r="V12" s="17">
        <v>1732503.0200000003</v>
      </c>
      <c r="Y12" s="4" t="s">
        <v>6</v>
      </c>
      <c r="Z12">
        <v>304476</v>
      </c>
      <c r="AC12" s="4" t="s">
        <v>6</v>
      </c>
      <c r="AD12" s="17">
        <v>24575493.210000001</v>
      </c>
      <c r="AE12" s="17">
        <v>54869680.830000006</v>
      </c>
    </row>
    <row r="13" spans="1:31" x14ac:dyDescent="0.35">
      <c r="A13" s="4" t="s">
        <v>61</v>
      </c>
      <c r="B13" s="17">
        <v>26270632</v>
      </c>
      <c r="E13" s="4" t="s">
        <v>61</v>
      </c>
      <c r="F13">
        <v>22886</v>
      </c>
      <c r="J13" s="4" t="s">
        <v>61</v>
      </c>
      <c r="K13" s="16">
        <v>2.9083910411413824E-2</v>
      </c>
      <c r="O13" s="4" t="s">
        <v>47</v>
      </c>
      <c r="P13">
        <v>4.0004620791614258E-2</v>
      </c>
      <c r="T13" s="4" t="s">
        <v>47</v>
      </c>
      <c r="U13" s="17">
        <v>7239265.6900000013</v>
      </c>
      <c r="V13" s="17">
        <v>1896869.6000000003</v>
      </c>
    </row>
    <row r="14" spans="1:31" x14ac:dyDescent="0.35">
      <c r="A14" s="4" t="s">
        <v>62</v>
      </c>
      <c r="B14" s="17">
        <v>24900336</v>
      </c>
      <c r="E14" s="4" t="s">
        <v>62</v>
      </c>
      <c r="F14">
        <v>23974</v>
      </c>
      <c r="J14" s="4" t="s">
        <v>62</v>
      </c>
      <c r="K14" s="16">
        <v>2.9101406214176711E-2</v>
      </c>
      <c r="O14" s="4" t="s">
        <v>48</v>
      </c>
      <c r="P14">
        <v>3.9637241082094515E-2</v>
      </c>
      <c r="T14" s="4" t="s">
        <v>48</v>
      </c>
      <c r="U14" s="17">
        <v>3872307.6500000004</v>
      </c>
      <c r="V14" s="17">
        <v>1927510.4099999997</v>
      </c>
    </row>
    <row r="15" spans="1:31" x14ac:dyDescent="0.35">
      <c r="A15" s="4" t="s">
        <v>63</v>
      </c>
      <c r="B15" s="17">
        <v>35871392</v>
      </c>
      <c r="E15" s="4" t="s">
        <v>63</v>
      </c>
      <c r="F15">
        <v>32819</v>
      </c>
      <c r="J15" s="4" t="s">
        <v>63</v>
      </c>
      <c r="K15" s="16">
        <v>3.1021667685340433E-2</v>
      </c>
      <c r="O15" s="4" t="s">
        <v>49</v>
      </c>
      <c r="P15">
        <v>3.5780730893266388E-2</v>
      </c>
      <c r="T15" s="4" t="s">
        <v>49</v>
      </c>
      <c r="U15" s="17">
        <v>3793368.1100000003</v>
      </c>
      <c r="V15" s="17">
        <v>2395355.9999999995</v>
      </c>
    </row>
    <row r="16" spans="1:31" x14ac:dyDescent="0.35">
      <c r="A16" s="4" t="s">
        <v>64</v>
      </c>
      <c r="B16" s="17">
        <v>29141848</v>
      </c>
      <c r="E16" s="4" t="s">
        <v>64</v>
      </c>
      <c r="F16">
        <v>26271</v>
      </c>
      <c r="J16" s="4" t="s">
        <v>64</v>
      </c>
      <c r="K16" s="16">
        <v>2.8121194269191289E-2</v>
      </c>
      <c r="O16" s="4" t="s">
        <v>50</v>
      </c>
      <c r="P16">
        <v>3.7801619798657926E-2</v>
      </c>
      <c r="T16" s="4" t="s">
        <v>50</v>
      </c>
      <c r="U16" s="17">
        <v>3504651.5999999996</v>
      </c>
      <c r="V16" s="17">
        <v>2137016</v>
      </c>
    </row>
    <row r="17" spans="1:22" x14ac:dyDescent="0.35">
      <c r="A17" s="4" t="s">
        <v>6</v>
      </c>
      <c r="B17" s="17">
        <v>354667769</v>
      </c>
      <c r="E17" s="4" t="s">
        <v>6</v>
      </c>
      <c r="F17">
        <v>304476</v>
      </c>
      <c r="J17" s="4" t="s">
        <v>6</v>
      </c>
      <c r="K17" s="16">
        <v>2.997255492509707E-2</v>
      </c>
      <c r="O17" s="4" t="s">
        <v>6</v>
      </c>
      <c r="P17">
        <v>3.558232609413288E-2</v>
      </c>
      <c r="T17" s="4" t="s">
        <v>6</v>
      </c>
      <c r="U17" s="17">
        <v>54869680.829999998</v>
      </c>
      <c r="V17" s="17">
        <v>24575493.210000001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k E A A B Q S w M E F A A C A A g A G G l 8 W X M / v h 2 m A A A A 9 g A A A B I A H A B D b 2 5 m a W c v U G F j a 2 F n Z S 5 4 b W w g o h g A K K A U A A A A A A A A A A A A A A A A A A A A A A A A A A A A h Y 9 N D o I w G E S v Q r q n P 2 C i k o + y 0 I 2 J J C Y m x m 1 T K z R C M b R Y 7 u b C I 3 k F M Y q 6 c z l v 3 m L m f r 1 B 1 t d V c F G t 1 Y 1 J E c M U B c r I 5 q B N k a L O H c M Z y j h s h D y J Q g W D b G z S 2 0 O K S u f O C S H e e + x j 3 L Q F i S h l Z J + v t 7 J U t U A f W f + X Q 2 2 s E 0 Y q x G H 3 G s M j z O I J Z t M 5 p k B G C L k 2 X y E a 9 j 7 b H w i L r n J d q 7 g y 4 W o J Z I x A 3 h / 4 A 1 B L A w Q U A A I A C A A Y a X 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l 8 W X 2 C Q C N R A Q A A Y Q I A A B M A H A B G b 3 J t d W x h c y 9 T Z W N 0 a W 9 u M S 5 t I K I Y A C i g F A A A A A A A A A A A A A A A A A A A A A A A A A A A A G 1 R T U v D Q B C 9 F / I f l n h J Y Q m 0 q K A l h 5 D 4 U c T P x F M j s i b T N L i Z L b u b a C n 9 7 0 5 N t U q z l 5 1 9 b 3 j v z Y 6 B 3 F Y K W d L d o 4 k z c A Z m I T Q U 7 P Y + u n m N w z R k A Z N g n Q G j k 6 h G 5 0 B I Z F o / V n l T A 1 r v s p L g R w o t P Y z n R u f Z s w F t s h g Q V 1 m s P l A q U Z j s V 9 L P T e s O + S w G W d W V B R 2 4 3 O U s U r K p 0 Q R n n F 1 g r o o K y 2 A 0 P h l z 9 t g o C 4 l d S Q j 2 p X + n E F 6 G v I t 2 5 D 5 o V R N X s G s Q B f m 7 l D M V b 9 S 4 Y 3 a 4 1 0 3 B 2 W y H h 1 I m u Z B C m 8 D q 5 q 9 k t B B Y k m K 6 W s J e L t U C z V z p u g u 8 J Y 3 X 4 8 / X a z c W F m g 0 S z 2 s o H r D 2 d q N R L 0 U V Y k / h I V P + 0 2 E B X 2 C s e a A m N Z L D c b Q k r b c F O 3 p s b / 1 7 e R k l b / 3 4 G E J h + A V I I U 7 M K D 1 t Z S 5 3 + A J W s A G 2 J w m Z G H x P 9 5 m 6 A w q 7 P 2 x y R d Q S w E C L Q A U A A I A C A A Y a X x Z c z + + H a Y A A A D 2 A A A A E g A A A A A A A A A A A A A A A A A A A A A A Q 2 9 u Z m l n L 1 B h Y 2 t h Z 2 U u e G 1 s U E s B A i 0 A F A A C A A g A G G l 8 W Q / K 6 a u k A A A A 6 Q A A A B M A A A A A A A A A A A A A A A A A 8 g A A A F t D b 2 5 0 Z W 5 0 X 1 R 5 c G V z X S 5 4 b W x Q S w E C L Q A U A A I A C A A Y a X x Z f Y J A I 1 E B A A B h A g A A E w A A A A A A A A A A A A A A A A D j A Q A A R m 9 y b X V s Y X M v U 2 V j d G l v b j E u b V B L B Q Y A A A A A A w A D A M I A A A C 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i D Q A A A A A A A A A 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T 0 N L X 0 R B V E E 8 L 0 l 0 Z W 1 Q Y X R o P j w v S X R l b U x v Y 2 F 0 a W 9 u P j x T d G F i b G V F b n R y a W V z P j x F b n R y e S B U e X B l P S J G a W x s Z W R D b 2 1 w b G V 0 Z V J l c 3 V s d F R v V 2 9 y a 3 N o Z W V 0 I i B W Y W x 1 Z T 0 i b D E i I C 8 + P E V u d H J 5 I F R 5 c G U 9 I k Z p b G x F b m F i b G V k I i B W Y W x 1 Z T 0 i b D A i I C 8 + P E V u d H J 5 I F R 5 c G U 9 I k Z p b G x P Y m p l Y 3 R U e X B l I i B W Y W x 1 Z T 0 i c 0 N v b m 5 l Y 3 R p b 2 5 P b m x 5 I i A v P j x F b n R y e S B U e X B l P S J G a W x s V G 9 E Y X R h T W 9 k Z W x F b m F i b G V k I i B W Y W x 1 Z T 0 i b D A i I C 8 + P E V u d H J 5 I F R 5 c G U 9 I k l z U H J p d m F 0 Z S I g V m F s d W U 9 I m w w I i A v P j x F b n R y e S B U e X B l P S J G a W x s Q 2 9 1 b n Q i I F Z h b H V l P S J s M T A w M C I g L z 4 8 R W 5 0 c n k g V H l w Z T 0 i Q W R k Z W R U b 0 R h d G F N b 2 R l b C I g V m F s d W U 9 I m w w I i A v P j x F b n R y e S B U e X B l P S J R d W V y e U l E I i B W Y W x 1 Z T 0 i c z Q 5 M j B h N z A y L T h l Y j I t N G J h Z i 0 5 O W F l L T N i N T R l N D U 4 N W F l Z S I g L z 4 8 R W 5 0 c n k g V H l w Z T 0 i R m l s b E V y c m 9 y Q 2 9 k Z S I g V m F s d W U 9 I n N V b m t u b 3 d u I i A v P j x F b n R y e S B U e X B l P S J G a W x s R X J y b 3 J D b 3 V u d C I g V m F s d W U 9 I m w w I i A v P j x F b n R y e S B U e X B l P S J G a W x s T G F z d F V w Z G F 0 Z W Q i I F Z h b H V l P S J k M j A y N C 0 w N i 0 x O F Q w N z o w O T o x O S 4 5 M D Y 2 O T c 5 W i I g L z 4 8 R W 5 0 c n k g V H l w Z T 0 i R m l s b E N v b H V t b l R 5 c G V z I i B W Y W x 1 Z T 0 i c 0 N R W U d B d 0 1 E Q m d N R y I g L z 4 8 R W 5 0 c n k g V H l w Z T 0 i R m l s b E N v b H V t b k 5 h b W V z I i B W Y W x 1 Z T 0 i c 1 s m c X V v d D t E Y X R l J n F 1 b 3 Q 7 L C Z x d W 9 0 O 0 N h b X B h a W d u J n F 1 b 3 Q 7 L C Z x d W 9 0 O 0 F k I E N v c 3 R z J n F 1 b 3 Q 7 L C Z x d W 9 0 O 0 l t c H J l c 3 N p b 2 5 z J n F 1 b 3 Q 7 L C Z x d W 9 0 O 0 N s a W N r c y Z x d W 9 0 O y w m c X V v d D t B Z 2 U m c X V v d D s s J n F 1 b 3 Q 7 R 2 V u Z G V y J n F 1 b 3 Q 7 L C Z x d W 9 0 O 0 N v b n Z l c n N p b 2 5 z J n F 1 b 3 Q 7 L C Z x d W 9 0 O 1 J l d m V u d W U g Z n J v b S B B Z H 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T 0 N L X 0 R B V E E v Q 2 h h b m d l Z C B U e X B l L n t E Y X R l L D B 9 J n F 1 b 3 Q 7 L C Z x d W 9 0 O 1 N l Y 3 R p b 2 4 x L 0 1 P Q 0 t f R E F U Q S 9 D a G F u Z 2 V k I F R 5 c G U u e 0 N h b X B h a W d u L D F 9 J n F 1 b 3 Q 7 L C Z x d W 9 0 O 1 N l Y 3 R p b 2 4 x L 0 1 P Q 0 t f R E F U Q S 9 D a G F u Z 2 V k I F R 5 c G U u e 0 F k I E N v c 3 R z L D J 9 J n F 1 b 3 Q 7 L C Z x d W 9 0 O 1 N l Y 3 R p b 2 4 x L 0 1 P Q 0 t f R E F U Q S 9 D a G F u Z 2 V k I F R 5 c G U u e 0 l t c H J l c 3 N p b 2 5 z L D N 9 J n F 1 b 3 Q 7 L C Z x d W 9 0 O 1 N l Y 3 R p b 2 4 x L 0 1 P Q 0 t f R E F U Q S 9 D a G F u Z 2 V k I F R 5 c G U u e 0 N s a W N r c y w 0 f S Z x d W 9 0 O y w m c X V v d D t T Z W N 0 a W 9 u M S 9 N T 0 N L X 0 R B V E E v Q 2 h h b m d l Z C B U e X B l L n t B Z 2 U s N X 0 m c X V v d D s s J n F 1 b 3 Q 7 U 2 V j d G l v b j E v T U 9 D S 1 9 E Q V R B L 0 N o Y W 5 n Z W Q g V H l w Z S 5 7 R 2 V u Z G V y L D Z 9 J n F 1 b 3 Q 7 L C Z x d W 9 0 O 1 N l Y 3 R p b 2 4 x L 0 1 P Q 0 t f R E F U Q S 9 D a G F u Z 2 V k I F R 5 c G U u e 0 N v b n Z l c n N p b 2 5 z L D d 9 J n F 1 b 3 Q 7 L C Z x d W 9 0 O 1 N l Y 3 R p b 2 4 x L 0 1 P Q 0 t f R E F U Q S 9 D a G F u Z 2 V k I F R 5 c G U u e 1 J l d m V u d W U g Z n J v b S B B Z H M s O H 0 m c X V v d D t d L C Z x d W 9 0 O 0 N v b H V t b k N v d W 5 0 J n F 1 b 3 Q 7 O j k s J n F 1 b 3 Q 7 S 2 V 5 Q 2 9 s d W 1 u T m F t Z X M m c X V v d D s 6 W 1 0 s J n F 1 b 3 Q 7 Q 2 9 s d W 1 u S W R l b n R p d G l l c y Z x d W 9 0 O z p b J n F 1 b 3 Q 7 U 2 V j d G l v b j E v T U 9 D S 1 9 E Q V R B L 0 N o Y W 5 n Z W Q g V H l w Z S 5 7 R G F 0 Z S w w f S Z x d W 9 0 O y w m c X V v d D t T Z W N 0 a W 9 u M S 9 N T 0 N L X 0 R B V E E v Q 2 h h b m d l Z C B U e X B l L n t D Y W 1 w Y W l n b i w x f S Z x d W 9 0 O y w m c X V v d D t T Z W N 0 a W 9 u M S 9 N T 0 N L X 0 R B V E E v Q 2 h h b m d l Z C B U e X B l L n t B Z C B D b 3 N 0 c y w y f S Z x d W 9 0 O y w m c X V v d D t T Z W N 0 a W 9 u M S 9 N T 0 N L X 0 R B V E E v Q 2 h h b m d l Z C B U e X B l L n t J b X B y Z X N z a W 9 u c y w z f S Z x d W 9 0 O y w m c X V v d D t T Z W N 0 a W 9 u M S 9 N T 0 N L X 0 R B V E E v Q 2 h h b m d l Z C B U e X B l L n t D b G l j a 3 M s N H 0 m c X V v d D s s J n F 1 b 3 Q 7 U 2 V j d G l v b j E v T U 9 D S 1 9 E Q V R B L 0 N o Y W 5 n Z W Q g V H l w Z S 5 7 Q W d l L D V 9 J n F 1 b 3 Q 7 L C Z x d W 9 0 O 1 N l Y 3 R p b 2 4 x L 0 1 P Q 0 t f R E F U Q S 9 D a G F u Z 2 V k I F R 5 c G U u e 0 d l b m R l c i w 2 f S Z x d W 9 0 O y w m c X V v d D t T Z W N 0 a W 9 u M S 9 N T 0 N L X 0 R B V E E v Q 2 h h b m d l Z C B U e X B l L n t D b 2 5 2 Z X J z a W 9 u c y w 3 f S Z x d W 9 0 O y w m c X V v d D t T Z W N 0 a W 9 u M S 9 N T 0 N L X 0 R B V E E v Q 2 h h b m d l Z C B U e X B l L n t S Z X Z l b n V l I G Z y b 2 0 g Q W R z L D h 9 J n F 1 b 3 Q 7 X S w m c X V v d D t S Z W x h d G l v b n N o a X B J b m Z v J n F 1 b 3 Q 7 O l t d f S I g L z 4 8 R W 5 0 c n k g V H l w Z T 0 i T m F t Z V V w Z G F 0 Z W R B Z n R l c k Z p b G w i I F Z h b H V l P S J s M C I g L z 4 8 R W 5 0 c n k g V H l w Z T 0 i U m V z d W x 0 V H l w Z S I g V m F s d W U 9 I n N U Y W J s Z S I g L z 4 8 R W 5 0 c n k g V H l w Z T 0 i Q n V m Z m V y T m V 4 d F J l Z n J l c 2 g i I F Z h b H V l P S J s M S I g L z 4 8 R W 5 0 c n k g V H l w Z T 0 i T m F 2 a W d h d G l v b l N 0 Z X B O Y W 1 l I i B W Y W x 1 Z T 0 i c 0 5 h d m l n Y X R p b 2 4 i I C 8 + P C 9 T d G F i b G V F b n R y a W V z P j w v S X R l b T 4 8 S X R l b T 4 8 S X R l b U x v Y 2 F 0 a W 9 u P j x J d G V t V H l w Z T 5 G b 3 J t d W x h P C 9 J d G V t V H l w Z T 4 8 S X R l b V B h d G g + U 2 V j d G l v b j E v T U 9 D S 1 9 E Q V R B L 1 N v d X J j Z T w v S X R l b V B h d G g + P C 9 J d G V t T G 9 j Y X R p b 2 4 + P F N 0 Y W J s Z U V u d H J p Z X M g L z 4 8 L 0 l 0 Z W 0 + P E l 0 Z W 0 + P E l 0 Z W 1 M b 2 N h d G l v b j 4 8 S X R l b V R 5 c G U + R m 9 y b X V s Y T w v S X R l b V R 5 c G U + P E l 0 Z W 1 Q Y X R o P l N l Y 3 R p b 2 4 x L 0 1 P Q 0 t f R E F U Q S 9 Q c m 9 t b 3 R l Z C U y M E h l Y W R l c n M 8 L 0 l 0 Z W 1 Q Y X R o P j w v S X R l b U x v Y 2 F 0 a W 9 u P j x T d G F i b G V F b n R y a W V z I C 8 + P C 9 J d G V t P j x J d G V t P j x J d G V t T G 9 j Y X R p b 2 4 + P E l 0 Z W 1 U e X B l P k Z v c m 1 1 b G E 8 L 0 l 0 Z W 1 U e X B l P j x J d G V t U G F 0 a D 5 T Z W N 0 a W 9 u M S 9 N T 0 N L X 0 R B V E E v Q 2 h h b m d l Z C U y M F R 5 c G U 8 L 0 l 0 Z W 1 Q Y X R o P j w v S X R l b U x v Y 2 F 0 a W 9 u P j x T d G F i b G V F b n R y a W V z I C 8 + P C 9 J d G V t P j w v S X R l b X M + P C 9 M b 2 N h b F B h Y 2 t h Z 2 V N Z X R h Z G F 0 Y U Z p b G U + F g A A A F B L B Q Y A A A A A A A A A A A A A A A A A A A A A A A A m A Q A A A Q A A A N C M n d 8 B F d E R j H o A w E / C l + s B A A A A l Q 8 K + 5 / s + E e U r n 0 M I k q V U Q A A A A A C A A A A A A A Q Z g A A A A E A A C A A A A C J 2 9 z v p D P 3 E o o w 1 r X q 7 E t 7 W T S l N 8 b 8 D r f v O 6 m P I i I v N g A A A A A O g A A A A A I A A C A A A A A W T d H Y C E L G P I T g S f a Q S X P 4 y n Z 1 C / h u n X P x q S q + I I k 4 p V A A A A B f J 9 3 e q e F 0 p e O V / t e j x B X c g B v W / G P D N K 7 1 1 F L 3 E 5 3 A 4 N F W 0 J J U a a 5 h J Z 3 / 9 a 1 l 8 T T m u r c i h V V n P 4 k 8 R K i Y T n Q T Y F U 2 a h M U T g 1 A 0 x B 6 Y R d u f U A A A A B i s h i Y j 7 6 g m d o Q n v 9 6 2 5 C 9 F n E h R L H 8 1 A p f P 1 c d e S x m 7 P C O p L + 3 F D 2 2 t d k / F Y s M 4 f v y z m h p 4 A N T v k m 7 T Q Y P Q h 6 C < / D a t a M a s h u p > 
</file>

<file path=customXml/itemProps1.xml><?xml version="1.0" encoding="utf-8"?>
<ds:datastoreItem xmlns:ds="http://schemas.openxmlformats.org/officeDocument/2006/customXml" ds:itemID="{3486A253-2EB6-4085-943E-4E1B74560D6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Dashboard</vt:lpstr>
      <vt:lpstr>Mock Dataset</vt:lpstr>
      <vt:lpstr>Pivot</vt:lpstr>
      <vt:lpstr>Average_of_Click_through_Rate</vt:lpstr>
      <vt:lpstr>Average_of_Conversion_Rate</vt:lpstr>
      <vt:lpstr>Pivot_Ad_Costs</vt:lpstr>
      <vt:lpstr>Pivot_Revenue</vt:lpstr>
      <vt:lpstr>Sum_of_Conversions</vt:lpstr>
      <vt:lpstr>Sum_of_Impressions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Cottrell</dc:creator>
  <cp:lastModifiedBy>Denny Mandaka</cp:lastModifiedBy>
  <dcterms:created xsi:type="dcterms:W3CDTF">2022-06-13T19:51:35Z</dcterms:created>
  <dcterms:modified xsi:type="dcterms:W3CDTF">2024-11-28T05:14:33Z</dcterms:modified>
</cp:coreProperties>
</file>