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botanicgardens.sharepoint.com/sites/BiodiversityCollections/Shared Documents/General/Forms/"/>
    </mc:Choice>
  </mc:AlternateContent>
  <xr:revisionPtr revIDLastSave="428" documentId="13_ncr:1_{6FF43B9A-8FFE-4E44-8884-11C4098BA3E5}" xr6:coauthVersionLast="46" xr6:coauthVersionMax="47" xr10:uidLastSave="{1A3EF3D8-2D7B-4D9E-A396-1C220E0C5A52}"/>
  <bookViews>
    <workbookView xWindow="-28920" yWindow="180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" i="1" l="1"/>
  <c r="BD3" i="1"/>
  <c r="BG3" i="1"/>
  <c r="AW3" i="1"/>
  <c r="BE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U3" i="1"/>
  <c r="BI3" i="1"/>
  <c r="BH3" i="1"/>
  <c r="BF3" i="1"/>
  <c r="BC3" i="1"/>
  <c r="BB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P4" i="1"/>
  <c r="AQ4" i="1"/>
  <c r="AR4" i="1"/>
  <c r="AS4" i="1"/>
  <c r="AU4" i="1"/>
  <c r="AV4" i="1"/>
  <c r="AW4" i="1"/>
  <c r="AX4" i="1"/>
  <c r="AY4" i="1"/>
  <c r="AZ4" i="1"/>
  <c r="AL4" i="1" s="1"/>
  <c r="BA4" i="1"/>
  <c r="BB4" i="1"/>
  <c r="BC4" i="1"/>
  <c r="BE4" i="1"/>
  <c r="BF4" i="1"/>
  <c r="BG4" i="1"/>
  <c r="BH4" i="1"/>
  <c r="BI4" i="1"/>
  <c r="AP5" i="1"/>
  <c r="AQ5" i="1"/>
  <c r="AR5" i="1"/>
  <c r="AS5" i="1"/>
  <c r="AU5" i="1"/>
  <c r="AV5" i="1"/>
  <c r="AW5" i="1"/>
  <c r="AX5" i="1"/>
  <c r="AY5" i="1"/>
  <c r="AZ5" i="1"/>
  <c r="AL5" i="1" s="1"/>
  <c r="BA5" i="1"/>
  <c r="BB5" i="1"/>
  <c r="BC5" i="1"/>
  <c r="BE5" i="1"/>
  <c r="BF5" i="1"/>
  <c r="BG5" i="1"/>
  <c r="BH5" i="1"/>
  <c r="BI5" i="1"/>
  <c r="AP6" i="1"/>
  <c r="AQ6" i="1"/>
  <c r="AR6" i="1"/>
  <c r="AS6" i="1"/>
  <c r="AU6" i="1"/>
  <c r="AV6" i="1"/>
  <c r="AW6" i="1"/>
  <c r="AX6" i="1"/>
  <c r="AY6" i="1"/>
  <c r="AZ6" i="1"/>
  <c r="AL6" i="1" s="1"/>
  <c r="BA6" i="1"/>
  <c r="BB6" i="1"/>
  <c r="BC6" i="1"/>
  <c r="BE6" i="1"/>
  <c r="BF6" i="1"/>
  <c r="BG6" i="1"/>
  <c r="BH6" i="1"/>
  <c r="BI6" i="1"/>
  <c r="AP7" i="1"/>
  <c r="AZ7" i="1" s="1"/>
  <c r="AL7" i="1" s="1"/>
  <c r="AQ7" i="1"/>
  <c r="AR7" i="1"/>
  <c r="AS7" i="1"/>
  <c r="AU7" i="1"/>
  <c r="AV7" i="1"/>
  <c r="AW7" i="1"/>
  <c r="AX7" i="1"/>
  <c r="AY7" i="1"/>
  <c r="BA7" i="1"/>
  <c r="BB7" i="1"/>
  <c r="BC7" i="1"/>
  <c r="BE7" i="1"/>
  <c r="BF7" i="1"/>
  <c r="BG7" i="1"/>
  <c r="BH7" i="1"/>
  <c r="BI7" i="1"/>
  <c r="AP8" i="1"/>
  <c r="AQ8" i="1"/>
  <c r="AR8" i="1"/>
  <c r="AS8" i="1"/>
  <c r="AU8" i="1"/>
  <c r="AV8" i="1"/>
  <c r="AW8" i="1"/>
  <c r="AX8" i="1"/>
  <c r="AY8" i="1"/>
  <c r="AZ8" i="1"/>
  <c r="AL8" i="1" s="1"/>
  <c r="BA8" i="1"/>
  <c r="BB8" i="1"/>
  <c r="BC8" i="1"/>
  <c r="BE8" i="1"/>
  <c r="BF8" i="1"/>
  <c r="BG8" i="1"/>
  <c r="BH8" i="1"/>
  <c r="BI8" i="1"/>
  <c r="AP9" i="1"/>
  <c r="AQ9" i="1"/>
  <c r="AR9" i="1"/>
  <c r="AS9" i="1"/>
  <c r="AZ9" i="1" s="1"/>
  <c r="AL9" i="1" s="1"/>
  <c r="AU9" i="1"/>
  <c r="AV9" i="1"/>
  <c r="AW9" i="1"/>
  <c r="AX9" i="1"/>
  <c r="AY9" i="1"/>
  <c r="BA9" i="1"/>
  <c r="BB9" i="1"/>
  <c r="BC9" i="1"/>
  <c r="BE9" i="1"/>
  <c r="BF9" i="1"/>
  <c r="BG9" i="1"/>
  <c r="BH9" i="1"/>
  <c r="BI9" i="1"/>
  <c r="AP10" i="1"/>
  <c r="AQ10" i="1"/>
  <c r="AZ10" i="1" s="1"/>
  <c r="AL10" i="1" s="1"/>
  <c r="AR10" i="1"/>
  <c r="AS10" i="1"/>
  <c r="AU10" i="1"/>
  <c r="AV10" i="1"/>
  <c r="AW10" i="1"/>
  <c r="AX10" i="1"/>
  <c r="AY10" i="1"/>
  <c r="BA10" i="1"/>
  <c r="BB10" i="1"/>
  <c r="BC10" i="1"/>
  <c r="BE10" i="1"/>
  <c r="BF10" i="1"/>
  <c r="BG10" i="1"/>
  <c r="BH10" i="1"/>
  <c r="BI10" i="1"/>
  <c r="AP11" i="1"/>
  <c r="AQ11" i="1"/>
  <c r="AR11" i="1"/>
  <c r="AS11" i="1"/>
  <c r="AZ11" i="1" s="1"/>
  <c r="AL11" i="1" s="1"/>
  <c r="AU11" i="1"/>
  <c r="AV11" i="1"/>
  <c r="AW11" i="1"/>
  <c r="AX11" i="1"/>
  <c r="AY11" i="1"/>
  <c r="BA11" i="1"/>
  <c r="BB11" i="1"/>
  <c r="BC11" i="1"/>
  <c r="BE11" i="1"/>
  <c r="BF11" i="1"/>
  <c r="BG11" i="1"/>
  <c r="BH11" i="1"/>
  <c r="BI11" i="1"/>
  <c r="AP12" i="1"/>
  <c r="AQ12" i="1"/>
  <c r="AR12" i="1"/>
  <c r="AS12" i="1"/>
  <c r="AU12" i="1"/>
  <c r="AV12" i="1"/>
  <c r="AW12" i="1"/>
  <c r="AX12" i="1"/>
  <c r="AY12" i="1"/>
  <c r="AZ12" i="1"/>
  <c r="AL12" i="1" s="1"/>
  <c r="BA12" i="1"/>
  <c r="BB12" i="1"/>
  <c r="BC12" i="1"/>
  <c r="BE12" i="1"/>
  <c r="BF12" i="1"/>
  <c r="BG12" i="1"/>
  <c r="BH12" i="1"/>
  <c r="BI12" i="1"/>
  <c r="AP13" i="1"/>
  <c r="AQ13" i="1"/>
  <c r="AR13" i="1"/>
  <c r="AS13" i="1"/>
  <c r="AZ13" i="1" s="1"/>
  <c r="AL13" i="1" s="1"/>
  <c r="AU13" i="1"/>
  <c r="AV13" i="1"/>
  <c r="AW13" i="1"/>
  <c r="AX13" i="1"/>
  <c r="AY13" i="1"/>
  <c r="BA13" i="1"/>
  <c r="BB13" i="1"/>
  <c r="BC13" i="1"/>
  <c r="BE13" i="1"/>
  <c r="BF13" i="1"/>
  <c r="BG13" i="1"/>
  <c r="BH13" i="1"/>
  <c r="BI13" i="1"/>
  <c r="AP14" i="1"/>
  <c r="AQ14" i="1"/>
  <c r="AR14" i="1"/>
  <c r="AS14" i="1"/>
  <c r="AU14" i="1"/>
  <c r="AV14" i="1"/>
  <c r="AZ14" i="1" s="1"/>
  <c r="AL14" i="1" s="1"/>
  <c r="AW14" i="1"/>
  <c r="AX14" i="1"/>
  <c r="AY14" i="1"/>
  <c r="BA14" i="1"/>
  <c r="BB14" i="1"/>
  <c r="BC14" i="1"/>
  <c r="BE14" i="1"/>
  <c r="BF14" i="1"/>
  <c r="BG14" i="1"/>
  <c r="BH14" i="1"/>
  <c r="BI14" i="1"/>
  <c r="AP15" i="1"/>
  <c r="AQ15" i="1"/>
  <c r="AR15" i="1"/>
  <c r="AS15" i="1"/>
  <c r="AZ15" i="1" s="1"/>
  <c r="AL15" i="1" s="1"/>
  <c r="AU15" i="1"/>
  <c r="AV15" i="1"/>
  <c r="AW15" i="1"/>
  <c r="AX15" i="1"/>
  <c r="AY15" i="1"/>
  <c r="BA15" i="1"/>
  <c r="BB15" i="1"/>
  <c r="BC15" i="1"/>
  <c r="BE15" i="1"/>
  <c r="BF15" i="1"/>
  <c r="BG15" i="1"/>
  <c r="BH15" i="1"/>
  <c r="BI15" i="1"/>
  <c r="AP16" i="1"/>
  <c r="AQ16" i="1"/>
  <c r="AR16" i="1"/>
  <c r="AS16" i="1"/>
  <c r="AU16" i="1"/>
  <c r="AV16" i="1"/>
  <c r="AW16" i="1"/>
  <c r="AX16" i="1"/>
  <c r="AY16" i="1"/>
  <c r="AZ16" i="1"/>
  <c r="AL16" i="1" s="1"/>
  <c r="BA16" i="1"/>
  <c r="BB16" i="1"/>
  <c r="BC16" i="1"/>
  <c r="BE16" i="1"/>
  <c r="BF16" i="1"/>
  <c r="BG16" i="1"/>
  <c r="BH16" i="1"/>
  <c r="BI16" i="1"/>
  <c r="AP17" i="1"/>
  <c r="AQ17" i="1"/>
  <c r="AR17" i="1"/>
  <c r="AS17" i="1"/>
  <c r="AZ17" i="1" s="1"/>
  <c r="AL17" i="1" s="1"/>
  <c r="AU17" i="1"/>
  <c r="AV17" i="1"/>
  <c r="AW17" i="1"/>
  <c r="AX17" i="1"/>
  <c r="AY17" i="1"/>
  <c r="BA17" i="1"/>
  <c r="BB17" i="1"/>
  <c r="BC17" i="1"/>
  <c r="BE17" i="1"/>
  <c r="BF17" i="1"/>
  <c r="BG17" i="1"/>
  <c r="BH17" i="1"/>
  <c r="BI17" i="1"/>
  <c r="AP18" i="1"/>
  <c r="AQ18" i="1"/>
  <c r="AR18" i="1"/>
  <c r="AS18" i="1"/>
  <c r="AU18" i="1"/>
  <c r="AV18" i="1"/>
  <c r="AZ18" i="1" s="1"/>
  <c r="AL18" i="1" s="1"/>
  <c r="AW18" i="1"/>
  <c r="AX18" i="1"/>
  <c r="AY18" i="1"/>
  <c r="BA18" i="1"/>
  <c r="BB18" i="1"/>
  <c r="BC18" i="1"/>
  <c r="BE18" i="1"/>
  <c r="BF18" i="1"/>
  <c r="BG18" i="1"/>
  <c r="BH18" i="1"/>
  <c r="BI18" i="1"/>
  <c r="AP19" i="1"/>
  <c r="AQ19" i="1"/>
  <c r="AR19" i="1"/>
  <c r="AS19" i="1"/>
  <c r="AZ19" i="1" s="1"/>
  <c r="AL19" i="1" s="1"/>
  <c r="AU19" i="1"/>
  <c r="AV19" i="1"/>
  <c r="AW19" i="1"/>
  <c r="AX19" i="1"/>
  <c r="AY19" i="1"/>
  <c r="BA19" i="1"/>
  <c r="BB19" i="1"/>
  <c r="BC19" i="1"/>
  <c r="BE19" i="1"/>
  <c r="BF19" i="1"/>
  <c r="BG19" i="1"/>
  <c r="BH19" i="1"/>
  <c r="BI19" i="1"/>
  <c r="AP20" i="1"/>
  <c r="AQ20" i="1"/>
  <c r="AR20" i="1"/>
  <c r="AS20" i="1"/>
  <c r="AU20" i="1"/>
  <c r="AV20" i="1"/>
  <c r="AW20" i="1"/>
  <c r="AX20" i="1"/>
  <c r="AY20" i="1"/>
  <c r="AZ20" i="1"/>
  <c r="AL20" i="1" s="1"/>
  <c r="BA20" i="1"/>
  <c r="BB20" i="1"/>
  <c r="BC20" i="1"/>
  <c r="BE20" i="1"/>
  <c r="BF20" i="1"/>
  <c r="BG20" i="1"/>
  <c r="BH20" i="1"/>
  <c r="BI20" i="1"/>
  <c r="AP21" i="1"/>
  <c r="AQ21" i="1"/>
  <c r="AR21" i="1"/>
  <c r="AS21" i="1"/>
  <c r="AZ21" i="1" s="1"/>
  <c r="AL21" i="1" s="1"/>
  <c r="AU21" i="1"/>
  <c r="AV21" i="1"/>
  <c r="AW21" i="1"/>
  <c r="AX21" i="1"/>
  <c r="AY21" i="1"/>
  <c r="BA21" i="1"/>
  <c r="BB21" i="1"/>
  <c r="BC21" i="1"/>
  <c r="BE21" i="1"/>
  <c r="BF21" i="1"/>
  <c r="BG21" i="1"/>
  <c r="BH21" i="1"/>
  <c r="BI21" i="1"/>
  <c r="AP22" i="1"/>
  <c r="AQ22" i="1"/>
  <c r="AR22" i="1"/>
  <c r="AS22" i="1"/>
  <c r="AU22" i="1"/>
  <c r="AV22" i="1"/>
  <c r="AZ22" i="1" s="1"/>
  <c r="AL22" i="1" s="1"/>
  <c r="AW22" i="1"/>
  <c r="AX22" i="1"/>
  <c r="AY22" i="1"/>
  <c r="BA22" i="1"/>
  <c r="BB22" i="1"/>
  <c r="BC22" i="1"/>
  <c r="BE22" i="1"/>
  <c r="BF22" i="1"/>
  <c r="BG22" i="1"/>
  <c r="BH22" i="1"/>
  <c r="BI22" i="1"/>
  <c r="AP23" i="1"/>
  <c r="AQ23" i="1"/>
  <c r="AR23" i="1"/>
  <c r="AS23" i="1"/>
  <c r="AZ23" i="1" s="1"/>
  <c r="AL23" i="1" s="1"/>
  <c r="AU23" i="1"/>
  <c r="AV23" i="1"/>
  <c r="AW23" i="1"/>
  <c r="AX23" i="1"/>
  <c r="AY23" i="1"/>
  <c r="BA23" i="1"/>
  <c r="BB23" i="1"/>
  <c r="BC23" i="1"/>
  <c r="BE23" i="1"/>
  <c r="BF23" i="1"/>
  <c r="BG23" i="1"/>
  <c r="BH23" i="1"/>
  <c r="BI23" i="1"/>
  <c r="AP24" i="1"/>
  <c r="AQ24" i="1"/>
  <c r="AR24" i="1"/>
  <c r="AS24" i="1"/>
  <c r="AU24" i="1"/>
  <c r="AV24" i="1"/>
  <c r="AW24" i="1"/>
  <c r="AX24" i="1"/>
  <c r="AY24" i="1"/>
  <c r="AZ24" i="1"/>
  <c r="AL24" i="1" s="1"/>
  <c r="BA24" i="1"/>
  <c r="BB24" i="1"/>
  <c r="BC24" i="1"/>
  <c r="BE24" i="1"/>
  <c r="BF24" i="1"/>
  <c r="BG24" i="1"/>
  <c r="BH24" i="1"/>
  <c r="BI24" i="1"/>
  <c r="AP25" i="1"/>
  <c r="AQ25" i="1"/>
  <c r="AR25" i="1"/>
  <c r="AS25" i="1"/>
  <c r="AU25" i="1"/>
  <c r="AV25" i="1"/>
  <c r="AW25" i="1"/>
  <c r="AX25" i="1"/>
  <c r="AZ25" i="1" s="1"/>
  <c r="AL25" i="1" s="1"/>
  <c r="AY25" i="1"/>
  <c r="BA25" i="1"/>
  <c r="BB25" i="1"/>
  <c r="BC25" i="1"/>
  <c r="BE25" i="1"/>
  <c r="BF25" i="1"/>
  <c r="BG25" i="1"/>
  <c r="BH25" i="1"/>
  <c r="BI25" i="1"/>
  <c r="AP26" i="1"/>
  <c r="AQ26" i="1"/>
  <c r="AR26" i="1"/>
  <c r="AS26" i="1"/>
  <c r="AU26" i="1"/>
  <c r="AV26" i="1"/>
  <c r="AZ26" i="1" s="1"/>
  <c r="AL26" i="1" s="1"/>
  <c r="AW26" i="1"/>
  <c r="AX26" i="1"/>
  <c r="AY26" i="1"/>
  <c r="BA26" i="1"/>
  <c r="BB26" i="1"/>
  <c r="BC26" i="1"/>
  <c r="BE26" i="1"/>
  <c r="BF26" i="1"/>
  <c r="BG26" i="1"/>
  <c r="BH26" i="1"/>
  <c r="BI26" i="1"/>
  <c r="AP27" i="1"/>
  <c r="AQ27" i="1"/>
  <c r="AR27" i="1"/>
  <c r="AS27" i="1"/>
  <c r="AZ27" i="1" s="1"/>
  <c r="AL27" i="1" s="1"/>
  <c r="AU27" i="1"/>
  <c r="AV27" i="1"/>
  <c r="AW27" i="1"/>
  <c r="AX27" i="1"/>
  <c r="AY27" i="1"/>
  <c r="BA27" i="1"/>
  <c r="BB27" i="1"/>
  <c r="BC27" i="1"/>
  <c r="BE27" i="1"/>
  <c r="BF27" i="1"/>
  <c r="BG27" i="1"/>
  <c r="BH27" i="1"/>
  <c r="BI27" i="1"/>
  <c r="AP28" i="1"/>
  <c r="AQ28" i="1"/>
  <c r="AR28" i="1"/>
  <c r="AS28" i="1"/>
  <c r="AU28" i="1"/>
  <c r="AV28" i="1"/>
  <c r="AW28" i="1"/>
  <c r="AX28" i="1"/>
  <c r="AY28" i="1"/>
  <c r="AZ28" i="1"/>
  <c r="AL28" i="1" s="1"/>
  <c r="BA28" i="1"/>
  <c r="BB28" i="1"/>
  <c r="BC28" i="1"/>
  <c r="BE28" i="1"/>
  <c r="BF28" i="1"/>
  <c r="BG28" i="1"/>
  <c r="BH28" i="1"/>
  <c r="BI28" i="1"/>
  <c r="AP29" i="1"/>
  <c r="AQ29" i="1"/>
  <c r="AR29" i="1"/>
  <c r="AS29" i="1"/>
  <c r="AU29" i="1"/>
  <c r="AV29" i="1"/>
  <c r="AW29" i="1"/>
  <c r="AX29" i="1"/>
  <c r="AZ29" i="1" s="1"/>
  <c r="AL29" i="1" s="1"/>
  <c r="AY29" i="1"/>
  <c r="BA29" i="1"/>
  <c r="BB29" i="1"/>
  <c r="BC29" i="1"/>
  <c r="BE29" i="1"/>
  <c r="BF29" i="1"/>
  <c r="BG29" i="1"/>
  <c r="BH29" i="1"/>
  <c r="BI29" i="1"/>
  <c r="AP30" i="1"/>
  <c r="AQ30" i="1"/>
  <c r="AR30" i="1"/>
  <c r="AS30" i="1"/>
  <c r="AU30" i="1"/>
  <c r="AV30" i="1"/>
  <c r="AZ30" i="1" s="1"/>
  <c r="AL30" i="1" s="1"/>
  <c r="AW30" i="1"/>
  <c r="AX30" i="1"/>
  <c r="AY30" i="1"/>
  <c r="BA30" i="1"/>
  <c r="BB30" i="1"/>
  <c r="BC30" i="1"/>
  <c r="BE30" i="1"/>
  <c r="BF30" i="1"/>
  <c r="BG30" i="1"/>
  <c r="BH30" i="1"/>
  <c r="BI30" i="1"/>
  <c r="AP31" i="1"/>
  <c r="AQ31" i="1"/>
  <c r="AR31" i="1"/>
  <c r="AS31" i="1"/>
  <c r="AZ31" i="1" s="1"/>
  <c r="AL31" i="1" s="1"/>
  <c r="AU31" i="1"/>
  <c r="AV31" i="1"/>
  <c r="AW31" i="1"/>
  <c r="AX31" i="1"/>
  <c r="AY31" i="1"/>
  <c r="BA31" i="1"/>
  <c r="BB31" i="1"/>
  <c r="BC31" i="1"/>
  <c r="BE31" i="1"/>
  <c r="BF31" i="1"/>
  <c r="BG31" i="1"/>
  <c r="BH31" i="1"/>
  <c r="BI31" i="1"/>
  <c r="AP32" i="1"/>
  <c r="AQ32" i="1"/>
  <c r="AR32" i="1"/>
  <c r="AS32" i="1"/>
  <c r="AU32" i="1"/>
  <c r="AV32" i="1"/>
  <c r="AW32" i="1"/>
  <c r="AX32" i="1"/>
  <c r="AY32" i="1"/>
  <c r="AZ32" i="1"/>
  <c r="AL32" i="1" s="1"/>
  <c r="BA32" i="1"/>
  <c r="BB32" i="1"/>
  <c r="BC32" i="1"/>
  <c r="BE32" i="1"/>
  <c r="BF32" i="1"/>
  <c r="BG32" i="1"/>
  <c r="BH32" i="1"/>
  <c r="BI32" i="1"/>
  <c r="AP33" i="1"/>
  <c r="AQ33" i="1"/>
  <c r="AR33" i="1"/>
  <c r="AS33" i="1"/>
  <c r="AU33" i="1"/>
  <c r="AV33" i="1"/>
  <c r="AW33" i="1"/>
  <c r="AX33" i="1"/>
  <c r="AZ33" i="1" s="1"/>
  <c r="AL33" i="1" s="1"/>
  <c r="AY33" i="1"/>
  <c r="BA33" i="1"/>
  <c r="BB33" i="1"/>
  <c r="BC33" i="1"/>
  <c r="BE33" i="1"/>
  <c r="BF33" i="1"/>
  <c r="BG33" i="1"/>
  <c r="BH33" i="1"/>
  <c r="BI33" i="1"/>
  <c r="AP34" i="1"/>
  <c r="AQ34" i="1"/>
  <c r="AZ34" i="1" s="1"/>
  <c r="AL34" i="1" s="1"/>
  <c r="AR34" i="1"/>
  <c r="AS34" i="1"/>
  <c r="AU34" i="1"/>
  <c r="AV34" i="1"/>
  <c r="AW34" i="1"/>
  <c r="AX34" i="1"/>
  <c r="AY34" i="1"/>
  <c r="BA34" i="1"/>
  <c r="BB34" i="1"/>
  <c r="BC34" i="1"/>
  <c r="BE34" i="1"/>
  <c r="BF34" i="1"/>
  <c r="BG34" i="1"/>
  <c r="BH34" i="1"/>
  <c r="BI34" i="1"/>
  <c r="AP35" i="1"/>
  <c r="AQ35" i="1"/>
  <c r="AR35" i="1"/>
  <c r="AS35" i="1"/>
  <c r="AZ35" i="1" s="1"/>
  <c r="AL35" i="1" s="1"/>
  <c r="AU35" i="1"/>
  <c r="AV35" i="1"/>
  <c r="AW35" i="1"/>
  <c r="AX35" i="1"/>
  <c r="AY35" i="1"/>
  <c r="BA35" i="1"/>
  <c r="BB35" i="1"/>
  <c r="BC35" i="1"/>
  <c r="BE35" i="1"/>
  <c r="BF35" i="1"/>
  <c r="BG35" i="1"/>
  <c r="BH35" i="1"/>
  <c r="BI35" i="1"/>
  <c r="AP36" i="1"/>
  <c r="AQ36" i="1"/>
  <c r="AR36" i="1"/>
  <c r="AS36" i="1"/>
  <c r="AU36" i="1"/>
  <c r="AV36" i="1"/>
  <c r="AW36" i="1"/>
  <c r="AX36" i="1"/>
  <c r="AY36" i="1"/>
  <c r="AZ36" i="1"/>
  <c r="AL36" i="1" s="1"/>
  <c r="BA36" i="1"/>
  <c r="BB36" i="1"/>
  <c r="BC36" i="1"/>
  <c r="BE36" i="1"/>
  <c r="BF36" i="1"/>
  <c r="BG36" i="1"/>
  <c r="BH36" i="1"/>
  <c r="BI36" i="1"/>
  <c r="AP37" i="1"/>
  <c r="AQ37" i="1"/>
  <c r="AR37" i="1"/>
  <c r="AS37" i="1"/>
  <c r="AU37" i="1"/>
  <c r="AV37" i="1"/>
  <c r="AW37" i="1"/>
  <c r="AX37" i="1"/>
  <c r="AZ37" i="1" s="1"/>
  <c r="AL37" i="1" s="1"/>
  <c r="AY37" i="1"/>
  <c r="BA37" i="1"/>
  <c r="BB37" i="1"/>
  <c r="BC37" i="1"/>
  <c r="BE37" i="1"/>
  <c r="BF37" i="1"/>
  <c r="BG37" i="1"/>
  <c r="BH37" i="1"/>
  <c r="BI37" i="1"/>
  <c r="AP38" i="1"/>
  <c r="AQ38" i="1"/>
  <c r="AR38" i="1"/>
  <c r="AS38" i="1"/>
  <c r="AU38" i="1"/>
  <c r="AV38" i="1"/>
  <c r="AZ38" i="1" s="1"/>
  <c r="AL38" i="1" s="1"/>
  <c r="AW38" i="1"/>
  <c r="AX38" i="1"/>
  <c r="AY38" i="1"/>
  <c r="BA38" i="1"/>
  <c r="BB38" i="1"/>
  <c r="BC38" i="1"/>
  <c r="BE38" i="1"/>
  <c r="BF38" i="1"/>
  <c r="BG38" i="1"/>
  <c r="BH38" i="1"/>
  <c r="BI38" i="1"/>
  <c r="AP39" i="1"/>
  <c r="AQ39" i="1"/>
  <c r="AR39" i="1"/>
  <c r="AS39" i="1"/>
  <c r="AZ39" i="1" s="1"/>
  <c r="AL39" i="1" s="1"/>
  <c r="AU39" i="1"/>
  <c r="AV39" i="1"/>
  <c r="AW39" i="1"/>
  <c r="AX39" i="1"/>
  <c r="AY39" i="1"/>
  <c r="BA39" i="1"/>
  <c r="BB39" i="1"/>
  <c r="BC39" i="1"/>
  <c r="BE39" i="1"/>
  <c r="BF39" i="1"/>
  <c r="BG39" i="1"/>
  <c r="BH39" i="1"/>
  <c r="BI39" i="1"/>
  <c r="AP40" i="1"/>
  <c r="AQ40" i="1"/>
  <c r="AR40" i="1"/>
  <c r="AS40" i="1"/>
  <c r="AU40" i="1"/>
  <c r="AV40" i="1"/>
  <c r="AW40" i="1"/>
  <c r="AX40" i="1"/>
  <c r="AY40" i="1"/>
  <c r="AZ40" i="1"/>
  <c r="AL40" i="1" s="1"/>
  <c r="BA40" i="1"/>
  <c r="BB40" i="1"/>
  <c r="BC40" i="1"/>
  <c r="BE40" i="1"/>
  <c r="BF40" i="1"/>
  <c r="BG40" i="1"/>
  <c r="BH40" i="1"/>
  <c r="BI40" i="1"/>
  <c r="AP41" i="1"/>
  <c r="AQ41" i="1"/>
  <c r="AZ41" i="1" s="1"/>
  <c r="AL41" i="1" s="1"/>
  <c r="AR41" i="1"/>
  <c r="AS41" i="1"/>
  <c r="AU41" i="1"/>
  <c r="AV41" i="1"/>
  <c r="AW41" i="1"/>
  <c r="AX41" i="1"/>
  <c r="AY41" i="1"/>
  <c r="BA41" i="1"/>
  <c r="BB41" i="1"/>
  <c r="BC41" i="1"/>
  <c r="BE41" i="1"/>
  <c r="BF41" i="1"/>
  <c r="BG41" i="1"/>
  <c r="BH41" i="1"/>
  <c r="BI41" i="1"/>
  <c r="AP42" i="1"/>
  <c r="AQ42" i="1"/>
  <c r="AR42" i="1"/>
  <c r="AS42" i="1"/>
  <c r="AU42" i="1"/>
  <c r="AV42" i="1"/>
  <c r="AZ42" i="1" s="1"/>
  <c r="AL42" i="1" s="1"/>
  <c r="AW42" i="1"/>
  <c r="AX42" i="1"/>
  <c r="AY42" i="1"/>
  <c r="BA42" i="1"/>
  <c r="BB42" i="1"/>
  <c r="BC42" i="1"/>
  <c r="BE42" i="1"/>
  <c r="BF42" i="1"/>
  <c r="BG42" i="1"/>
  <c r="BH42" i="1"/>
  <c r="BI42" i="1"/>
  <c r="AP43" i="1"/>
  <c r="AQ43" i="1"/>
  <c r="AR43" i="1"/>
  <c r="AS43" i="1"/>
  <c r="AZ43" i="1" s="1"/>
  <c r="AL43" i="1" s="1"/>
  <c r="AU43" i="1"/>
  <c r="AV43" i="1"/>
  <c r="AW43" i="1"/>
  <c r="AX43" i="1"/>
  <c r="AY43" i="1"/>
  <c r="BA43" i="1"/>
  <c r="BB43" i="1"/>
  <c r="BC43" i="1"/>
  <c r="BE43" i="1"/>
  <c r="BF43" i="1"/>
  <c r="BG43" i="1"/>
  <c r="BH43" i="1"/>
  <c r="BI43" i="1"/>
  <c r="AP44" i="1"/>
  <c r="AQ44" i="1"/>
  <c r="AR44" i="1"/>
  <c r="AS44" i="1"/>
  <c r="AU44" i="1"/>
  <c r="AV44" i="1"/>
  <c r="AW44" i="1"/>
  <c r="AX44" i="1"/>
  <c r="AY44" i="1"/>
  <c r="AZ44" i="1"/>
  <c r="AL44" i="1" s="1"/>
  <c r="BA44" i="1"/>
  <c r="BB44" i="1"/>
  <c r="BC44" i="1"/>
  <c r="BE44" i="1"/>
  <c r="BF44" i="1"/>
  <c r="BG44" i="1"/>
  <c r="BH44" i="1"/>
  <c r="BI44" i="1"/>
  <c r="AP45" i="1"/>
  <c r="AQ45" i="1"/>
  <c r="AR45" i="1"/>
  <c r="AS45" i="1"/>
  <c r="AU45" i="1"/>
  <c r="AV45" i="1"/>
  <c r="AW45" i="1"/>
  <c r="AX45" i="1"/>
  <c r="AZ45" i="1" s="1"/>
  <c r="AL45" i="1" s="1"/>
  <c r="AY45" i="1"/>
  <c r="BA45" i="1"/>
  <c r="BB45" i="1"/>
  <c r="BC45" i="1"/>
  <c r="BE45" i="1"/>
  <c r="BF45" i="1"/>
  <c r="BG45" i="1"/>
  <c r="BH45" i="1"/>
  <c r="BI45" i="1"/>
  <c r="AP46" i="1"/>
  <c r="AQ46" i="1"/>
  <c r="AR46" i="1"/>
  <c r="AS46" i="1"/>
  <c r="AU46" i="1"/>
  <c r="AV46" i="1"/>
  <c r="AZ46" i="1" s="1"/>
  <c r="AL46" i="1" s="1"/>
  <c r="AW46" i="1"/>
  <c r="AX46" i="1"/>
  <c r="AY46" i="1"/>
  <c r="BA46" i="1"/>
  <c r="BB46" i="1"/>
  <c r="BC46" i="1"/>
  <c r="BE46" i="1"/>
  <c r="BF46" i="1"/>
  <c r="BG46" i="1"/>
  <c r="BH46" i="1"/>
  <c r="BI46" i="1"/>
  <c r="AP47" i="1"/>
  <c r="AQ47" i="1"/>
  <c r="AZ47" i="1" s="1"/>
  <c r="AL47" i="1" s="1"/>
  <c r="AR47" i="1"/>
  <c r="AS47" i="1"/>
  <c r="AU47" i="1"/>
  <c r="AV47" i="1"/>
  <c r="AW47" i="1"/>
  <c r="AX47" i="1"/>
  <c r="AY47" i="1"/>
  <c r="BA47" i="1"/>
  <c r="BB47" i="1"/>
  <c r="BC47" i="1"/>
  <c r="BE47" i="1"/>
  <c r="BF47" i="1"/>
  <c r="BG47" i="1"/>
  <c r="BH47" i="1"/>
  <c r="BI47" i="1"/>
  <c r="AP48" i="1"/>
  <c r="AQ48" i="1"/>
  <c r="AR48" i="1"/>
  <c r="AS48" i="1"/>
  <c r="AU48" i="1"/>
  <c r="AV48" i="1"/>
  <c r="AW48" i="1"/>
  <c r="AX48" i="1"/>
  <c r="AY48" i="1"/>
  <c r="AZ48" i="1"/>
  <c r="AL48" i="1" s="1"/>
  <c r="BA48" i="1"/>
  <c r="BB48" i="1"/>
  <c r="BC48" i="1"/>
  <c r="BE48" i="1"/>
  <c r="BF48" i="1"/>
  <c r="BG48" i="1"/>
  <c r="BH48" i="1"/>
  <c r="BI48" i="1"/>
  <c r="AP49" i="1"/>
  <c r="AQ49" i="1"/>
  <c r="AZ49" i="1" s="1"/>
  <c r="AL49" i="1" s="1"/>
  <c r="AR49" i="1"/>
  <c r="AS49" i="1"/>
  <c r="AU49" i="1"/>
  <c r="AV49" i="1"/>
  <c r="AW49" i="1"/>
  <c r="AX49" i="1"/>
  <c r="AY49" i="1"/>
  <c r="BA49" i="1"/>
  <c r="BB49" i="1"/>
  <c r="BC49" i="1"/>
  <c r="BE49" i="1"/>
  <c r="BF49" i="1"/>
  <c r="BG49" i="1"/>
  <c r="BH49" i="1"/>
  <c r="BI49" i="1"/>
  <c r="AP50" i="1"/>
  <c r="AQ50" i="1"/>
  <c r="AZ50" i="1" s="1"/>
  <c r="AL50" i="1" s="1"/>
  <c r="AR50" i="1"/>
  <c r="AS50" i="1"/>
  <c r="AU50" i="1"/>
  <c r="AV50" i="1"/>
  <c r="AW50" i="1"/>
  <c r="AX50" i="1"/>
  <c r="AY50" i="1"/>
  <c r="BA50" i="1"/>
  <c r="BB50" i="1"/>
  <c r="BC50" i="1"/>
  <c r="BE50" i="1"/>
  <c r="BF50" i="1"/>
  <c r="BG50" i="1"/>
  <c r="BH50" i="1"/>
  <c r="BI50" i="1"/>
  <c r="AP51" i="1"/>
  <c r="AQ51" i="1"/>
  <c r="AR51" i="1"/>
  <c r="AS51" i="1"/>
  <c r="AZ51" i="1" s="1"/>
  <c r="AL51" i="1" s="1"/>
  <c r="AU51" i="1"/>
  <c r="AV51" i="1"/>
  <c r="AW51" i="1"/>
  <c r="AX51" i="1"/>
  <c r="AY51" i="1"/>
  <c r="BA51" i="1"/>
  <c r="BB51" i="1"/>
  <c r="BC51" i="1"/>
  <c r="BE51" i="1"/>
  <c r="BF51" i="1"/>
  <c r="BG51" i="1"/>
  <c r="BH51" i="1"/>
  <c r="BI51" i="1"/>
  <c r="AP52" i="1"/>
  <c r="AQ52" i="1"/>
  <c r="AZ52" i="1" s="1"/>
  <c r="AL52" i="1" s="1"/>
  <c r="AR52" i="1"/>
  <c r="AS52" i="1"/>
  <c r="AU52" i="1"/>
  <c r="AV52" i="1"/>
  <c r="AW52" i="1"/>
  <c r="AX52" i="1"/>
  <c r="AY52" i="1"/>
  <c r="BA52" i="1"/>
  <c r="BB52" i="1"/>
  <c r="BC52" i="1"/>
  <c r="BE52" i="1"/>
  <c r="BF52" i="1"/>
  <c r="BG52" i="1"/>
  <c r="BH52" i="1"/>
  <c r="BI52" i="1"/>
  <c r="AP53" i="1"/>
  <c r="AQ53" i="1"/>
  <c r="AR53" i="1"/>
  <c r="AS53" i="1"/>
  <c r="AU53" i="1"/>
  <c r="AV53" i="1"/>
  <c r="AW53" i="1"/>
  <c r="AX53" i="1"/>
  <c r="AZ53" i="1" s="1"/>
  <c r="AL53" i="1" s="1"/>
  <c r="AY53" i="1"/>
  <c r="BA53" i="1"/>
  <c r="BB53" i="1"/>
  <c r="BC53" i="1"/>
  <c r="BE53" i="1"/>
  <c r="BF53" i="1"/>
  <c r="BG53" i="1"/>
  <c r="BH53" i="1"/>
  <c r="BI53" i="1"/>
  <c r="AP54" i="1"/>
  <c r="AQ54" i="1"/>
  <c r="AR54" i="1"/>
  <c r="AS54" i="1"/>
  <c r="AU54" i="1"/>
  <c r="AV54" i="1"/>
  <c r="AZ54" i="1" s="1"/>
  <c r="AL54" i="1" s="1"/>
  <c r="AW54" i="1"/>
  <c r="AX54" i="1"/>
  <c r="AY54" i="1"/>
  <c r="BA54" i="1"/>
  <c r="BB54" i="1"/>
  <c r="BC54" i="1"/>
  <c r="BE54" i="1"/>
  <c r="BF54" i="1"/>
  <c r="BG54" i="1"/>
  <c r="BH54" i="1"/>
  <c r="BI54" i="1"/>
  <c r="AP55" i="1"/>
  <c r="AQ55" i="1"/>
  <c r="AZ55" i="1" s="1"/>
  <c r="AL55" i="1" s="1"/>
  <c r="AR55" i="1"/>
  <c r="AS55" i="1"/>
  <c r="AU55" i="1"/>
  <c r="AV55" i="1"/>
  <c r="AW55" i="1"/>
  <c r="AX55" i="1"/>
  <c r="AY55" i="1"/>
  <c r="BA55" i="1"/>
  <c r="BB55" i="1"/>
  <c r="BC55" i="1"/>
  <c r="BE55" i="1"/>
  <c r="BF55" i="1"/>
  <c r="BG55" i="1"/>
  <c r="BH55" i="1"/>
  <c r="BI55" i="1"/>
  <c r="AP56" i="1"/>
  <c r="AQ56" i="1"/>
  <c r="AR56" i="1"/>
  <c r="AS56" i="1"/>
  <c r="AU56" i="1"/>
  <c r="AV56" i="1"/>
  <c r="AW56" i="1"/>
  <c r="AX56" i="1"/>
  <c r="AY56" i="1"/>
  <c r="AZ56" i="1"/>
  <c r="AL56" i="1" s="1"/>
  <c r="BA56" i="1"/>
  <c r="BB56" i="1"/>
  <c r="BC56" i="1"/>
  <c r="BE56" i="1"/>
  <c r="BF56" i="1"/>
  <c r="BG56" i="1"/>
  <c r="BH56" i="1"/>
  <c r="BI56" i="1"/>
  <c r="AP57" i="1"/>
  <c r="AQ57" i="1"/>
  <c r="AZ57" i="1" s="1"/>
  <c r="AL57" i="1" s="1"/>
  <c r="AR57" i="1"/>
  <c r="AS57" i="1"/>
  <c r="AU57" i="1"/>
  <c r="AV57" i="1"/>
  <c r="AW57" i="1"/>
  <c r="AX57" i="1"/>
  <c r="AY57" i="1"/>
  <c r="BA57" i="1"/>
  <c r="BB57" i="1"/>
  <c r="BC57" i="1"/>
  <c r="BE57" i="1"/>
  <c r="BF57" i="1"/>
  <c r="BG57" i="1"/>
  <c r="BH57" i="1"/>
  <c r="BI57" i="1"/>
  <c r="AP58" i="1"/>
  <c r="AQ58" i="1"/>
  <c r="AZ58" i="1" s="1"/>
  <c r="AL58" i="1" s="1"/>
  <c r="AR58" i="1"/>
  <c r="AS58" i="1"/>
  <c r="AU58" i="1"/>
  <c r="AV58" i="1"/>
  <c r="AW58" i="1"/>
  <c r="AX58" i="1"/>
  <c r="AY58" i="1"/>
  <c r="BA58" i="1"/>
  <c r="BB58" i="1"/>
  <c r="BC58" i="1"/>
  <c r="BE58" i="1"/>
  <c r="BF58" i="1"/>
  <c r="BG58" i="1"/>
  <c r="BH58" i="1"/>
  <c r="BI58" i="1"/>
  <c r="AP59" i="1"/>
  <c r="AQ59" i="1"/>
  <c r="AR59" i="1"/>
  <c r="AS59" i="1"/>
  <c r="AZ59" i="1" s="1"/>
  <c r="AL59" i="1" s="1"/>
  <c r="AU59" i="1"/>
  <c r="AV59" i="1"/>
  <c r="AW59" i="1"/>
  <c r="AX59" i="1"/>
  <c r="AY59" i="1"/>
  <c r="BA59" i="1"/>
  <c r="BB59" i="1"/>
  <c r="BC59" i="1"/>
  <c r="BE59" i="1"/>
  <c r="BF59" i="1"/>
  <c r="BG59" i="1"/>
  <c r="BH59" i="1"/>
  <c r="BI59" i="1"/>
  <c r="AP60" i="1"/>
  <c r="AQ60" i="1"/>
  <c r="AZ60" i="1" s="1"/>
  <c r="AL60" i="1" s="1"/>
  <c r="AR60" i="1"/>
  <c r="AS60" i="1"/>
  <c r="AU60" i="1"/>
  <c r="AV60" i="1"/>
  <c r="AW60" i="1"/>
  <c r="AX60" i="1"/>
  <c r="AY60" i="1"/>
  <c r="BA60" i="1"/>
  <c r="BB60" i="1"/>
  <c r="BC60" i="1"/>
  <c r="BE60" i="1"/>
  <c r="BF60" i="1"/>
  <c r="BG60" i="1"/>
  <c r="BH60" i="1"/>
  <c r="BI60" i="1"/>
  <c r="AP61" i="1"/>
  <c r="AQ61" i="1"/>
  <c r="AZ61" i="1" s="1"/>
  <c r="AL61" i="1" s="1"/>
  <c r="AR61" i="1"/>
  <c r="AS61" i="1"/>
  <c r="AU61" i="1"/>
  <c r="AV61" i="1"/>
  <c r="AW61" i="1"/>
  <c r="AX61" i="1"/>
  <c r="AY61" i="1"/>
  <c r="BA61" i="1"/>
  <c r="BB61" i="1"/>
  <c r="BC61" i="1"/>
  <c r="BE61" i="1"/>
  <c r="BF61" i="1"/>
  <c r="BG61" i="1"/>
  <c r="BH61" i="1"/>
  <c r="BI61" i="1"/>
  <c r="AP62" i="1"/>
  <c r="AQ62" i="1"/>
  <c r="AR62" i="1"/>
  <c r="AS62" i="1"/>
  <c r="AU62" i="1"/>
  <c r="AV62" i="1"/>
  <c r="AZ62" i="1" s="1"/>
  <c r="AL62" i="1" s="1"/>
  <c r="AW62" i="1"/>
  <c r="AX62" i="1"/>
  <c r="AY62" i="1"/>
  <c r="BA62" i="1"/>
  <c r="BB62" i="1"/>
  <c r="BC62" i="1"/>
  <c r="BE62" i="1"/>
  <c r="BF62" i="1"/>
  <c r="BG62" i="1"/>
  <c r="BH62" i="1"/>
  <c r="BI62" i="1"/>
  <c r="AP63" i="1"/>
  <c r="AQ63" i="1"/>
  <c r="AR63" i="1"/>
  <c r="AS63" i="1"/>
  <c r="AZ63" i="1" s="1"/>
  <c r="AL63" i="1" s="1"/>
  <c r="AU63" i="1"/>
  <c r="AV63" i="1"/>
  <c r="AW63" i="1"/>
  <c r="AX63" i="1"/>
  <c r="AY63" i="1"/>
  <c r="BA63" i="1"/>
  <c r="BB63" i="1"/>
  <c r="BC63" i="1"/>
  <c r="BE63" i="1"/>
  <c r="BF63" i="1"/>
  <c r="BG63" i="1"/>
  <c r="BH63" i="1"/>
  <c r="BI63" i="1"/>
  <c r="AP64" i="1"/>
  <c r="AQ64" i="1"/>
  <c r="AR64" i="1"/>
  <c r="AS64" i="1"/>
  <c r="AU64" i="1"/>
  <c r="AV64" i="1"/>
  <c r="AW64" i="1"/>
  <c r="AX64" i="1"/>
  <c r="AY64" i="1"/>
  <c r="AZ64" i="1"/>
  <c r="AL64" i="1" s="1"/>
  <c r="BA64" i="1"/>
  <c r="BB64" i="1"/>
  <c r="BC64" i="1"/>
  <c r="BE64" i="1"/>
  <c r="BF64" i="1"/>
  <c r="BG64" i="1"/>
  <c r="BH64" i="1"/>
  <c r="BI64" i="1"/>
  <c r="AP65" i="1"/>
  <c r="AQ65" i="1"/>
  <c r="AR65" i="1"/>
  <c r="AS65" i="1"/>
  <c r="AU65" i="1"/>
  <c r="AV65" i="1"/>
  <c r="AW65" i="1"/>
  <c r="AX65" i="1"/>
  <c r="AZ65" i="1" s="1"/>
  <c r="AL65" i="1" s="1"/>
  <c r="AY65" i="1"/>
  <c r="BA65" i="1"/>
  <c r="BB65" i="1"/>
  <c r="BC65" i="1"/>
  <c r="BE65" i="1"/>
  <c r="BF65" i="1"/>
  <c r="BG65" i="1"/>
  <c r="BH65" i="1"/>
  <c r="BI65" i="1"/>
  <c r="AP66" i="1"/>
  <c r="AQ66" i="1"/>
  <c r="AZ66" i="1" s="1"/>
  <c r="AL66" i="1" s="1"/>
  <c r="AR66" i="1"/>
  <c r="AS66" i="1"/>
  <c r="AU66" i="1"/>
  <c r="AV66" i="1"/>
  <c r="AW66" i="1"/>
  <c r="AX66" i="1"/>
  <c r="AY66" i="1"/>
  <c r="BA66" i="1"/>
  <c r="BB66" i="1"/>
  <c r="BC66" i="1"/>
  <c r="BE66" i="1"/>
  <c r="BF66" i="1"/>
  <c r="BG66" i="1"/>
  <c r="BH66" i="1"/>
  <c r="BI66" i="1"/>
  <c r="AP67" i="1"/>
  <c r="AQ67" i="1"/>
  <c r="AR67" i="1"/>
  <c r="AS67" i="1"/>
  <c r="AZ67" i="1" s="1"/>
  <c r="AL67" i="1" s="1"/>
  <c r="AU67" i="1"/>
  <c r="AV67" i="1"/>
  <c r="AW67" i="1"/>
  <c r="AX67" i="1"/>
  <c r="AY67" i="1"/>
  <c r="BA67" i="1"/>
  <c r="BB67" i="1"/>
  <c r="BC67" i="1"/>
  <c r="BE67" i="1"/>
  <c r="BF67" i="1"/>
  <c r="BG67" i="1"/>
  <c r="BH67" i="1"/>
  <c r="BI67" i="1"/>
  <c r="AP68" i="1"/>
  <c r="AQ68" i="1"/>
  <c r="AZ68" i="1" s="1"/>
  <c r="AL68" i="1" s="1"/>
  <c r="AR68" i="1"/>
  <c r="AS68" i="1"/>
  <c r="AU68" i="1"/>
  <c r="AV68" i="1"/>
  <c r="AW68" i="1"/>
  <c r="AX68" i="1"/>
  <c r="AY68" i="1"/>
  <c r="BA68" i="1"/>
  <c r="BB68" i="1"/>
  <c r="BC68" i="1"/>
  <c r="BE68" i="1"/>
  <c r="BF68" i="1"/>
  <c r="BG68" i="1"/>
  <c r="BH68" i="1"/>
  <c r="BI68" i="1"/>
  <c r="AP69" i="1"/>
  <c r="AQ69" i="1"/>
  <c r="AR69" i="1"/>
  <c r="AS69" i="1"/>
  <c r="AU69" i="1"/>
  <c r="AV69" i="1"/>
  <c r="AZ69" i="1" s="1"/>
  <c r="AL69" i="1" s="1"/>
  <c r="AW69" i="1"/>
  <c r="AX69" i="1"/>
  <c r="AY69" i="1"/>
  <c r="BA69" i="1"/>
  <c r="BB69" i="1"/>
  <c r="BC69" i="1"/>
  <c r="BE69" i="1"/>
  <c r="BF69" i="1"/>
  <c r="BG69" i="1"/>
  <c r="BH69" i="1"/>
  <c r="BI69" i="1"/>
  <c r="AP70" i="1"/>
  <c r="AQ70" i="1"/>
  <c r="AR70" i="1"/>
  <c r="AS70" i="1"/>
  <c r="AZ70" i="1" s="1"/>
  <c r="AL70" i="1" s="1"/>
  <c r="AU70" i="1"/>
  <c r="AV70" i="1"/>
  <c r="AW70" i="1"/>
  <c r="AX70" i="1"/>
  <c r="AY70" i="1"/>
  <c r="BA70" i="1"/>
  <c r="BB70" i="1"/>
  <c r="BC70" i="1"/>
  <c r="BE70" i="1"/>
  <c r="BF70" i="1"/>
  <c r="BG70" i="1"/>
  <c r="BH70" i="1"/>
  <c r="BI70" i="1"/>
  <c r="AP71" i="1"/>
  <c r="AQ71" i="1"/>
  <c r="AR71" i="1"/>
  <c r="AS71" i="1"/>
  <c r="AZ71" i="1" s="1"/>
  <c r="AL71" i="1" s="1"/>
  <c r="AU71" i="1"/>
  <c r="AV71" i="1"/>
  <c r="AW71" i="1"/>
  <c r="AX71" i="1"/>
  <c r="AY71" i="1"/>
  <c r="BA71" i="1"/>
  <c r="BB71" i="1"/>
  <c r="BC71" i="1"/>
  <c r="BE71" i="1"/>
  <c r="BF71" i="1"/>
  <c r="BG71" i="1"/>
  <c r="BH71" i="1"/>
  <c r="BI71" i="1"/>
  <c r="AP72" i="1"/>
  <c r="AQ72" i="1"/>
  <c r="AZ72" i="1" s="1"/>
  <c r="AL72" i="1" s="1"/>
  <c r="AR72" i="1"/>
  <c r="AS72" i="1"/>
  <c r="AU72" i="1"/>
  <c r="AV72" i="1"/>
  <c r="AW72" i="1"/>
  <c r="AX72" i="1"/>
  <c r="AY72" i="1"/>
  <c r="BA72" i="1"/>
  <c r="BB72" i="1"/>
  <c r="BC72" i="1"/>
  <c r="BE72" i="1"/>
  <c r="BF72" i="1"/>
  <c r="BG72" i="1"/>
  <c r="BH72" i="1"/>
  <c r="BI72" i="1"/>
  <c r="AP73" i="1"/>
  <c r="AQ73" i="1"/>
  <c r="AR73" i="1"/>
  <c r="AS73" i="1"/>
  <c r="AU73" i="1"/>
  <c r="AV73" i="1"/>
  <c r="AZ73" i="1" s="1"/>
  <c r="AL73" i="1" s="1"/>
  <c r="AW73" i="1"/>
  <c r="AX73" i="1"/>
  <c r="AY73" i="1"/>
  <c r="BA73" i="1"/>
  <c r="BB73" i="1"/>
  <c r="BC73" i="1"/>
  <c r="BE73" i="1"/>
  <c r="BF73" i="1"/>
  <c r="BG73" i="1"/>
  <c r="BH73" i="1"/>
  <c r="BI73" i="1"/>
  <c r="AP74" i="1"/>
  <c r="AQ74" i="1"/>
  <c r="AR74" i="1"/>
  <c r="AS74" i="1"/>
  <c r="AZ74" i="1" s="1"/>
  <c r="AL74" i="1" s="1"/>
  <c r="AU74" i="1"/>
  <c r="AV74" i="1"/>
  <c r="AW74" i="1"/>
  <c r="AX74" i="1"/>
  <c r="AY74" i="1"/>
  <c r="BA74" i="1"/>
  <c r="BB74" i="1"/>
  <c r="BC74" i="1"/>
  <c r="BE74" i="1"/>
  <c r="BF74" i="1"/>
  <c r="BG74" i="1"/>
  <c r="BH74" i="1"/>
  <c r="BI74" i="1"/>
  <c r="AP75" i="1"/>
  <c r="AQ75" i="1"/>
  <c r="AR75" i="1"/>
  <c r="AS75" i="1"/>
  <c r="AZ75" i="1" s="1"/>
  <c r="AL75" i="1" s="1"/>
  <c r="AU75" i="1"/>
  <c r="AV75" i="1"/>
  <c r="AW75" i="1"/>
  <c r="AX75" i="1"/>
  <c r="AY75" i="1"/>
  <c r="BA75" i="1"/>
  <c r="BB75" i="1"/>
  <c r="BC75" i="1"/>
  <c r="BE75" i="1"/>
  <c r="BF75" i="1"/>
  <c r="BG75" i="1"/>
  <c r="BH75" i="1"/>
  <c r="BI75" i="1"/>
  <c r="AP76" i="1"/>
  <c r="AQ76" i="1"/>
  <c r="AR76" i="1"/>
  <c r="AS76" i="1"/>
  <c r="AU76" i="1"/>
  <c r="AV76" i="1"/>
  <c r="AW76" i="1"/>
  <c r="AX76" i="1"/>
  <c r="AY76" i="1"/>
  <c r="AZ76" i="1"/>
  <c r="AL76" i="1" s="1"/>
  <c r="BA76" i="1"/>
  <c r="BB76" i="1"/>
  <c r="BC76" i="1"/>
  <c r="BE76" i="1"/>
  <c r="BF76" i="1"/>
  <c r="BG76" i="1"/>
  <c r="BH76" i="1"/>
  <c r="BI76" i="1"/>
  <c r="AP77" i="1"/>
  <c r="AQ77" i="1"/>
  <c r="AR77" i="1"/>
  <c r="AS77" i="1"/>
  <c r="AU77" i="1"/>
  <c r="AV77" i="1"/>
  <c r="AZ77" i="1" s="1"/>
  <c r="AL77" i="1" s="1"/>
  <c r="AW77" i="1"/>
  <c r="AX77" i="1"/>
  <c r="AY77" i="1"/>
  <c r="BA77" i="1"/>
  <c r="BB77" i="1"/>
  <c r="BC77" i="1"/>
  <c r="BE77" i="1"/>
  <c r="BF77" i="1"/>
  <c r="BG77" i="1"/>
  <c r="BH77" i="1"/>
  <c r="BI77" i="1"/>
  <c r="AP78" i="1"/>
  <c r="AQ78" i="1"/>
  <c r="AR78" i="1"/>
  <c r="AS78" i="1"/>
  <c r="AZ78" i="1" s="1"/>
  <c r="AL78" i="1" s="1"/>
  <c r="AU78" i="1"/>
  <c r="AV78" i="1"/>
  <c r="AW78" i="1"/>
  <c r="AX78" i="1"/>
  <c r="AY78" i="1"/>
  <c r="BA78" i="1"/>
  <c r="BB78" i="1"/>
  <c r="BC78" i="1"/>
  <c r="BE78" i="1"/>
  <c r="BF78" i="1"/>
  <c r="BG78" i="1"/>
  <c r="BH78" i="1"/>
  <c r="BI78" i="1"/>
  <c r="AP79" i="1"/>
  <c r="AQ79" i="1"/>
  <c r="AR79" i="1"/>
  <c r="AS79" i="1"/>
  <c r="AZ79" i="1" s="1"/>
  <c r="AL79" i="1" s="1"/>
  <c r="AU79" i="1"/>
  <c r="AV79" i="1"/>
  <c r="AW79" i="1"/>
  <c r="AX79" i="1"/>
  <c r="AY79" i="1"/>
  <c r="BA79" i="1"/>
  <c r="BB79" i="1"/>
  <c r="BC79" i="1"/>
  <c r="BE79" i="1"/>
  <c r="BF79" i="1"/>
  <c r="BG79" i="1"/>
  <c r="BH79" i="1"/>
  <c r="BI79" i="1"/>
  <c r="AP80" i="1"/>
  <c r="AQ80" i="1"/>
  <c r="AZ80" i="1" s="1"/>
  <c r="AL80" i="1" s="1"/>
  <c r="AR80" i="1"/>
  <c r="AS80" i="1"/>
  <c r="AU80" i="1"/>
  <c r="AV80" i="1"/>
  <c r="AW80" i="1"/>
  <c r="AX80" i="1"/>
  <c r="AY80" i="1"/>
  <c r="BA80" i="1"/>
  <c r="BB80" i="1"/>
  <c r="BC80" i="1"/>
  <c r="BE80" i="1"/>
  <c r="BF80" i="1"/>
  <c r="BG80" i="1"/>
  <c r="BH80" i="1"/>
  <c r="BI80" i="1"/>
  <c r="AP81" i="1"/>
  <c r="AQ81" i="1"/>
  <c r="AR81" i="1"/>
  <c r="AS81" i="1"/>
  <c r="AU81" i="1"/>
  <c r="AV81" i="1"/>
  <c r="AZ81" i="1" s="1"/>
  <c r="AL81" i="1" s="1"/>
  <c r="AW81" i="1"/>
  <c r="AX81" i="1"/>
  <c r="AY81" i="1"/>
  <c r="BA81" i="1"/>
  <c r="BB81" i="1"/>
  <c r="BC81" i="1"/>
  <c r="BE81" i="1"/>
  <c r="BF81" i="1"/>
  <c r="BG81" i="1"/>
  <c r="BH81" i="1"/>
  <c r="BI81" i="1"/>
  <c r="AP82" i="1"/>
  <c r="AQ82" i="1"/>
  <c r="AR82" i="1"/>
  <c r="AS82" i="1"/>
  <c r="AZ82" i="1" s="1"/>
  <c r="AL82" i="1" s="1"/>
  <c r="AU82" i="1"/>
  <c r="AV82" i="1"/>
  <c r="AW82" i="1"/>
  <c r="AX82" i="1"/>
  <c r="AY82" i="1"/>
  <c r="BA82" i="1"/>
  <c r="BB82" i="1"/>
  <c r="BC82" i="1"/>
  <c r="BE82" i="1"/>
  <c r="BF82" i="1"/>
  <c r="BG82" i="1"/>
  <c r="BH82" i="1"/>
  <c r="BI82" i="1"/>
  <c r="AP83" i="1"/>
  <c r="AQ83" i="1"/>
  <c r="AR83" i="1"/>
  <c r="AS83" i="1"/>
  <c r="AZ83" i="1" s="1"/>
  <c r="AL83" i="1" s="1"/>
  <c r="AU83" i="1"/>
  <c r="AV83" i="1"/>
  <c r="AW83" i="1"/>
  <c r="AX83" i="1"/>
  <c r="AY83" i="1"/>
  <c r="BA83" i="1"/>
  <c r="BB83" i="1"/>
  <c r="BC83" i="1"/>
  <c r="BE83" i="1"/>
  <c r="BF83" i="1"/>
  <c r="BG83" i="1"/>
  <c r="BH83" i="1"/>
  <c r="BI83" i="1"/>
  <c r="AP84" i="1"/>
  <c r="AQ84" i="1"/>
  <c r="AR84" i="1"/>
  <c r="AS84" i="1"/>
  <c r="AU84" i="1"/>
  <c r="AV84" i="1"/>
  <c r="AW84" i="1"/>
  <c r="AX84" i="1"/>
  <c r="AY84" i="1"/>
  <c r="AZ84" i="1"/>
  <c r="AL84" i="1" s="1"/>
  <c r="BA84" i="1"/>
  <c r="BB84" i="1"/>
  <c r="BC84" i="1"/>
  <c r="BE84" i="1"/>
  <c r="BF84" i="1"/>
  <c r="BG84" i="1"/>
  <c r="BH84" i="1"/>
  <c r="BI84" i="1"/>
  <c r="AP85" i="1"/>
  <c r="AQ85" i="1"/>
  <c r="AR85" i="1"/>
  <c r="AS85" i="1"/>
  <c r="AU85" i="1"/>
  <c r="AV85" i="1"/>
  <c r="AZ85" i="1" s="1"/>
  <c r="AL85" i="1" s="1"/>
  <c r="AW85" i="1"/>
  <c r="AX85" i="1"/>
  <c r="AY85" i="1"/>
  <c r="BA85" i="1"/>
  <c r="BB85" i="1"/>
  <c r="BC85" i="1"/>
  <c r="BE85" i="1"/>
  <c r="BF85" i="1"/>
  <c r="BG85" i="1"/>
  <c r="BH85" i="1"/>
  <c r="BI85" i="1"/>
  <c r="AP86" i="1"/>
  <c r="AQ86" i="1"/>
  <c r="AR86" i="1"/>
  <c r="AS86" i="1"/>
  <c r="AZ86" i="1" s="1"/>
  <c r="AL86" i="1" s="1"/>
  <c r="AU86" i="1"/>
  <c r="AV86" i="1"/>
  <c r="AW86" i="1"/>
  <c r="AX86" i="1"/>
  <c r="AY86" i="1"/>
  <c r="BA86" i="1"/>
  <c r="BB86" i="1"/>
  <c r="BC86" i="1"/>
  <c r="BE86" i="1"/>
  <c r="BF86" i="1"/>
  <c r="BG86" i="1"/>
  <c r="BH86" i="1"/>
  <c r="BI86" i="1"/>
  <c r="AP87" i="1"/>
  <c r="AQ87" i="1"/>
  <c r="AZ87" i="1" s="1"/>
  <c r="AL87" i="1" s="1"/>
  <c r="AR87" i="1"/>
  <c r="AS87" i="1"/>
  <c r="AU87" i="1"/>
  <c r="AV87" i="1"/>
  <c r="AW87" i="1"/>
  <c r="AX87" i="1"/>
  <c r="AY87" i="1"/>
  <c r="BA87" i="1"/>
  <c r="BB87" i="1"/>
  <c r="BC87" i="1"/>
  <c r="BE87" i="1"/>
  <c r="BF87" i="1"/>
  <c r="BG87" i="1"/>
  <c r="BH87" i="1"/>
  <c r="BI87" i="1"/>
  <c r="AP88" i="1"/>
  <c r="AQ88" i="1"/>
  <c r="AR88" i="1"/>
  <c r="AS88" i="1"/>
  <c r="AU88" i="1"/>
  <c r="AV88" i="1"/>
  <c r="AW88" i="1"/>
  <c r="AX88" i="1"/>
  <c r="AY88" i="1"/>
  <c r="AZ88" i="1"/>
  <c r="AL88" i="1" s="1"/>
  <c r="BA88" i="1"/>
  <c r="BB88" i="1"/>
  <c r="BC88" i="1"/>
  <c r="BE88" i="1"/>
  <c r="BF88" i="1"/>
  <c r="BG88" i="1"/>
  <c r="BH88" i="1"/>
  <c r="BI88" i="1"/>
  <c r="AP89" i="1"/>
  <c r="AQ89" i="1"/>
  <c r="AR89" i="1"/>
  <c r="AS89" i="1"/>
  <c r="AU89" i="1"/>
  <c r="AV89" i="1"/>
  <c r="AZ89" i="1" s="1"/>
  <c r="AL89" i="1" s="1"/>
  <c r="AW89" i="1"/>
  <c r="AX89" i="1"/>
  <c r="AY89" i="1"/>
  <c r="BA89" i="1"/>
  <c r="BB89" i="1"/>
  <c r="BC89" i="1"/>
  <c r="BE89" i="1"/>
  <c r="BF89" i="1"/>
  <c r="BG89" i="1"/>
  <c r="BH89" i="1"/>
  <c r="BI89" i="1"/>
  <c r="AP90" i="1"/>
  <c r="AQ90" i="1"/>
  <c r="AR90" i="1"/>
  <c r="AS90" i="1"/>
  <c r="AZ90" i="1" s="1"/>
  <c r="AL90" i="1" s="1"/>
  <c r="AU90" i="1"/>
  <c r="AV90" i="1"/>
  <c r="AW90" i="1"/>
  <c r="AX90" i="1"/>
  <c r="AY90" i="1"/>
  <c r="BA90" i="1"/>
  <c r="BB90" i="1"/>
  <c r="BC90" i="1"/>
  <c r="BE90" i="1"/>
  <c r="BF90" i="1"/>
  <c r="BG90" i="1"/>
  <c r="BH90" i="1"/>
  <c r="BI90" i="1"/>
  <c r="AP91" i="1"/>
  <c r="AQ91" i="1"/>
  <c r="AZ91" i="1" s="1"/>
  <c r="AL91" i="1" s="1"/>
  <c r="AR91" i="1"/>
  <c r="AS91" i="1"/>
  <c r="AU91" i="1"/>
  <c r="AV91" i="1"/>
  <c r="AW91" i="1"/>
  <c r="AX91" i="1"/>
  <c r="AY91" i="1"/>
  <c r="BA91" i="1"/>
  <c r="BB91" i="1"/>
  <c r="BC91" i="1"/>
  <c r="BE91" i="1"/>
  <c r="BF91" i="1"/>
  <c r="BG91" i="1"/>
  <c r="BH91" i="1"/>
  <c r="BI91" i="1"/>
  <c r="AP92" i="1"/>
  <c r="AQ92" i="1"/>
  <c r="AZ92" i="1" s="1"/>
  <c r="AL92" i="1" s="1"/>
  <c r="AR92" i="1"/>
  <c r="AS92" i="1"/>
  <c r="AU92" i="1"/>
  <c r="AV92" i="1"/>
  <c r="AW92" i="1"/>
  <c r="AX92" i="1"/>
  <c r="AY92" i="1"/>
  <c r="BA92" i="1"/>
  <c r="BB92" i="1"/>
  <c r="BC92" i="1"/>
  <c r="BE92" i="1"/>
  <c r="BF92" i="1"/>
  <c r="BG92" i="1"/>
  <c r="BH92" i="1"/>
  <c r="BI92" i="1"/>
  <c r="AP93" i="1"/>
  <c r="AQ93" i="1"/>
  <c r="AR93" i="1"/>
  <c r="AS93" i="1"/>
  <c r="AU93" i="1"/>
  <c r="AV93" i="1"/>
  <c r="AZ93" i="1" s="1"/>
  <c r="AL93" i="1" s="1"/>
  <c r="AW93" i="1"/>
  <c r="AX93" i="1"/>
  <c r="AY93" i="1"/>
  <c r="BA93" i="1"/>
  <c r="BB93" i="1"/>
  <c r="BC93" i="1"/>
  <c r="BE93" i="1"/>
  <c r="BF93" i="1"/>
  <c r="BG93" i="1"/>
  <c r="BH93" i="1"/>
  <c r="BI93" i="1"/>
  <c r="AP94" i="1"/>
  <c r="AQ94" i="1"/>
  <c r="AR94" i="1"/>
  <c r="AS94" i="1"/>
  <c r="AZ94" i="1" s="1"/>
  <c r="AL94" i="1" s="1"/>
  <c r="AU94" i="1"/>
  <c r="AV94" i="1"/>
  <c r="AW94" i="1"/>
  <c r="AX94" i="1"/>
  <c r="AY94" i="1"/>
  <c r="BA94" i="1"/>
  <c r="BB94" i="1"/>
  <c r="BC94" i="1"/>
  <c r="BE94" i="1"/>
  <c r="BF94" i="1"/>
  <c r="BG94" i="1"/>
  <c r="BH94" i="1"/>
  <c r="BI94" i="1"/>
  <c r="AP95" i="1"/>
  <c r="AQ95" i="1"/>
  <c r="AR95" i="1"/>
  <c r="AS95" i="1"/>
  <c r="AZ95" i="1" s="1"/>
  <c r="AL95" i="1" s="1"/>
  <c r="AU95" i="1"/>
  <c r="AV95" i="1"/>
  <c r="AW95" i="1"/>
  <c r="AX95" i="1"/>
  <c r="AY95" i="1"/>
  <c r="BA95" i="1"/>
  <c r="BB95" i="1"/>
  <c r="BC95" i="1"/>
  <c r="BE95" i="1"/>
  <c r="BF95" i="1"/>
  <c r="BG95" i="1"/>
  <c r="BH95" i="1"/>
  <c r="BI95" i="1"/>
  <c r="AP96" i="1"/>
  <c r="AQ96" i="1"/>
  <c r="AZ96" i="1" s="1"/>
  <c r="AL96" i="1" s="1"/>
  <c r="AR96" i="1"/>
  <c r="AS96" i="1"/>
  <c r="AU96" i="1"/>
  <c r="AV96" i="1"/>
  <c r="AW96" i="1"/>
  <c r="AX96" i="1"/>
  <c r="AY96" i="1"/>
  <c r="BA96" i="1"/>
  <c r="BB96" i="1"/>
  <c r="BC96" i="1"/>
  <c r="BE96" i="1"/>
  <c r="BF96" i="1"/>
  <c r="BG96" i="1"/>
  <c r="BH96" i="1"/>
  <c r="BI96" i="1"/>
  <c r="AP97" i="1"/>
  <c r="AQ97" i="1"/>
  <c r="AR97" i="1"/>
  <c r="AS97" i="1"/>
  <c r="AU97" i="1"/>
  <c r="AV97" i="1"/>
  <c r="AZ97" i="1" s="1"/>
  <c r="AL97" i="1" s="1"/>
  <c r="AW97" i="1"/>
  <c r="AX97" i="1"/>
  <c r="AY97" i="1"/>
  <c r="BA97" i="1"/>
  <c r="BB97" i="1"/>
  <c r="BC97" i="1"/>
  <c r="BE97" i="1"/>
  <c r="BF97" i="1"/>
  <c r="BG97" i="1"/>
  <c r="BH97" i="1"/>
  <c r="BI97" i="1"/>
  <c r="AP98" i="1"/>
  <c r="AQ98" i="1"/>
  <c r="AR98" i="1"/>
  <c r="AS98" i="1"/>
  <c r="AZ98" i="1" s="1"/>
  <c r="AL98" i="1" s="1"/>
  <c r="AU98" i="1"/>
  <c r="AV98" i="1"/>
  <c r="AW98" i="1"/>
  <c r="AX98" i="1"/>
  <c r="AY98" i="1"/>
  <c r="BA98" i="1"/>
  <c r="BB98" i="1"/>
  <c r="BC98" i="1"/>
  <c r="BE98" i="1"/>
  <c r="BF98" i="1"/>
  <c r="BG98" i="1"/>
  <c r="BH98" i="1"/>
  <c r="BI98" i="1"/>
  <c r="AP99" i="1"/>
  <c r="AQ99" i="1"/>
  <c r="AZ99" i="1" s="1"/>
  <c r="AL99" i="1" s="1"/>
  <c r="AR99" i="1"/>
  <c r="AS99" i="1"/>
  <c r="AU99" i="1"/>
  <c r="AV99" i="1"/>
  <c r="AW99" i="1"/>
  <c r="AX99" i="1"/>
  <c r="AY99" i="1"/>
  <c r="BA99" i="1"/>
  <c r="BB99" i="1"/>
  <c r="BC99" i="1"/>
  <c r="BE99" i="1"/>
  <c r="BF99" i="1"/>
  <c r="BG99" i="1"/>
  <c r="BH99" i="1"/>
  <c r="BI99" i="1"/>
  <c r="AP100" i="1"/>
  <c r="AQ100" i="1"/>
  <c r="AR100" i="1"/>
  <c r="AS100" i="1"/>
  <c r="AU100" i="1"/>
  <c r="AV100" i="1"/>
  <c r="AW100" i="1"/>
  <c r="AX100" i="1"/>
  <c r="AY100" i="1"/>
  <c r="AZ100" i="1"/>
  <c r="AL100" i="1" s="1"/>
  <c r="BA100" i="1"/>
  <c r="BB100" i="1"/>
  <c r="BC100" i="1"/>
  <c r="BE100" i="1"/>
  <c r="BF100" i="1"/>
  <c r="BG100" i="1"/>
  <c r="BH100" i="1"/>
  <c r="BI100" i="1"/>
  <c r="AP101" i="1"/>
  <c r="AQ101" i="1"/>
  <c r="AR101" i="1"/>
  <c r="AS101" i="1"/>
  <c r="AU101" i="1"/>
  <c r="AV101" i="1"/>
  <c r="AZ101" i="1" s="1"/>
  <c r="AL101" i="1" s="1"/>
  <c r="AW101" i="1"/>
  <c r="AX101" i="1"/>
  <c r="AY101" i="1"/>
  <c r="BA101" i="1"/>
  <c r="BB101" i="1"/>
  <c r="BC101" i="1"/>
  <c r="BE101" i="1"/>
  <c r="BF101" i="1"/>
  <c r="BG101" i="1"/>
  <c r="BH101" i="1"/>
  <c r="BI101" i="1"/>
  <c r="BA3" i="1"/>
  <c r="AY3" i="1"/>
  <c r="AX3" i="1"/>
  <c r="AV3" i="1"/>
  <c r="AS3" i="1"/>
  <c r="AR3" i="1"/>
  <c r="AQ3" i="1"/>
  <c r="AP3" i="1"/>
  <c r="AD3" i="1"/>
  <c r="AZ3" i="1" l="1"/>
  <c r="BJ3" i="1"/>
  <c r="BK3" i="1" s="1"/>
  <c r="AM3" i="1" s="1"/>
  <c r="BJ101" i="1"/>
  <c r="BK101" i="1" s="1"/>
  <c r="AM101" i="1" s="1"/>
  <c r="BJ100" i="1"/>
  <c r="BK100" i="1" s="1"/>
  <c r="AM100" i="1" s="1"/>
  <c r="BJ99" i="1"/>
  <c r="BK99" i="1" s="1"/>
  <c r="AM99" i="1" s="1"/>
  <c r="BJ98" i="1"/>
  <c r="BK98" i="1" s="1"/>
  <c r="AM98" i="1" s="1"/>
  <c r="BJ97" i="1"/>
  <c r="BK97" i="1" s="1"/>
  <c r="AM97" i="1" s="1"/>
  <c r="BJ96" i="1"/>
  <c r="BK96" i="1" s="1"/>
  <c r="AM96" i="1" s="1"/>
  <c r="BJ95" i="1"/>
  <c r="BK95" i="1" s="1"/>
  <c r="AM95" i="1" s="1"/>
  <c r="BJ94" i="1"/>
  <c r="BK94" i="1" s="1"/>
  <c r="AM94" i="1" s="1"/>
  <c r="BJ93" i="1"/>
  <c r="BK93" i="1" s="1"/>
  <c r="AM93" i="1" s="1"/>
  <c r="BJ92" i="1"/>
  <c r="BK92" i="1" s="1"/>
  <c r="AM92" i="1" s="1"/>
  <c r="BJ91" i="1"/>
  <c r="BK91" i="1" s="1"/>
  <c r="AM91" i="1" s="1"/>
  <c r="BJ90" i="1"/>
  <c r="BK90" i="1" s="1"/>
  <c r="AM90" i="1" s="1"/>
  <c r="BJ89" i="1"/>
  <c r="BK89" i="1" s="1"/>
  <c r="AM89" i="1" s="1"/>
  <c r="BJ88" i="1"/>
  <c r="BK88" i="1" s="1"/>
  <c r="AM88" i="1" s="1"/>
  <c r="BJ87" i="1"/>
  <c r="BK87" i="1" s="1"/>
  <c r="AM87" i="1" s="1"/>
  <c r="BJ86" i="1"/>
  <c r="BK86" i="1" s="1"/>
  <c r="AM86" i="1" s="1"/>
  <c r="BJ85" i="1"/>
  <c r="BK85" i="1" s="1"/>
  <c r="AM85" i="1" s="1"/>
  <c r="BJ84" i="1"/>
  <c r="BK84" i="1" s="1"/>
  <c r="AM84" i="1" s="1"/>
  <c r="BJ83" i="1"/>
  <c r="BK83" i="1" s="1"/>
  <c r="AM83" i="1" s="1"/>
  <c r="BJ82" i="1"/>
  <c r="BK82" i="1" s="1"/>
  <c r="AM82" i="1" s="1"/>
  <c r="BJ81" i="1"/>
  <c r="BK81" i="1" s="1"/>
  <c r="AM81" i="1" s="1"/>
  <c r="BJ80" i="1"/>
  <c r="BK80" i="1" s="1"/>
  <c r="AM80" i="1" s="1"/>
  <c r="BJ79" i="1"/>
  <c r="BK79" i="1" s="1"/>
  <c r="AM79" i="1" s="1"/>
  <c r="BJ78" i="1"/>
  <c r="BK78" i="1" s="1"/>
  <c r="AM78" i="1" s="1"/>
  <c r="BJ77" i="1"/>
  <c r="BK77" i="1" s="1"/>
  <c r="AM77" i="1" s="1"/>
  <c r="BJ76" i="1"/>
  <c r="BK76" i="1" s="1"/>
  <c r="AM76" i="1" s="1"/>
  <c r="BJ75" i="1"/>
  <c r="BK75" i="1" s="1"/>
  <c r="AM75" i="1" s="1"/>
  <c r="BJ74" i="1"/>
  <c r="BK74" i="1" s="1"/>
  <c r="AM74" i="1" s="1"/>
  <c r="BJ73" i="1"/>
  <c r="BK73" i="1" s="1"/>
  <c r="AM73" i="1" s="1"/>
  <c r="BJ72" i="1"/>
  <c r="BK72" i="1" s="1"/>
  <c r="AM72" i="1" s="1"/>
  <c r="BJ71" i="1"/>
  <c r="BK71" i="1" s="1"/>
  <c r="AM71" i="1" s="1"/>
  <c r="BJ70" i="1"/>
  <c r="BK70" i="1" s="1"/>
  <c r="AM70" i="1" s="1"/>
  <c r="BJ69" i="1"/>
  <c r="BK69" i="1" s="1"/>
  <c r="AM69" i="1" s="1"/>
  <c r="BJ68" i="1"/>
  <c r="BK68" i="1" s="1"/>
  <c r="AM68" i="1" s="1"/>
  <c r="BJ67" i="1"/>
  <c r="BK67" i="1" s="1"/>
  <c r="AM67" i="1" s="1"/>
  <c r="BJ66" i="1"/>
  <c r="BK66" i="1" s="1"/>
  <c r="AM66" i="1" s="1"/>
  <c r="BJ65" i="1"/>
  <c r="BK65" i="1" s="1"/>
  <c r="AM65" i="1" s="1"/>
  <c r="BJ64" i="1"/>
  <c r="BK64" i="1" s="1"/>
  <c r="AM64" i="1" s="1"/>
  <c r="BJ63" i="1"/>
  <c r="BK63" i="1" s="1"/>
  <c r="AM63" i="1" s="1"/>
  <c r="BJ62" i="1"/>
  <c r="BK62" i="1" s="1"/>
  <c r="AM62" i="1" s="1"/>
  <c r="BJ61" i="1"/>
  <c r="BK61" i="1" s="1"/>
  <c r="AM61" i="1" s="1"/>
  <c r="BJ60" i="1"/>
  <c r="BK60" i="1" s="1"/>
  <c r="AM60" i="1" s="1"/>
  <c r="BJ59" i="1"/>
  <c r="BK59" i="1" s="1"/>
  <c r="AM59" i="1" s="1"/>
  <c r="BJ58" i="1"/>
  <c r="BK58" i="1" s="1"/>
  <c r="AM58" i="1" s="1"/>
  <c r="BJ57" i="1"/>
  <c r="BK57" i="1" s="1"/>
  <c r="AM57" i="1" s="1"/>
  <c r="BJ56" i="1"/>
  <c r="BK56" i="1" s="1"/>
  <c r="AM56" i="1" s="1"/>
  <c r="BJ55" i="1"/>
  <c r="BK55" i="1" s="1"/>
  <c r="AM55" i="1" s="1"/>
  <c r="BJ54" i="1"/>
  <c r="BK54" i="1" s="1"/>
  <c r="AM54" i="1" s="1"/>
  <c r="BJ53" i="1"/>
  <c r="BK53" i="1" s="1"/>
  <c r="AM53" i="1" s="1"/>
  <c r="BJ52" i="1"/>
  <c r="BK52" i="1" s="1"/>
  <c r="AM52" i="1" s="1"/>
  <c r="BJ51" i="1"/>
  <c r="BK51" i="1" s="1"/>
  <c r="AM51" i="1" s="1"/>
  <c r="BJ50" i="1"/>
  <c r="BK50" i="1" s="1"/>
  <c r="AM50" i="1" s="1"/>
  <c r="BJ49" i="1"/>
  <c r="BK49" i="1" s="1"/>
  <c r="AM49" i="1" s="1"/>
  <c r="BJ48" i="1"/>
  <c r="BK48" i="1" s="1"/>
  <c r="AM48" i="1" s="1"/>
  <c r="BJ47" i="1"/>
  <c r="BK47" i="1" s="1"/>
  <c r="AM47" i="1" s="1"/>
  <c r="BJ46" i="1"/>
  <c r="BK46" i="1" s="1"/>
  <c r="AM46" i="1" s="1"/>
  <c r="BJ45" i="1"/>
  <c r="BK45" i="1" s="1"/>
  <c r="AM45" i="1" s="1"/>
  <c r="BJ44" i="1"/>
  <c r="BK44" i="1" s="1"/>
  <c r="AM44" i="1" s="1"/>
  <c r="BJ43" i="1"/>
  <c r="BK43" i="1" s="1"/>
  <c r="AM43" i="1" s="1"/>
  <c r="BJ42" i="1"/>
  <c r="BK42" i="1" s="1"/>
  <c r="AM42" i="1" s="1"/>
  <c r="BJ41" i="1"/>
  <c r="BK41" i="1" s="1"/>
  <c r="AM41" i="1" s="1"/>
  <c r="BJ40" i="1"/>
  <c r="BK40" i="1" s="1"/>
  <c r="AM40" i="1" s="1"/>
  <c r="BJ39" i="1"/>
  <c r="BK39" i="1" s="1"/>
  <c r="AM39" i="1" s="1"/>
  <c r="BJ38" i="1"/>
  <c r="BK38" i="1" s="1"/>
  <c r="AM38" i="1" s="1"/>
  <c r="BJ37" i="1"/>
  <c r="BK37" i="1" s="1"/>
  <c r="AM37" i="1" s="1"/>
  <c r="BJ36" i="1"/>
  <c r="BK36" i="1" s="1"/>
  <c r="AM36" i="1" s="1"/>
  <c r="BJ35" i="1"/>
  <c r="BK35" i="1" s="1"/>
  <c r="AM35" i="1" s="1"/>
  <c r="BJ34" i="1"/>
  <c r="BK34" i="1" s="1"/>
  <c r="AM34" i="1" s="1"/>
  <c r="BJ33" i="1"/>
  <c r="BK33" i="1" s="1"/>
  <c r="AM33" i="1" s="1"/>
  <c r="BJ32" i="1"/>
  <c r="BK32" i="1" s="1"/>
  <c r="AM32" i="1" s="1"/>
  <c r="BJ31" i="1"/>
  <c r="BK31" i="1" s="1"/>
  <c r="AM31" i="1" s="1"/>
  <c r="BJ30" i="1"/>
  <c r="BK30" i="1" s="1"/>
  <c r="AM30" i="1" s="1"/>
  <c r="BJ29" i="1"/>
  <c r="BK29" i="1" s="1"/>
  <c r="AM29" i="1" s="1"/>
  <c r="BJ28" i="1"/>
  <c r="BK28" i="1" s="1"/>
  <c r="AM28" i="1" s="1"/>
  <c r="BJ27" i="1"/>
  <c r="BK27" i="1" s="1"/>
  <c r="AM27" i="1" s="1"/>
  <c r="BJ26" i="1"/>
  <c r="BK26" i="1" s="1"/>
  <c r="AM26" i="1" s="1"/>
  <c r="BJ25" i="1"/>
  <c r="BK25" i="1" s="1"/>
  <c r="AM25" i="1" s="1"/>
  <c r="BJ24" i="1"/>
  <c r="BK24" i="1" s="1"/>
  <c r="AM24" i="1" s="1"/>
  <c r="BJ23" i="1"/>
  <c r="BK23" i="1" s="1"/>
  <c r="AM23" i="1" s="1"/>
  <c r="BJ22" i="1"/>
  <c r="BK22" i="1" s="1"/>
  <c r="AM22" i="1" s="1"/>
  <c r="BJ21" i="1"/>
  <c r="BK21" i="1" s="1"/>
  <c r="AM21" i="1" s="1"/>
  <c r="BJ20" i="1"/>
  <c r="BK20" i="1" s="1"/>
  <c r="AM20" i="1" s="1"/>
  <c r="BJ19" i="1"/>
  <c r="BK19" i="1" s="1"/>
  <c r="AM19" i="1" s="1"/>
  <c r="BJ18" i="1"/>
  <c r="BK18" i="1" s="1"/>
  <c r="AM18" i="1" s="1"/>
  <c r="BJ17" i="1"/>
  <c r="BK17" i="1" s="1"/>
  <c r="AM17" i="1" s="1"/>
  <c r="BJ16" i="1"/>
  <c r="BK16" i="1" s="1"/>
  <c r="AM16" i="1" s="1"/>
  <c r="BJ15" i="1"/>
  <c r="BK15" i="1" s="1"/>
  <c r="AM15" i="1" s="1"/>
  <c r="BJ14" i="1"/>
  <c r="BK14" i="1" s="1"/>
  <c r="AM14" i="1" s="1"/>
  <c r="BJ13" i="1"/>
  <c r="BK13" i="1" s="1"/>
  <c r="AM13" i="1" s="1"/>
  <c r="BJ12" i="1"/>
  <c r="BK12" i="1" s="1"/>
  <c r="AM12" i="1" s="1"/>
  <c r="BJ11" i="1"/>
  <c r="BK11" i="1" s="1"/>
  <c r="AM11" i="1" s="1"/>
  <c r="BJ10" i="1"/>
  <c r="BK10" i="1" s="1"/>
  <c r="AM10" i="1" s="1"/>
  <c r="BJ9" i="1"/>
  <c r="BK9" i="1" s="1"/>
  <c r="AM9" i="1" s="1"/>
  <c r="BJ8" i="1"/>
  <c r="BK8" i="1" s="1"/>
  <c r="AM8" i="1" s="1"/>
  <c r="BJ7" i="1"/>
  <c r="BK7" i="1" s="1"/>
  <c r="AM7" i="1" s="1"/>
  <c r="BJ6" i="1"/>
  <c r="BK6" i="1" s="1"/>
  <c r="AM6" i="1" s="1"/>
  <c r="BJ5" i="1"/>
  <c r="BK5" i="1" s="1"/>
  <c r="AM5" i="1" s="1"/>
  <c r="BJ4" i="1"/>
  <c r="BK4" i="1" s="1"/>
  <c r="AM4" i="1" s="1"/>
  <c r="AL3" i="1" l="1"/>
</calcChain>
</file>

<file path=xl/sharedStrings.xml><?xml version="1.0" encoding="utf-8"?>
<sst xmlns="http://schemas.openxmlformats.org/spreadsheetml/2006/main" count="87" uniqueCount="87">
  <si>
    <t>fieldNumber</t>
  </si>
  <si>
    <t>project/foray title</t>
  </si>
  <si>
    <t>recordedby</t>
  </si>
  <si>
    <t>associatedCollectors</t>
  </si>
  <si>
    <t>recordNumber</t>
  </si>
  <si>
    <t>eventDate</t>
  </si>
  <si>
    <t>stateProvince</t>
  </si>
  <si>
    <t>county</t>
  </si>
  <si>
    <t>locality</t>
  </si>
  <si>
    <t>decimalLatitude</t>
  </si>
  <si>
    <t>decimalLongitude</t>
  </si>
  <si>
    <t>plants nearby</t>
  </si>
  <si>
    <t>substrate</t>
  </si>
  <si>
    <t>habit</t>
  </si>
  <si>
    <t>notes</t>
  </si>
  <si>
    <t>odor</t>
  </si>
  <si>
    <t>taste</t>
  </si>
  <si>
    <t>iNaturalist ID</t>
  </si>
  <si>
    <t>catalogNumber</t>
  </si>
  <si>
    <t>scientificName</t>
  </si>
  <si>
    <t>identificationQualifier</t>
  </si>
  <si>
    <t>identifiedBy</t>
  </si>
  <si>
    <t>dateIdentified</t>
  </si>
  <si>
    <t>pileus</t>
  </si>
  <si>
    <t>context</t>
  </si>
  <si>
    <t>stipe</t>
  </si>
  <si>
    <t>micro</t>
  </si>
  <si>
    <t>othercatalogNumbers</t>
  </si>
  <si>
    <t>country</t>
  </si>
  <si>
    <t>municipality</t>
  </si>
  <si>
    <t>geodeticDatum</t>
  </si>
  <si>
    <t>minimumElevationInMeters</t>
  </si>
  <si>
    <t>verbatimElevation</t>
  </si>
  <si>
    <t>habitat</t>
  </si>
  <si>
    <t>associatedTaxa</t>
  </si>
  <si>
    <t>verbatimAttributes</t>
  </si>
  <si>
    <t>dynamicProperties</t>
  </si>
  <si>
    <t>labelProject</t>
  </si>
  <si>
    <t>ProcessingStatus</t>
  </si>
  <si>
    <t>iNatHTML</t>
  </si>
  <si>
    <t>adminHabit</t>
  </si>
  <si>
    <t>adminOdor</t>
  </si>
  <si>
    <t>adminTaste</t>
  </si>
  <si>
    <t>adminSporocarp</t>
  </si>
  <si>
    <t>adminPileus</t>
  </si>
  <si>
    <t>adminContext</t>
  </si>
  <si>
    <t>adminStipe</t>
  </si>
  <si>
    <t>adminMicro</t>
  </si>
  <si>
    <t>adminCollate</t>
  </si>
  <si>
    <t>habitJSON</t>
  </si>
  <si>
    <t>odorJSON</t>
  </si>
  <si>
    <t>tasteJSON</t>
  </si>
  <si>
    <t>sporocarpJSON</t>
  </si>
  <si>
    <t>pileusJSON</t>
  </si>
  <si>
    <t>contextJSON</t>
  </si>
  <si>
    <t>stipeJSON</t>
  </si>
  <si>
    <t>microJSON</t>
  </si>
  <si>
    <t>collateJSON</t>
  </si>
  <si>
    <t>cleanJSON</t>
  </si>
  <si>
    <t>Unique barcode value from field slip</t>
  </si>
  <si>
    <t>Name of event, project, or foray</t>
  </si>
  <si>
    <t>Primary Collector</t>
  </si>
  <si>
    <t>Other Collectors|Separate with ;</t>
  </si>
  <si>
    <t>Collector Number</t>
  </si>
  <si>
    <t>Collection Date</t>
  </si>
  <si>
    <t>Full State Name</t>
  </si>
  <si>
    <t>County Name Only</t>
  </si>
  <si>
    <t>Detailed description of location where specimen was collected</t>
  </si>
  <si>
    <t>notes not otherwise captured</t>
  </si>
  <si>
    <t>8 digit number from iNat</t>
  </si>
  <si>
    <t>DBG-F-###### barcode</t>
  </si>
  <si>
    <t>Latin biomial|Only genus OK|var. and subs. OK</t>
  </si>
  <si>
    <t>Ex: cf., aff. The determiner’s expression of uncertainty in their identification.</t>
  </si>
  <si>
    <t>Person(s) that made taxonomic determination|Separate with ;</t>
  </si>
  <si>
    <t>Identification Date</t>
  </si>
  <si>
    <t>DBG accession number</t>
  </si>
  <si>
    <t>only if collected within municipality</t>
  </si>
  <si>
    <t>WGS84</t>
  </si>
  <si>
    <t>value for elevation in meters only</t>
  </si>
  <si>
    <t>only if provided in feet, must write "feet" or "ft"</t>
  </si>
  <si>
    <t>Latin binomials only|Only genus OK</t>
  </si>
  <si>
    <t>YYYY_FirstInitialLastName_ProjectTitle/Site</t>
  </si>
  <si>
    <t>Unprocessed/NLP</t>
  </si>
  <si>
    <t>sporocarp form</t>
  </si>
  <si>
    <t xml:space="preserve">hymenophore </t>
  </si>
  <si>
    <t>adminHymenophore</t>
  </si>
  <si>
    <t>hymenophoreJSON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</si>
</sst>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000000"/>
      <name val="Lato"/>
      <family val="2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0070C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4" fillId="2" borderId="0" xfId="0" quotePrefix="1" applyFont="1" applyFill="1"/>
    <xf numFmtId="0" fontId="5" fillId="2" borderId="0" xfId="0" quotePrefix="1" applyFont="1" applyFill="1"/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8" fillId="0" borderId="0" xfId="1" applyFont="1"/>
    <xf numFmtId="0" fontId="6" fillId="2" borderId="0" xfId="0" applyFont="1" applyFill="1"/>
    <xf numFmtId="0" fontId="1" fillId="0" borderId="0" xfId="0" applyFont="1" applyBorder="1"/>
    <xf numFmtId="0" fontId="2" fillId="0" borderId="0" xfId="0" applyFont="1" applyBorder="1"/>
    <xf numFmtId="0" fontId="6" fillId="0" borderId="0" xfId="0" applyFont="1" applyBorder="1"/>
    <xf numFmtId="0" fontId="0" fillId="0" borderId="0" xfId="0" applyBorder="1"/>
    <xf numFmtId="0" fontId="1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0" fillId="0" borderId="1" xfId="0" applyBorder="1"/>
    <xf numFmtId="0" fontId="1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1"/>
  <sheetViews>
    <sheetView tabSelected="1" workbookViewId="0">
      <pane xSplit="1" topLeftCell="AO1" activePane="topRight" state="frozen"/>
      <selection pane="topRight" activeCell="AT3" sqref="AT3"/>
    </sheetView>
  </sheetViews>
  <sheetFormatPr defaultRowHeight="15" x14ac:dyDescent="0.25"/>
  <cols>
    <col min="1" max="1" width="33.85546875" bestFit="1" customWidth="1"/>
    <col min="2" max="2" width="29.7109375" bestFit="1" customWidth="1"/>
    <col min="3" max="3" width="16.42578125" bestFit="1" customWidth="1"/>
    <col min="4" max="4" width="30.42578125" bestFit="1" customWidth="1"/>
    <col min="5" max="5" width="16.85546875" bestFit="1" customWidth="1"/>
    <col min="6" max="6" width="14.7109375" bestFit="1" customWidth="1"/>
    <col min="7" max="7" width="15.140625" bestFit="1" customWidth="1"/>
    <col min="8" max="8" width="17.85546875" bestFit="1" customWidth="1"/>
    <col min="9" max="9" width="58" bestFit="1" customWidth="1"/>
    <col min="10" max="10" width="15.42578125" bestFit="1" customWidth="1"/>
    <col min="11" max="11" width="17" bestFit="1" customWidth="1"/>
    <col min="12" max="12" width="14.5703125" bestFit="1" customWidth="1"/>
    <col min="13" max="13" width="14.5703125" customWidth="1"/>
    <col min="14" max="14" width="5.5703125" bestFit="1" customWidth="1"/>
    <col min="15" max="15" width="27.7109375" bestFit="1" customWidth="1"/>
    <col min="16" max="16" width="5.140625" bestFit="1" customWidth="1"/>
    <col min="17" max="17" width="5.42578125" bestFit="1" customWidth="1"/>
    <col min="18" max="18" width="23.140625" style="21" bestFit="1" customWidth="1"/>
    <col min="19" max="19" width="21.140625" style="17" bestFit="1" customWidth="1"/>
    <col min="20" max="20" width="43.42578125" bestFit="1" customWidth="1"/>
    <col min="21" max="21" width="70.7109375" bestFit="1" customWidth="1"/>
    <col min="22" max="22" width="57.7109375" bestFit="1" customWidth="1"/>
    <col min="23" max="23" width="17.85546875" bestFit="1" customWidth="1"/>
    <col min="24" max="24" width="14.5703125" bestFit="1" customWidth="1"/>
    <col min="25" max="25" width="6.42578125" bestFit="1" customWidth="1"/>
    <col min="26" max="26" width="7.7109375" bestFit="1" customWidth="1"/>
    <col min="27" max="27" width="14.140625" bestFit="1" customWidth="1"/>
    <col min="28" max="28" width="5.42578125" bestFit="1" customWidth="1"/>
    <col min="29" max="29" width="6" style="25" bestFit="1" customWidth="1"/>
    <col min="30" max="30" width="21.5703125" style="17" bestFit="1" customWidth="1"/>
    <col min="31" max="31" width="7.7109375" bestFit="1" customWidth="1"/>
    <col min="32" max="32" width="33.5703125" bestFit="1" customWidth="1"/>
    <col min="33" max="33" width="18.140625" bestFit="1" customWidth="1"/>
    <col min="34" max="34" width="31.5703125" bestFit="1" customWidth="1"/>
    <col min="35" max="35" width="45.28515625" bestFit="1" customWidth="1"/>
    <col min="36" max="36" width="7.28515625" bestFit="1" customWidth="1"/>
    <col min="37" max="37" width="33.28515625" bestFit="1" customWidth="1"/>
    <col min="38" max="38" width="18.5703125" bestFit="1" customWidth="1"/>
    <col min="39" max="39" width="18.28515625" bestFit="1" customWidth="1"/>
    <col min="40" max="40" width="40.85546875" bestFit="1" customWidth="1"/>
    <col min="41" max="41" width="17" bestFit="1" customWidth="1"/>
    <col min="42" max="42" width="10.140625" style="6" bestFit="1" customWidth="1"/>
    <col min="43" max="43" width="11.5703125" style="6" bestFit="1" customWidth="1"/>
    <col min="44" max="44" width="11.28515625" style="6" bestFit="1" customWidth="1"/>
    <col min="45" max="45" width="11.5703125" style="6" bestFit="1" customWidth="1"/>
    <col min="46" max="46" width="15.5703125" style="6" bestFit="1" customWidth="1"/>
    <col min="47" max="47" width="12" style="6" bestFit="1" customWidth="1"/>
    <col min="48" max="48" width="13.85546875" style="6" bestFit="1" customWidth="1"/>
    <col min="49" max="49" width="14.85546875" style="6" bestFit="1" customWidth="1"/>
    <col min="50" max="50" width="11.28515625" style="6" bestFit="1" customWidth="1"/>
    <col min="51" max="51" width="12" style="6" bestFit="1" customWidth="1"/>
    <col min="52" max="52" width="12.85546875" style="6" bestFit="1" customWidth="1"/>
    <col min="53" max="53" width="10.28515625" style="6" bestFit="1" customWidth="1"/>
    <col min="54" max="54" width="10" style="6" bestFit="1" customWidth="1"/>
    <col min="55" max="55" width="10.140625" style="6" bestFit="1" customWidth="1"/>
    <col min="56" max="56" width="10.140625" style="6" customWidth="1"/>
    <col min="57" max="57" width="11" style="6" bestFit="1" customWidth="1"/>
    <col min="58" max="58" width="12.42578125" style="6" bestFit="1" customWidth="1"/>
    <col min="59" max="59" width="18.42578125" style="6" bestFit="1" customWidth="1"/>
    <col min="60" max="60" width="10.140625" style="6" bestFit="1" customWidth="1"/>
    <col min="61" max="61" width="10.85546875" style="6" bestFit="1" customWidth="1"/>
    <col min="62" max="62" width="96.7109375" style="6" bestFit="1" customWidth="1"/>
    <col min="63" max="63" width="194.5703125" style="6" bestFit="1" customWidth="1"/>
  </cols>
  <sheetData>
    <row r="1" spans="1:6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8" t="s">
        <v>17</v>
      </c>
      <c r="S1" s="1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83</v>
      </c>
      <c r="Y1" s="1" t="s">
        <v>23</v>
      </c>
      <c r="Z1" s="1" t="s">
        <v>24</v>
      </c>
      <c r="AA1" s="1" t="s">
        <v>84</v>
      </c>
      <c r="AB1" s="1" t="s">
        <v>25</v>
      </c>
      <c r="AC1" s="22" t="s">
        <v>26</v>
      </c>
      <c r="AD1" s="14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85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86</v>
      </c>
      <c r="BH1" s="4" t="s">
        <v>55</v>
      </c>
      <c r="BI1" s="4" t="s">
        <v>56</v>
      </c>
      <c r="BJ1" s="4" t="s">
        <v>57</v>
      </c>
      <c r="BK1" s="4" t="s">
        <v>58</v>
      </c>
    </row>
    <row r="2" spans="1:63" s="2" customFormat="1" x14ac:dyDescent="0.25">
      <c r="A2" s="2" t="s">
        <v>59</v>
      </c>
      <c r="B2" s="2" t="s">
        <v>60</v>
      </c>
      <c r="C2" s="2" t="s">
        <v>61</v>
      </c>
      <c r="D2" s="2" t="s">
        <v>62</v>
      </c>
      <c r="E2" s="2" t="s">
        <v>63</v>
      </c>
      <c r="F2" s="2" t="s">
        <v>64</v>
      </c>
      <c r="G2" s="2" t="s">
        <v>65</v>
      </c>
      <c r="H2" s="2" t="s">
        <v>66</v>
      </c>
      <c r="I2" s="2" t="s">
        <v>67</v>
      </c>
      <c r="O2" s="2" t="s">
        <v>68</v>
      </c>
      <c r="R2" s="19" t="s">
        <v>69</v>
      </c>
      <c r="S2" s="15" t="s">
        <v>70</v>
      </c>
      <c r="T2" s="2" t="s">
        <v>71</v>
      </c>
      <c r="U2" s="2" t="s">
        <v>72</v>
      </c>
      <c r="V2" s="2" t="s">
        <v>73</v>
      </c>
      <c r="W2" s="2" t="s">
        <v>74</v>
      </c>
      <c r="AC2" s="23"/>
      <c r="AD2" s="15" t="s">
        <v>75</v>
      </c>
      <c r="AF2" s="2" t="s">
        <v>76</v>
      </c>
      <c r="AG2" s="2" t="s">
        <v>77</v>
      </c>
      <c r="AH2" s="2" t="s">
        <v>78</v>
      </c>
      <c r="AI2" s="2" t="s">
        <v>79</v>
      </c>
      <c r="AK2" s="2" t="s">
        <v>80</v>
      </c>
      <c r="AN2" s="2" t="s">
        <v>81</v>
      </c>
      <c r="AO2" s="2" t="s">
        <v>82</v>
      </c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1:63" s="9" customFormat="1" ht="19.5" x14ac:dyDescent="0.4">
      <c r="F3" s="10"/>
      <c r="R3" s="20"/>
      <c r="S3" s="16"/>
      <c r="U3" s="11"/>
      <c r="V3" s="12"/>
      <c r="W3" s="10"/>
      <c r="X3" s="10"/>
      <c r="AC3" s="24"/>
      <c r="AD3" s="16" t="str">
        <f>RIGHT(S3,5)</f>
        <v/>
      </c>
      <c r="AL3" s="9" t="str">
        <f>TRIM(AZ3)</f>
        <v/>
      </c>
      <c r="AM3" s="9" t="str">
        <f>IF(BK3&lt;&gt;"","{"&amp;BK3&amp;"}","")</f>
        <v/>
      </c>
      <c r="AP3" s="13" t="str">
        <f>IF(R3&lt;&gt;"","&lt;a href='https://www.inaturalist.org/observations/"&amp;R3&amp;" 'target='_blank' style='color: blue'&gt;iNaturalist Record: "&amp;R3&amp;"&lt;/a&gt; ","")</f>
        <v/>
      </c>
      <c r="AQ3" s="13" t="str">
        <f>IF(N3&lt;&gt;"","Habit: "&amp;N3&amp;". ","")</f>
        <v/>
      </c>
      <c r="AR3" s="13" t="str">
        <f>IF(P3&lt;&gt;"","Odor: "&amp;P3&amp;". ","")</f>
        <v/>
      </c>
      <c r="AS3" s="8" t="str">
        <f>IF(Q3&lt;&gt;"","Taste: "&amp;Q3&amp;". ","")</f>
        <v/>
      </c>
      <c r="AT3" s="8" t="str">
        <f>IF(X3&lt;&gt;"","Sporocarp form: "&amp;X3&amp;". ","")</f>
        <v/>
      </c>
      <c r="AU3" s="8" t="str">
        <f>IF(Y3&lt;&gt;"","Pileus: "&amp;Y3&amp;". ","")</f>
        <v/>
      </c>
      <c r="AV3" s="8" t="str">
        <f>IF(Z3&lt;&gt;"","Context: "&amp;Z3&amp;". ","")</f>
        <v/>
      </c>
      <c r="AW3" s="8" t="str">
        <f>IF(AA3&lt;&gt;"","Hymenophore: "&amp;AA3&amp;". ","")</f>
        <v/>
      </c>
      <c r="AX3" s="8" t="str">
        <f>IF(AB3&lt;&gt;"","Stipe: "&amp;AB3&amp;". ","")</f>
        <v/>
      </c>
      <c r="AY3" s="8" t="str">
        <f>IF(AC3&lt;&gt;"","Microscopic Analysis: "&amp;AC3&amp;". ","")</f>
        <v/>
      </c>
      <c r="AZ3" s="13" t="str">
        <f>AP3&amp;AQ3&amp;AR3&amp;AS3&amp;AT3&amp;AU3&amp;AV3&amp;AW3&amp;AX3&amp;AY3</f>
        <v/>
      </c>
      <c r="BA3" s="13" t="str">
        <f>IF(N3&lt;&gt;"","'Habit' : "&amp;"'"&amp;N3&amp;"'","")</f>
        <v/>
      </c>
      <c r="BB3" s="13" t="str">
        <f>IF(P3&lt;&gt;"","'Odor' : "&amp;"'"&amp;P3&amp;"'","")</f>
        <v/>
      </c>
      <c r="BC3" s="13" t="str">
        <f>IF(Q3&lt;&gt;"","'Taste' : "&amp;"'"&amp;Q3&amp;"'","")</f>
        <v/>
      </c>
      <c r="BD3" s="13" t="str">
        <f>IF(X3&lt;&gt;"","'Sporocarp form' : "&amp;"'"&amp;X3&amp;"'","")</f>
        <v/>
      </c>
      <c r="BE3" s="13" t="str">
        <f>IF(Y3&lt;&gt;"","'Pileus' : "&amp;"'"&amp;Y3&amp;"'","")</f>
        <v/>
      </c>
      <c r="BF3" s="13" t="str">
        <f>IF(Z3&lt;&gt;"","'Context' : "&amp;"'"&amp;Z3&amp;"'","")</f>
        <v/>
      </c>
      <c r="BG3" s="13" t="str">
        <f>IF(AA3&lt;&gt;"","'Hymenophore' : "&amp;"'"&amp;AA3&amp;"'","")</f>
        <v/>
      </c>
      <c r="BH3" s="13" t="str">
        <f>IF(AB3&lt;&gt;"","'Stipe' : "&amp;"'"&amp;AB3&amp;"'","")</f>
        <v/>
      </c>
      <c r="BI3" s="13" t="str">
        <f>IF(AC3&lt;&gt;"","'Microscopic Analysis' : "&amp;"'"&amp;AC3&amp;"'","")</f>
        <v/>
      </c>
      <c r="BJ3" s="13" t="str">
        <f>BA3&amp;BB3&amp;BC3&amp;BD3&amp;BE3&amp;BF3&amp;BG3&amp;BH3&amp;BI3</f>
        <v/>
      </c>
      <c r="BK3" s="8" t="str">
        <f>SUBSTITUTE(BJ3,"''","' , '")</f>
        <v/>
      </c>
    </row>
    <row r="4" spans="1:63" x14ac:dyDescent="0.25">
      <c r="F4" s="3"/>
      <c r="AD4" s="17" t="str">
        <f>RIGHT(S4,5)</f>
        <v/>
      </c>
      <c r="AL4" t="str">
        <f t="shared" ref="AL4:AL67" si="0">TRIM(AZ4)</f>
        <v/>
      </c>
      <c r="AM4" t="str">
        <f t="shared" ref="AM4:AM67" si="1">IF(BK4&lt;&gt;"","{"&amp;BK4&amp;"}","")</f>
        <v/>
      </c>
      <c r="AP4" s="6" t="str">
        <f>IF(R4&lt;&gt;"","&lt;a href='https://www.inaturalist.org/observations/"&amp;R4&amp;" 'target='_blank' style='color: blue'&gt;iNaturalist Record: "&amp;R4&amp;"&lt;/a&gt; ","")</f>
        <v/>
      </c>
      <c r="AQ4" s="6" t="str">
        <f>IF(N4&lt;&gt;"","Habit: "&amp;N4&amp;". ","")</f>
        <v/>
      </c>
      <c r="AR4" s="6" t="str">
        <f>IF(P4&lt;&gt;"","Odor: "&amp;P4&amp;". ","")</f>
        <v/>
      </c>
      <c r="AS4" s="7" t="str">
        <f>IF(Q4&lt;&gt;"","Taste: "&amp;Q4&amp;". ","")</f>
        <v/>
      </c>
      <c r="AT4" s="8" t="str">
        <f>IF(X4&lt;&gt;"","Sporocarp: "&amp;X4&amp;". ","")</f>
        <v/>
      </c>
      <c r="AU4" s="7" t="str">
        <f t="shared" ref="AU4:AU67" si="2">IF(Y4&lt;&gt;"","Pileus: "&amp;Y4&amp;". ","")</f>
        <v/>
      </c>
      <c r="AV4" s="7" t="str">
        <f t="shared" ref="AV4:AV67" si="3">IF(Z4&lt;&gt;"","Context: "&amp;Z4&amp;". ","")</f>
        <v/>
      </c>
      <c r="AW4" s="7" t="str">
        <f t="shared" ref="AW4:AW67" si="4">IF(AA4&lt;&gt;"","Lamellae: "&amp;AA4&amp;". ","")</f>
        <v/>
      </c>
      <c r="AX4" s="7" t="str">
        <f t="shared" ref="AX4:AX67" si="5">IF(AB4&lt;&gt;"","Stipe: "&amp;AB4&amp;". ","")</f>
        <v/>
      </c>
      <c r="AY4" s="7" t="str">
        <f t="shared" ref="AY4:AY67" si="6">IF(AC4&lt;&gt;"","Microscopic Analysis: "&amp;AC4&amp;". ","")</f>
        <v/>
      </c>
      <c r="AZ4" s="6" t="str">
        <f t="shared" ref="AZ4:AZ35" si="7">AP4&amp;AQ4&amp;AR4&amp;AS4&amp;AU4&amp;AV4&amp;AW4&amp;AX4&amp;AY4</f>
        <v/>
      </c>
      <c r="BA4" s="6" t="str">
        <f>IF(N4&lt;&gt;"","'Habit' : "&amp;"'"&amp;N4&amp;"'","")</f>
        <v/>
      </c>
      <c r="BB4" s="6" t="str">
        <f>IF(P4&lt;&gt;"","'Habit' : "&amp;"'"&amp;P4&amp;"'","")</f>
        <v/>
      </c>
      <c r="BC4" s="6" t="str">
        <f>IF(Q4&lt;&gt;"","'Habit' : "&amp;"'"&amp;Q4&amp;"'","")</f>
        <v/>
      </c>
      <c r="BE4" s="6" t="str">
        <f t="shared" ref="BE4:BE67" si="8">IF(Y4&lt;&gt;"","'Habit' : "&amp;"'"&amp;Y4&amp;"'","")</f>
        <v/>
      </c>
      <c r="BF4" s="6" t="str">
        <f t="shared" ref="BF4:BF67" si="9">IF(Z4&lt;&gt;"","'Habit' : "&amp;"'"&amp;Z4&amp;"'","")</f>
        <v/>
      </c>
      <c r="BG4" s="6" t="str">
        <f t="shared" ref="BG4:BG67" si="10">IF(AA4&lt;&gt;"","'Habit' : "&amp;"'"&amp;AA4&amp;"'","")</f>
        <v/>
      </c>
      <c r="BH4" s="6" t="str">
        <f t="shared" ref="BH4:BH67" si="11">IF(AB4&lt;&gt;"","'Habit' : "&amp;"'"&amp;AB4&amp;"'","")</f>
        <v/>
      </c>
      <c r="BI4" s="6" t="str">
        <f t="shared" ref="BI4:BI67" si="12">IF(AC4&lt;&gt;"","'Habit' : "&amp;"'"&amp;AC4&amp;"'","")</f>
        <v/>
      </c>
      <c r="BJ4" s="6" t="str">
        <f t="shared" ref="BJ4:BJ67" si="13">BA4&amp;BB4&amp;BC4&amp;BE4&amp;BF4&amp;BG4&amp;BH4&amp;BI4</f>
        <v/>
      </c>
      <c r="BK4" s="8" t="str">
        <f t="shared" ref="BK4:BK67" si="14">SUBSTITUTE(BJ4,"''","' , '")</f>
        <v/>
      </c>
    </row>
    <row r="5" spans="1:63" x14ac:dyDescent="0.25">
      <c r="F5" s="3"/>
      <c r="W5" s="3"/>
      <c r="X5" s="3"/>
      <c r="AD5" s="17" t="str">
        <f>RIGHT(S5,5)</f>
        <v/>
      </c>
      <c r="AL5" t="str">
        <f t="shared" si="0"/>
        <v/>
      </c>
      <c r="AM5" t="str">
        <f t="shared" si="1"/>
        <v/>
      </c>
      <c r="AP5" s="6" t="str">
        <f>IF(R5&lt;&gt;"","&lt;a href='https://www.inaturalist.org/observations/"&amp;R5&amp;" 'target='_blank' style='color: blue'&gt;iNaturalist Record: "&amp;R5&amp;"&lt;/a&gt; ","")</f>
        <v/>
      </c>
      <c r="AQ5" s="6" t="str">
        <f>IF(N5&lt;&gt;"","Habit: "&amp;N5&amp;". ","")</f>
        <v/>
      </c>
      <c r="AR5" s="6" t="str">
        <f>IF(P5&lt;&gt;"","Odor: "&amp;P5&amp;". ","")</f>
        <v/>
      </c>
      <c r="AS5" s="7" t="str">
        <f>IF(Q5&lt;&gt;"","Taste: "&amp;Q5&amp;". ","")</f>
        <v/>
      </c>
      <c r="AT5" s="8" t="str">
        <f>IF(X5&lt;&gt;"","Sporocarp: "&amp;X5&amp;". ","")</f>
        <v/>
      </c>
      <c r="AU5" s="7" t="str">
        <f t="shared" si="2"/>
        <v/>
      </c>
      <c r="AV5" s="7" t="str">
        <f t="shared" si="3"/>
        <v/>
      </c>
      <c r="AW5" s="7" t="str">
        <f t="shared" si="4"/>
        <v/>
      </c>
      <c r="AX5" s="7" t="str">
        <f t="shared" si="5"/>
        <v/>
      </c>
      <c r="AY5" s="7" t="str">
        <f t="shared" si="6"/>
        <v/>
      </c>
      <c r="AZ5" s="6" t="str">
        <f t="shared" si="7"/>
        <v/>
      </c>
      <c r="BA5" s="6" t="str">
        <f>IF(N5&lt;&gt;"","'Habit' : "&amp;"'"&amp;N5&amp;"'","")</f>
        <v/>
      </c>
      <c r="BB5" s="6" t="str">
        <f>IF(P5&lt;&gt;"","'Habit' : "&amp;"'"&amp;P5&amp;"'","")</f>
        <v/>
      </c>
      <c r="BC5" s="6" t="str">
        <f>IF(Q5&lt;&gt;"","'Habit' : "&amp;"'"&amp;Q5&amp;"'","")</f>
        <v/>
      </c>
      <c r="BE5" s="6" t="str">
        <f t="shared" si="8"/>
        <v/>
      </c>
      <c r="BF5" s="6" t="str">
        <f t="shared" si="9"/>
        <v/>
      </c>
      <c r="BG5" s="6" t="str">
        <f t="shared" si="10"/>
        <v/>
      </c>
      <c r="BH5" s="6" t="str">
        <f t="shared" si="11"/>
        <v/>
      </c>
      <c r="BI5" s="6" t="str">
        <f t="shared" si="12"/>
        <v/>
      </c>
      <c r="BJ5" s="6" t="str">
        <f t="shared" si="13"/>
        <v/>
      </c>
      <c r="BK5" s="8" t="str">
        <f t="shared" si="14"/>
        <v/>
      </c>
    </row>
    <row r="6" spans="1:63" x14ac:dyDescent="0.25">
      <c r="F6" s="3"/>
      <c r="W6" s="3"/>
      <c r="X6" s="3"/>
      <c r="AD6" s="17" t="str">
        <f>RIGHT(S6,5)</f>
        <v/>
      </c>
      <c r="AL6" t="str">
        <f t="shared" si="0"/>
        <v/>
      </c>
      <c r="AM6" t="str">
        <f t="shared" si="1"/>
        <v/>
      </c>
      <c r="AP6" s="6" t="str">
        <f>IF(R6&lt;&gt;"","&lt;a href='https://www.inaturalist.org/observations/"&amp;R6&amp;" 'target='_blank' style='color: blue'&gt;iNaturalist Record: "&amp;R6&amp;"&lt;/a&gt; ","")</f>
        <v/>
      </c>
      <c r="AQ6" s="6" t="str">
        <f>IF(N6&lt;&gt;"","Habit: "&amp;N6&amp;". ","")</f>
        <v/>
      </c>
      <c r="AR6" s="6" t="str">
        <f>IF(P6&lt;&gt;"","Odor: "&amp;P6&amp;". ","")</f>
        <v/>
      </c>
      <c r="AS6" s="7" t="str">
        <f>IF(Q6&lt;&gt;"","Taste: "&amp;Q6&amp;". ","")</f>
        <v/>
      </c>
      <c r="AT6" s="8" t="str">
        <f>IF(X6&lt;&gt;"","Sporocarp: "&amp;X6&amp;". ","")</f>
        <v/>
      </c>
      <c r="AU6" s="7" t="str">
        <f t="shared" si="2"/>
        <v/>
      </c>
      <c r="AV6" s="7" t="str">
        <f t="shared" si="3"/>
        <v/>
      </c>
      <c r="AW6" s="7" t="str">
        <f t="shared" si="4"/>
        <v/>
      </c>
      <c r="AX6" s="7" t="str">
        <f t="shared" si="5"/>
        <v/>
      </c>
      <c r="AY6" s="7" t="str">
        <f t="shared" si="6"/>
        <v/>
      </c>
      <c r="AZ6" s="6" t="str">
        <f t="shared" si="7"/>
        <v/>
      </c>
      <c r="BA6" s="6" t="str">
        <f>IF(N6&lt;&gt;"","'Habit' : "&amp;"'"&amp;N6&amp;"'","")</f>
        <v/>
      </c>
      <c r="BB6" s="6" t="str">
        <f>IF(P6&lt;&gt;"","'Habit' : "&amp;"'"&amp;P6&amp;"'","")</f>
        <v/>
      </c>
      <c r="BC6" s="6" t="str">
        <f>IF(Q6&lt;&gt;"","'Habit' : "&amp;"'"&amp;Q6&amp;"'","")</f>
        <v/>
      </c>
      <c r="BE6" s="6" t="str">
        <f t="shared" si="8"/>
        <v/>
      </c>
      <c r="BF6" s="6" t="str">
        <f t="shared" si="9"/>
        <v/>
      </c>
      <c r="BG6" s="6" t="str">
        <f t="shared" si="10"/>
        <v/>
      </c>
      <c r="BH6" s="6" t="str">
        <f t="shared" si="11"/>
        <v/>
      </c>
      <c r="BI6" s="6" t="str">
        <f t="shared" si="12"/>
        <v/>
      </c>
      <c r="BJ6" s="6" t="str">
        <f t="shared" si="13"/>
        <v/>
      </c>
      <c r="BK6" s="8" t="str">
        <f t="shared" si="14"/>
        <v/>
      </c>
    </row>
    <row r="7" spans="1:63" x14ac:dyDescent="0.25">
      <c r="F7" s="3"/>
      <c r="W7" s="3"/>
      <c r="X7" s="3"/>
      <c r="AD7" s="17" t="str">
        <f>RIGHT(S7,5)</f>
        <v/>
      </c>
      <c r="AL7" t="str">
        <f t="shared" si="0"/>
        <v/>
      </c>
      <c r="AM7" t="str">
        <f t="shared" si="1"/>
        <v/>
      </c>
      <c r="AP7" s="6" t="str">
        <f>IF(R7&lt;&gt;"","&lt;a href='https://www.inaturalist.org/observations/"&amp;R7&amp;" 'target='_blank' style='color: blue'&gt;iNaturalist Record: "&amp;R7&amp;"&lt;/a&gt; ","")</f>
        <v/>
      </c>
      <c r="AQ7" s="6" t="str">
        <f>IF(N7&lt;&gt;"","Habit: "&amp;N7&amp;". ","")</f>
        <v/>
      </c>
      <c r="AR7" s="6" t="str">
        <f>IF(P7&lt;&gt;"","Odor: "&amp;P7&amp;". ","")</f>
        <v/>
      </c>
      <c r="AS7" s="7" t="str">
        <f>IF(Q7&lt;&gt;"","Taste: "&amp;Q7&amp;". ","")</f>
        <v/>
      </c>
      <c r="AT7" s="8" t="str">
        <f>IF(X7&lt;&gt;"","Sporocarp: "&amp;X7&amp;". ","")</f>
        <v/>
      </c>
      <c r="AU7" s="7" t="str">
        <f t="shared" si="2"/>
        <v/>
      </c>
      <c r="AV7" s="7" t="str">
        <f t="shared" si="3"/>
        <v/>
      </c>
      <c r="AW7" s="7" t="str">
        <f t="shared" si="4"/>
        <v/>
      </c>
      <c r="AX7" s="7" t="str">
        <f t="shared" si="5"/>
        <v/>
      </c>
      <c r="AY7" s="7" t="str">
        <f t="shared" si="6"/>
        <v/>
      </c>
      <c r="AZ7" s="6" t="str">
        <f t="shared" si="7"/>
        <v/>
      </c>
      <c r="BA7" s="6" t="str">
        <f>IF(N7&lt;&gt;"","'Habit' : "&amp;"'"&amp;N7&amp;"'","")</f>
        <v/>
      </c>
      <c r="BB7" s="6" t="str">
        <f>IF(P7&lt;&gt;"","'Habit' : "&amp;"'"&amp;P7&amp;"'","")</f>
        <v/>
      </c>
      <c r="BC7" s="6" t="str">
        <f>IF(Q7&lt;&gt;"","'Habit' : "&amp;"'"&amp;Q7&amp;"'","")</f>
        <v/>
      </c>
      <c r="BE7" s="6" t="str">
        <f t="shared" si="8"/>
        <v/>
      </c>
      <c r="BF7" s="6" t="str">
        <f t="shared" si="9"/>
        <v/>
      </c>
      <c r="BG7" s="6" t="str">
        <f t="shared" si="10"/>
        <v/>
      </c>
      <c r="BH7" s="6" t="str">
        <f t="shared" si="11"/>
        <v/>
      </c>
      <c r="BI7" s="6" t="str">
        <f t="shared" si="12"/>
        <v/>
      </c>
      <c r="BJ7" s="6" t="str">
        <f t="shared" si="13"/>
        <v/>
      </c>
      <c r="BK7" s="8" t="str">
        <f t="shared" si="14"/>
        <v/>
      </c>
    </row>
    <row r="8" spans="1:63" x14ac:dyDescent="0.25">
      <c r="F8" s="3"/>
      <c r="W8" s="3"/>
      <c r="X8" s="3"/>
      <c r="AD8" s="17" t="str">
        <f>RIGHT(S8,5)</f>
        <v/>
      </c>
      <c r="AL8" t="str">
        <f t="shared" si="0"/>
        <v/>
      </c>
      <c r="AM8" t="str">
        <f t="shared" si="1"/>
        <v/>
      </c>
      <c r="AP8" s="6" t="str">
        <f>IF(R8&lt;&gt;"","&lt;a href='https://www.inaturalist.org/observations/"&amp;R8&amp;" 'target='_blank' style='color: blue'&gt;iNaturalist Record: "&amp;R8&amp;"&lt;/a&gt; ","")</f>
        <v/>
      </c>
      <c r="AQ8" s="6" t="str">
        <f>IF(N8&lt;&gt;"","Habit: "&amp;N8&amp;". ","")</f>
        <v/>
      </c>
      <c r="AR8" s="6" t="str">
        <f>IF(P8&lt;&gt;"","Odor: "&amp;P8&amp;". ","")</f>
        <v/>
      </c>
      <c r="AS8" s="7" t="str">
        <f>IF(Q8&lt;&gt;"","Taste: "&amp;Q8&amp;". ","")</f>
        <v/>
      </c>
      <c r="AT8" s="8" t="str">
        <f>IF(X8&lt;&gt;"","Sporocarp: "&amp;X8&amp;". ","")</f>
        <v/>
      </c>
      <c r="AU8" s="7" t="str">
        <f t="shared" si="2"/>
        <v/>
      </c>
      <c r="AV8" s="7" t="str">
        <f t="shared" si="3"/>
        <v/>
      </c>
      <c r="AW8" s="7" t="str">
        <f t="shared" si="4"/>
        <v/>
      </c>
      <c r="AX8" s="7" t="str">
        <f t="shared" si="5"/>
        <v/>
      </c>
      <c r="AY8" s="7" t="str">
        <f t="shared" si="6"/>
        <v/>
      </c>
      <c r="AZ8" s="6" t="str">
        <f t="shared" si="7"/>
        <v/>
      </c>
      <c r="BA8" s="6" t="str">
        <f>IF(N8&lt;&gt;"","'Habit' : "&amp;"'"&amp;N8&amp;"'","")</f>
        <v/>
      </c>
      <c r="BB8" s="6" t="str">
        <f>IF(P8&lt;&gt;"","'Habit' : "&amp;"'"&amp;P8&amp;"'","")</f>
        <v/>
      </c>
      <c r="BC8" s="6" t="str">
        <f>IF(Q8&lt;&gt;"","'Habit' : "&amp;"'"&amp;Q8&amp;"'","")</f>
        <v/>
      </c>
      <c r="BE8" s="6" t="str">
        <f t="shared" si="8"/>
        <v/>
      </c>
      <c r="BF8" s="6" t="str">
        <f t="shared" si="9"/>
        <v/>
      </c>
      <c r="BG8" s="6" t="str">
        <f t="shared" si="10"/>
        <v/>
      </c>
      <c r="BH8" s="6" t="str">
        <f t="shared" si="11"/>
        <v/>
      </c>
      <c r="BI8" s="6" t="str">
        <f t="shared" si="12"/>
        <v/>
      </c>
      <c r="BJ8" s="6" t="str">
        <f t="shared" si="13"/>
        <v/>
      </c>
      <c r="BK8" s="8" t="str">
        <f t="shared" si="14"/>
        <v/>
      </c>
    </row>
    <row r="9" spans="1:63" x14ac:dyDescent="0.25">
      <c r="F9" s="3"/>
      <c r="AD9" s="17" t="str">
        <f>RIGHT(S9,5)</f>
        <v/>
      </c>
      <c r="AL9" t="str">
        <f t="shared" si="0"/>
        <v/>
      </c>
      <c r="AM9" t="str">
        <f t="shared" si="1"/>
        <v/>
      </c>
      <c r="AP9" s="6" t="str">
        <f>IF(R9&lt;&gt;"","&lt;a href='https://www.inaturalist.org/observations/"&amp;R9&amp;" 'target='_blank' style='color: blue'&gt;iNaturalist Record: "&amp;R9&amp;"&lt;/a&gt; ","")</f>
        <v/>
      </c>
      <c r="AQ9" s="6" t="str">
        <f>IF(N9&lt;&gt;"","Habit: "&amp;N9&amp;". ","")</f>
        <v/>
      </c>
      <c r="AR9" s="6" t="str">
        <f>IF(P9&lt;&gt;"","Odor: "&amp;P9&amp;". ","")</f>
        <v/>
      </c>
      <c r="AS9" s="7" t="str">
        <f>IF(Q9&lt;&gt;"","Taste: "&amp;Q9&amp;". ","")</f>
        <v/>
      </c>
      <c r="AT9" s="8" t="str">
        <f>IF(X9&lt;&gt;"","Sporocarp: "&amp;X9&amp;". ","")</f>
        <v/>
      </c>
      <c r="AU9" s="7" t="str">
        <f t="shared" si="2"/>
        <v/>
      </c>
      <c r="AV9" s="7" t="str">
        <f t="shared" si="3"/>
        <v/>
      </c>
      <c r="AW9" s="7" t="str">
        <f t="shared" si="4"/>
        <v/>
      </c>
      <c r="AX9" s="7" t="str">
        <f t="shared" si="5"/>
        <v/>
      </c>
      <c r="AY9" s="7" t="str">
        <f t="shared" si="6"/>
        <v/>
      </c>
      <c r="AZ9" s="6" t="str">
        <f t="shared" si="7"/>
        <v/>
      </c>
      <c r="BA9" s="6" t="str">
        <f>IF(N9&lt;&gt;"","'Habit' : "&amp;"'"&amp;N9&amp;"'","")</f>
        <v/>
      </c>
      <c r="BB9" s="6" t="str">
        <f>IF(P9&lt;&gt;"","'Habit' : "&amp;"'"&amp;P9&amp;"'","")</f>
        <v/>
      </c>
      <c r="BC9" s="6" t="str">
        <f>IF(Q9&lt;&gt;"","'Habit' : "&amp;"'"&amp;Q9&amp;"'","")</f>
        <v/>
      </c>
      <c r="BE9" s="6" t="str">
        <f t="shared" si="8"/>
        <v/>
      </c>
      <c r="BF9" s="6" t="str">
        <f t="shared" si="9"/>
        <v/>
      </c>
      <c r="BG9" s="6" t="str">
        <f t="shared" si="10"/>
        <v/>
      </c>
      <c r="BH9" s="6" t="str">
        <f t="shared" si="11"/>
        <v/>
      </c>
      <c r="BI9" s="6" t="str">
        <f t="shared" si="12"/>
        <v/>
      </c>
      <c r="BJ9" s="6" t="str">
        <f t="shared" si="13"/>
        <v/>
      </c>
      <c r="BK9" s="8" t="str">
        <f t="shared" si="14"/>
        <v/>
      </c>
    </row>
    <row r="10" spans="1:63" x14ac:dyDescent="0.25">
      <c r="F10" s="3"/>
      <c r="W10" s="3"/>
      <c r="X10" s="3"/>
      <c r="AD10" s="17" t="str">
        <f>RIGHT(S10,5)</f>
        <v/>
      </c>
      <c r="AL10" t="str">
        <f t="shared" si="0"/>
        <v/>
      </c>
      <c r="AM10" t="str">
        <f t="shared" si="1"/>
        <v/>
      </c>
      <c r="AP10" s="6" t="str">
        <f>IF(R10&lt;&gt;"","&lt;a href='https://www.inaturalist.org/observations/"&amp;R10&amp;" 'target='_blank' style='color: blue'&gt;iNaturalist Record: "&amp;R10&amp;"&lt;/a&gt; ","")</f>
        <v/>
      </c>
      <c r="AQ10" s="6" t="str">
        <f>IF(N10&lt;&gt;"","Habit: "&amp;N10&amp;". ","")</f>
        <v/>
      </c>
      <c r="AR10" s="6" t="str">
        <f>IF(P10&lt;&gt;"","Odor: "&amp;P10&amp;". ","")</f>
        <v/>
      </c>
      <c r="AS10" s="7" t="str">
        <f>IF(Q10&lt;&gt;"","Taste: "&amp;Q10&amp;". ","")</f>
        <v/>
      </c>
      <c r="AT10" s="8" t="str">
        <f>IF(X10&lt;&gt;"","Sporocarp: "&amp;X10&amp;". ","")</f>
        <v/>
      </c>
      <c r="AU10" s="7" t="str">
        <f t="shared" si="2"/>
        <v/>
      </c>
      <c r="AV10" s="7" t="str">
        <f t="shared" si="3"/>
        <v/>
      </c>
      <c r="AW10" s="7" t="str">
        <f t="shared" si="4"/>
        <v/>
      </c>
      <c r="AX10" s="7" t="str">
        <f t="shared" si="5"/>
        <v/>
      </c>
      <c r="AY10" s="7" t="str">
        <f t="shared" si="6"/>
        <v/>
      </c>
      <c r="AZ10" s="6" t="str">
        <f t="shared" si="7"/>
        <v/>
      </c>
      <c r="BA10" s="6" t="str">
        <f>IF(N10&lt;&gt;"","'Habit' : "&amp;"'"&amp;N10&amp;"'","")</f>
        <v/>
      </c>
      <c r="BB10" s="6" t="str">
        <f>IF(P10&lt;&gt;"","'Habit' : "&amp;"'"&amp;P10&amp;"'","")</f>
        <v/>
      </c>
      <c r="BC10" s="6" t="str">
        <f>IF(Q10&lt;&gt;"","'Habit' : "&amp;"'"&amp;Q10&amp;"'","")</f>
        <v/>
      </c>
      <c r="BE10" s="6" t="str">
        <f t="shared" si="8"/>
        <v/>
      </c>
      <c r="BF10" s="6" t="str">
        <f t="shared" si="9"/>
        <v/>
      </c>
      <c r="BG10" s="6" t="str">
        <f t="shared" si="10"/>
        <v/>
      </c>
      <c r="BH10" s="6" t="str">
        <f t="shared" si="11"/>
        <v/>
      </c>
      <c r="BI10" s="6" t="str">
        <f t="shared" si="12"/>
        <v/>
      </c>
      <c r="BJ10" s="6" t="str">
        <f t="shared" si="13"/>
        <v/>
      </c>
      <c r="BK10" s="8" t="str">
        <f t="shared" si="14"/>
        <v/>
      </c>
    </row>
    <row r="11" spans="1:63" x14ac:dyDescent="0.25">
      <c r="F11" s="3"/>
      <c r="W11" s="3"/>
      <c r="X11" s="3"/>
      <c r="AD11" s="17" t="str">
        <f>RIGHT(S11,5)</f>
        <v/>
      </c>
      <c r="AL11" t="str">
        <f t="shared" si="0"/>
        <v/>
      </c>
      <c r="AM11" t="str">
        <f t="shared" si="1"/>
        <v/>
      </c>
      <c r="AP11" s="6" t="str">
        <f>IF(R11&lt;&gt;"","&lt;a href='https://www.inaturalist.org/observations/"&amp;R11&amp;" 'target='_blank' style='color: blue'&gt;iNaturalist Record: "&amp;R11&amp;"&lt;/a&gt; ","")</f>
        <v/>
      </c>
      <c r="AQ11" s="6" t="str">
        <f>IF(N11&lt;&gt;"","Habit: "&amp;N11&amp;". ","")</f>
        <v/>
      </c>
      <c r="AR11" s="6" t="str">
        <f>IF(P11&lt;&gt;"","Odor: "&amp;P11&amp;". ","")</f>
        <v/>
      </c>
      <c r="AS11" s="7" t="str">
        <f>IF(Q11&lt;&gt;"","Taste: "&amp;Q11&amp;". ","")</f>
        <v/>
      </c>
      <c r="AT11" s="8" t="str">
        <f>IF(X11&lt;&gt;"","Sporocarp: "&amp;X11&amp;". ","")</f>
        <v/>
      </c>
      <c r="AU11" s="7" t="str">
        <f t="shared" si="2"/>
        <v/>
      </c>
      <c r="AV11" s="7" t="str">
        <f t="shared" si="3"/>
        <v/>
      </c>
      <c r="AW11" s="7" t="str">
        <f t="shared" si="4"/>
        <v/>
      </c>
      <c r="AX11" s="7" t="str">
        <f t="shared" si="5"/>
        <v/>
      </c>
      <c r="AY11" s="7" t="str">
        <f t="shared" si="6"/>
        <v/>
      </c>
      <c r="AZ11" s="6" t="str">
        <f t="shared" si="7"/>
        <v/>
      </c>
      <c r="BA11" s="6" t="str">
        <f>IF(N11&lt;&gt;"","'Habit' : "&amp;"'"&amp;N11&amp;"'","")</f>
        <v/>
      </c>
      <c r="BB11" s="6" t="str">
        <f>IF(P11&lt;&gt;"","'Habit' : "&amp;"'"&amp;P11&amp;"'","")</f>
        <v/>
      </c>
      <c r="BC11" s="6" t="str">
        <f>IF(Q11&lt;&gt;"","'Habit' : "&amp;"'"&amp;Q11&amp;"'","")</f>
        <v/>
      </c>
      <c r="BE11" s="6" t="str">
        <f t="shared" si="8"/>
        <v/>
      </c>
      <c r="BF11" s="6" t="str">
        <f t="shared" si="9"/>
        <v/>
      </c>
      <c r="BG11" s="6" t="str">
        <f t="shared" si="10"/>
        <v/>
      </c>
      <c r="BH11" s="6" t="str">
        <f t="shared" si="11"/>
        <v/>
      </c>
      <c r="BI11" s="6" t="str">
        <f t="shared" si="12"/>
        <v/>
      </c>
      <c r="BJ11" s="6" t="str">
        <f t="shared" si="13"/>
        <v/>
      </c>
      <c r="BK11" s="8" t="str">
        <f t="shared" si="14"/>
        <v/>
      </c>
    </row>
    <row r="12" spans="1:63" x14ac:dyDescent="0.25">
      <c r="F12" s="3"/>
      <c r="W12" s="3"/>
      <c r="X12" s="3"/>
      <c r="AD12" s="17" t="str">
        <f>RIGHT(S12,5)</f>
        <v/>
      </c>
      <c r="AL12" t="str">
        <f t="shared" si="0"/>
        <v/>
      </c>
      <c r="AM12" t="str">
        <f t="shared" si="1"/>
        <v/>
      </c>
      <c r="AP12" s="6" t="str">
        <f>IF(R12&lt;&gt;"","&lt;a href='https://www.inaturalist.org/observations/"&amp;R12&amp;" 'target='_blank' style='color: blue'&gt;iNaturalist Record: "&amp;R12&amp;"&lt;/a&gt; ","")</f>
        <v/>
      </c>
      <c r="AQ12" s="6" t="str">
        <f>IF(N12&lt;&gt;"","Habit: "&amp;N12&amp;". ","")</f>
        <v/>
      </c>
      <c r="AR12" s="6" t="str">
        <f>IF(P12&lt;&gt;"","Odor: "&amp;P12&amp;". ","")</f>
        <v/>
      </c>
      <c r="AS12" s="7" t="str">
        <f>IF(Q12&lt;&gt;"","Taste: "&amp;Q12&amp;". ","")</f>
        <v/>
      </c>
      <c r="AT12" s="8" t="str">
        <f>IF(X12&lt;&gt;"","Sporocarp: "&amp;X12&amp;". ","")</f>
        <v/>
      </c>
      <c r="AU12" s="7" t="str">
        <f t="shared" si="2"/>
        <v/>
      </c>
      <c r="AV12" s="7" t="str">
        <f t="shared" si="3"/>
        <v/>
      </c>
      <c r="AW12" s="7" t="str">
        <f t="shared" si="4"/>
        <v/>
      </c>
      <c r="AX12" s="7" t="str">
        <f t="shared" si="5"/>
        <v/>
      </c>
      <c r="AY12" s="7" t="str">
        <f t="shared" si="6"/>
        <v/>
      </c>
      <c r="AZ12" s="6" t="str">
        <f t="shared" si="7"/>
        <v/>
      </c>
      <c r="BA12" s="6" t="str">
        <f>IF(N12&lt;&gt;"","'Habit' : "&amp;"'"&amp;N12&amp;"'","")</f>
        <v/>
      </c>
      <c r="BB12" s="6" t="str">
        <f>IF(P12&lt;&gt;"","'Habit' : "&amp;"'"&amp;P12&amp;"'","")</f>
        <v/>
      </c>
      <c r="BC12" s="6" t="str">
        <f>IF(Q12&lt;&gt;"","'Habit' : "&amp;"'"&amp;Q12&amp;"'","")</f>
        <v/>
      </c>
      <c r="BE12" s="6" t="str">
        <f t="shared" si="8"/>
        <v/>
      </c>
      <c r="BF12" s="6" t="str">
        <f t="shared" si="9"/>
        <v/>
      </c>
      <c r="BG12" s="6" t="str">
        <f t="shared" si="10"/>
        <v/>
      </c>
      <c r="BH12" s="6" t="str">
        <f t="shared" si="11"/>
        <v/>
      </c>
      <c r="BI12" s="6" t="str">
        <f t="shared" si="12"/>
        <v/>
      </c>
      <c r="BJ12" s="6" t="str">
        <f t="shared" si="13"/>
        <v/>
      </c>
      <c r="BK12" s="8" t="str">
        <f t="shared" si="14"/>
        <v/>
      </c>
    </row>
    <row r="13" spans="1:63" x14ac:dyDescent="0.25">
      <c r="F13" s="3"/>
      <c r="W13" s="3"/>
      <c r="X13" s="3"/>
      <c r="AD13" s="17" t="str">
        <f>RIGHT(S13,5)</f>
        <v/>
      </c>
      <c r="AL13" t="str">
        <f t="shared" si="0"/>
        <v/>
      </c>
      <c r="AM13" t="str">
        <f t="shared" si="1"/>
        <v/>
      </c>
      <c r="AP13" s="6" t="str">
        <f>IF(R13&lt;&gt;"","&lt;a href='https://www.inaturalist.org/observations/"&amp;R13&amp;" 'target='_blank' style='color: blue'&gt;iNaturalist Record: "&amp;R13&amp;"&lt;/a&gt; ","")</f>
        <v/>
      </c>
      <c r="AQ13" s="6" t="str">
        <f>IF(N13&lt;&gt;"","Habit: "&amp;N13&amp;". ","")</f>
        <v/>
      </c>
      <c r="AR13" s="6" t="str">
        <f>IF(P13&lt;&gt;"","Odor: "&amp;P13&amp;". ","")</f>
        <v/>
      </c>
      <c r="AS13" s="7" t="str">
        <f>IF(Q13&lt;&gt;"","Taste: "&amp;Q13&amp;". ","")</f>
        <v/>
      </c>
      <c r="AT13" s="8" t="str">
        <f>IF(X13&lt;&gt;"","Sporocarp: "&amp;X13&amp;". ","")</f>
        <v/>
      </c>
      <c r="AU13" s="7" t="str">
        <f t="shared" si="2"/>
        <v/>
      </c>
      <c r="AV13" s="7" t="str">
        <f t="shared" si="3"/>
        <v/>
      </c>
      <c r="AW13" s="7" t="str">
        <f t="shared" si="4"/>
        <v/>
      </c>
      <c r="AX13" s="7" t="str">
        <f t="shared" si="5"/>
        <v/>
      </c>
      <c r="AY13" s="7" t="str">
        <f t="shared" si="6"/>
        <v/>
      </c>
      <c r="AZ13" s="6" t="str">
        <f t="shared" si="7"/>
        <v/>
      </c>
      <c r="BA13" s="6" t="str">
        <f>IF(N13&lt;&gt;"","'Habit' : "&amp;"'"&amp;N13&amp;"'","")</f>
        <v/>
      </c>
      <c r="BB13" s="6" t="str">
        <f>IF(P13&lt;&gt;"","'Habit' : "&amp;"'"&amp;P13&amp;"'","")</f>
        <v/>
      </c>
      <c r="BC13" s="6" t="str">
        <f>IF(Q13&lt;&gt;"","'Habit' : "&amp;"'"&amp;Q13&amp;"'","")</f>
        <v/>
      </c>
      <c r="BE13" s="6" t="str">
        <f t="shared" si="8"/>
        <v/>
      </c>
      <c r="BF13" s="6" t="str">
        <f t="shared" si="9"/>
        <v/>
      </c>
      <c r="BG13" s="6" t="str">
        <f t="shared" si="10"/>
        <v/>
      </c>
      <c r="BH13" s="6" t="str">
        <f t="shared" si="11"/>
        <v/>
      </c>
      <c r="BI13" s="6" t="str">
        <f t="shared" si="12"/>
        <v/>
      </c>
      <c r="BJ13" s="6" t="str">
        <f t="shared" si="13"/>
        <v/>
      </c>
      <c r="BK13" s="8" t="str">
        <f t="shared" si="14"/>
        <v/>
      </c>
    </row>
    <row r="14" spans="1:63" x14ac:dyDescent="0.25">
      <c r="F14" s="3"/>
      <c r="AD14" s="17" t="str">
        <f>RIGHT(S14,5)</f>
        <v/>
      </c>
      <c r="AL14" t="str">
        <f t="shared" si="0"/>
        <v/>
      </c>
      <c r="AM14" t="str">
        <f t="shared" si="1"/>
        <v/>
      </c>
      <c r="AP14" s="6" t="str">
        <f>IF(R14&lt;&gt;"","&lt;a href='https://www.inaturalist.org/observations/"&amp;R14&amp;" 'target='_blank' style='color: blue'&gt;iNaturalist Record: "&amp;R14&amp;"&lt;/a&gt; ","")</f>
        <v/>
      </c>
      <c r="AQ14" s="6" t="str">
        <f>IF(N14&lt;&gt;"","Habit: "&amp;N14&amp;". ","")</f>
        <v/>
      </c>
      <c r="AR14" s="6" t="str">
        <f>IF(P14&lt;&gt;"","Odor: "&amp;P14&amp;". ","")</f>
        <v/>
      </c>
      <c r="AS14" s="7" t="str">
        <f>IF(Q14&lt;&gt;"","Taste: "&amp;Q14&amp;". ","")</f>
        <v/>
      </c>
      <c r="AT14" s="8" t="str">
        <f>IF(X14&lt;&gt;"","Sporocarp: "&amp;X14&amp;". ","")</f>
        <v/>
      </c>
      <c r="AU14" s="7" t="str">
        <f t="shared" si="2"/>
        <v/>
      </c>
      <c r="AV14" s="7" t="str">
        <f t="shared" si="3"/>
        <v/>
      </c>
      <c r="AW14" s="7" t="str">
        <f t="shared" si="4"/>
        <v/>
      </c>
      <c r="AX14" s="7" t="str">
        <f t="shared" si="5"/>
        <v/>
      </c>
      <c r="AY14" s="7" t="str">
        <f t="shared" si="6"/>
        <v/>
      </c>
      <c r="AZ14" s="6" t="str">
        <f t="shared" si="7"/>
        <v/>
      </c>
      <c r="BA14" s="6" t="str">
        <f>IF(N14&lt;&gt;"","'Habit' : "&amp;"'"&amp;N14&amp;"'","")</f>
        <v/>
      </c>
      <c r="BB14" s="6" t="str">
        <f>IF(P14&lt;&gt;"","'Habit' : "&amp;"'"&amp;P14&amp;"'","")</f>
        <v/>
      </c>
      <c r="BC14" s="6" t="str">
        <f>IF(Q14&lt;&gt;"","'Habit' : "&amp;"'"&amp;Q14&amp;"'","")</f>
        <v/>
      </c>
      <c r="BE14" s="6" t="str">
        <f t="shared" si="8"/>
        <v/>
      </c>
      <c r="BF14" s="6" t="str">
        <f t="shared" si="9"/>
        <v/>
      </c>
      <c r="BG14" s="6" t="str">
        <f t="shared" si="10"/>
        <v/>
      </c>
      <c r="BH14" s="6" t="str">
        <f t="shared" si="11"/>
        <v/>
      </c>
      <c r="BI14" s="6" t="str">
        <f t="shared" si="12"/>
        <v/>
      </c>
      <c r="BJ14" s="6" t="str">
        <f t="shared" si="13"/>
        <v/>
      </c>
      <c r="BK14" s="8" t="str">
        <f t="shared" si="14"/>
        <v/>
      </c>
    </row>
    <row r="15" spans="1:63" x14ac:dyDescent="0.25">
      <c r="F15" s="3"/>
      <c r="W15" s="3"/>
      <c r="X15" s="3"/>
      <c r="AD15" s="17" t="str">
        <f>RIGHT(S15,5)</f>
        <v/>
      </c>
      <c r="AL15" t="str">
        <f t="shared" si="0"/>
        <v/>
      </c>
      <c r="AM15" t="str">
        <f t="shared" si="1"/>
        <v/>
      </c>
      <c r="AP15" s="6" t="str">
        <f>IF(R15&lt;&gt;"","&lt;a href='https://www.inaturalist.org/observations/"&amp;R15&amp;" 'target='_blank' style='color: blue'&gt;iNaturalist Record: "&amp;R15&amp;"&lt;/a&gt; ","")</f>
        <v/>
      </c>
      <c r="AQ15" s="6" t="str">
        <f>IF(N15&lt;&gt;"","Habit: "&amp;N15&amp;". ","")</f>
        <v/>
      </c>
      <c r="AR15" s="6" t="str">
        <f>IF(P15&lt;&gt;"","Odor: "&amp;P15&amp;". ","")</f>
        <v/>
      </c>
      <c r="AS15" s="7" t="str">
        <f>IF(Q15&lt;&gt;"","Taste: "&amp;Q15&amp;". ","")</f>
        <v/>
      </c>
      <c r="AT15" s="8" t="str">
        <f>IF(X15&lt;&gt;"","Sporocarp: "&amp;X15&amp;". ","")</f>
        <v/>
      </c>
      <c r="AU15" s="7" t="str">
        <f t="shared" si="2"/>
        <v/>
      </c>
      <c r="AV15" s="7" t="str">
        <f t="shared" si="3"/>
        <v/>
      </c>
      <c r="AW15" s="7" t="str">
        <f t="shared" si="4"/>
        <v/>
      </c>
      <c r="AX15" s="7" t="str">
        <f t="shared" si="5"/>
        <v/>
      </c>
      <c r="AY15" s="7" t="str">
        <f t="shared" si="6"/>
        <v/>
      </c>
      <c r="AZ15" s="6" t="str">
        <f t="shared" si="7"/>
        <v/>
      </c>
      <c r="BA15" s="6" t="str">
        <f>IF(N15&lt;&gt;"","'Habit' : "&amp;"'"&amp;N15&amp;"'","")</f>
        <v/>
      </c>
      <c r="BB15" s="6" t="str">
        <f>IF(P15&lt;&gt;"","'Habit' : "&amp;"'"&amp;P15&amp;"'","")</f>
        <v/>
      </c>
      <c r="BC15" s="6" t="str">
        <f>IF(Q15&lt;&gt;"","'Habit' : "&amp;"'"&amp;Q15&amp;"'","")</f>
        <v/>
      </c>
      <c r="BE15" s="6" t="str">
        <f t="shared" si="8"/>
        <v/>
      </c>
      <c r="BF15" s="6" t="str">
        <f t="shared" si="9"/>
        <v/>
      </c>
      <c r="BG15" s="6" t="str">
        <f t="shared" si="10"/>
        <v/>
      </c>
      <c r="BH15" s="6" t="str">
        <f t="shared" si="11"/>
        <v/>
      </c>
      <c r="BI15" s="6" t="str">
        <f t="shared" si="12"/>
        <v/>
      </c>
      <c r="BJ15" s="6" t="str">
        <f t="shared" si="13"/>
        <v/>
      </c>
      <c r="BK15" s="8" t="str">
        <f t="shared" si="14"/>
        <v/>
      </c>
    </row>
    <row r="16" spans="1:63" x14ac:dyDescent="0.25">
      <c r="F16" s="3"/>
      <c r="AD16" s="17" t="str">
        <f>RIGHT(S16,5)</f>
        <v/>
      </c>
      <c r="AL16" t="str">
        <f t="shared" si="0"/>
        <v/>
      </c>
      <c r="AM16" t="str">
        <f t="shared" si="1"/>
        <v/>
      </c>
      <c r="AP16" s="6" t="str">
        <f>IF(R16&lt;&gt;"","&lt;a href='https://www.inaturalist.org/observations/"&amp;R16&amp;" 'target='_blank' style='color: blue'&gt;iNaturalist Record: "&amp;R16&amp;"&lt;/a&gt; ","")</f>
        <v/>
      </c>
      <c r="AQ16" s="6" t="str">
        <f>IF(N16&lt;&gt;"","Habit: "&amp;N16&amp;". ","")</f>
        <v/>
      </c>
      <c r="AR16" s="6" t="str">
        <f>IF(P16&lt;&gt;"","Odor: "&amp;P16&amp;". ","")</f>
        <v/>
      </c>
      <c r="AS16" s="7" t="str">
        <f>IF(Q16&lt;&gt;"","Taste: "&amp;Q16&amp;". ","")</f>
        <v/>
      </c>
      <c r="AT16" s="8" t="str">
        <f>IF(X16&lt;&gt;"","Sporocarp: "&amp;X16&amp;". ","")</f>
        <v/>
      </c>
      <c r="AU16" s="7" t="str">
        <f t="shared" si="2"/>
        <v/>
      </c>
      <c r="AV16" s="7" t="str">
        <f t="shared" si="3"/>
        <v/>
      </c>
      <c r="AW16" s="7" t="str">
        <f t="shared" si="4"/>
        <v/>
      </c>
      <c r="AX16" s="7" t="str">
        <f t="shared" si="5"/>
        <v/>
      </c>
      <c r="AY16" s="7" t="str">
        <f t="shared" si="6"/>
        <v/>
      </c>
      <c r="AZ16" s="6" t="str">
        <f t="shared" si="7"/>
        <v/>
      </c>
      <c r="BA16" s="6" t="str">
        <f>IF(N16&lt;&gt;"","'Habit' : "&amp;"'"&amp;N16&amp;"'","")</f>
        <v/>
      </c>
      <c r="BB16" s="6" t="str">
        <f>IF(P16&lt;&gt;"","'Habit' : "&amp;"'"&amp;P16&amp;"'","")</f>
        <v/>
      </c>
      <c r="BC16" s="6" t="str">
        <f>IF(Q16&lt;&gt;"","'Habit' : "&amp;"'"&amp;Q16&amp;"'","")</f>
        <v/>
      </c>
      <c r="BE16" s="6" t="str">
        <f t="shared" si="8"/>
        <v/>
      </c>
      <c r="BF16" s="6" t="str">
        <f t="shared" si="9"/>
        <v/>
      </c>
      <c r="BG16" s="6" t="str">
        <f t="shared" si="10"/>
        <v/>
      </c>
      <c r="BH16" s="6" t="str">
        <f t="shared" si="11"/>
        <v/>
      </c>
      <c r="BI16" s="6" t="str">
        <f t="shared" si="12"/>
        <v/>
      </c>
      <c r="BJ16" s="6" t="str">
        <f t="shared" si="13"/>
        <v/>
      </c>
      <c r="BK16" s="8" t="str">
        <f t="shared" si="14"/>
        <v/>
      </c>
    </row>
    <row r="17" spans="6:63" x14ac:dyDescent="0.25">
      <c r="F17" s="3"/>
      <c r="W17" s="3"/>
      <c r="X17" s="3"/>
      <c r="AD17" s="17" t="str">
        <f>RIGHT(S17,5)</f>
        <v/>
      </c>
      <c r="AL17" t="str">
        <f t="shared" si="0"/>
        <v/>
      </c>
      <c r="AM17" t="str">
        <f t="shared" si="1"/>
        <v/>
      </c>
      <c r="AP17" s="6" t="str">
        <f>IF(R17&lt;&gt;"","&lt;a href='https://www.inaturalist.org/observations/"&amp;R17&amp;" 'target='_blank' style='color: blue'&gt;iNaturalist Record: "&amp;R17&amp;"&lt;/a&gt; ","")</f>
        <v/>
      </c>
      <c r="AQ17" s="6" t="str">
        <f>IF(N17&lt;&gt;"","Habit: "&amp;N17&amp;". ","")</f>
        <v/>
      </c>
      <c r="AR17" s="6" t="str">
        <f>IF(P17&lt;&gt;"","Odor: "&amp;P17&amp;". ","")</f>
        <v/>
      </c>
      <c r="AS17" s="7" t="str">
        <f>IF(Q17&lt;&gt;"","Taste: "&amp;Q17&amp;". ","")</f>
        <v/>
      </c>
      <c r="AT17" s="8" t="str">
        <f>IF(X17&lt;&gt;"","Sporocarp: "&amp;X17&amp;". ","")</f>
        <v/>
      </c>
      <c r="AU17" s="7" t="str">
        <f t="shared" si="2"/>
        <v/>
      </c>
      <c r="AV17" s="7" t="str">
        <f t="shared" si="3"/>
        <v/>
      </c>
      <c r="AW17" s="7" t="str">
        <f t="shared" si="4"/>
        <v/>
      </c>
      <c r="AX17" s="7" t="str">
        <f t="shared" si="5"/>
        <v/>
      </c>
      <c r="AY17" s="7" t="str">
        <f t="shared" si="6"/>
        <v/>
      </c>
      <c r="AZ17" s="6" t="str">
        <f t="shared" si="7"/>
        <v/>
      </c>
      <c r="BA17" s="6" t="str">
        <f>IF(N17&lt;&gt;"","'Habit' : "&amp;"'"&amp;N17&amp;"'","")</f>
        <v/>
      </c>
      <c r="BB17" s="6" t="str">
        <f>IF(P17&lt;&gt;"","'Habit' : "&amp;"'"&amp;P17&amp;"'","")</f>
        <v/>
      </c>
      <c r="BC17" s="6" t="str">
        <f>IF(Q17&lt;&gt;"","'Habit' : "&amp;"'"&amp;Q17&amp;"'","")</f>
        <v/>
      </c>
      <c r="BE17" s="6" t="str">
        <f t="shared" si="8"/>
        <v/>
      </c>
      <c r="BF17" s="6" t="str">
        <f t="shared" si="9"/>
        <v/>
      </c>
      <c r="BG17" s="6" t="str">
        <f t="shared" si="10"/>
        <v/>
      </c>
      <c r="BH17" s="6" t="str">
        <f t="shared" si="11"/>
        <v/>
      </c>
      <c r="BI17" s="6" t="str">
        <f t="shared" si="12"/>
        <v/>
      </c>
      <c r="BJ17" s="6" t="str">
        <f t="shared" si="13"/>
        <v/>
      </c>
      <c r="BK17" s="8" t="str">
        <f t="shared" si="14"/>
        <v/>
      </c>
    </row>
    <row r="18" spans="6:63" x14ac:dyDescent="0.25">
      <c r="F18" s="3"/>
      <c r="W18" s="3"/>
      <c r="X18" s="3"/>
      <c r="AD18" s="17" t="str">
        <f>RIGHT(S18,5)</f>
        <v/>
      </c>
      <c r="AL18" t="str">
        <f t="shared" si="0"/>
        <v/>
      </c>
      <c r="AM18" t="str">
        <f t="shared" si="1"/>
        <v/>
      </c>
      <c r="AP18" s="6" t="str">
        <f>IF(R18&lt;&gt;"","&lt;a href='https://www.inaturalist.org/observations/"&amp;R18&amp;" 'target='_blank' style='color: blue'&gt;iNaturalist Record: "&amp;R18&amp;"&lt;/a&gt; ","")</f>
        <v/>
      </c>
      <c r="AQ18" s="6" t="str">
        <f>IF(N18&lt;&gt;"","Habit: "&amp;N18&amp;". ","")</f>
        <v/>
      </c>
      <c r="AR18" s="6" t="str">
        <f>IF(P18&lt;&gt;"","Odor: "&amp;P18&amp;". ","")</f>
        <v/>
      </c>
      <c r="AS18" s="7" t="str">
        <f>IF(Q18&lt;&gt;"","Taste: "&amp;Q18&amp;". ","")</f>
        <v/>
      </c>
      <c r="AT18" s="8" t="str">
        <f>IF(X18&lt;&gt;"","Sporocarp: "&amp;X18&amp;". ","")</f>
        <v/>
      </c>
      <c r="AU18" s="7" t="str">
        <f t="shared" si="2"/>
        <v/>
      </c>
      <c r="AV18" s="7" t="str">
        <f t="shared" si="3"/>
        <v/>
      </c>
      <c r="AW18" s="7" t="str">
        <f t="shared" si="4"/>
        <v/>
      </c>
      <c r="AX18" s="7" t="str">
        <f t="shared" si="5"/>
        <v/>
      </c>
      <c r="AY18" s="7" t="str">
        <f t="shared" si="6"/>
        <v/>
      </c>
      <c r="AZ18" s="6" t="str">
        <f t="shared" si="7"/>
        <v/>
      </c>
      <c r="BA18" s="6" t="str">
        <f>IF(N18&lt;&gt;"","'Habit' : "&amp;"'"&amp;N18&amp;"'","")</f>
        <v/>
      </c>
      <c r="BB18" s="6" t="str">
        <f>IF(P18&lt;&gt;"","'Habit' : "&amp;"'"&amp;P18&amp;"'","")</f>
        <v/>
      </c>
      <c r="BC18" s="6" t="str">
        <f>IF(Q18&lt;&gt;"","'Habit' : "&amp;"'"&amp;Q18&amp;"'","")</f>
        <v/>
      </c>
      <c r="BE18" s="6" t="str">
        <f t="shared" si="8"/>
        <v/>
      </c>
      <c r="BF18" s="6" t="str">
        <f t="shared" si="9"/>
        <v/>
      </c>
      <c r="BG18" s="6" t="str">
        <f t="shared" si="10"/>
        <v/>
      </c>
      <c r="BH18" s="6" t="str">
        <f t="shared" si="11"/>
        <v/>
      </c>
      <c r="BI18" s="6" t="str">
        <f t="shared" si="12"/>
        <v/>
      </c>
      <c r="BJ18" s="6" t="str">
        <f t="shared" si="13"/>
        <v/>
      </c>
      <c r="BK18" s="8" t="str">
        <f t="shared" si="14"/>
        <v/>
      </c>
    </row>
    <row r="19" spans="6:63" x14ac:dyDescent="0.25">
      <c r="F19" s="3"/>
      <c r="W19" s="3"/>
      <c r="X19" s="3"/>
      <c r="AD19" s="17" t="str">
        <f>RIGHT(S19,5)</f>
        <v/>
      </c>
      <c r="AL19" t="str">
        <f t="shared" si="0"/>
        <v/>
      </c>
      <c r="AM19" t="str">
        <f t="shared" si="1"/>
        <v/>
      </c>
      <c r="AP19" s="6" t="str">
        <f>IF(R19&lt;&gt;"","&lt;a href='https://www.inaturalist.org/observations/"&amp;R19&amp;" 'target='_blank' style='color: blue'&gt;iNaturalist Record: "&amp;R19&amp;"&lt;/a&gt; ","")</f>
        <v/>
      </c>
      <c r="AQ19" s="6" t="str">
        <f>IF(N19&lt;&gt;"","Habit: "&amp;N19&amp;". ","")</f>
        <v/>
      </c>
      <c r="AR19" s="6" t="str">
        <f>IF(P19&lt;&gt;"","Odor: "&amp;P19&amp;". ","")</f>
        <v/>
      </c>
      <c r="AS19" s="7" t="str">
        <f>IF(Q19&lt;&gt;"","Taste: "&amp;Q19&amp;". ","")</f>
        <v/>
      </c>
      <c r="AT19" s="8" t="str">
        <f>IF(X19&lt;&gt;"","Sporocarp: "&amp;X19&amp;". ","")</f>
        <v/>
      </c>
      <c r="AU19" s="7" t="str">
        <f t="shared" si="2"/>
        <v/>
      </c>
      <c r="AV19" s="7" t="str">
        <f t="shared" si="3"/>
        <v/>
      </c>
      <c r="AW19" s="7" t="str">
        <f t="shared" si="4"/>
        <v/>
      </c>
      <c r="AX19" s="7" t="str">
        <f t="shared" si="5"/>
        <v/>
      </c>
      <c r="AY19" s="7" t="str">
        <f t="shared" si="6"/>
        <v/>
      </c>
      <c r="AZ19" s="6" t="str">
        <f t="shared" si="7"/>
        <v/>
      </c>
      <c r="BA19" s="6" t="str">
        <f>IF(N19&lt;&gt;"","'Habit' : "&amp;"'"&amp;N19&amp;"'","")</f>
        <v/>
      </c>
      <c r="BB19" s="6" t="str">
        <f>IF(P19&lt;&gt;"","'Habit' : "&amp;"'"&amp;P19&amp;"'","")</f>
        <v/>
      </c>
      <c r="BC19" s="6" t="str">
        <f>IF(Q19&lt;&gt;"","'Habit' : "&amp;"'"&amp;Q19&amp;"'","")</f>
        <v/>
      </c>
      <c r="BE19" s="6" t="str">
        <f t="shared" si="8"/>
        <v/>
      </c>
      <c r="BF19" s="6" t="str">
        <f t="shared" si="9"/>
        <v/>
      </c>
      <c r="BG19" s="6" t="str">
        <f t="shared" si="10"/>
        <v/>
      </c>
      <c r="BH19" s="6" t="str">
        <f t="shared" si="11"/>
        <v/>
      </c>
      <c r="BI19" s="6" t="str">
        <f t="shared" si="12"/>
        <v/>
      </c>
      <c r="BJ19" s="6" t="str">
        <f t="shared" si="13"/>
        <v/>
      </c>
      <c r="BK19" s="8" t="str">
        <f t="shared" si="14"/>
        <v/>
      </c>
    </row>
    <row r="20" spans="6:63" x14ac:dyDescent="0.25">
      <c r="F20" s="3"/>
      <c r="W20" s="3"/>
      <c r="X20" s="3"/>
      <c r="AD20" s="17" t="str">
        <f>RIGHT(S20,5)</f>
        <v/>
      </c>
      <c r="AL20" t="str">
        <f t="shared" si="0"/>
        <v/>
      </c>
      <c r="AM20" t="str">
        <f t="shared" si="1"/>
        <v/>
      </c>
      <c r="AP20" s="6" t="str">
        <f>IF(R20&lt;&gt;"","&lt;a href='https://www.inaturalist.org/observations/"&amp;R20&amp;" 'target='_blank' style='color: blue'&gt;iNaturalist Record: "&amp;R20&amp;"&lt;/a&gt; ","")</f>
        <v/>
      </c>
      <c r="AQ20" s="6" t="str">
        <f>IF(N20&lt;&gt;"","Habit: "&amp;N20&amp;". ","")</f>
        <v/>
      </c>
      <c r="AR20" s="6" t="str">
        <f>IF(P20&lt;&gt;"","Odor: "&amp;P20&amp;". ","")</f>
        <v/>
      </c>
      <c r="AS20" s="7" t="str">
        <f>IF(Q20&lt;&gt;"","Taste: "&amp;Q20&amp;". ","")</f>
        <v/>
      </c>
      <c r="AT20" s="8" t="str">
        <f>IF(X20&lt;&gt;"","Sporocarp: "&amp;X20&amp;". ","")</f>
        <v/>
      </c>
      <c r="AU20" s="7" t="str">
        <f t="shared" si="2"/>
        <v/>
      </c>
      <c r="AV20" s="7" t="str">
        <f t="shared" si="3"/>
        <v/>
      </c>
      <c r="AW20" s="7" t="str">
        <f t="shared" si="4"/>
        <v/>
      </c>
      <c r="AX20" s="7" t="str">
        <f t="shared" si="5"/>
        <v/>
      </c>
      <c r="AY20" s="7" t="str">
        <f t="shared" si="6"/>
        <v/>
      </c>
      <c r="AZ20" s="6" t="str">
        <f t="shared" si="7"/>
        <v/>
      </c>
      <c r="BA20" s="6" t="str">
        <f>IF(N20&lt;&gt;"","'Habit' : "&amp;"'"&amp;N20&amp;"'","")</f>
        <v/>
      </c>
      <c r="BB20" s="6" t="str">
        <f>IF(P20&lt;&gt;"","'Habit' : "&amp;"'"&amp;P20&amp;"'","")</f>
        <v/>
      </c>
      <c r="BC20" s="6" t="str">
        <f>IF(Q20&lt;&gt;"","'Habit' : "&amp;"'"&amp;Q20&amp;"'","")</f>
        <v/>
      </c>
      <c r="BE20" s="6" t="str">
        <f t="shared" si="8"/>
        <v/>
      </c>
      <c r="BF20" s="6" t="str">
        <f t="shared" si="9"/>
        <v/>
      </c>
      <c r="BG20" s="6" t="str">
        <f t="shared" si="10"/>
        <v/>
      </c>
      <c r="BH20" s="6" t="str">
        <f t="shared" si="11"/>
        <v/>
      </c>
      <c r="BI20" s="6" t="str">
        <f t="shared" si="12"/>
        <v/>
      </c>
      <c r="BJ20" s="6" t="str">
        <f t="shared" si="13"/>
        <v/>
      </c>
      <c r="BK20" s="8" t="str">
        <f t="shared" si="14"/>
        <v/>
      </c>
    </row>
    <row r="21" spans="6:63" x14ac:dyDescent="0.25">
      <c r="F21" s="3"/>
      <c r="W21" s="3"/>
      <c r="X21" s="3"/>
      <c r="AD21" s="17" t="str">
        <f>RIGHT(S21,5)</f>
        <v/>
      </c>
      <c r="AL21" t="str">
        <f t="shared" si="0"/>
        <v/>
      </c>
      <c r="AM21" t="str">
        <f t="shared" si="1"/>
        <v/>
      </c>
      <c r="AP21" s="6" t="str">
        <f>IF(R21&lt;&gt;"","&lt;a href='https://www.inaturalist.org/observations/"&amp;R21&amp;" 'target='_blank' style='color: blue'&gt;iNaturalist Record: "&amp;R21&amp;"&lt;/a&gt; ","")</f>
        <v/>
      </c>
      <c r="AQ21" s="6" t="str">
        <f>IF(N21&lt;&gt;"","Habit: "&amp;N21&amp;". ","")</f>
        <v/>
      </c>
      <c r="AR21" s="6" t="str">
        <f>IF(P21&lt;&gt;"","Odor: "&amp;P21&amp;". ","")</f>
        <v/>
      </c>
      <c r="AS21" s="7" t="str">
        <f>IF(Q21&lt;&gt;"","Taste: "&amp;Q21&amp;". ","")</f>
        <v/>
      </c>
      <c r="AT21" s="8" t="str">
        <f>IF(X21&lt;&gt;"","Sporocarp: "&amp;X21&amp;". ","")</f>
        <v/>
      </c>
      <c r="AU21" s="7" t="str">
        <f t="shared" si="2"/>
        <v/>
      </c>
      <c r="AV21" s="7" t="str">
        <f t="shared" si="3"/>
        <v/>
      </c>
      <c r="AW21" s="7" t="str">
        <f t="shared" si="4"/>
        <v/>
      </c>
      <c r="AX21" s="7" t="str">
        <f t="shared" si="5"/>
        <v/>
      </c>
      <c r="AY21" s="7" t="str">
        <f t="shared" si="6"/>
        <v/>
      </c>
      <c r="AZ21" s="6" t="str">
        <f t="shared" si="7"/>
        <v/>
      </c>
      <c r="BA21" s="6" t="str">
        <f>IF(N21&lt;&gt;"","'Habit' : "&amp;"'"&amp;N21&amp;"'","")</f>
        <v/>
      </c>
      <c r="BB21" s="6" t="str">
        <f>IF(P21&lt;&gt;"","'Habit' : "&amp;"'"&amp;P21&amp;"'","")</f>
        <v/>
      </c>
      <c r="BC21" s="6" t="str">
        <f>IF(Q21&lt;&gt;"","'Habit' : "&amp;"'"&amp;Q21&amp;"'","")</f>
        <v/>
      </c>
      <c r="BE21" s="6" t="str">
        <f t="shared" si="8"/>
        <v/>
      </c>
      <c r="BF21" s="6" t="str">
        <f t="shared" si="9"/>
        <v/>
      </c>
      <c r="BG21" s="6" t="str">
        <f t="shared" si="10"/>
        <v/>
      </c>
      <c r="BH21" s="6" t="str">
        <f t="shared" si="11"/>
        <v/>
      </c>
      <c r="BI21" s="6" t="str">
        <f t="shared" si="12"/>
        <v/>
      </c>
      <c r="BJ21" s="6" t="str">
        <f t="shared" si="13"/>
        <v/>
      </c>
      <c r="BK21" s="8" t="str">
        <f t="shared" si="14"/>
        <v/>
      </c>
    </row>
    <row r="22" spans="6:63" x14ac:dyDescent="0.25">
      <c r="F22" s="3"/>
      <c r="W22" s="3"/>
      <c r="X22" s="3"/>
      <c r="AD22" s="17" t="str">
        <f>RIGHT(S22,5)</f>
        <v/>
      </c>
      <c r="AL22" t="str">
        <f t="shared" si="0"/>
        <v/>
      </c>
      <c r="AM22" t="str">
        <f t="shared" si="1"/>
        <v/>
      </c>
      <c r="AP22" s="6" t="str">
        <f>IF(R22&lt;&gt;"","&lt;a href='https://www.inaturalist.org/observations/"&amp;R22&amp;" 'target='_blank' style='color: blue'&gt;iNaturalist Record: "&amp;R22&amp;"&lt;/a&gt; ","")</f>
        <v/>
      </c>
      <c r="AQ22" s="6" t="str">
        <f>IF(N22&lt;&gt;"","Habit: "&amp;N22&amp;". ","")</f>
        <v/>
      </c>
      <c r="AR22" s="6" t="str">
        <f>IF(P22&lt;&gt;"","Odor: "&amp;P22&amp;". ","")</f>
        <v/>
      </c>
      <c r="AS22" s="7" t="str">
        <f>IF(Q22&lt;&gt;"","Taste: "&amp;Q22&amp;". ","")</f>
        <v/>
      </c>
      <c r="AT22" s="8" t="str">
        <f>IF(X22&lt;&gt;"","Sporocarp: "&amp;X22&amp;". ","")</f>
        <v/>
      </c>
      <c r="AU22" s="7" t="str">
        <f t="shared" si="2"/>
        <v/>
      </c>
      <c r="AV22" s="7" t="str">
        <f t="shared" si="3"/>
        <v/>
      </c>
      <c r="AW22" s="7" t="str">
        <f t="shared" si="4"/>
        <v/>
      </c>
      <c r="AX22" s="7" t="str">
        <f t="shared" si="5"/>
        <v/>
      </c>
      <c r="AY22" s="7" t="str">
        <f t="shared" si="6"/>
        <v/>
      </c>
      <c r="AZ22" s="6" t="str">
        <f t="shared" si="7"/>
        <v/>
      </c>
      <c r="BA22" s="6" t="str">
        <f>IF(N22&lt;&gt;"","'Habit' : "&amp;"'"&amp;N22&amp;"'","")</f>
        <v/>
      </c>
      <c r="BB22" s="6" t="str">
        <f>IF(P22&lt;&gt;"","'Habit' : "&amp;"'"&amp;P22&amp;"'","")</f>
        <v/>
      </c>
      <c r="BC22" s="6" t="str">
        <f>IF(Q22&lt;&gt;"","'Habit' : "&amp;"'"&amp;Q22&amp;"'","")</f>
        <v/>
      </c>
      <c r="BE22" s="6" t="str">
        <f t="shared" si="8"/>
        <v/>
      </c>
      <c r="BF22" s="6" t="str">
        <f t="shared" si="9"/>
        <v/>
      </c>
      <c r="BG22" s="6" t="str">
        <f t="shared" si="10"/>
        <v/>
      </c>
      <c r="BH22" s="6" t="str">
        <f t="shared" si="11"/>
        <v/>
      </c>
      <c r="BI22" s="6" t="str">
        <f t="shared" si="12"/>
        <v/>
      </c>
      <c r="BJ22" s="6" t="str">
        <f t="shared" si="13"/>
        <v/>
      </c>
      <c r="BK22" s="8" t="str">
        <f t="shared" si="14"/>
        <v/>
      </c>
    </row>
    <row r="23" spans="6:63" x14ac:dyDescent="0.25">
      <c r="F23" s="3"/>
      <c r="W23" s="3"/>
      <c r="X23" s="3"/>
      <c r="AD23" s="17" t="str">
        <f>RIGHT(S23,5)</f>
        <v/>
      </c>
      <c r="AL23" t="str">
        <f t="shared" si="0"/>
        <v/>
      </c>
      <c r="AM23" t="str">
        <f t="shared" si="1"/>
        <v/>
      </c>
      <c r="AP23" s="6" t="str">
        <f>IF(R23&lt;&gt;"","&lt;a href='https://www.inaturalist.org/observations/"&amp;R23&amp;" 'target='_blank' style='color: blue'&gt;iNaturalist Record: "&amp;R23&amp;"&lt;/a&gt; ","")</f>
        <v/>
      </c>
      <c r="AQ23" s="6" t="str">
        <f>IF(N23&lt;&gt;"","Habit: "&amp;N23&amp;". ","")</f>
        <v/>
      </c>
      <c r="AR23" s="6" t="str">
        <f>IF(P23&lt;&gt;"","Odor: "&amp;P23&amp;". ","")</f>
        <v/>
      </c>
      <c r="AS23" s="7" t="str">
        <f>IF(Q23&lt;&gt;"","Taste: "&amp;Q23&amp;". ","")</f>
        <v/>
      </c>
      <c r="AT23" s="8" t="str">
        <f>IF(X23&lt;&gt;"","Sporocarp: "&amp;X23&amp;". ","")</f>
        <v/>
      </c>
      <c r="AU23" s="7" t="str">
        <f t="shared" si="2"/>
        <v/>
      </c>
      <c r="AV23" s="7" t="str">
        <f t="shared" si="3"/>
        <v/>
      </c>
      <c r="AW23" s="7" t="str">
        <f t="shared" si="4"/>
        <v/>
      </c>
      <c r="AX23" s="7" t="str">
        <f t="shared" si="5"/>
        <v/>
      </c>
      <c r="AY23" s="7" t="str">
        <f t="shared" si="6"/>
        <v/>
      </c>
      <c r="AZ23" s="6" t="str">
        <f t="shared" si="7"/>
        <v/>
      </c>
      <c r="BA23" s="6" t="str">
        <f>IF(N23&lt;&gt;"","'Habit' : "&amp;"'"&amp;N23&amp;"'","")</f>
        <v/>
      </c>
      <c r="BB23" s="6" t="str">
        <f>IF(P23&lt;&gt;"","'Habit' : "&amp;"'"&amp;P23&amp;"'","")</f>
        <v/>
      </c>
      <c r="BC23" s="6" t="str">
        <f>IF(Q23&lt;&gt;"","'Habit' : "&amp;"'"&amp;Q23&amp;"'","")</f>
        <v/>
      </c>
      <c r="BE23" s="6" t="str">
        <f t="shared" si="8"/>
        <v/>
      </c>
      <c r="BF23" s="6" t="str">
        <f t="shared" si="9"/>
        <v/>
      </c>
      <c r="BG23" s="6" t="str">
        <f t="shared" si="10"/>
        <v/>
      </c>
      <c r="BH23" s="6" t="str">
        <f t="shared" si="11"/>
        <v/>
      </c>
      <c r="BI23" s="6" t="str">
        <f t="shared" si="12"/>
        <v/>
      </c>
      <c r="BJ23" s="6" t="str">
        <f t="shared" si="13"/>
        <v/>
      </c>
      <c r="BK23" s="8" t="str">
        <f t="shared" si="14"/>
        <v/>
      </c>
    </row>
    <row r="24" spans="6:63" x14ac:dyDescent="0.25">
      <c r="F24" s="3"/>
      <c r="W24" s="3"/>
      <c r="X24" s="3"/>
      <c r="AD24" s="17" t="str">
        <f>RIGHT(S24,5)</f>
        <v/>
      </c>
      <c r="AL24" t="str">
        <f t="shared" si="0"/>
        <v/>
      </c>
      <c r="AM24" t="str">
        <f t="shared" si="1"/>
        <v/>
      </c>
      <c r="AP24" s="6" t="str">
        <f>IF(R24&lt;&gt;"","&lt;a href='https://www.inaturalist.org/observations/"&amp;R24&amp;" 'target='_blank' style='color: blue'&gt;iNaturalist Record: "&amp;R24&amp;"&lt;/a&gt; ","")</f>
        <v/>
      </c>
      <c r="AQ24" s="6" t="str">
        <f>IF(N24&lt;&gt;"","Habit: "&amp;N24&amp;". ","")</f>
        <v/>
      </c>
      <c r="AR24" s="6" t="str">
        <f>IF(P24&lt;&gt;"","Odor: "&amp;P24&amp;". ","")</f>
        <v/>
      </c>
      <c r="AS24" s="7" t="str">
        <f>IF(Q24&lt;&gt;"","Taste: "&amp;Q24&amp;". ","")</f>
        <v/>
      </c>
      <c r="AT24" s="8" t="str">
        <f>IF(X24&lt;&gt;"","Sporocarp: "&amp;X24&amp;". ","")</f>
        <v/>
      </c>
      <c r="AU24" s="7" t="str">
        <f t="shared" si="2"/>
        <v/>
      </c>
      <c r="AV24" s="7" t="str">
        <f t="shared" si="3"/>
        <v/>
      </c>
      <c r="AW24" s="7" t="str">
        <f t="shared" si="4"/>
        <v/>
      </c>
      <c r="AX24" s="7" t="str">
        <f t="shared" si="5"/>
        <v/>
      </c>
      <c r="AY24" s="7" t="str">
        <f t="shared" si="6"/>
        <v/>
      </c>
      <c r="AZ24" s="6" t="str">
        <f t="shared" si="7"/>
        <v/>
      </c>
      <c r="BA24" s="6" t="str">
        <f>IF(N24&lt;&gt;"","'Habit' : "&amp;"'"&amp;N24&amp;"'","")</f>
        <v/>
      </c>
      <c r="BB24" s="6" t="str">
        <f>IF(P24&lt;&gt;"","'Habit' : "&amp;"'"&amp;P24&amp;"'","")</f>
        <v/>
      </c>
      <c r="BC24" s="6" t="str">
        <f>IF(Q24&lt;&gt;"","'Habit' : "&amp;"'"&amp;Q24&amp;"'","")</f>
        <v/>
      </c>
      <c r="BE24" s="6" t="str">
        <f t="shared" si="8"/>
        <v/>
      </c>
      <c r="BF24" s="6" t="str">
        <f t="shared" si="9"/>
        <v/>
      </c>
      <c r="BG24" s="6" t="str">
        <f t="shared" si="10"/>
        <v/>
      </c>
      <c r="BH24" s="6" t="str">
        <f t="shared" si="11"/>
        <v/>
      </c>
      <c r="BI24" s="6" t="str">
        <f t="shared" si="12"/>
        <v/>
      </c>
      <c r="BJ24" s="6" t="str">
        <f t="shared" si="13"/>
        <v/>
      </c>
      <c r="BK24" s="8" t="str">
        <f t="shared" si="14"/>
        <v/>
      </c>
    </row>
    <row r="25" spans="6:63" x14ac:dyDescent="0.25">
      <c r="F25" s="3"/>
      <c r="W25" s="3"/>
      <c r="X25" s="3"/>
      <c r="AD25" s="17" t="str">
        <f>RIGHT(S25,5)</f>
        <v/>
      </c>
      <c r="AL25" t="str">
        <f t="shared" si="0"/>
        <v/>
      </c>
      <c r="AM25" t="str">
        <f t="shared" si="1"/>
        <v/>
      </c>
      <c r="AP25" s="6" t="str">
        <f>IF(R25&lt;&gt;"","&lt;a href='https://www.inaturalist.org/observations/"&amp;R25&amp;" 'target='_blank' style='color: blue'&gt;iNaturalist Record: "&amp;R25&amp;"&lt;/a&gt; ","")</f>
        <v/>
      </c>
      <c r="AQ25" s="6" t="str">
        <f>IF(N25&lt;&gt;"","Habit: "&amp;N25&amp;". ","")</f>
        <v/>
      </c>
      <c r="AR25" s="6" t="str">
        <f>IF(P25&lt;&gt;"","Odor: "&amp;P25&amp;". ","")</f>
        <v/>
      </c>
      <c r="AS25" s="7" t="str">
        <f>IF(Q25&lt;&gt;"","Taste: "&amp;Q25&amp;". ","")</f>
        <v/>
      </c>
      <c r="AT25" s="8" t="str">
        <f>IF(X25&lt;&gt;"","Sporocarp: "&amp;X25&amp;". ","")</f>
        <v/>
      </c>
      <c r="AU25" s="7" t="str">
        <f t="shared" si="2"/>
        <v/>
      </c>
      <c r="AV25" s="7" t="str">
        <f t="shared" si="3"/>
        <v/>
      </c>
      <c r="AW25" s="7" t="str">
        <f t="shared" si="4"/>
        <v/>
      </c>
      <c r="AX25" s="7" t="str">
        <f t="shared" si="5"/>
        <v/>
      </c>
      <c r="AY25" s="7" t="str">
        <f t="shared" si="6"/>
        <v/>
      </c>
      <c r="AZ25" s="6" t="str">
        <f t="shared" si="7"/>
        <v/>
      </c>
      <c r="BA25" s="6" t="str">
        <f>IF(N25&lt;&gt;"","'Habit' : "&amp;"'"&amp;N25&amp;"'","")</f>
        <v/>
      </c>
      <c r="BB25" s="6" t="str">
        <f>IF(P25&lt;&gt;"","'Habit' : "&amp;"'"&amp;P25&amp;"'","")</f>
        <v/>
      </c>
      <c r="BC25" s="6" t="str">
        <f>IF(Q25&lt;&gt;"","'Habit' : "&amp;"'"&amp;Q25&amp;"'","")</f>
        <v/>
      </c>
      <c r="BE25" s="6" t="str">
        <f t="shared" si="8"/>
        <v/>
      </c>
      <c r="BF25" s="6" t="str">
        <f t="shared" si="9"/>
        <v/>
      </c>
      <c r="BG25" s="6" t="str">
        <f t="shared" si="10"/>
        <v/>
      </c>
      <c r="BH25" s="6" t="str">
        <f t="shared" si="11"/>
        <v/>
      </c>
      <c r="BI25" s="6" t="str">
        <f t="shared" si="12"/>
        <v/>
      </c>
      <c r="BJ25" s="6" t="str">
        <f t="shared" si="13"/>
        <v/>
      </c>
      <c r="BK25" s="8" t="str">
        <f t="shared" si="14"/>
        <v/>
      </c>
    </row>
    <row r="26" spans="6:63" x14ac:dyDescent="0.25">
      <c r="F26" s="3"/>
      <c r="AD26" s="17" t="str">
        <f>RIGHT(S26,5)</f>
        <v/>
      </c>
      <c r="AL26" t="str">
        <f t="shared" si="0"/>
        <v/>
      </c>
      <c r="AM26" t="str">
        <f t="shared" si="1"/>
        <v/>
      </c>
      <c r="AP26" s="6" t="str">
        <f>IF(R26&lt;&gt;"","&lt;a href='https://www.inaturalist.org/observations/"&amp;R26&amp;" 'target='_blank' style='color: blue'&gt;iNaturalist Record: "&amp;R26&amp;"&lt;/a&gt; ","")</f>
        <v/>
      </c>
      <c r="AQ26" s="6" t="str">
        <f>IF(N26&lt;&gt;"","Habit: "&amp;N26&amp;". ","")</f>
        <v/>
      </c>
      <c r="AR26" s="6" t="str">
        <f>IF(P26&lt;&gt;"","Odor: "&amp;P26&amp;". ","")</f>
        <v/>
      </c>
      <c r="AS26" s="7" t="str">
        <f>IF(Q26&lt;&gt;"","Taste: "&amp;Q26&amp;". ","")</f>
        <v/>
      </c>
      <c r="AT26" s="8" t="str">
        <f>IF(X26&lt;&gt;"","Sporocarp: "&amp;X26&amp;". ","")</f>
        <v/>
      </c>
      <c r="AU26" s="7" t="str">
        <f t="shared" si="2"/>
        <v/>
      </c>
      <c r="AV26" s="7" t="str">
        <f t="shared" si="3"/>
        <v/>
      </c>
      <c r="AW26" s="7" t="str">
        <f t="shared" si="4"/>
        <v/>
      </c>
      <c r="AX26" s="7" t="str">
        <f t="shared" si="5"/>
        <v/>
      </c>
      <c r="AY26" s="7" t="str">
        <f t="shared" si="6"/>
        <v/>
      </c>
      <c r="AZ26" s="6" t="str">
        <f t="shared" si="7"/>
        <v/>
      </c>
      <c r="BA26" s="6" t="str">
        <f>IF(N26&lt;&gt;"","'Habit' : "&amp;"'"&amp;N26&amp;"'","")</f>
        <v/>
      </c>
      <c r="BB26" s="6" t="str">
        <f>IF(P26&lt;&gt;"","'Habit' : "&amp;"'"&amp;P26&amp;"'","")</f>
        <v/>
      </c>
      <c r="BC26" s="6" t="str">
        <f>IF(Q26&lt;&gt;"","'Habit' : "&amp;"'"&amp;Q26&amp;"'","")</f>
        <v/>
      </c>
      <c r="BE26" s="6" t="str">
        <f t="shared" si="8"/>
        <v/>
      </c>
      <c r="BF26" s="6" t="str">
        <f t="shared" si="9"/>
        <v/>
      </c>
      <c r="BG26" s="6" t="str">
        <f t="shared" si="10"/>
        <v/>
      </c>
      <c r="BH26" s="6" t="str">
        <f t="shared" si="11"/>
        <v/>
      </c>
      <c r="BI26" s="6" t="str">
        <f t="shared" si="12"/>
        <v/>
      </c>
      <c r="BJ26" s="6" t="str">
        <f t="shared" si="13"/>
        <v/>
      </c>
      <c r="BK26" s="8" t="str">
        <f t="shared" si="14"/>
        <v/>
      </c>
    </row>
    <row r="27" spans="6:63" x14ac:dyDescent="0.25">
      <c r="AD27" s="17" t="str">
        <f>RIGHT(S27,5)</f>
        <v/>
      </c>
      <c r="AL27" t="str">
        <f t="shared" si="0"/>
        <v/>
      </c>
      <c r="AM27" t="str">
        <f t="shared" si="1"/>
        <v/>
      </c>
      <c r="AP27" s="6" t="str">
        <f>IF(R27&lt;&gt;"","&lt;a href='https://www.inaturalist.org/observations/"&amp;R27&amp;" 'target='_blank' style='color: blue'&gt;iNaturalist Record: "&amp;R27&amp;"&lt;/a&gt; ","")</f>
        <v/>
      </c>
      <c r="AQ27" s="6" t="str">
        <f>IF(N27&lt;&gt;"","Habit: "&amp;N27&amp;". ","")</f>
        <v/>
      </c>
      <c r="AR27" s="6" t="str">
        <f>IF(P27&lt;&gt;"","Odor: "&amp;P27&amp;". ","")</f>
        <v/>
      </c>
      <c r="AS27" s="7" t="str">
        <f>IF(Q27&lt;&gt;"","Taste: "&amp;Q27&amp;". ","")</f>
        <v/>
      </c>
      <c r="AT27" s="8" t="str">
        <f>IF(X27&lt;&gt;"","Sporocarp: "&amp;X27&amp;". ","")</f>
        <v/>
      </c>
      <c r="AU27" s="7" t="str">
        <f t="shared" si="2"/>
        <v/>
      </c>
      <c r="AV27" s="7" t="str">
        <f t="shared" si="3"/>
        <v/>
      </c>
      <c r="AW27" s="7" t="str">
        <f t="shared" si="4"/>
        <v/>
      </c>
      <c r="AX27" s="7" t="str">
        <f t="shared" si="5"/>
        <v/>
      </c>
      <c r="AY27" s="7" t="str">
        <f t="shared" si="6"/>
        <v/>
      </c>
      <c r="AZ27" s="6" t="str">
        <f t="shared" si="7"/>
        <v/>
      </c>
      <c r="BA27" s="6" t="str">
        <f>IF(N27&lt;&gt;"","'Habit' : "&amp;"'"&amp;N27&amp;"'","")</f>
        <v/>
      </c>
      <c r="BB27" s="6" t="str">
        <f>IF(P27&lt;&gt;"","'Habit' : "&amp;"'"&amp;P27&amp;"'","")</f>
        <v/>
      </c>
      <c r="BC27" s="6" t="str">
        <f>IF(Q27&lt;&gt;"","'Habit' : "&amp;"'"&amp;Q27&amp;"'","")</f>
        <v/>
      </c>
      <c r="BE27" s="6" t="str">
        <f t="shared" si="8"/>
        <v/>
      </c>
      <c r="BF27" s="6" t="str">
        <f t="shared" si="9"/>
        <v/>
      </c>
      <c r="BG27" s="6" t="str">
        <f t="shared" si="10"/>
        <v/>
      </c>
      <c r="BH27" s="6" t="str">
        <f t="shared" si="11"/>
        <v/>
      </c>
      <c r="BI27" s="6" t="str">
        <f t="shared" si="12"/>
        <v/>
      </c>
      <c r="BJ27" s="6" t="str">
        <f t="shared" si="13"/>
        <v/>
      </c>
      <c r="BK27" s="8" t="str">
        <f t="shared" si="14"/>
        <v/>
      </c>
    </row>
    <row r="28" spans="6:63" x14ac:dyDescent="0.25">
      <c r="AD28" s="17" t="str">
        <f>RIGHT(S28,5)</f>
        <v/>
      </c>
      <c r="AL28" t="str">
        <f t="shared" si="0"/>
        <v/>
      </c>
      <c r="AM28" t="str">
        <f t="shared" si="1"/>
        <v/>
      </c>
      <c r="AP28" s="6" t="str">
        <f>IF(R28&lt;&gt;"","&lt;a href='https://www.inaturalist.org/observations/"&amp;R28&amp;" 'target='_blank' style='color: blue'&gt;iNaturalist Record: "&amp;R28&amp;"&lt;/a&gt; ","")</f>
        <v/>
      </c>
      <c r="AQ28" s="6" t="str">
        <f>IF(N28&lt;&gt;"","Habit: "&amp;N28&amp;". ","")</f>
        <v/>
      </c>
      <c r="AR28" s="6" t="str">
        <f>IF(P28&lt;&gt;"","Odor: "&amp;P28&amp;". ","")</f>
        <v/>
      </c>
      <c r="AS28" s="7" t="str">
        <f>IF(Q28&lt;&gt;"","Taste: "&amp;Q28&amp;". ","")</f>
        <v/>
      </c>
      <c r="AT28" s="8" t="str">
        <f>IF(X28&lt;&gt;"","Sporocarp: "&amp;X28&amp;". ","")</f>
        <v/>
      </c>
      <c r="AU28" s="7" t="str">
        <f t="shared" si="2"/>
        <v/>
      </c>
      <c r="AV28" s="7" t="str">
        <f t="shared" si="3"/>
        <v/>
      </c>
      <c r="AW28" s="7" t="str">
        <f t="shared" si="4"/>
        <v/>
      </c>
      <c r="AX28" s="7" t="str">
        <f t="shared" si="5"/>
        <v/>
      </c>
      <c r="AY28" s="7" t="str">
        <f t="shared" si="6"/>
        <v/>
      </c>
      <c r="AZ28" s="6" t="str">
        <f t="shared" si="7"/>
        <v/>
      </c>
      <c r="BA28" s="6" t="str">
        <f>IF(N28&lt;&gt;"","'Habit' : "&amp;"'"&amp;N28&amp;"'","")</f>
        <v/>
      </c>
      <c r="BB28" s="6" t="str">
        <f>IF(P28&lt;&gt;"","'Habit' : "&amp;"'"&amp;P28&amp;"'","")</f>
        <v/>
      </c>
      <c r="BC28" s="6" t="str">
        <f>IF(Q28&lt;&gt;"","'Habit' : "&amp;"'"&amp;Q28&amp;"'","")</f>
        <v/>
      </c>
      <c r="BE28" s="6" t="str">
        <f t="shared" si="8"/>
        <v/>
      </c>
      <c r="BF28" s="6" t="str">
        <f t="shared" si="9"/>
        <v/>
      </c>
      <c r="BG28" s="6" t="str">
        <f t="shared" si="10"/>
        <v/>
      </c>
      <c r="BH28" s="6" t="str">
        <f t="shared" si="11"/>
        <v/>
      </c>
      <c r="BI28" s="6" t="str">
        <f t="shared" si="12"/>
        <v/>
      </c>
      <c r="BJ28" s="6" t="str">
        <f t="shared" si="13"/>
        <v/>
      </c>
      <c r="BK28" s="8" t="str">
        <f t="shared" si="14"/>
        <v/>
      </c>
    </row>
    <row r="29" spans="6:63" x14ac:dyDescent="0.25">
      <c r="AD29" s="17" t="str">
        <f>RIGHT(S29,5)</f>
        <v/>
      </c>
      <c r="AL29" t="str">
        <f t="shared" si="0"/>
        <v/>
      </c>
      <c r="AM29" t="str">
        <f t="shared" si="1"/>
        <v/>
      </c>
      <c r="AP29" s="6" t="str">
        <f>IF(R29&lt;&gt;"","&lt;a href='https://www.inaturalist.org/observations/"&amp;R29&amp;" 'target='_blank' style='color: blue'&gt;iNaturalist Record: "&amp;R29&amp;"&lt;/a&gt; ","")</f>
        <v/>
      </c>
      <c r="AQ29" s="6" t="str">
        <f>IF(N29&lt;&gt;"","Habit: "&amp;N29&amp;". ","")</f>
        <v/>
      </c>
      <c r="AR29" s="6" t="str">
        <f>IF(P29&lt;&gt;"","Odor: "&amp;P29&amp;". ","")</f>
        <v/>
      </c>
      <c r="AS29" s="7" t="str">
        <f>IF(Q29&lt;&gt;"","Taste: "&amp;Q29&amp;". ","")</f>
        <v/>
      </c>
      <c r="AT29" s="8" t="str">
        <f>IF(X29&lt;&gt;"","Sporocarp: "&amp;X29&amp;". ","")</f>
        <v/>
      </c>
      <c r="AU29" s="7" t="str">
        <f t="shared" si="2"/>
        <v/>
      </c>
      <c r="AV29" s="7" t="str">
        <f t="shared" si="3"/>
        <v/>
      </c>
      <c r="AW29" s="7" t="str">
        <f t="shared" si="4"/>
        <v/>
      </c>
      <c r="AX29" s="7" t="str">
        <f t="shared" si="5"/>
        <v/>
      </c>
      <c r="AY29" s="7" t="str">
        <f t="shared" si="6"/>
        <v/>
      </c>
      <c r="AZ29" s="6" t="str">
        <f t="shared" si="7"/>
        <v/>
      </c>
      <c r="BA29" s="6" t="str">
        <f>IF(N29&lt;&gt;"","'Habit' : "&amp;"'"&amp;N29&amp;"'","")</f>
        <v/>
      </c>
      <c r="BB29" s="6" t="str">
        <f>IF(P29&lt;&gt;"","'Habit' : "&amp;"'"&amp;P29&amp;"'","")</f>
        <v/>
      </c>
      <c r="BC29" s="6" t="str">
        <f>IF(Q29&lt;&gt;"","'Habit' : "&amp;"'"&amp;Q29&amp;"'","")</f>
        <v/>
      </c>
      <c r="BE29" s="6" t="str">
        <f t="shared" si="8"/>
        <v/>
      </c>
      <c r="BF29" s="6" t="str">
        <f t="shared" si="9"/>
        <v/>
      </c>
      <c r="BG29" s="6" t="str">
        <f t="shared" si="10"/>
        <v/>
      </c>
      <c r="BH29" s="6" t="str">
        <f t="shared" si="11"/>
        <v/>
      </c>
      <c r="BI29" s="6" t="str">
        <f t="shared" si="12"/>
        <v/>
      </c>
      <c r="BJ29" s="6" t="str">
        <f t="shared" si="13"/>
        <v/>
      </c>
      <c r="BK29" s="8" t="str">
        <f t="shared" si="14"/>
        <v/>
      </c>
    </row>
    <row r="30" spans="6:63" x14ac:dyDescent="0.25">
      <c r="AD30" s="17" t="str">
        <f>RIGHT(S30,5)</f>
        <v/>
      </c>
      <c r="AL30" t="str">
        <f t="shared" si="0"/>
        <v/>
      </c>
      <c r="AM30" t="str">
        <f t="shared" si="1"/>
        <v/>
      </c>
      <c r="AP30" s="6" t="str">
        <f>IF(R30&lt;&gt;"","&lt;a href='https://www.inaturalist.org/observations/"&amp;R30&amp;" 'target='_blank' style='color: blue'&gt;iNaturalist Record: "&amp;R30&amp;"&lt;/a&gt; ","")</f>
        <v/>
      </c>
      <c r="AQ30" s="6" t="str">
        <f>IF(N30&lt;&gt;"","Habit: "&amp;N30&amp;". ","")</f>
        <v/>
      </c>
      <c r="AR30" s="6" t="str">
        <f>IF(P30&lt;&gt;"","Odor: "&amp;P30&amp;". ","")</f>
        <v/>
      </c>
      <c r="AS30" s="7" t="str">
        <f>IF(Q30&lt;&gt;"","Taste: "&amp;Q30&amp;". ","")</f>
        <v/>
      </c>
      <c r="AT30" s="8" t="str">
        <f>IF(X30&lt;&gt;"","Sporocarp: "&amp;X30&amp;". ","")</f>
        <v/>
      </c>
      <c r="AU30" s="7" t="str">
        <f t="shared" si="2"/>
        <v/>
      </c>
      <c r="AV30" s="7" t="str">
        <f t="shared" si="3"/>
        <v/>
      </c>
      <c r="AW30" s="7" t="str">
        <f t="shared" si="4"/>
        <v/>
      </c>
      <c r="AX30" s="7" t="str">
        <f t="shared" si="5"/>
        <v/>
      </c>
      <c r="AY30" s="7" t="str">
        <f t="shared" si="6"/>
        <v/>
      </c>
      <c r="AZ30" s="6" t="str">
        <f t="shared" si="7"/>
        <v/>
      </c>
      <c r="BA30" s="6" t="str">
        <f>IF(N30&lt;&gt;"","'Habit' : "&amp;"'"&amp;N30&amp;"'","")</f>
        <v/>
      </c>
      <c r="BB30" s="6" t="str">
        <f>IF(P30&lt;&gt;"","'Habit' : "&amp;"'"&amp;P30&amp;"'","")</f>
        <v/>
      </c>
      <c r="BC30" s="6" t="str">
        <f>IF(Q30&lt;&gt;"","'Habit' : "&amp;"'"&amp;Q30&amp;"'","")</f>
        <v/>
      </c>
      <c r="BE30" s="6" t="str">
        <f t="shared" si="8"/>
        <v/>
      </c>
      <c r="BF30" s="6" t="str">
        <f t="shared" si="9"/>
        <v/>
      </c>
      <c r="BG30" s="6" t="str">
        <f t="shared" si="10"/>
        <v/>
      </c>
      <c r="BH30" s="6" t="str">
        <f t="shared" si="11"/>
        <v/>
      </c>
      <c r="BI30" s="6" t="str">
        <f t="shared" si="12"/>
        <v/>
      </c>
      <c r="BJ30" s="6" t="str">
        <f t="shared" si="13"/>
        <v/>
      </c>
      <c r="BK30" s="8" t="str">
        <f t="shared" si="14"/>
        <v/>
      </c>
    </row>
    <row r="31" spans="6:63" x14ac:dyDescent="0.25">
      <c r="AD31" s="17" t="str">
        <f>RIGHT(S31,5)</f>
        <v/>
      </c>
      <c r="AL31" t="str">
        <f t="shared" si="0"/>
        <v/>
      </c>
      <c r="AM31" t="str">
        <f t="shared" si="1"/>
        <v/>
      </c>
      <c r="AP31" s="6" t="str">
        <f>IF(R31&lt;&gt;"","&lt;a href='https://www.inaturalist.org/observations/"&amp;R31&amp;" 'target='_blank' style='color: blue'&gt;iNaturalist Record: "&amp;R31&amp;"&lt;/a&gt; ","")</f>
        <v/>
      </c>
      <c r="AQ31" s="6" t="str">
        <f>IF(N31&lt;&gt;"","Habit: "&amp;N31&amp;". ","")</f>
        <v/>
      </c>
      <c r="AR31" s="6" t="str">
        <f>IF(P31&lt;&gt;"","Odor: "&amp;P31&amp;". ","")</f>
        <v/>
      </c>
      <c r="AS31" s="7" t="str">
        <f>IF(Q31&lt;&gt;"","Taste: "&amp;Q31&amp;". ","")</f>
        <v/>
      </c>
      <c r="AT31" s="8" t="str">
        <f>IF(X31&lt;&gt;"","Sporocarp: "&amp;X31&amp;". ","")</f>
        <v/>
      </c>
      <c r="AU31" s="7" t="str">
        <f t="shared" si="2"/>
        <v/>
      </c>
      <c r="AV31" s="7" t="str">
        <f t="shared" si="3"/>
        <v/>
      </c>
      <c r="AW31" s="7" t="str">
        <f t="shared" si="4"/>
        <v/>
      </c>
      <c r="AX31" s="7" t="str">
        <f t="shared" si="5"/>
        <v/>
      </c>
      <c r="AY31" s="7" t="str">
        <f t="shared" si="6"/>
        <v/>
      </c>
      <c r="AZ31" s="6" t="str">
        <f t="shared" si="7"/>
        <v/>
      </c>
      <c r="BA31" s="6" t="str">
        <f>IF(N31&lt;&gt;"","'Habit' : "&amp;"'"&amp;N31&amp;"'","")</f>
        <v/>
      </c>
      <c r="BB31" s="6" t="str">
        <f>IF(P31&lt;&gt;"","'Habit' : "&amp;"'"&amp;P31&amp;"'","")</f>
        <v/>
      </c>
      <c r="BC31" s="6" t="str">
        <f>IF(Q31&lt;&gt;"","'Habit' : "&amp;"'"&amp;Q31&amp;"'","")</f>
        <v/>
      </c>
      <c r="BE31" s="6" t="str">
        <f t="shared" si="8"/>
        <v/>
      </c>
      <c r="BF31" s="6" t="str">
        <f t="shared" si="9"/>
        <v/>
      </c>
      <c r="BG31" s="6" t="str">
        <f t="shared" si="10"/>
        <v/>
      </c>
      <c r="BH31" s="6" t="str">
        <f t="shared" si="11"/>
        <v/>
      </c>
      <c r="BI31" s="6" t="str">
        <f t="shared" si="12"/>
        <v/>
      </c>
      <c r="BJ31" s="6" t="str">
        <f t="shared" si="13"/>
        <v/>
      </c>
      <c r="BK31" s="8" t="str">
        <f t="shared" si="14"/>
        <v/>
      </c>
    </row>
    <row r="32" spans="6:63" x14ac:dyDescent="0.25">
      <c r="AD32" s="17" t="str">
        <f>RIGHT(S32,5)</f>
        <v/>
      </c>
      <c r="AL32" t="str">
        <f t="shared" si="0"/>
        <v/>
      </c>
      <c r="AM32" t="str">
        <f t="shared" si="1"/>
        <v/>
      </c>
      <c r="AP32" s="6" t="str">
        <f>IF(R32&lt;&gt;"","&lt;a href='https://www.inaturalist.org/observations/"&amp;R32&amp;" 'target='_blank' style='color: blue'&gt;iNaturalist Record: "&amp;R32&amp;"&lt;/a&gt; ","")</f>
        <v/>
      </c>
      <c r="AQ32" s="6" t="str">
        <f>IF(N32&lt;&gt;"","Habit: "&amp;N32&amp;". ","")</f>
        <v/>
      </c>
      <c r="AR32" s="6" t="str">
        <f>IF(P32&lt;&gt;"","Odor: "&amp;P32&amp;". ","")</f>
        <v/>
      </c>
      <c r="AS32" s="7" t="str">
        <f>IF(Q32&lt;&gt;"","Taste: "&amp;Q32&amp;". ","")</f>
        <v/>
      </c>
      <c r="AT32" s="8" t="str">
        <f>IF(X32&lt;&gt;"","Sporocarp: "&amp;X32&amp;". ","")</f>
        <v/>
      </c>
      <c r="AU32" s="7" t="str">
        <f t="shared" si="2"/>
        <v/>
      </c>
      <c r="AV32" s="7" t="str">
        <f t="shared" si="3"/>
        <v/>
      </c>
      <c r="AW32" s="7" t="str">
        <f t="shared" si="4"/>
        <v/>
      </c>
      <c r="AX32" s="7" t="str">
        <f t="shared" si="5"/>
        <v/>
      </c>
      <c r="AY32" s="7" t="str">
        <f t="shared" si="6"/>
        <v/>
      </c>
      <c r="AZ32" s="6" t="str">
        <f t="shared" si="7"/>
        <v/>
      </c>
      <c r="BA32" s="6" t="str">
        <f>IF(N32&lt;&gt;"","'Habit' : "&amp;"'"&amp;N32&amp;"'","")</f>
        <v/>
      </c>
      <c r="BB32" s="6" t="str">
        <f>IF(P32&lt;&gt;"","'Habit' : "&amp;"'"&amp;P32&amp;"'","")</f>
        <v/>
      </c>
      <c r="BC32" s="6" t="str">
        <f>IF(Q32&lt;&gt;"","'Habit' : "&amp;"'"&amp;Q32&amp;"'","")</f>
        <v/>
      </c>
      <c r="BE32" s="6" t="str">
        <f t="shared" si="8"/>
        <v/>
      </c>
      <c r="BF32" s="6" t="str">
        <f t="shared" si="9"/>
        <v/>
      </c>
      <c r="BG32" s="6" t="str">
        <f t="shared" si="10"/>
        <v/>
      </c>
      <c r="BH32" s="6" t="str">
        <f t="shared" si="11"/>
        <v/>
      </c>
      <c r="BI32" s="6" t="str">
        <f t="shared" si="12"/>
        <v/>
      </c>
      <c r="BJ32" s="6" t="str">
        <f t="shared" si="13"/>
        <v/>
      </c>
      <c r="BK32" s="8" t="str">
        <f t="shared" si="14"/>
        <v/>
      </c>
    </row>
    <row r="33" spans="30:63" x14ac:dyDescent="0.25">
      <c r="AD33" s="17" t="str">
        <f>RIGHT(S33,5)</f>
        <v/>
      </c>
      <c r="AL33" t="str">
        <f t="shared" si="0"/>
        <v/>
      </c>
      <c r="AM33" t="str">
        <f t="shared" si="1"/>
        <v/>
      </c>
      <c r="AP33" s="6" t="str">
        <f>IF(R33&lt;&gt;"","&lt;a href='https://www.inaturalist.org/observations/"&amp;R33&amp;" 'target='_blank' style='color: blue'&gt;iNaturalist Record: "&amp;R33&amp;"&lt;/a&gt; ","")</f>
        <v/>
      </c>
      <c r="AQ33" s="6" t="str">
        <f>IF(N33&lt;&gt;"","Habit: "&amp;N33&amp;". ","")</f>
        <v/>
      </c>
      <c r="AR33" s="6" t="str">
        <f>IF(P33&lt;&gt;"","Odor: "&amp;P33&amp;". ","")</f>
        <v/>
      </c>
      <c r="AS33" s="7" t="str">
        <f>IF(Q33&lt;&gt;"","Taste: "&amp;Q33&amp;". ","")</f>
        <v/>
      </c>
      <c r="AT33" s="8" t="str">
        <f>IF(X33&lt;&gt;"","Sporocarp: "&amp;X33&amp;". ","")</f>
        <v/>
      </c>
      <c r="AU33" s="7" t="str">
        <f t="shared" si="2"/>
        <v/>
      </c>
      <c r="AV33" s="7" t="str">
        <f t="shared" si="3"/>
        <v/>
      </c>
      <c r="AW33" s="7" t="str">
        <f t="shared" si="4"/>
        <v/>
      </c>
      <c r="AX33" s="7" t="str">
        <f t="shared" si="5"/>
        <v/>
      </c>
      <c r="AY33" s="7" t="str">
        <f t="shared" si="6"/>
        <v/>
      </c>
      <c r="AZ33" s="6" t="str">
        <f t="shared" si="7"/>
        <v/>
      </c>
      <c r="BA33" s="6" t="str">
        <f>IF(N33&lt;&gt;"","'Habit' : "&amp;"'"&amp;N33&amp;"'","")</f>
        <v/>
      </c>
      <c r="BB33" s="6" t="str">
        <f>IF(P33&lt;&gt;"","'Habit' : "&amp;"'"&amp;P33&amp;"'","")</f>
        <v/>
      </c>
      <c r="BC33" s="6" t="str">
        <f>IF(Q33&lt;&gt;"","'Habit' : "&amp;"'"&amp;Q33&amp;"'","")</f>
        <v/>
      </c>
      <c r="BE33" s="6" t="str">
        <f t="shared" si="8"/>
        <v/>
      </c>
      <c r="BF33" s="6" t="str">
        <f t="shared" si="9"/>
        <v/>
      </c>
      <c r="BG33" s="6" t="str">
        <f t="shared" si="10"/>
        <v/>
      </c>
      <c r="BH33" s="6" t="str">
        <f t="shared" si="11"/>
        <v/>
      </c>
      <c r="BI33" s="6" t="str">
        <f t="shared" si="12"/>
        <v/>
      </c>
      <c r="BJ33" s="6" t="str">
        <f t="shared" si="13"/>
        <v/>
      </c>
      <c r="BK33" s="8" t="str">
        <f t="shared" si="14"/>
        <v/>
      </c>
    </row>
    <row r="34" spans="30:63" x14ac:dyDescent="0.25">
      <c r="AD34" s="17" t="str">
        <f>RIGHT(S34,5)</f>
        <v/>
      </c>
      <c r="AL34" t="str">
        <f t="shared" si="0"/>
        <v/>
      </c>
      <c r="AM34" t="str">
        <f t="shared" si="1"/>
        <v/>
      </c>
      <c r="AP34" s="6" t="str">
        <f>IF(R34&lt;&gt;"","&lt;a href='https://www.inaturalist.org/observations/"&amp;R34&amp;" 'target='_blank' style='color: blue'&gt;iNaturalist Record: "&amp;R34&amp;"&lt;/a&gt; ","")</f>
        <v/>
      </c>
      <c r="AQ34" s="6" t="str">
        <f>IF(N34&lt;&gt;"","Habit: "&amp;N34&amp;". ","")</f>
        <v/>
      </c>
      <c r="AR34" s="6" t="str">
        <f>IF(P34&lt;&gt;"","Odor: "&amp;P34&amp;". ","")</f>
        <v/>
      </c>
      <c r="AS34" s="7" t="str">
        <f>IF(Q34&lt;&gt;"","Taste: "&amp;Q34&amp;". ","")</f>
        <v/>
      </c>
      <c r="AT34" s="8" t="str">
        <f>IF(X34&lt;&gt;"","Sporocarp: "&amp;X34&amp;". ","")</f>
        <v/>
      </c>
      <c r="AU34" s="7" t="str">
        <f t="shared" si="2"/>
        <v/>
      </c>
      <c r="AV34" s="7" t="str">
        <f t="shared" si="3"/>
        <v/>
      </c>
      <c r="AW34" s="7" t="str">
        <f t="shared" si="4"/>
        <v/>
      </c>
      <c r="AX34" s="7" t="str">
        <f t="shared" si="5"/>
        <v/>
      </c>
      <c r="AY34" s="7" t="str">
        <f t="shared" si="6"/>
        <v/>
      </c>
      <c r="AZ34" s="6" t="str">
        <f t="shared" si="7"/>
        <v/>
      </c>
      <c r="BA34" s="6" t="str">
        <f>IF(N34&lt;&gt;"","'Habit' : "&amp;"'"&amp;N34&amp;"'","")</f>
        <v/>
      </c>
      <c r="BB34" s="6" t="str">
        <f>IF(P34&lt;&gt;"","'Habit' : "&amp;"'"&amp;P34&amp;"'","")</f>
        <v/>
      </c>
      <c r="BC34" s="6" t="str">
        <f>IF(Q34&lt;&gt;"","'Habit' : "&amp;"'"&amp;Q34&amp;"'","")</f>
        <v/>
      </c>
      <c r="BE34" s="6" t="str">
        <f t="shared" si="8"/>
        <v/>
      </c>
      <c r="BF34" s="6" t="str">
        <f t="shared" si="9"/>
        <v/>
      </c>
      <c r="BG34" s="6" t="str">
        <f t="shared" si="10"/>
        <v/>
      </c>
      <c r="BH34" s="6" t="str">
        <f t="shared" si="11"/>
        <v/>
      </c>
      <c r="BI34" s="6" t="str">
        <f t="shared" si="12"/>
        <v/>
      </c>
      <c r="BJ34" s="6" t="str">
        <f t="shared" si="13"/>
        <v/>
      </c>
      <c r="BK34" s="8" t="str">
        <f t="shared" si="14"/>
        <v/>
      </c>
    </row>
    <row r="35" spans="30:63" x14ac:dyDescent="0.25">
      <c r="AD35" s="17" t="str">
        <f>RIGHT(S35,5)</f>
        <v/>
      </c>
      <c r="AL35" t="str">
        <f t="shared" si="0"/>
        <v/>
      </c>
      <c r="AM35" t="str">
        <f t="shared" si="1"/>
        <v/>
      </c>
      <c r="AP35" s="6" t="str">
        <f>IF(R35&lt;&gt;"","&lt;a href='https://www.inaturalist.org/observations/"&amp;R35&amp;" 'target='_blank' style='color: blue'&gt;iNaturalist Record: "&amp;R35&amp;"&lt;/a&gt; ","")</f>
        <v/>
      </c>
      <c r="AQ35" s="6" t="str">
        <f>IF(N35&lt;&gt;"","Habit: "&amp;N35&amp;". ","")</f>
        <v/>
      </c>
      <c r="AR35" s="6" t="str">
        <f>IF(P35&lt;&gt;"","Odor: "&amp;P35&amp;". ","")</f>
        <v/>
      </c>
      <c r="AS35" s="7" t="str">
        <f>IF(Q35&lt;&gt;"","Taste: "&amp;Q35&amp;". ","")</f>
        <v/>
      </c>
      <c r="AT35" s="8" t="str">
        <f>IF(X35&lt;&gt;"","Sporocarp: "&amp;X35&amp;". ","")</f>
        <v/>
      </c>
      <c r="AU35" s="7" t="str">
        <f t="shared" si="2"/>
        <v/>
      </c>
      <c r="AV35" s="7" t="str">
        <f t="shared" si="3"/>
        <v/>
      </c>
      <c r="AW35" s="7" t="str">
        <f t="shared" si="4"/>
        <v/>
      </c>
      <c r="AX35" s="7" t="str">
        <f t="shared" si="5"/>
        <v/>
      </c>
      <c r="AY35" s="7" t="str">
        <f t="shared" si="6"/>
        <v/>
      </c>
      <c r="AZ35" s="6" t="str">
        <f t="shared" si="7"/>
        <v/>
      </c>
      <c r="BA35" s="6" t="str">
        <f>IF(N35&lt;&gt;"","'Habit' : "&amp;"'"&amp;N35&amp;"'","")</f>
        <v/>
      </c>
      <c r="BB35" s="6" t="str">
        <f>IF(P35&lt;&gt;"","'Habit' : "&amp;"'"&amp;P35&amp;"'","")</f>
        <v/>
      </c>
      <c r="BC35" s="6" t="str">
        <f>IF(Q35&lt;&gt;"","'Habit' : "&amp;"'"&amp;Q35&amp;"'","")</f>
        <v/>
      </c>
      <c r="BE35" s="6" t="str">
        <f t="shared" si="8"/>
        <v/>
      </c>
      <c r="BF35" s="6" t="str">
        <f t="shared" si="9"/>
        <v/>
      </c>
      <c r="BG35" s="6" t="str">
        <f t="shared" si="10"/>
        <v/>
      </c>
      <c r="BH35" s="6" t="str">
        <f t="shared" si="11"/>
        <v/>
      </c>
      <c r="BI35" s="6" t="str">
        <f t="shared" si="12"/>
        <v/>
      </c>
      <c r="BJ35" s="6" t="str">
        <f t="shared" si="13"/>
        <v/>
      </c>
      <c r="BK35" s="8" t="str">
        <f t="shared" si="14"/>
        <v/>
      </c>
    </row>
    <row r="36" spans="30:63" x14ac:dyDescent="0.25">
      <c r="AD36" s="17" t="str">
        <f>RIGHT(S36,5)</f>
        <v/>
      </c>
      <c r="AL36" t="str">
        <f t="shared" si="0"/>
        <v/>
      </c>
      <c r="AM36" t="str">
        <f t="shared" si="1"/>
        <v/>
      </c>
      <c r="AP36" s="6" t="str">
        <f>IF(R36&lt;&gt;"","&lt;a href='https://www.inaturalist.org/observations/"&amp;R36&amp;" 'target='_blank' style='color: blue'&gt;iNaturalist Record: "&amp;R36&amp;"&lt;/a&gt; ","")</f>
        <v/>
      </c>
      <c r="AQ36" s="6" t="str">
        <f>IF(N36&lt;&gt;"","Habit: "&amp;N36&amp;". ","")</f>
        <v/>
      </c>
      <c r="AR36" s="6" t="str">
        <f>IF(P36&lt;&gt;"","Odor: "&amp;P36&amp;". ","")</f>
        <v/>
      </c>
      <c r="AS36" s="7" t="str">
        <f>IF(Q36&lt;&gt;"","Taste: "&amp;Q36&amp;". ","")</f>
        <v/>
      </c>
      <c r="AT36" s="8" t="str">
        <f>IF(X36&lt;&gt;"","Sporocarp: "&amp;X36&amp;". ","")</f>
        <v/>
      </c>
      <c r="AU36" s="7" t="str">
        <f t="shared" si="2"/>
        <v/>
      </c>
      <c r="AV36" s="7" t="str">
        <f t="shared" si="3"/>
        <v/>
      </c>
      <c r="AW36" s="7" t="str">
        <f t="shared" si="4"/>
        <v/>
      </c>
      <c r="AX36" s="7" t="str">
        <f t="shared" si="5"/>
        <v/>
      </c>
      <c r="AY36" s="7" t="str">
        <f t="shared" si="6"/>
        <v/>
      </c>
      <c r="AZ36" s="6" t="str">
        <f t="shared" ref="AZ36:AZ67" si="15">AP36&amp;AQ36&amp;AR36&amp;AS36&amp;AU36&amp;AV36&amp;AW36&amp;AX36&amp;AY36</f>
        <v/>
      </c>
      <c r="BA36" s="6" t="str">
        <f>IF(N36&lt;&gt;"","'Habit' : "&amp;"'"&amp;N36&amp;"'","")</f>
        <v/>
      </c>
      <c r="BB36" s="6" t="str">
        <f>IF(P36&lt;&gt;"","'Habit' : "&amp;"'"&amp;P36&amp;"'","")</f>
        <v/>
      </c>
      <c r="BC36" s="6" t="str">
        <f>IF(Q36&lt;&gt;"","'Habit' : "&amp;"'"&amp;Q36&amp;"'","")</f>
        <v/>
      </c>
      <c r="BE36" s="6" t="str">
        <f t="shared" si="8"/>
        <v/>
      </c>
      <c r="BF36" s="6" t="str">
        <f t="shared" si="9"/>
        <v/>
      </c>
      <c r="BG36" s="6" t="str">
        <f t="shared" si="10"/>
        <v/>
      </c>
      <c r="BH36" s="6" t="str">
        <f t="shared" si="11"/>
        <v/>
      </c>
      <c r="BI36" s="6" t="str">
        <f t="shared" si="12"/>
        <v/>
      </c>
      <c r="BJ36" s="6" t="str">
        <f t="shared" si="13"/>
        <v/>
      </c>
      <c r="BK36" s="8" t="str">
        <f t="shared" si="14"/>
        <v/>
      </c>
    </row>
    <row r="37" spans="30:63" x14ac:dyDescent="0.25">
      <c r="AD37" s="17" t="str">
        <f>RIGHT(S37,5)</f>
        <v/>
      </c>
      <c r="AL37" t="str">
        <f t="shared" si="0"/>
        <v/>
      </c>
      <c r="AM37" t="str">
        <f t="shared" si="1"/>
        <v/>
      </c>
      <c r="AP37" s="6" t="str">
        <f>IF(R37&lt;&gt;"","&lt;a href='https://www.inaturalist.org/observations/"&amp;R37&amp;" 'target='_blank' style='color: blue'&gt;iNaturalist Record: "&amp;R37&amp;"&lt;/a&gt; ","")</f>
        <v/>
      </c>
      <c r="AQ37" s="6" t="str">
        <f>IF(N37&lt;&gt;"","Habit: "&amp;N37&amp;". ","")</f>
        <v/>
      </c>
      <c r="AR37" s="6" t="str">
        <f>IF(P37&lt;&gt;"","Odor: "&amp;P37&amp;". ","")</f>
        <v/>
      </c>
      <c r="AS37" s="7" t="str">
        <f>IF(Q37&lt;&gt;"","Taste: "&amp;Q37&amp;". ","")</f>
        <v/>
      </c>
      <c r="AT37" s="8" t="str">
        <f>IF(X37&lt;&gt;"","Sporocarp: "&amp;X37&amp;". ","")</f>
        <v/>
      </c>
      <c r="AU37" s="7" t="str">
        <f t="shared" si="2"/>
        <v/>
      </c>
      <c r="AV37" s="7" t="str">
        <f t="shared" si="3"/>
        <v/>
      </c>
      <c r="AW37" s="7" t="str">
        <f t="shared" si="4"/>
        <v/>
      </c>
      <c r="AX37" s="7" t="str">
        <f t="shared" si="5"/>
        <v/>
      </c>
      <c r="AY37" s="7" t="str">
        <f t="shared" si="6"/>
        <v/>
      </c>
      <c r="AZ37" s="6" t="str">
        <f t="shared" si="15"/>
        <v/>
      </c>
      <c r="BA37" s="6" t="str">
        <f>IF(N37&lt;&gt;"","'Habit' : "&amp;"'"&amp;N37&amp;"'","")</f>
        <v/>
      </c>
      <c r="BB37" s="6" t="str">
        <f>IF(P37&lt;&gt;"","'Habit' : "&amp;"'"&amp;P37&amp;"'","")</f>
        <v/>
      </c>
      <c r="BC37" s="6" t="str">
        <f>IF(Q37&lt;&gt;"","'Habit' : "&amp;"'"&amp;Q37&amp;"'","")</f>
        <v/>
      </c>
      <c r="BE37" s="6" t="str">
        <f t="shared" si="8"/>
        <v/>
      </c>
      <c r="BF37" s="6" t="str">
        <f t="shared" si="9"/>
        <v/>
      </c>
      <c r="BG37" s="6" t="str">
        <f t="shared" si="10"/>
        <v/>
      </c>
      <c r="BH37" s="6" t="str">
        <f t="shared" si="11"/>
        <v/>
      </c>
      <c r="BI37" s="6" t="str">
        <f t="shared" si="12"/>
        <v/>
      </c>
      <c r="BJ37" s="6" t="str">
        <f t="shared" si="13"/>
        <v/>
      </c>
      <c r="BK37" s="8" t="str">
        <f t="shared" si="14"/>
        <v/>
      </c>
    </row>
    <row r="38" spans="30:63" x14ac:dyDescent="0.25">
      <c r="AD38" s="17" t="str">
        <f>RIGHT(S38,5)</f>
        <v/>
      </c>
      <c r="AL38" t="str">
        <f t="shared" si="0"/>
        <v/>
      </c>
      <c r="AM38" t="str">
        <f t="shared" si="1"/>
        <v/>
      </c>
      <c r="AP38" s="6" t="str">
        <f>IF(R38&lt;&gt;"","&lt;a href='https://www.inaturalist.org/observations/"&amp;R38&amp;" 'target='_blank' style='color: blue'&gt;iNaturalist Record: "&amp;R38&amp;"&lt;/a&gt; ","")</f>
        <v/>
      </c>
      <c r="AQ38" s="6" t="str">
        <f>IF(N38&lt;&gt;"","Habit: "&amp;N38&amp;". ","")</f>
        <v/>
      </c>
      <c r="AR38" s="6" t="str">
        <f>IF(P38&lt;&gt;"","Odor: "&amp;P38&amp;". ","")</f>
        <v/>
      </c>
      <c r="AS38" s="7" t="str">
        <f>IF(Q38&lt;&gt;"","Taste: "&amp;Q38&amp;". ","")</f>
        <v/>
      </c>
      <c r="AT38" s="8" t="str">
        <f>IF(X38&lt;&gt;"","Sporocarp: "&amp;X38&amp;". ","")</f>
        <v/>
      </c>
      <c r="AU38" s="7" t="str">
        <f t="shared" si="2"/>
        <v/>
      </c>
      <c r="AV38" s="7" t="str">
        <f t="shared" si="3"/>
        <v/>
      </c>
      <c r="AW38" s="7" t="str">
        <f t="shared" si="4"/>
        <v/>
      </c>
      <c r="AX38" s="7" t="str">
        <f t="shared" si="5"/>
        <v/>
      </c>
      <c r="AY38" s="7" t="str">
        <f t="shared" si="6"/>
        <v/>
      </c>
      <c r="AZ38" s="6" t="str">
        <f t="shared" si="15"/>
        <v/>
      </c>
      <c r="BA38" s="6" t="str">
        <f>IF(N38&lt;&gt;"","'Habit' : "&amp;"'"&amp;N38&amp;"'","")</f>
        <v/>
      </c>
      <c r="BB38" s="6" t="str">
        <f>IF(P38&lt;&gt;"","'Habit' : "&amp;"'"&amp;P38&amp;"'","")</f>
        <v/>
      </c>
      <c r="BC38" s="6" t="str">
        <f>IF(Q38&lt;&gt;"","'Habit' : "&amp;"'"&amp;Q38&amp;"'","")</f>
        <v/>
      </c>
      <c r="BE38" s="6" t="str">
        <f t="shared" si="8"/>
        <v/>
      </c>
      <c r="BF38" s="6" t="str">
        <f t="shared" si="9"/>
        <v/>
      </c>
      <c r="BG38" s="6" t="str">
        <f t="shared" si="10"/>
        <v/>
      </c>
      <c r="BH38" s="6" t="str">
        <f t="shared" si="11"/>
        <v/>
      </c>
      <c r="BI38" s="6" t="str">
        <f t="shared" si="12"/>
        <v/>
      </c>
      <c r="BJ38" s="6" t="str">
        <f t="shared" si="13"/>
        <v/>
      </c>
      <c r="BK38" s="8" t="str">
        <f t="shared" si="14"/>
        <v/>
      </c>
    </row>
    <row r="39" spans="30:63" x14ac:dyDescent="0.25">
      <c r="AD39" s="17" t="str">
        <f>RIGHT(S39,5)</f>
        <v/>
      </c>
      <c r="AL39" t="str">
        <f t="shared" si="0"/>
        <v/>
      </c>
      <c r="AM39" t="str">
        <f t="shared" si="1"/>
        <v/>
      </c>
      <c r="AP39" s="6" t="str">
        <f>IF(R39&lt;&gt;"","&lt;a href='https://www.inaturalist.org/observations/"&amp;R39&amp;" 'target='_blank' style='color: blue'&gt;iNaturalist Record: "&amp;R39&amp;"&lt;/a&gt; ","")</f>
        <v/>
      </c>
      <c r="AQ39" s="6" t="str">
        <f>IF(N39&lt;&gt;"","Habit: "&amp;N39&amp;". ","")</f>
        <v/>
      </c>
      <c r="AR39" s="6" t="str">
        <f>IF(P39&lt;&gt;"","Odor: "&amp;P39&amp;". ","")</f>
        <v/>
      </c>
      <c r="AS39" s="7" t="str">
        <f>IF(Q39&lt;&gt;"","Taste: "&amp;Q39&amp;". ","")</f>
        <v/>
      </c>
      <c r="AT39" s="8" t="str">
        <f>IF(X39&lt;&gt;"","Sporocarp: "&amp;X39&amp;". ","")</f>
        <v/>
      </c>
      <c r="AU39" s="7" t="str">
        <f t="shared" si="2"/>
        <v/>
      </c>
      <c r="AV39" s="7" t="str">
        <f t="shared" si="3"/>
        <v/>
      </c>
      <c r="AW39" s="7" t="str">
        <f t="shared" si="4"/>
        <v/>
      </c>
      <c r="AX39" s="7" t="str">
        <f t="shared" si="5"/>
        <v/>
      </c>
      <c r="AY39" s="7" t="str">
        <f t="shared" si="6"/>
        <v/>
      </c>
      <c r="AZ39" s="6" t="str">
        <f t="shared" si="15"/>
        <v/>
      </c>
      <c r="BA39" s="6" t="str">
        <f>IF(N39&lt;&gt;"","'Habit' : "&amp;"'"&amp;N39&amp;"'","")</f>
        <v/>
      </c>
      <c r="BB39" s="6" t="str">
        <f>IF(P39&lt;&gt;"","'Habit' : "&amp;"'"&amp;P39&amp;"'","")</f>
        <v/>
      </c>
      <c r="BC39" s="6" t="str">
        <f>IF(Q39&lt;&gt;"","'Habit' : "&amp;"'"&amp;Q39&amp;"'","")</f>
        <v/>
      </c>
      <c r="BE39" s="6" t="str">
        <f t="shared" si="8"/>
        <v/>
      </c>
      <c r="BF39" s="6" t="str">
        <f t="shared" si="9"/>
        <v/>
      </c>
      <c r="BG39" s="6" t="str">
        <f t="shared" si="10"/>
        <v/>
      </c>
      <c r="BH39" s="6" t="str">
        <f t="shared" si="11"/>
        <v/>
      </c>
      <c r="BI39" s="6" t="str">
        <f t="shared" si="12"/>
        <v/>
      </c>
      <c r="BJ39" s="6" t="str">
        <f t="shared" si="13"/>
        <v/>
      </c>
      <c r="BK39" s="8" t="str">
        <f t="shared" si="14"/>
        <v/>
      </c>
    </row>
    <row r="40" spans="30:63" x14ac:dyDescent="0.25">
      <c r="AD40" s="17" t="str">
        <f>RIGHT(S40,5)</f>
        <v/>
      </c>
      <c r="AL40" t="str">
        <f t="shared" si="0"/>
        <v/>
      </c>
      <c r="AM40" t="str">
        <f t="shared" si="1"/>
        <v/>
      </c>
      <c r="AP40" s="6" t="str">
        <f>IF(R40&lt;&gt;"","&lt;a href='https://www.inaturalist.org/observations/"&amp;R40&amp;" 'target='_blank' style='color: blue'&gt;iNaturalist Record: "&amp;R40&amp;"&lt;/a&gt; ","")</f>
        <v/>
      </c>
      <c r="AQ40" s="6" t="str">
        <f>IF(N40&lt;&gt;"","Habit: "&amp;N40&amp;". ","")</f>
        <v/>
      </c>
      <c r="AR40" s="6" t="str">
        <f>IF(P40&lt;&gt;"","Odor: "&amp;P40&amp;". ","")</f>
        <v/>
      </c>
      <c r="AS40" s="7" t="str">
        <f>IF(Q40&lt;&gt;"","Taste: "&amp;Q40&amp;". ","")</f>
        <v/>
      </c>
      <c r="AT40" s="8" t="str">
        <f>IF(X40&lt;&gt;"","Sporocarp: "&amp;X40&amp;". ","")</f>
        <v/>
      </c>
      <c r="AU40" s="7" t="str">
        <f t="shared" si="2"/>
        <v/>
      </c>
      <c r="AV40" s="7" t="str">
        <f t="shared" si="3"/>
        <v/>
      </c>
      <c r="AW40" s="7" t="str">
        <f t="shared" si="4"/>
        <v/>
      </c>
      <c r="AX40" s="7" t="str">
        <f t="shared" si="5"/>
        <v/>
      </c>
      <c r="AY40" s="7" t="str">
        <f t="shared" si="6"/>
        <v/>
      </c>
      <c r="AZ40" s="6" t="str">
        <f t="shared" si="15"/>
        <v/>
      </c>
      <c r="BA40" s="6" t="str">
        <f>IF(N40&lt;&gt;"","'Habit' : "&amp;"'"&amp;N40&amp;"'","")</f>
        <v/>
      </c>
      <c r="BB40" s="6" t="str">
        <f>IF(P40&lt;&gt;"","'Habit' : "&amp;"'"&amp;P40&amp;"'","")</f>
        <v/>
      </c>
      <c r="BC40" s="6" t="str">
        <f>IF(Q40&lt;&gt;"","'Habit' : "&amp;"'"&amp;Q40&amp;"'","")</f>
        <v/>
      </c>
      <c r="BE40" s="6" t="str">
        <f t="shared" si="8"/>
        <v/>
      </c>
      <c r="BF40" s="6" t="str">
        <f t="shared" si="9"/>
        <v/>
      </c>
      <c r="BG40" s="6" t="str">
        <f t="shared" si="10"/>
        <v/>
      </c>
      <c r="BH40" s="6" t="str">
        <f t="shared" si="11"/>
        <v/>
      </c>
      <c r="BI40" s="6" t="str">
        <f t="shared" si="12"/>
        <v/>
      </c>
      <c r="BJ40" s="6" t="str">
        <f t="shared" si="13"/>
        <v/>
      </c>
      <c r="BK40" s="8" t="str">
        <f t="shared" si="14"/>
        <v/>
      </c>
    </row>
    <row r="41" spans="30:63" x14ac:dyDescent="0.25">
      <c r="AD41" s="17" t="str">
        <f>RIGHT(S41,5)</f>
        <v/>
      </c>
      <c r="AL41" t="str">
        <f t="shared" si="0"/>
        <v/>
      </c>
      <c r="AM41" t="str">
        <f t="shared" si="1"/>
        <v/>
      </c>
      <c r="AP41" s="6" t="str">
        <f>IF(R41&lt;&gt;"","&lt;a href='https://www.inaturalist.org/observations/"&amp;R41&amp;" 'target='_blank' style='color: blue'&gt;iNaturalist Record: "&amp;R41&amp;"&lt;/a&gt; ","")</f>
        <v/>
      </c>
      <c r="AQ41" s="6" t="str">
        <f>IF(N41&lt;&gt;"","Habit: "&amp;N41&amp;". ","")</f>
        <v/>
      </c>
      <c r="AR41" s="6" t="str">
        <f>IF(P41&lt;&gt;"","Odor: "&amp;P41&amp;". ","")</f>
        <v/>
      </c>
      <c r="AS41" s="7" t="str">
        <f>IF(Q41&lt;&gt;"","Taste: "&amp;Q41&amp;". ","")</f>
        <v/>
      </c>
      <c r="AT41" s="8" t="str">
        <f>IF(X41&lt;&gt;"","Sporocarp: "&amp;X41&amp;". ","")</f>
        <v/>
      </c>
      <c r="AU41" s="7" t="str">
        <f t="shared" si="2"/>
        <v/>
      </c>
      <c r="AV41" s="7" t="str">
        <f t="shared" si="3"/>
        <v/>
      </c>
      <c r="AW41" s="7" t="str">
        <f t="shared" si="4"/>
        <v/>
      </c>
      <c r="AX41" s="7" t="str">
        <f t="shared" si="5"/>
        <v/>
      </c>
      <c r="AY41" s="7" t="str">
        <f t="shared" si="6"/>
        <v/>
      </c>
      <c r="AZ41" s="6" t="str">
        <f t="shared" si="15"/>
        <v/>
      </c>
      <c r="BA41" s="6" t="str">
        <f>IF(N41&lt;&gt;"","'Habit' : "&amp;"'"&amp;N41&amp;"'","")</f>
        <v/>
      </c>
      <c r="BB41" s="6" t="str">
        <f>IF(P41&lt;&gt;"","'Habit' : "&amp;"'"&amp;P41&amp;"'","")</f>
        <v/>
      </c>
      <c r="BC41" s="6" t="str">
        <f>IF(Q41&lt;&gt;"","'Habit' : "&amp;"'"&amp;Q41&amp;"'","")</f>
        <v/>
      </c>
      <c r="BE41" s="6" t="str">
        <f t="shared" si="8"/>
        <v/>
      </c>
      <c r="BF41" s="6" t="str">
        <f t="shared" si="9"/>
        <v/>
      </c>
      <c r="BG41" s="6" t="str">
        <f t="shared" si="10"/>
        <v/>
      </c>
      <c r="BH41" s="6" t="str">
        <f t="shared" si="11"/>
        <v/>
      </c>
      <c r="BI41" s="6" t="str">
        <f t="shared" si="12"/>
        <v/>
      </c>
      <c r="BJ41" s="6" t="str">
        <f t="shared" si="13"/>
        <v/>
      </c>
      <c r="BK41" s="8" t="str">
        <f t="shared" si="14"/>
        <v/>
      </c>
    </row>
    <row r="42" spans="30:63" x14ac:dyDescent="0.25">
      <c r="AD42" s="17" t="str">
        <f>RIGHT(S42,5)</f>
        <v/>
      </c>
      <c r="AL42" t="str">
        <f t="shared" si="0"/>
        <v/>
      </c>
      <c r="AM42" t="str">
        <f t="shared" si="1"/>
        <v/>
      </c>
      <c r="AP42" s="6" t="str">
        <f>IF(R42&lt;&gt;"","&lt;a href='https://www.inaturalist.org/observations/"&amp;R42&amp;" 'target='_blank' style='color: blue'&gt;iNaturalist Record: "&amp;R42&amp;"&lt;/a&gt; ","")</f>
        <v/>
      </c>
      <c r="AQ42" s="6" t="str">
        <f>IF(N42&lt;&gt;"","Habit: "&amp;N42&amp;". ","")</f>
        <v/>
      </c>
      <c r="AR42" s="6" t="str">
        <f>IF(P42&lt;&gt;"","Odor: "&amp;P42&amp;". ","")</f>
        <v/>
      </c>
      <c r="AS42" s="7" t="str">
        <f>IF(Q42&lt;&gt;"","Taste: "&amp;Q42&amp;". ","")</f>
        <v/>
      </c>
      <c r="AT42" s="8" t="str">
        <f>IF(X42&lt;&gt;"","Sporocarp: "&amp;X42&amp;". ","")</f>
        <v/>
      </c>
      <c r="AU42" s="7" t="str">
        <f t="shared" si="2"/>
        <v/>
      </c>
      <c r="AV42" s="7" t="str">
        <f t="shared" si="3"/>
        <v/>
      </c>
      <c r="AW42" s="7" t="str">
        <f t="shared" si="4"/>
        <v/>
      </c>
      <c r="AX42" s="7" t="str">
        <f t="shared" si="5"/>
        <v/>
      </c>
      <c r="AY42" s="7" t="str">
        <f t="shared" si="6"/>
        <v/>
      </c>
      <c r="AZ42" s="6" t="str">
        <f t="shared" si="15"/>
        <v/>
      </c>
      <c r="BA42" s="6" t="str">
        <f>IF(N42&lt;&gt;"","'Habit' : "&amp;"'"&amp;N42&amp;"'","")</f>
        <v/>
      </c>
      <c r="BB42" s="6" t="str">
        <f>IF(P42&lt;&gt;"","'Habit' : "&amp;"'"&amp;P42&amp;"'","")</f>
        <v/>
      </c>
      <c r="BC42" s="6" t="str">
        <f>IF(Q42&lt;&gt;"","'Habit' : "&amp;"'"&amp;Q42&amp;"'","")</f>
        <v/>
      </c>
      <c r="BE42" s="6" t="str">
        <f t="shared" si="8"/>
        <v/>
      </c>
      <c r="BF42" s="6" t="str">
        <f t="shared" si="9"/>
        <v/>
      </c>
      <c r="BG42" s="6" t="str">
        <f t="shared" si="10"/>
        <v/>
      </c>
      <c r="BH42" s="6" t="str">
        <f t="shared" si="11"/>
        <v/>
      </c>
      <c r="BI42" s="6" t="str">
        <f t="shared" si="12"/>
        <v/>
      </c>
      <c r="BJ42" s="6" t="str">
        <f t="shared" si="13"/>
        <v/>
      </c>
      <c r="BK42" s="8" t="str">
        <f t="shared" si="14"/>
        <v/>
      </c>
    </row>
    <row r="43" spans="30:63" x14ac:dyDescent="0.25">
      <c r="AD43" s="17" t="str">
        <f>RIGHT(S43,5)</f>
        <v/>
      </c>
      <c r="AL43" t="str">
        <f t="shared" si="0"/>
        <v/>
      </c>
      <c r="AM43" t="str">
        <f t="shared" si="1"/>
        <v/>
      </c>
      <c r="AP43" s="6" t="str">
        <f>IF(R43&lt;&gt;"","&lt;a href='https://www.inaturalist.org/observations/"&amp;R43&amp;" 'target='_blank' style='color: blue'&gt;iNaturalist Record: "&amp;R43&amp;"&lt;/a&gt; ","")</f>
        <v/>
      </c>
      <c r="AQ43" s="6" t="str">
        <f>IF(N43&lt;&gt;"","Habit: "&amp;N43&amp;". ","")</f>
        <v/>
      </c>
      <c r="AR43" s="6" t="str">
        <f>IF(P43&lt;&gt;"","Odor: "&amp;P43&amp;". ","")</f>
        <v/>
      </c>
      <c r="AS43" s="7" t="str">
        <f>IF(Q43&lt;&gt;"","Taste: "&amp;Q43&amp;". ","")</f>
        <v/>
      </c>
      <c r="AT43" s="8" t="str">
        <f>IF(X43&lt;&gt;"","Sporocarp: "&amp;X43&amp;". ","")</f>
        <v/>
      </c>
      <c r="AU43" s="7" t="str">
        <f t="shared" si="2"/>
        <v/>
      </c>
      <c r="AV43" s="7" t="str">
        <f t="shared" si="3"/>
        <v/>
      </c>
      <c r="AW43" s="7" t="str">
        <f t="shared" si="4"/>
        <v/>
      </c>
      <c r="AX43" s="7" t="str">
        <f t="shared" si="5"/>
        <v/>
      </c>
      <c r="AY43" s="7" t="str">
        <f t="shared" si="6"/>
        <v/>
      </c>
      <c r="AZ43" s="6" t="str">
        <f t="shared" si="15"/>
        <v/>
      </c>
      <c r="BA43" s="6" t="str">
        <f>IF(N43&lt;&gt;"","'Habit' : "&amp;"'"&amp;N43&amp;"'","")</f>
        <v/>
      </c>
      <c r="BB43" s="6" t="str">
        <f>IF(P43&lt;&gt;"","'Habit' : "&amp;"'"&amp;P43&amp;"'","")</f>
        <v/>
      </c>
      <c r="BC43" s="6" t="str">
        <f>IF(Q43&lt;&gt;"","'Habit' : "&amp;"'"&amp;Q43&amp;"'","")</f>
        <v/>
      </c>
      <c r="BE43" s="6" t="str">
        <f t="shared" si="8"/>
        <v/>
      </c>
      <c r="BF43" s="6" t="str">
        <f t="shared" si="9"/>
        <v/>
      </c>
      <c r="BG43" s="6" t="str">
        <f t="shared" si="10"/>
        <v/>
      </c>
      <c r="BH43" s="6" t="str">
        <f t="shared" si="11"/>
        <v/>
      </c>
      <c r="BI43" s="6" t="str">
        <f t="shared" si="12"/>
        <v/>
      </c>
      <c r="BJ43" s="6" t="str">
        <f t="shared" si="13"/>
        <v/>
      </c>
      <c r="BK43" s="8" t="str">
        <f t="shared" si="14"/>
        <v/>
      </c>
    </row>
    <row r="44" spans="30:63" x14ac:dyDescent="0.25">
      <c r="AD44" s="17" t="str">
        <f>RIGHT(S44,5)</f>
        <v/>
      </c>
      <c r="AL44" t="str">
        <f t="shared" si="0"/>
        <v/>
      </c>
      <c r="AM44" t="str">
        <f t="shared" si="1"/>
        <v/>
      </c>
      <c r="AP44" s="6" t="str">
        <f>IF(R44&lt;&gt;"","&lt;a href='https://www.inaturalist.org/observations/"&amp;R44&amp;" 'target='_blank' style='color: blue'&gt;iNaturalist Record: "&amp;R44&amp;"&lt;/a&gt; ","")</f>
        <v/>
      </c>
      <c r="AQ44" s="6" t="str">
        <f>IF(N44&lt;&gt;"","Habit: "&amp;N44&amp;". ","")</f>
        <v/>
      </c>
      <c r="AR44" s="6" t="str">
        <f>IF(P44&lt;&gt;"","Odor: "&amp;P44&amp;". ","")</f>
        <v/>
      </c>
      <c r="AS44" s="7" t="str">
        <f>IF(Q44&lt;&gt;"","Taste: "&amp;Q44&amp;". ","")</f>
        <v/>
      </c>
      <c r="AT44" s="8" t="str">
        <f>IF(X44&lt;&gt;"","Sporocarp: "&amp;X44&amp;". ","")</f>
        <v/>
      </c>
      <c r="AU44" s="7" t="str">
        <f t="shared" si="2"/>
        <v/>
      </c>
      <c r="AV44" s="7" t="str">
        <f t="shared" si="3"/>
        <v/>
      </c>
      <c r="AW44" s="7" t="str">
        <f t="shared" si="4"/>
        <v/>
      </c>
      <c r="AX44" s="7" t="str">
        <f t="shared" si="5"/>
        <v/>
      </c>
      <c r="AY44" s="7" t="str">
        <f t="shared" si="6"/>
        <v/>
      </c>
      <c r="AZ44" s="6" t="str">
        <f t="shared" si="15"/>
        <v/>
      </c>
      <c r="BA44" s="6" t="str">
        <f>IF(N44&lt;&gt;"","'Habit' : "&amp;"'"&amp;N44&amp;"'","")</f>
        <v/>
      </c>
      <c r="BB44" s="6" t="str">
        <f>IF(P44&lt;&gt;"","'Habit' : "&amp;"'"&amp;P44&amp;"'","")</f>
        <v/>
      </c>
      <c r="BC44" s="6" t="str">
        <f>IF(Q44&lt;&gt;"","'Habit' : "&amp;"'"&amp;Q44&amp;"'","")</f>
        <v/>
      </c>
      <c r="BE44" s="6" t="str">
        <f t="shared" si="8"/>
        <v/>
      </c>
      <c r="BF44" s="6" t="str">
        <f t="shared" si="9"/>
        <v/>
      </c>
      <c r="BG44" s="6" t="str">
        <f t="shared" si="10"/>
        <v/>
      </c>
      <c r="BH44" s="6" t="str">
        <f t="shared" si="11"/>
        <v/>
      </c>
      <c r="BI44" s="6" t="str">
        <f t="shared" si="12"/>
        <v/>
      </c>
      <c r="BJ44" s="6" t="str">
        <f t="shared" si="13"/>
        <v/>
      </c>
      <c r="BK44" s="8" t="str">
        <f t="shared" si="14"/>
        <v/>
      </c>
    </row>
    <row r="45" spans="30:63" x14ac:dyDescent="0.25">
      <c r="AD45" s="17" t="str">
        <f>RIGHT(S45,5)</f>
        <v/>
      </c>
      <c r="AL45" t="str">
        <f t="shared" si="0"/>
        <v/>
      </c>
      <c r="AM45" t="str">
        <f t="shared" si="1"/>
        <v/>
      </c>
      <c r="AP45" s="6" t="str">
        <f>IF(R45&lt;&gt;"","&lt;a href='https://www.inaturalist.org/observations/"&amp;R45&amp;" 'target='_blank' style='color: blue'&gt;iNaturalist Record: "&amp;R45&amp;"&lt;/a&gt; ","")</f>
        <v/>
      </c>
      <c r="AQ45" s="6" t="str">
        <f>IF(N45&lt;&gt;"","Habit: "&amp;N45&amp;". ","")</f>
        <v/>
      </c>
      <c r="AR45" s="6" t="str">
        <f>IF(P45&lt;&gt;"","Odor: "&amp;P45&amp;". ","")</f>
        <v/>
      </c>
      <c r="AS45" s="7" t="str">
        <f>IF(Q45&lt;&gt;"","Taste: "&amp;Q45&amp;". ","")</f>
        <v/>
      </c>
      <c r="AT45" s="8" t="str">
        <f>IF(X45&lt;&gt;"","Sporocarp: "&amp;X45&amp;". ","")</f>
        <v/>
      </c>
      <c r="AU45" s="7" t="str">
        <f t="shared" si="2"/>
        <v/>
      </c>
      <c r="AV45" s="7" t="str">
        <f t="shared" si="3"/>
        <v/>
      </c>
      <c r="AW45" s="7" t="str">
        <f t="shared" si="4"/>
        <v/>
      </c>
      <c r="AX45" s="7" t="str">
        <f t="shared" si="5"/>
        <v/>
      </c>
      <c r="AY45" s="7" t="str">
        <f t="shared" si="6"/>
        <v/>
      </c>
      <c r="AZ45" s="6" t="str">
        <f t="shared" si="15"/>
        <v/>
      </c>
      <c r="BA45" s="6" t="str">
        <f>IF(N45&lt;&gt;"","'Habit' : "&amp;"'"&amp;N45&amp;"'","")</f>
        <v/>
      </c>
      <c r="BB45" s="6" t="str">
        <f>IF(P45&lt;&gt;"","'Habit' : "&amp;"'"&amp;P45&amp;"'","")</f>
        <v/>
      </c>
      <c r="BC45" s="6" t="str">
        <f>IF(Q45&lt;&gt;"","'Habit' : "&amp;"'"&amp;Q45&amp;"'","")</f>
        <v/>
      </c>
      <c r="BE45" s="6" t="str">
        <f t="shared" si="8"/>
        <v/>
      </c>
      <c r="BF45" s="6" t="str">
        <f t="shared" si="9"/>
        <v/>
      </c>
      <c r="BG45" s="6" t="str">
        <f t="shared" si="10"/>
        <v/>
      </c>
      <c r="BH45" s="6" t="str">
        <f t="shared" si="11"/>
        <v/>
      </c>
      <c r="BI45" s="6" t="str">
        <f t="shared" si="12"/>
        <v/>
      </c>
      <c r="BJ45" s="6" t="str">
        <f t="shared" si="13"/>
        <v/>
      </c>
      <c r="BK45" s="8" t="str">
        <f t="shared" si="14"/>
        <v/>
      </c>
    </row>
    <row r="46" spans="30:63" x14ac:dyDescent="0.25">
      <c r="AD46" s="17" t="str">
        <f>RIGHT(S46,5)</f>
        <v/>
      </c>
      <c r="AL46" t="str">
        <f t="shared" si="0"/>
        <v/>
      </c>
      <c r="AM46" t="str">
        <f t="shared" si="1"/>
        <v/>
      </c>
      <c r="AP46" s="6" t="str">
        <f>IF(R46&lt;&gt;"","&lt;a href='https://www.inaturalist.org/observations/"&amp;R46&amp;" 'target='_blank' style='color: blue'&gt;iNaturalist Record: "&amp;R46&amp;"&lt;/a&gt; ","")</f>
        <v/>
      </c>
      <c r="AQ46" s="6" t="str">
        <f>IF(N46&lt;&gt;"","Habit: "&amp;N46&amp;". ","")</f>
        <v/>
      </c>
      <c r="AR46" s="6" t="str">
        <f>IF(P46&lt;&gt;"","Odor: "&amp;P46&amp;". ","")</f>
        <v/>
      </c>
      <c r="AS46" s="7" t="str">
        <f>IF(Q46&lt;&gt;"","Taste: "&amp;Q46&amp;". ","")</f>
        <v/>
      </c>
      <c r="AT46" s="8" t="str">
        <f>IF(X46&lt;&gt;"","Sporocarp: "&amp;X46&amp;". ","")</f>
        <v/>
      </c>
      <c r="AU46" s="7" t="str">
        <f t="shared" si="2"/>
        <v/>
      </c>
      <c r="AV46" s="7" t="str">
        <f t="shared" si="3"/>
        <v/>
      </c>
      <c r="AW46" s="7" t="str">
        <f t="shared" si="4"/>
        <v/>
      </c>
      <c r="AX46" s="7" t="str">
        <f t="shared" si="5"/>
        <v/>
      </c>
      <c r="AY46" s="7" t="str">
        <f t="shared" si="6"/>
        <v/>
      </c>
      <c r="AZ46" s="6" t="str">
        <f t="shared" si="15"/>
        <v/>
      </c>
      <c r="BA46" s="6" t="str">
        <f>IF(N46&lt;&gt;"","'Habit' : "&amp;"'"&amp;N46&amp;"'","")</f>
        <v/>
      </c>
      <c r="BB46" s="6" t="str">
        <f>IF(P46&lt;&gt;"","'Habit' : "&amp;"'"&amp;P46&amp;"'","")</f>
        <v/>
      </c>
      <c r="BC46" s="6" t="str">
        <f>IF(Q46&lt;&gt;"","'Habit' : "&amp;"'"&amp;Q46&amp;"'","")</f>
        <v/>
      </c>
      <c r="BE46" s="6" t="str">
        <f t="shared" si="8"/>
        <v/>
      </c>
      <c r="BF46" s="6" t="str">
        <f t="shared" si="9"/>
        <v/>
      </c>
      <c r="BG46" s="6" t="str">
        <f t="shared" si="10"/>
        <v/>
      </c>
      <c r="BH46" s="6" t="str">
        <f t="shared" si="11"/>
        <v/>
      </c>
      <c r="BI46" s="6" t="str">
        <f t="shared" si="12"/>
        <v/>
      </c>
      <c r="BJ46" s="6" t="str">
        <f t="shared" si="13"/>
        <v/>
      </c>
      <c r="BK46" s="8" t="str">
        <f t="shared" si="14"/>
        <v/>
      </c>
    </row>
    <row r="47" spans="30:63" x14ac:dyDescent="0.25">
      <c r="AD47" s="17" t="str">
        <f>RIGHT(S47,5)</f>
        <v/>
      </c>
      <c r="AL47" t="str">
        <f t="shared" si="0"/>
        <v/>
      </c>
      <c r="AM47" t="str">
        <f t="shared" si="1"/>
        <v/>
      </c>
      <c r="AP47" s="6" t="str">
        <f>IF(R47&lt;&gt;"","&lt;a href='https://www.inaturalist.org/observations/"&amp;R47&amp;" 'target='_blank' style='color: blue'&gt;iNaturalist Record: "&amp;R47&amp;"&lt;/a&gt; ","")</f>
        <v/>
      </c>
      <c r="AQ47" s="6" t="str">
        <f>IF(N47&lt;&gt;"","Habit: "&amp;N47&amp;". ","")</f>
        <v/>
      </c>
      <c r="AR47" s="6" t="str">
        <f>IF(P47&lt;&gt;"","Odor: "&amp;P47&amp;". ","")</f>
        <v/>
      </c>
      <c r="AS47" s="7" t="str">
        <f>IF(Q47&lt;&gt;"","Taste: "&amp;Q47&amp;". ","")</f>
        <v/>
      </c>
      <c r="AT47" s="8" t="str">
        <f>IF(X47&lt;&gt;"","Sporocarp: "&amp;X47&amp;". ","")</f>
        <v/>
      </c>
      <c r="AU47" s="7" t="str">
        <f t="shared" si="2"/>
        <v/>
      </c>
      <c r="AV47" s="7" t="str">
        <f t="shared" si="3"/>
        <v/>
      </c>
      <c r="AW47" s="7" t="str">
        <f t="shared" si="4"/>
        <v/>
      </c>
      <c r="AX47" s="7" t="str">
        <f t="shared" si="5"/>
        <v/>
      </c>
      <c r="AY47" s="7" t="str">
        <f t="shared" si="6"/>
        <v/>
      </c>
      <c r="AZ47" s="6" t="str">
        <f t="shared" si="15"/>
        <v/>
      </c>
      <c r="BA47" s="6" t="str">
        <f>IF(N47&lt;&gt;"","'Habit' : "&amp;"'"&amp;N47&amp;"'","")</f>
        <v/>
      </c>
      <c r="BB47" s="6" t="str">
        <f>IF(P47&lt;&gt;"","'Habit' : "&amp;"'"&amp;P47&amp;"'","")</f>
        <v/>
      </c>
      <c r="BC47" s="6" t="str">
        <f>IF(Q47&lt;&gt;"","'Habit' : "&amp;"'"&amp;Q47&amp;"'","")</f>
        <v/>
      </c>
      <c r="BE47" s="6" t="str">
        <f t="shared" si="8"/>
        <v/>
      </c>
      <c r="BF47" s="6" t="str">
        <f t="shared" si="9"/>
        <v/>
      </c>
      <c r="BG47" s="6" t="str">
        <f t="shared" si="10"/>
        <v/>
      </c>
      <c r="BH47" s="6" t="str">
        <f t="shared" si="11"/>
        <v/>
      </c>
      <c r="BI47" s="6" t="str">
        <f t="shared" si="12"/>
        <v/>
      </c>
      <c r="BJ47" s="6" t="str">
        <f t="shared" si="13"/>
        <v/>
      </c>
      <c r="BK47" s="8" t="str">
        <f t="shared" si="14"/>
        <v/>
      </c>
    </row>
    <row r="48" spans="30:63" x14ac:dyDescent="0.25">
      <c r="AD48" s="17" t="str">
        <f>RIGHT(S48,5)</f>
        <v/>
      </c>
      <c r="AL48" t="str">
        <f t="shared" si="0"/>
        <v/>
      </c>
      <c r="AM48" t="str">
        <f t="shared" si="1"/>
        <v/>
      </c>
      <c r="AP48" s="6" t="str">
        <f>IF(R48&lt;&gt;"","&lt;a href='https://www.inaturalist.org/observations/"&amp;R48&amp;" 'target='_blank' style='color: blue'&gt;iNaturalist Record: "&amp;R48&amp;"&lt;/a&gt; ","")</f>
        <v/>
      </c>
      <c r="AQ48" s="6" t="str">
        <f>IF(N48&lt;&gt;"","Habit: "&amp;N48&amp;". ","")</f>
        <v/>
      </c>
      <c r="AR48" s="6" t="str">
        <f>IF(P48&lt;&gt;"","Odor: "&amp;P48&amp;". ","")</f>
        <v/>
      </c>
      <c r="AS48" s="7" t="str">
        <f>IF(Q48&lt;&gt;"","Taste: "&amp;Q48&amp;". ","")</f>
        <v/>
      </c>
      <c r="AT48" s="8" t="str">
        <f>IF(X48&lt;&gt;"","Sporocarp: "&amp;X48&amp;". ","")</f>
        <v/>
      </c>
      <c r="AU48" s="7" t="str">
        <f t="shared" si="2"/>
        <v/>
      </c>
      <c r="AV48" s="7" t="str">
        <f t="shared" si="3"/>
        <v/>
      </c>
      <c r="AW48" s="7" t="str">
        <f t="shared" si="4"/>
        <v/>
      </c>
      <c r="AX48" s="7" t="str">
        <f t="shared" si="5"/>
        <v/>
      </c>
      <c r="AY48" s="7" t="str">
        <f t="shared" si="6"/>
        <v/>
      </c>
      <c r="AZ48" s="6" t="str">
        <f t="shared" si="15"/>
        <v/>
      </c>
      <c r="BA48" s="6" t="str">
        <f>IF(N48&lt;&gt;"","'Habit' : "&amp;"'"&amp;N48&amp;"'","")</f>
        <v/>
      </c>
      <c r="BB48" s="6" t="str">
        <f>IF(P48&lt;&gt;"","'Habit' : "&amp;"'"&amp;P48&amp;"'","")</f>
        <v/>
      </c>
      <c r="BC48" s="6" t="str">
        <f>IF(Q48&lt;&gt;"","'Habit' : "&amp;"'"&amp;Q48&amp;"'","")</f>
        <v/>
      </c>
      <c r="BE48" s="6" t="str">
        <f t="shared" si="8"/>
        <v/>
      </c>
      <c r="BF48" s="6" t="str">
        <f t="shared" si="9"/>
        <v/>
      </c>
      <c r="BG48" s="6" t="str">
        <f t="shared" si="10"/>
        <v/>
      </c>
      <c r="BH48" s="6" t="str">
        <f t="shared" si="11"/>
        <v/>
      </c>
      <c r="BI48" s="6" t="str">
        <f t="shared" si="12"/>
        <v/>
      </c>
      <c r="BJ48" s="6" t="str">
        <f t="shared" si="13"/>
        <v/>
      </c>
      <c r="BK48" s="8" t="str">
        <f t="shared" si="14"/>
        <v/>
      </c>
    </row>
    <row r="49" spans="30:63" x14ac:dyDescent="0.25">
      <c r="AD49" s="17" t="str">
        <f>RIGHT(S49,5)</f>
        <v/>
      </c>
      <c r="AL49" t="str">
        <f t="shared" si="0"/>
        <v/>
      </c>
      <c r="AM49" t="str">
        <f t="shared" si="1"/>
        <v/>
      </c>
      <c r="AP49" s="6" t="str">
        <f>IF(R49&lt;&gt;"","&lt;a href='https://www.inaturalist.org/observations/"&amp;R49&amp;" 'target='_blank' style='color: blue'&gt;iNaturalist Record: "&amp;R49&amp;"&lt;/a&gt; ","")</f>
        <v/>
      </c>
      <c r="AQ49" s="6" t="str">
        <f>IF(N49&lt;&gt;"","Habit: "&amp;N49&amp;". ","")</f>
        <v/>
      </c>
      <c r="AR49" s="6" t="str">
        <f>IF(P49&lt;&gt;"","Odor: "&amp;P49&amp;". ","")</f>
        <v/>
      </c>
      <c r="AS49" s="7" t="str">
        <f>IF(Q49&lt;&gt;"","Taste: "&amp;Q49&amp;". ","")</f>
        <v/>
      </c>
      <c r="AT49" s="8" t="str">
        <f>IF(X49&lt;&gt;"","Sporocarp: "&amp;X49&amp;". ","")</f>
        <v/>
      </c>
      <c r="AU49" s="7" t="str">
        <f t="shared" si="2"/>
        <v/>
      </c>
      <c r="AV49" s="7" t="str">
        <f t="shared" si="3"/>
        <v/>
      </c>
      <c r="AW49" s="7" t="str">
        <f t="shared" si="4"/>
        <v/>
      </c>
      <c r="AX49" s="7" t="str">
        <f t="shared" si="5"/>
        <v/>
      </c>
      <c r="AY49" s="7" t="str">
        <f t="shared" si="6"/>
        <v/>
      </c>
      <c r="AZ49" s="6" t="str">
        <f t="shared" si="15"/>
        <v/>
      </c>
      <c r="BA49" s="6" t="str">
        <f>IF(N49&lt;&gt;"","'Habit' : "&amp;"'"&amp;N49&amp;"'","")</f>
        <v/>
      </c>
      <c r="BB49" s="6" t="str">
        <f>IF(P49&lt;&gt;"","'Habit' : "&amp;"'"&amp;P49&amp;"'","")</f>
        <v/>
      </c>
      <c r="BC49" s="6" t="str">
        <f>IF(Q49&lt;&gt;"","'Habit' : "&amp;"'"&amp;Q49&amp;"'","")</f>
        <v/>
      </c>
      <c r="BE49" s="6" t="str">
        <f t="shared" si="8"/>
        <v/>
      </c>
      <c r="BF49" s="6" t="str">
        <f t="shared" si="9"/>
        <v/>
      </c>
      <c r="BG49" s="6" t="str">
        <f t="shared" si="10"/>
        <v/>
      </c>
      <c r="BH49" s="6" t="str">
        <f t="shared" si="11"/>
        <v/>
      </c>
      <c r="BI49" s="6" t="str">
        <f t="shared" si="12"/>
        <v/>
      </c>
      <c r="BJ49" s="6" t="str">
        <f t="shared" si="13"/>
        <v/>
      </c>
      <c r="BK49" s="8" t="str">
        <f t="shared" si="14"/>
        <v/>
      </c>
    </row>
    <row r="50" spans="30:63" x14ac:dyDescent="0.25">
      <c r="AD50" s="17" t="str">
        <f>RIGHT(S50,5)</f>
        <v/>
      </c>
      <c r="AL50" t="str">
        <f t="shared" si="0"/>
        <v/>
      </c>
      <c r="AM50" t="str">
        <f t="shared" si="1"/>
        <v/>
      </c>
      <c r="AP50" s="6" t="str">
        <f>IF(R50&lt;&gt;"","&lt;a href='https://www.inaturalist.org/observations/"&amp;R50&amp;" 'target='_blank' style='color: blue'&gt;iNaturalist Record: "&amp;R50&amp;"&lt;/a&gt; ","")</f>
        <v/>
      </c>
      <c r="AQ50" s="6" t="str">
        <f>IF(N50&lt;&gt;"","Habit: "&amp;N50&amp;". ","")</f>
        <v/>
      </c>
      <c r="AR50" s="6" t="str">
        <f>IF(P50&lt;&gt;"","Odor: "&amp;P50&amp;". ","")</f>
        <v/>
      </c>
      <c r="AS50" s="7" t="str">
        <f>IF(Q50&lt;&gt;"","Taste: "&amp;Q50&amp;". ","")</f>
        <v/>
      </c>
      <c r="AT50" s="8" t="str">
        <f>IF(X50&lt;&gt;"","Sporocarp: "&amp;X50&amp;". ","")</f>
        <v/>
      </c>
      <c r="AU50" s="7" t="str">
        <f t="shared" si="2"/>
        <v/>
      </c>
      <c r="AV50" s="7" t="str">
        <f t="shared" si="3"/>
        <v/>
      </c>
      <c r="AW50" s="7" t="str">
        <f t="shared" si="4"/>
        <v/>
      </c>
      <c r="AX50" s="7" t="str">
        <f t="shared" si="5"/>
        <v/>
      </c>
      <c r="AY50" s="7" t="str">
        <f t="shared" si="6"/>
        <v/>
      </c>
      <c r="AZ50" s="6" t="str">
        <f t="shared" si="15"/>
        <v/>
      </c>
      <c r="BA50" s="6" t="str">
        <f>IF(N50&lt;&gt;"","'Habit' : "&amp;"'"&amp;N50&amp;"'","")</f>
        <v/>
      </c>
      <c r="BB50" s="6" t="str">
        <f>IF(P50&lt;&gt;"","'Habit' : "&amp;"'"&amp;P50&amp;"'","")</f>
        <v/>
      </c>
      <c r="BC50" s="6" t="str">
        <f>IF(Q50&lt;&gt;"","'Habit' : "&amp;"'"&amp;Q50&amp;"'","")</f>
        <v/>
      </c>
      <c r="BE50" s="6" t="str">
        <f t="shared" si="8"/>
        <v/>
      </c>
      <c r="BF50" s="6" t="str">
        <f t="shared" si="9"/>
        <v/>
      </c>
      <c r="BG50" s="6" t="str">
        <f t="shared" si="10"/>
        <v/>
      </c>
      <c r="BH50" s="6" t="str">
        <f t="shared" si="11"/>
        <v/>
      </c>
      <c r="BI50" s="6" t="str">
        <f t="shared" si="12"/>
        <v/>
      </c>
      <c r="BJ50" s="6" t="str">
        <f t="shared" si="13"/>
        <v/>
      </c>
      <c r="BK50" s="8" t="str">
        <f t="shared" si="14"/>
        <v/>
      </c>
    </row>
    <row r="51" spans="30:63" x14ac:dyDescent="0.25">
      <c r="AD51" s="17" t="str">
        <f>RIGHT(S51,5)</f>
        <v/>
      </c>
      <c r="AL51" t="str">
        <f t="shared" si="0"/>
        <v/>
      </c>
      <c r="AM51" t="str">
        <f t="shared" si="1"/>
        <v/>
      </c>
      <c r="AP51" s="6" t="str">
        <f>IF(R51&lt;&gt;"","&lt;a href='https://www.inaturalist.org/observations/"&amp;R51&amp;" 'target='_blank' style='color: blue'&gt;iNaturalist Record: "&amp;R51&amp;"&lt;/a&gt; ","")</f>
        <v/>
      </c>
      <c r="AQ51" s="6" t="str">
        <f>IF(N51&lt;&gt;"","Habit: "&amp;N51&amp;". ","")</f>
        <v/>
      </c>
      <c r="AR51" s="6" t="str">
        <f>IF(P51&lt;&gt;"","Odor: "&amp;P51&amp;". ","")</f>
        <v/>
      </c>
      <c r="AS51" s="7" t="str">
        <f>IF(Q51&lt;&gt;"","Taste: "&amp;Q51&amp;". ","")</f>
        <v/>
      </c>
      <c r="AT51" s="8" t="str">
        <f>IF(X51&lt;&gt;"","Sporocarp: "&amp;X51&amp;". ","")</f>
        <v/>
      </c>
      <c r="AU51" s="7" t="str">
        <f t="shared" si="2"/>
        <v/>
      </c>
      <c r="AV51" s="7" t="str">
        <f t="shared" si="3"/>
        <v/>
      </c>
      <c r="AW51" s="7" t="str">
        <f t="shared" si="4"/>
        <v/>
      </c>
      <c r="AX51" s="7" t="str">
        <f t="shared" si="5"/>
        <v/>
      </c>
      <c r="AY51" s="7" t="str">
        <f t="shared" si="6"/>
        <v/>
      </c>
      <c r="AZ51" s="6" t="str">
        <f t="shared" si="15"/>
        <v/>
      </c>
      <c r="BA51" s="6" t="str">
        <f>IF(N51&lt;&gt;"","'Habit' : "&amp;"'"&amp;N51&amp;"'","")</f>
        <v/>
      </c>
      <c r="BB51" s="6" t="str">
        <f>IF(P51&lt;&gt;"","'Habit' : "&amp;"'"&amp;P51&amp;"'","")</f>
        <v/>
      </c>
      <c r="BC51" s="6" t="str">
        <f>IF(Q51&lt;&gt;"","'Habit' : "&amp;"'"&amp;Q51&amp;"'","")</f>
        <v/>
      </c>
      <c r="BE51" s="6" t="str">
        <f t="shared" si="8"/>
        <v/>
      </c>
      <c r="BF51" s="6" t="str">
        <f t="shared" si="9"/>
        <v/>
      </c>
      <c r="BG51" s="6" t="str">
        <f t="shared" si="10"/>
        <v/>
      </c>
      <c r="BH51" s="6" t="str">
        <f t="shared" si="11"/>
        <v/>
      </c>
      <c r="BI51" s="6" t="str">
        <f t="shared" si="12"/>
        <v/>
      </c>
      <c r="BJ51" s="6" t="str">
        <f t="shared" si="13"/>
        <v/>
      </c>
      <c r="BK51" s="8" t="str">
        <f t="shared" si="14"/>
        <v/>
      </c>
    </row>
    <row r="52" spans="30:63" x14ac:dyDescent="0.25">
      <c r="AD52" s="17" t="str">
        <f>RIGHT(S52,5)</f>
        <v/>
      </c>
      <c r="AL52" t="str">
        <f t="shared" si="0"/>
        <v/>
      </c>
      <c r="AM52" t="str">
        <f t="shared" si="1"/>
        <v/>
      </c>
      <c r="AP52" s="6" t="str">
        <f>IF(R52&lt;&gt;"","&lt;a href='https://www.inaturalist.org/observations/"&amp;R52&amp;" 'target='_blank' style='color: blue'&gt;iNaturalist Record: "&amp;R52&amp;"&lt;/a&gt; ","")</f>
        <v/>
      </c>
      <c r="AQ52" s="6" t="str">
        <f>IF(N52&lt;&gt;"","Habit: "&amp;N52&amp;". ","")</f>
        <v/>
      </c>
      <c r="AR52" s="6" t="str">
        <f>IF(P52&lt;&gt;"","Odor: "&amp;P52&amp;". ","")</f>
        <v/>
      </c>
      <c r="AS52" s="7" t="str">
        <f>IF(Q52&lt;&gt;"","Taste: "&amp;Q52&amp;". ","")</f>
        <v/>
      </c>
      <c r="AT52" s="8" t="str">
        <f>IF(X52&lt;&gt;"","Sporocarp: "&amp;X52&amp;". ","")</f>
        <v/>
      </c>
      <c r="AU52" s="7" t="str">
        <f t="shared" si="2"/>
        <v/>
      </c>
      <c r="AV52" s="7" t="str">
        <f t="shared" si="3"/>
        <v/>
      </c>
      <c r="AW52" s="7" t="str">
        <f t="shared" si="4"/>
        <v/>
      </c>
      <c r="AX52" s="7" t="str">
        <f t="shared" si="5"/>
        <v/>
      </c>
      <c r="AY52" s="7" t="str">
        <f t="shared" si="6"/>
        <v/>
      </c>
      <c r="AZ52" s="6" t="str">
        <f t="shared" si="15"/>
        <v/>
      </c>
      <c r="BA52" s="6" t="str">
        <f>IF(N52&lt;&gt;"","'Habit' : "&amp;"'"&amp;N52&amp;"'","")</f>
        <v/>
      </c>
      <c r="BB52" s="6" t="str">
        <f>IF(P52&lt;&gt;"","'Habit' : "&amp;"'"&amp;P52&amp;"'","")</f>
        <v/>
      </c>
      <c r="BC52" s="6" t="str">
        <f>IF(Q52&lt;&gt;"","'Habit' : "&amp;"'"&amp;Q52&amp;"'","")</f>
        <v/>
      </c>
      <c r="BE52" s="6" t="str">
        <f t="shared" si="8"/>
        <v/>
      </c>
      <c r="BF52" s="6" t="str">
        <f t="shared" si="9"/>
        <v/>
      </c>
      <c r="BG52" s="6" t="str">
        <f t="shared" si="10"/>
        <v/>
      </c>
      <c r="BH52" s="6" t="str">
        <f t="shared" si="11"/>
        <v/>
      </c>
      <c r="BI52" s="6" t="str">
        <f t="shared" si="12"/>
        <v/>
      </c>
      <c r="BJ52" s="6" t="str">
        <f t="shared" si="13"/>
        <v/>
      </c>
      <c r="BK52" s="8" t="str">
        <f t="shared" si="14"/>
        <v/>
      </c>
    </row>
    <row r="53" spans="30:63" x14ac:dyDescent="0.25">
      <c r="AD53" s="17" t="str">
        <f>RIGHT(S53,5)</f>
        <v/>
      </c>
      <c r="AL53" t="str">
        <f t="shared" si="0"/>
        <v/>
      </c>
      <c r="AM53" t="str">
        <f t="shared" si="1"/>
        <v/>
      </c>
      <c r="AP53" s="6" t="str">
        <f>IF(R53&lt;&gt;"","&lt;a href='https://www.inaturalist.org/observations/"&amp;R53&amp;" 'target='_blank' style='color: blue'&gt;iNaturalist Record: "&amp;R53&amp;"&lt;/a&gt; ","")</f>
        <v/>
      </c>
      <c r="AQ53" s="6" t="str">
        <f>IF(N53&lt;&gt;"","Habit: "&amp;N53&amp;". ","")</f>
        <v/>
      </c>
      <c r="AR53" s="6" t="str">
        <f>IF(P53&lt;&gt;"","Odor: "&amp;P53&amp;". ","")</f>
        <v/>
      </c>
      <c r="AS53" s="7" t="str">
        <f>IF(Q53&lt;&gt;"","Taste: "&amp;Q53&amp;". ","")</f>
        <v/>
      </c>
      <c r="AT53" s="8" t="str">
        <f>IF(X53&lt;&gt;"","Sporocarp: "&amp;X53&amp;". ","")</f>
        <v/>
      </c>
      <c r="AU53" s="7" t="str">
        <f t="shared" si="2"/>
        <v/>
      </c>
      <c r="AV53" s="7" t="str">
        <f t="shared" si="3"/>
        <v/>
      </c>
      <c r="AW53" s="7" t="str">
        <f t="shared" si="4"/>
        <v/>
      </c>
      <c r="AX53" s="7" t="str">
        <f t="shared" si="5"/>
        <v/>
      </c>
      <c r="AY53" s="7" t="str">
        <f t="shared" si="6"/>
        <v/>
      </c>
      <c r="AZ53" s="6" t="str">
        <f t="shared" si="15"/>
        <v/>
      </c>
      <c r="BA53" s="6" t="str">
        <f>IF(N53&lt;&gt;"","'Habit' : "&amp;"'"&amp;N53&amp;"'","")</f>
        <v/>
      </c>
      <c r="BB53" s="6" t="str">
        <f>IF(P53&lt;&gt;"","'Habit' : "&amp;"'"&amp;P53&amp;"'","")</f>
        <v/>
      </c>
      <c r="BC53" s="6" t="str">
        <f>IF(Q53&lt;&gt;"","'Habit' : "&amp;"'"&amp;Q53&amp;"'","")</f>
        <v/>
      </c>
      <c r="BE53" s="6" t="str">
        <f t="shared" si="8"/>
        <v/>
      </c>
      <c r="BF53" s="6" t="str">
        <f t="shared" si="9"/>
        <v/>
      </c>
      <c r="BG53" s="6" t="str">
        <f t="shared" si="10"/>
        <v/>
      </c>
      <c r="BH53" s="6" t="str">
        <f t="shared" si="11"/>
        <v/>
      </c>
      <c r="BI53" s="6" t="str">
        <f t="shared" si="12"/>
        <v/>
      </c>
      <c r="BJ53" s="6" t="str">
        <f t="shared" si="13"/>
        <v/>
      </c>
      <c r="BK53" s="8" t="str">
        <f t="shared" si="14"/>
        <v/>
      </c>
    </row>
    <row r="54" spans="30:63" x14ac:dyDescent="0.25">
      <c r="AD54" s="17" t="str">
        <f>RIGHT(S54,5)</f>
        <v/>
      </c>
      <c r="AL54" t="str">
        <f t="shared" si="0"/>
        <v/>
      </c>
      <c r="AM54" t="str">
        <f t="shared" si="1"/>
        <v/>
      </c>
      <c r="AP54" s="6" t="str">
        <f>IF(R54&lt;&gt;"","&lt;a href='https://www.inaturalist.org/observations/"&amp;R54&amp;" 'target='_blank' style='color: blue'&gt;iNaturalist Record: "&amp;R54&amp;"&lt;/a&gt; ","")</f>
        <v/>
      </c>
      <c r="AQ54" s="6" t="str">
        <f>IF(N54&lt;&gt;"","Habit: "&amp;N54&amp;". ","")</f>
        <v/>
      </c>
      <c r="AR54" s="6" t="str">
        <f>IF(P54&lt;&gt;"","Odor: "&amp;P54&amp;". ","")</f>
        <v/>
      </c>
      <c r="AS54" s="7" t="str">
        <f>IF(Q54&lt;&gt;"","Taste: "&amp;Q54&amp;". ","")</f>
        <v/>
      </c>
      <c r="AT54" s="8" t="str">
        <f>IF(X54&lt;&gt;"","Sporocarp: "&amp;X54&amp;". ","")</f>
        <v/>
      </c>
      <c r="AU54" s="7" t="str">
        <f t="shared" si="2"/>
        <v/>
      </c>
      <c r="AV54" s="7" t="str">
        <f t="shared" si="3"/>
        <v/>
      </c>
      <c r="AW54" s="7" t="str">
        <f t="shared" si="4"/>
        <v/>
      </c>
      <c r="AX54" s="7" t="str">
        <f t="shared" si="5"/>
        <v/>
      </c>
      <c r="AY54" s="7" t="str">
        <f t="shared" si="6"/>
        <v/>
      </c>
      <c r="AZ54" s="6" t="str">
        <f t="shared" si="15"/>
        <v/>
      </c>
      <c r="BA54" s="6" t="str">
        <f>IF(N54&lt;&gt;"","'Habit' : "&amp;"'"&amp;N54&amp;"'","")</f>
        <v/>
      </c>
      <c r="BB54" s="6" t="str">
        <f>IF(P54&lt;&gt;"","'Habit' : "&amp;"'"&amp;P54&amp;"'","")</f>
        <v/>
      </c>
      <c r="BC54" s="6" t="str">
        <f>IF(Q54&lt;&gt;"","'Habit' : "&amp;"'"&amp;Q54&amp;"'","")</f>
        <v/>
      </c>
      <c r="BE54" s="6" t="str">
        <f t="shared" si="8"/>
        <v/>
      </c>
      <c r="BF54" s="6" t="str">
        <f t="shared" si="9"/>
        <v/>
      </c>
      <c r="BG54" s="6" t="str">
        <f t="shared" si="10"/>
        <v/>
      </c>
      <c r="BH54" s="6" t="str">
        <f t="shared" si="11"/>
        <v/>
      </c>
      <c r="BI54" s="6" t="str">
        <f t="shared" si="12"/>
        <v/>
      </c>
      <c r="BJ54" s="6" t="str">
        <f t="shared" si="13"/>
        <v/>
      </c>
      <c r="BK54" s="8" t="str">
        <f t="shared" si="14"/>
        <v/>
      </c>
    </row>
    <row r="55" spans="30:63" x14ac:dyDescent="0.25">
      <c r="AD55" s="17" t="str">
        <f>RIGHT(S55,5)</f>
        <v/>
      </c>
      <c r="AL55" t="str">
        <f t="shared" si="0"/>
        <v/>
      </c>
      <c r="AM55" t="str">
        <f t="shared" si="1"/>
        <v/>
      </c>
      <c r="AP55" s="6" t="str">
        <f>IF(R55&lt;&gt;"","&lt;a href='https://www.inaturalist.org/observations/"&amp;R55&amp;" 'target='_blank' style='color: blue'&gt;iNaturalist Record: "&amp;R55&amp;"&lt;/a&gt; ","")</f>
        <v/>
      </c>
      <c r="AQ55" s="6" t="str">
        <f>IF(N55&lt;&gt;"","Habit: "&amp;N55&amp;". ","")</f>
        <v/>
      </c>
      <c r="AR55" s="6" t="str">
        <f>IF(P55&lt;&gt;"","Odor: "&amp;P55&amp;". ","")</f>
        <v/>
      </c>
      <c r="AS55" s="7" t="str">
        <f>IF(Q55&lt;&gt;"","Taste: "&amp;Q55&amp;". ","")</f>
        <v/>
      </c>
      <c r="AT55" s="8" t="str">
        <f>IF(X55&lt;&gt;"","Sporocarp: "&amp;X55&amp;". ","")</f>
        <v/>
      </c>
      <c r="AU55" s="7" t="str">
        <f t="shared" si="2"/>
        <v/>
      </c>
      <c r="AV55" s="7" t="str">
        <f t="shared" si="3"/>
        <v/>
      </c>
      <c r="AW55" s="7" t="str">
        <f t="shared" si="4"/>
        <v/>
      </c>
      <c r="AX55" s="7" t="str">
        <f t="shared" si="5"/>
        <v/>
      </c>
      <c r="AY55" s="7" t="str">
        <f t="shared" si="6"/>
        <v/>
      </c>
      <c r="AZ55" s="6" t="str">
        <f t="shared" si="15"/>
        <v/>
      </c>
      <c r="BA55" s="6" t="str">
        <f>IF(N55&lt;&gt;"","'Habit' : "&amp;"'"&amp;N55&amp;"'","")</f>
        <v/>
      </c>
      <c r="BB55" s="6" t="str">
        <f>IF(P55&lt;&gt;"","'Habit' : "&amp;"'"&amp;P55&amp;"'","")</f>
        <v/>
      </c>
      <c r="BC55" s="6" t="str">
        <f>IF(Q55&lt;&gt;"","'Habit' : "&amp;"'"&amp;Q55&amp;"'","")</f>
        <v/>
      </c>
      <c r="BE55" s="6" t="str">
        <f t="shared" si="8"/>
        <v/>
      </c>
      <c r="BF55" s="6" t="str">
        <f t="shared" si="9"/>
        <v/>
      </c>
      <c r="BG55" s="6" t="str">
        <f t="shared" si="10"/>
        <v/>
      </c>
      <c r="BH55" s="6" t="str">
        <f t="shared" si="11"/>
        <v/>
      </c>
      <c r="BI55" s="6" t="str">
        <f t="shared" si="12"/>
        <v/>
      </c>
      <c r="BJ55" s="6" t="str">
        <f t="shared" si="13"/>
        <v/>
      </c>
      <c r="BK55" s="8" t="str">
        <f t="shared" si="14"/>
        <v/>
      </c>
    </row>
    <row r="56" spans="30:63" x14ac:dyDescent="0.25">
      <c r="AD56" s="17" t="str">
        <f>RIGHT(S56,5)</f>
        <v/>
      </c>
      <c r="AL56" t="str">
        <f t="shared" si="0"/>
        <v/>
      </c>
      <c r="AM56" t="str">
        <f t="shared" si="1"/>
        <v/>
      </c>
      <c r="AP56" s="6" t="str">
        <f>IF(R56&lt;&gt;"","&lt;a href='https://www.inaturalist.org/observations/"&amp;R56&amp;" 'target='_blank' style='color: blue'&gt;iNaturalist Record: "&amp;R56&amp;"&lt;/a&gt; ","")</f>
        <v/>
      </c>
      <c r="AQ56" s="6" t="str">
        <f>IF(N56&lt;&gt;"","Habit: "&amp;N56&amp;". ","")</f>
        <v/>
      </c>
      <c r="AR56" s="6" t="str">
        <f>IF(P56&lt;&gt;"","Odor: "&amp;P56&amp;". ","")</f>
        <v/>
      </c>
      <c r="AS56" s="7" t="str">
        <f>IF(Q56&lt;&gt;"","Taste: "&amp;Q56&amp;". ","")</f>
        <v/>
      </c>
      <c r="AT56" s="8" t="str">
        <f>IF(X56&lt;&gt;"","Sporocarp: "&amp;X56&amp;". ","")</f>
        <v/>
      </c>
      <c r="AU56" s="7" t="str">
        <f t="shared" si="2"/>
        <v/>
      </c>
      <c r="AV56" s="7" t="str">
        <f t="shared" si="3"/>
        <v/>
      </c>
      <c r="AW56" s="7" t="str">
        <f t="shared" si="4"/>
        <v/>
      </c>
      <c r="AX56" s="7" t="str">
        <f t="shared" si="5"/>
        <v/>
      </c>
      <c r="AY56" s="7" t="str">
        <f t="shared" si="6"/>
        <v/>
      </c>
      <c r="AZ56" s="6" t="str">
        <f t="shared" si="15"/>
        <v/>
      </c>
      <c r="BA56" s="6" t="str">
        <f>IF(N56&lt;&gt;"","'Habit' : "&amp;"'"&amp;N56&amp;"'","")</f>
        <v/>
      </c>
      <c r="BB56" s="6" t="str">
        <f>IF(P56&lt;&gt;"","'Habit' : "&amp;"'"&amp;P56&amp;"'","")</f>
        <v/>
      </c>
      <c r="BC56" s="6" t="str">
        <f>IF(Q56&lt;&gt;"","'Habit' : "&amp;"'"&amp;Q56&amp;"'","")</f>
        <v/>
      </c>
      <c r="BE56" s="6" t="str">
        <f t="shared" si="8"/>
        <v/>
      </c>
      <c r="BF56" s="6" t="str">
        <f t="shared" si="9"/>
        <v/>
      </c>
      <c r="BG56" s="6" t="str">
        <f t="shared" si="10"/>
        <v/>
      </c>
      <c r="BH56" s="6" t="str">
        <f t="shared" si="11"/>
        <v/>
      </c>
      <c r="BI56" s="6" t="str">
        <f t="shared" si="12"/>
        <v/>
      </c>
      <c r="BJ56" s="6" t="str">
        <f t="shared" si="13"/>
        <v/>
      </c>
      <c r="BK56" s="8" t="str">
        <f t="shared" si="14"/>
        <v/>
      </c>
    </row>
    <row r="57" spans="30:63" x14ac:dyDescent="0.25">
      <c r="AD57" s="17" t="str">
        <f>RIGHT(S57,5)</f>
        <v/>
      </c>
      <c r="AL57" t="str">
        <f t="shared" si="0"/>
        <v/>
      </c>
      <c r="AM57" t="str">
        <f t="shared" si="1"/>
        <v/>
      </c>
      <c r="AP57" s="6" t="str">
        <f>IF(R57&lt;&gt;"","&lt;a href='https://www.inaturalist.org/observations/"&amp;R57&amp;" 'target='_blank' style='color: blue'&gt;iNaturalist Record: "&amp;R57&amp;"&lt;/a&gt; ","")</f>
        <v/>
      </c>
      <c r="AQ57" s="6" t="str">
        <f>IF(N57&lt;&gt;"","Habit: "&amp;N57&amp;". ","")</f>
        <v/>
      </c>
      <c r="AR57" s="6" t="str">
        <f>IF(P57&lt;&gt;"","Odor: "&amp;P57&amp;". ","")</f>
        <v/>
      </c>
      <c r="AS57" s="7" t="str">
        <f>IF(Q57&lt;&gt;"","Taste: "&amp;Q57&amp;". ","")</f>
        <v/>
      </c>
      <c r="AT57" s="8" t="str">
        <f>IF(X57&lt;&gt;"","Sporocarp: "&amp;X57&amp;". ","")</f>
        <v/>
      </c>
      <c r="AU57" s="7" t="str">
        <f t="shared" si="2"/>
        <v/>
      </c>
      <c r="AV57" s="7" t="str">
        <f t="shared" si="3"/>
        <v/>
      </c>
      <c r="AW57" s="7" t="str">
        <f t="shared" si="4"/>
        <v/>
      </c>
      <c r="AX57" s="7" t="str">
        <f t="shared" si="5"/>
        <v/>
      </c>
      <c r="AY57" s="7" t="str">
        <f t="shared" si="6"/>
        <v/>
      </c>
      <c r="AZ57" s="6" t="str">
        <f t="shared" si="15"/>
        <v/>
      </c>
      <c r="BA57" s="6" t="str">
        <f>IF(N57&lt;&gt;"","'Habit' : "&amp;"'"&amp;N57&amp;"'","")</f>
        <v/>
      </c>
      <c r="BB57" s="6" t="str">
        <f>IF(P57&lt;&gt;"","'Habit' : "&amp;"'"&amp;P57&amp;"'","")</f>
        <v/>
      </c>
      <c r="BC57" s="6" t="str">
        <f>IF(Q57&lt;&gt;"","'Habit' : "&amp;"'"&amp;Q57&amp;"'","")</f>
        <v/>
      </c>
      <c r="BE57" s="6" t="str">
        <f t="shared" si="8"/>
        <v/>
      </c>
      <c r="BF57" s="6" t="str">
        <f t="shared" si="9"/>
        <v/>
      </c>
      <c r="BG57" s="6" t="str">
        <f t="shared" si="10"/>
        <v/>
      </c>
      <c r="BH57" s="6" t="str">
        <f t="shared" si="11"/>
        <v/>
      </c>
      <c r="BI57" s="6" t="str">
        <f t="shared" si="12"/>
        <v/>
      </c>
      <c r="BJ57" s="6" t="str">
        <f t="shared" si="13"/>
        <v/>
      </c>
      <c r="BK57" s="8" t="str">
        <f t="shared" si="14"/>
        <v/>
      </c>
    </row>
    <row r="58" spans="30:63" x14ac:dyDescent="0.25">
      <c r="AD58" s="17" t="str">
        <f>RIGHT(S58,5)</f>
        <v/>
      </c>
      <c r="AL58" t="str">
        <f t="shared" si="0"/>
        <v/>
      </c>
      <c r="AM58" t="str">
        <f t="shared" si="1"/>
        <v/>
      </c>
      <c r="AP58" s="6" t="str">
        <f>IF(R58&lt;&gt;"","&lt;a href='https://www.inaturalist.org/observations/"&amp;R58&amp;" 'target='_blank' style='color: blue'&gt;iNaturalist Record: "&amp;R58&amp;"&lt;/a&gt; ","")</f>
        <v/>
      </c>
      <c r="AQ58" s="6" t="str">
        <f>IF(N58&lt;&gt;"","Habit: "&amp;N58&amp;". ","")</f>
        <v/>
      </c>
      <c r="AR58" s="6" t="str">
        <f>IF(P58&lt;&gt;"","Odor: "&amp;P58&amp;". ","")</f>
        <v/>
      </c>
      <c r="AS58" s="7" t="str">
        <f>IF(Q58&lt;&gt;"","Taste: "&amp;Q58&amp;". ","")</f>
        <v/>
      </c>
      <c r="AT58" s="8" t="str">
        <f>IF(X58&lt;&gt;"","Sporocarp: "&amp;X58&amp;". ","")</f>
        <v/>
      </c>
      <c r="AU58" s="7" t="str">
        <f t="shared" si="2"/>
        <v/>
      </c>
      <c r="AV58" s="7" t="str">
        <f t="shared" si="3"/>
        <v/>
      </c>
      <c r="AW58" s="7" t="str">
        <f t="shared" si="4"/>
        <v/>
      </c>
      <c r="AX58" s="7" t="str">
        <f t="shared" si="5"/>
        <v/>
      </c>
      <c r="AY58" s="7" t="str">
        <f t="shared" si="6"/>
        <v/>
      </c>
      <c r="AZ58" s="6" t="str">
        <f t="shared" si="15"/>
        <v/>
      </c>
      <c r="BA58" s="6" t="str">
        <f>IF(N58&lt;&gt;"","'Habit' : "&amp;"'"&amp;N58&amp;"'","")</f>
        <v/>
      </c>
      <c r="BB58" s="6" t="str">
        <f>IF(P58&lt;&gt;"","'Habit' : "&amp;"'"&amp;P58&amp;"'","")</f>
        <v/>
      </c>
      <c r="BC58" s="6" t="str">
        <f>IF(Q58&lt;&gt;"","'Habit' : "&amp;"'"&amp;Q58&amp;"'","")</f>
        <v/>
      </c>
      <c r="BE58" s="6" t="str">
        <f t="shared" si="8"/>
        <v/>
      </c>
      <c r="BF58" s="6" t="str">
        <f t="shared" si="9"/>
        <v/>
      </c>
      <c r="BG58" s="6" t="str">
        <f t="shared" si="10"/>
        <v/>
      </c>
      <c r="BH58" s="6" t="str">
        <f t="shared" si="11"/>
        <v/>
      </c>
      <c r="BI58" s="6" t="str">
        <f t="shared" si="12"/>
        <v/>
      </c>
      <c r="BJ58" s="6" t="str">
        <f t="shared" si="13"/>
        <v/>
      </c>
      <c r="BK58" s="8" t="str">
        <f t="shared" si="14"/>
        <v/>
      </c>
    </row>
    <row r="59" spans="30:63" x14ac:dyDescent="0.25">
      <c r="AD59" s="17" t="str">
        <f>RIGHT(S59,5)</f>
        <v/>
      </c>
      <c r="AL59" t="str">
        <f t="shared" si="0"/>
        <v/>
      </c>
      <c r="AM59" t="str">
        <f t="shared" si="1"/>
        <v/>
      </c>
      <c r="AP59" s="6" t="str">
        <f>IF(R59&lt;&gt;"","&lt;a href='https://www.inaturalist.org/observations/"&amp;R59&amp;" 'target='_blank' style='color: blue'&gt;iNaturalist Record: "&amp;R59&amp;"&lt;/a&gt; ","")</f>
        <v/>
      </c>
      <c r="AQ59" s="6" t="str">
        <f>IF(N59&lt;&gt;"","Habit: "&amp;N59&amp;". ","")</f>
        <v/>
      </c>
      <c r="AR59" s="6" t="str">
        <f>IF(P59&lt;&gt;"","Odor: "&amp;P59&amp;". ","")</f>
        <v/>
      </c>
      <c r="AS59" s="7" t="str">
        <f>IF(Q59&lt;&gt;"","Taste: "&amp;Q59&amp;". ","")</f>
        <v/>
      </c>
      <c r="AT59" s="8" t="str">
        <f>IF(X59&lt;&gt;"","Sporocarp: "&amp;X59&amp;". ","")</f>
        <v/>
      </c>
      <c r="AU59" s="7" t="str">
        <f t="shared" si="2"/>
        <v/>
      </c>
      <c r="AV59" s="7" t="str">
        <f t="shared" si="3"/>
        <v/>
      </c>
      <c r="AW59" s="7" t="str">
        <f t="shared" si="4"/>
        <v/>
      </c>
      <c r="AX59" s="7" t="str">
        <f t="shared" si="5"/>
        <v/>
      </c>
      <c r="AY59" s="7" t="str">
        <f t="shared" si="6"/>
        <v/>
      </c>
      <c r="AZ59" s="6" t="str">
        <f t="shared" si="15"/>
        <v/>
      </c>
      <c r="BA59" s="6" t="str">
        <f>IF(N59&lt;&gt;"","'Habit' : "&amp;"'"&amp;N59&amp;"'","")</f>
        <v/>
      </c>
      <c r="BB59" s="6" t="str">
        <f>IF(P59&lt;&gt;"","'Habit' : "&amp;"'"&amp;P59&amp;"'","")</f>
        <v/>
      </c>
      <c r="BC59" s="6" t="str">
        <f>IF(Q59&lt;&gt;"","'Habit' : "&amp;"'"&amp;Q59&amp;"'","")</f>
        <v/>
      </c>
      <c r="BE59" s="6" t="str">
        <f t="shared" si="8"/>
        <v/>
      </c>
      <c r="BF59" s="6" t="str">
        <f t="shared" si="9"/>
        <v/>
      </c>
      <c r="BG59" s="6" t="str">
        <f t="shared" si="10"/>
        <v/>
      </c>
      <c r="BH59" s="6" t="str">
        <f t="shared" si="11"/>
        <v/>
      </c>
      <c r="BI59" s="6" t="str">
        <f t="shared" si="12"/>
        <v/>
      </c>
      <c r="BJ59" s="6" t="str">
        <f t="shared" si="13"/>
        <v/>
      </c>
      <c r="BK59" s="8" t="str">
        <f t="shared" si="14"/>
        <v/>
      </c>
    </row>
    <row r="60" spans="30:63" x14ac:dyDescent="0.25">
      <c r="AD60" s="17" t="str">
        <f>RIGHT(S60,5)</f>
        <v/>
      </c>
      <c r="AL60" t="str">
        <f t="shared" si="0"/>
        <v/>
      </c>
      <c r="AM60" t="str">
        <f t="shared" si="1"/>
        <v/>
      </c>
      <c r="AP60" s="6" t="str">
        <f>IF(R60&lt;&gt;"","&lt;a href='https://www.inaturalist.org/observations/"&amp;R60&amp;" 'target='_blank' style='color: blue'&gt;iNaturalist Record: "&amp;R60&amp;"&lt;/a&gt; ","")</f>
        <v/>
      </c>
      <c r="AQ60" s="6" t="str">
        <f>IF(N60&lt;&gt;"","Habit: "&amp;N60&amp;". ","")</f>
        <v/>
      </c>
      <c r="AR60" s="6" t="str">
        <f>IF(P60&lt;&gt;"","Odor: "&amp;P60&amp;". ","")</f>
        <v/>
      </c>
      <c r="AS60" s="7" t="str">
        <f>IF(Q60&lt;&gt;"","Taste: "&amp;Q60&amp;". ","")</f>
        <v/>
      </c>
      <c r="AT60" s="8" t="str">
        <f>IF(X60&lt;&gt;"","Sporocarp: "&amp;X60&amp;". ","")</f>
        <v/>
      </c>
      <c r="AU60" s="7" t="str">
        <f t="shared" si="2"/>
        <v/>
      </c>
      <c r="AV60" s="7" t="str">
        <f t="shared" si="3"/>
        <v/>
      </c>
      <c r="AW60" s="7" t="str">
        <f t="shared" si="4"/>
        <v/>
      </c>
      <c r="AX60" s="7" t="str">
        <f t="shared" si="5"/>
        <v/>
      </c>
      <c r="AY60" s="7" t="str">
        <f t="shared" si="6"/>
        <v/>
      </c>
      <c r="AZ60" s="6" t="str">
        <f t="shared" si="15"/>
        <v/>
      </c>
      <c r="BA60" s="6" t="str">
        <f>IF(N60&lt;&gt;"","'Habit' : "&amp;"'"&amp;N60&amp;"'","")</f>
        <v/>
      </c>
      <c r="BB60" s="6" t="str">
        <f>IF(P60&lt;&gt;"","'Habit' : "&amp;"'"&amp;P60&amp;"'","")</f>
        <v/>
      </c>
      <c r="BC60" s="6" t="str">
        <f>IF(Q60&lt;&gt;"","'Habit' : "&amp;"'"&amp;Q60&amp;"'","")</f>
        <v/>
      </c>
      <c r="BE60" s="6" t="str">
        <f t="shared" si="8"/>
        <v/>
      </c>
      <c r="BF60" s="6" t="str">
        <f t="shared" si="9"/>
        <v/>
      </c>
      <c r="BG60" s="6" t="str">
        <f t="shared" si="10"/>
        <v/>
      </c>
      <c r="BH60" s="6" t="str">
        <f t="shared" si="11"/>
        <v/>
      </c>
      <c r="BI60" s="6" t="str">
        <f t="shared" si="12"/>
        <v/>
      </c>
      <c r="BJ60" s="6" t="str">
        <f t="shared" si="13"/>
        <v/>
      </c>
      <c r="BK60" s="8" t="str">
        <f t="shared" si="14"/>
        <v/>
      </c>
    </row>
    <row r="61" spans="30:63" x14ac:dyDescent="0.25">
      <c r="AD61" s="17" t="str">
        <f>RIGHT(S61,5)</f>
        <v/>
      </c>
      <c r="AL61" t="str">
        <f t="shared" si="0"/>
        <v/>
      </c>
      <c r="AM61" t="str">
        <f t="shared" si="1"/>
        <v/>
      </c>
      <c r="AP61" s="6" t="str">
        <f>IF(R61&lt;&gt;"","&lt;a href='https://www.inaturalist.org/observations/"&amp;R61&amp;" 'target='_blank' style='color: blue'&gt;iNaturalist Record: "&amp;R61&amp;"&lt;/a&gt; ","")</f>
        <v/>
      </c>
      <c r="AQ61" s="6" t="str">
        <f>IF(N61&lt;&gt;"","Habit: "&amp;N61&amp;". ","")</f>
        <v/>
      </c>
      <c r="AR61" s="6" t="str">
        <f>IF(P61&lt;&gt;"","Odor: "&amp;P61&amp;". ","")</f>
        <v/>
      </c>
      <c r="AS61" s="7" t="str">
        <f>IF(Q61&lt;&gt;"","Taste: "&amp;Q61&amp;". ","")</f>
        <v/>
      </c>
      <c r="AT61" s="8" t="str">
        <f>IF(X61&lt;&gt;"","Sporocarp: "&amp;X61&amp;". ","")</f>
        <v/>
      </c>
      <c r="AU61" s="7" t="str">
        <f t="shared" si="2"/>
        <v/>
      </c>
      <c r="AV61" s="7" t="str">
        <f t="shared" si="3"/>
        <v/>
      </c>
      <c r="AW61" s="7" t="str">
        <f t="shared" si="4"/>
        <v/>
      </c>
      <c r="AX61" s="7" t="str">
        <f t="shared" si="5"/>
        <v/>
      </c>
      <c r="AY61" s="7" t="str">
        <f t="shared" si="6"/>
        <v/>
      </c>
      <c r="AZ61" s="6" t="str">
        <f t="shared" si="15"/>
        <v/>
      </c>
      <c r="BA61" s="6" t="str">
        <f>IF(N61&lt;&gt;"","'Habit' : "&amp;"'"&amp;N61&amp;"'","")</f>
        <v/>
      </c>
      <c r="BB61" s="6" t="str">
        <f>IF(P61&lt;&gt;"","'Habit' : "&amp;"'"&amp;P61&amp;"'","")</f>
        <v/>
      </c>
      <c r="BC61" s="6" t="str">
        <f>IF(Q61&lt;&gt;"","'Habit' : "&amp;"'"&amp;Q61&amp;"'","")</f>
        <v/>
      </c>
      <c r="BE61" s="6" t="str">
        <f t="shared" si="8"/>
        <v/>
      </c>
      <c r="BF61" s="6" t="str">
        <f t="shared" si="9"/>
        <v/>
      </c>
      <c r="BG61" s="6" t="str">
        <f t="shared" si="10"/>
        <v/>
      </c>
      <c r="BH61" s="6" t="str">
        <f t="shared" si="11"/>
        <v/>
      </c>
      <c r="BI61" s="6" t="str">
        <f t="shared" si="12"/>
        <v/>
      </c>
      <c r="BJ61" s="6" t="str">
        <f t="shared" si="13"/>
        <v/>
      </c>
      <c r="BK61" s="8" t="str">
        <f t="shared" si="14"/>
        <v/>
      </c>
    </row>
    <row r="62" spans="30:63" x14ac:dyDescent="0.25">
      <c r="AD62" s="17" t="str">
        <f>RIGHT(S62,5)</f>
        <v/>
      </c>
      <c r="AL62" t="str">
        <f t="shared" si="0"/>
        <v/>
      </c>
      <c r="AM62" t="str">
        <f t="shared" si="1"/>
        <v/>
      </c>
      <c r="AP62" s="6" t="str">
        <f>IF(R62&lt;&gt;"","&lt;a href='https://www.inaturalist.org/observations/"&amp;R62&amp;" 'target='_blank' style='color: blue'&gt;iNaturalist Record: "&amp;R62&amp;"&lt;/a&gt; ","")</f>
        <v/>
      </c>
      <c r="AQ62" s="6" t="str">
        <f>IF(N62&lt;&gt;"","Habit: "&amp;N62&amp;". ","")</f>
        <v/>
      </c>
      <c r="AR62" s="6" t="str">
        <f>IF(P62&lt;&gt;"","Odor: "&amp;P62&amp;". ","")</f>
        <v/>
      </c>
      <c r="AS62" s="7" t="str">
        <f>IF(Q62&lt;&gt;"","Taste: "&amp;Q62&amp;". ","")</f>
        <v/>
      </c>
      <c r="AT62" s="8" t="str">
        <f>IF(X62&lt;&gt;"","Sporocarp: "&amp;X62&amp;". ","")</f>
        <v/>
      </c>
      <c r="AU62" s="7" t="str">
        <f t="shared" si="2"/>
        <v/>
      </c>
      <c r="AV62" s="7" t="str">
        <f t="shared" si="3"/>
        <v/>
      </c>
      <c r="AW62" s="7" t="str">
        <f t="shared" si="4"/>
        <v/>
      </c>
      <c r="AX62" s="7" t="str">
        <f t="shared" si="5"/>
        <v/>
      </c>
      <c r="AY62" s="7" t="str">
        <f t="shared" si="6"/>
        <v/>
      </c>
      <c r="AZ62" s="6" t="str">
        <f t="shared" si="15"/>
        <v/>
      </c>
      <c r="BA62" s="6" t="str">
        <f>IF(N62&lt;&gt;"","'Habit' : "&amp;"'"&amp;N62&amp;"'","")</f>
        <v/>
      </c>
      <c r="BB62" s="6" t="str">
        <f>IF(P62&lt;&gt;"","'Habit' : "&amp;"'"&amp;P62&amp;"'","")</f>
        <v/>
      </c>
      <c r="BC62" s="6" t="str">
        <f>IF(Q62&lt;&gt;"","'Habit' : "&amp;"'"&amp;Q62&amp;"'","")</f>
        <v/>
      </c>
      <c r="BE62" s="6" t="str">
        <f t="shared" si="8"/>
        <v/>
      </c>
      <c r="BF62" s="6" t="str">
        <f t="shared" si="9"/>
        <v/>
      </c>
      <c r="BG62" s="6" t="str">
        <f t="shared" si="10"/>
        <v/>
      </c>
      <c r="BH62" s="6" t="str">
        <f t="shared" si="11"/>
        <v/>
      </c>
      <c r="BI62" s="6" t="str">
        <f t="shared" si="12"/>
        <v/>
      </c>
      <c r="BJ62" s="6" t="str">
        <f t="shared" si="13"/>
        <v/>
      </c>
      <c r="BK62" s="8" t="str">
        <f t="shared" si="14"/>
        <v/>
      </c>
    </row>
    <row r="63" spans="30:63" x14ac:dyDescent="0.25">
      <c r="AD63" s="17" t="str">
        <f>RIGHT(S63,5)</f>
        <v/>
      </c>
      <c r="AL63" t="str">
        <f t="shared" si="0"/>
        <v/>
      </c>
      <c r="AM63" t="str">
        <f t="shared" si="1"/>
        <v/>
      </c>
      <c r="AP63" s="6" t="str">
        <f>IF(R63&lt;&gt;"","&lt;a href='https://www.inaturalist.org/observations/"&amp;R63&amp;" 'target='_blank' style='color: blue'&gt;iNaturalist Record: "&amp;R63&amp;"&lt;/a&gt; ","")</f>
        <v/>
      </c>
      <c r="AQ63" s="6" t="str">
        <f>IF(N63&lt;&gt;"","Habit: "&amp;N63&amp;". ","")</f>
        <v/>
      </c>
      <c r="AR63" s="6" t="str">
        <f>IF(P63&lt;&gt;"","Odor: "&amp;P63&amp;". ","")</f>
        <v/>
      </c>
      <c r="AS63" s="7" t="str">
        <f>IF(Q63&lt;&gt;"","Taste: "&amp;Q63&amp;". ","")</f>
        <v/>
      </c>
      <c r="AT63" s="8" t="str">
        <f>IF(X63&lt;&gt;"","Sporocarp: "&amp;X63&amp;". ","")</f>
        <v/>
      </c>
      <c r="AU63" s="7" t="str">
        <f t="shared" si="2"/>
        <v/>
      </c>
      <c r="AV63" s="7" t="str">
        <f t="shared" si="3"/>
        <v/>
      </c>
      <c r="AW63" s="7" t="str">
        <f t="shared" si="4"/>
        <v/>
      </c>
      <c r="AX63" s="7" t="str">
        <f t="shared" si="5"/>
        <v/>
      </c>
      <c r="AY63" s="7" t="str">
        <f t="shared" si="6"/>
        <v/>
      </c>
      <c r="AZ63" s="6" t="str">
        <f t="shared" si="15"/>
        <v/>
      </c>
      <c r="BA63" s="6" t="str">
        <f>IF(N63&lt;&gt;"","'Habit' : "&amp;"'"&amp;N63&amp;"'","")</f>
        <v/>
      </c>
      <c r="BB63" s="6" t="str">
        <f>IF(P63&lt;&gt;"","'Habit' : "&amp;"'"&amp;P63&amp;"'","")</f>
        <v/>
      </c>
      <c r="BC63" s="6" t="str">
        <f>IF(Q63&lt;&gt;"","'Habit' : "&amp;"'"&amp;Q63&amp;"'","")</f>
        <v/>
      </c>
      <c r="BE63" s="6" t="str">
        <f t="shared" si="8"/>
        <v/>
      </c>
      <c r="BF63" s="6" t="str">
        <f t="shared" si="9"/>
        <v/>
      </c>
      <c r="BG63" s="6" t="str">
        <f t="shared" si="10"/>
        <v/>
      </c>
      <c r="BH63" s="6" t="str">
        <f t="shared" si="11"/>
        <v/>
      </c>
      <c r="BI63" s="6" t="str">
        <f t="shared" si="12"/>
        <v/>
      </c>
      <c r="BJ63" s="6" t="str">
        <f t="shared" si="13"/>
        <v/>
      </c>
      <c r="BK63" s="8" t="str">
        <f t="shared" si="14"/>
        <v/>
      </c>
    </row>
    <row r="64" spans="30:63" x14ac:dyDescent="0.25">
      <c r="AD64" s="17" t="str">
        <f>RIGHT(S64,5)</f>
        <v/>
      </c>
      <c r="AL64" t="str">
        <f t="shared" si="0"/>
        <v/>
      </c>
      <c r="AM64" t="str">
        <f t="shared" si="1"/>
        <v/>
      </c>
      <c r="AP64" s="6" t="str">
        <f>IF(R64&lt;&gt;"","&lt;a href='https://www.inaturalist.org/observations/"&amp;R64&amp;" 'target='_blank' style='color: blue'&gt;iNaturalist Record: "&amp;R64&amp;"&lt;/a&gt; ","")</f>
        <v/>
      </c>
      <c r="AQ64" s="6" t="str">
        <f>IF(N64&lt;&gt;"","Habit: "&amp;N64&amp;". ","")</f>
        <v/>
      </c>
      <c r="AR64" s="6" t="str">
        <f>IF(P64&lt;&gt;"","Odor: "&amp;P64&amp;". ","")</f>
        <v/>
      </c>
      <c r="AS64" s="7" t="str">
        <f>IF(Q64&lt;&gt;"","Taste: "&amp;Q64&amp;". ","")</f>
        <v/>
      </c>
      <c r="AT64" s="8" t="str">
        <f>IF(X64&lt;&gt;"","Sporocarp: "&amp;X64&amp;". ","")</f>
        <v/>
      </c>
      <c r="AU64" s="7" t="str">
        <f t="shared" si="2"/>
        <v/>
      </c>
      <c r="AV64" s="7" t="str">
        <f t="shared" si="3"/>
        <v/>
      </c>
      <c r="AW64" s="7" t="str">
        <f t="shared" si="4"/>
        <v/>
      </c>
      <c r="AX64" s="7" t="str">
        <f t="shared" si="5"/>
        <v/>
      </c>
      <c r="AY64" s="7" t="str">
        <f t="shared" si="6"/>
        <v/>
      </c>
      <c r="AZ64" s="6" t="str">
        <f t="shared" si="15"/>
        <v/>
      </c>
      <c r="BA64" s="6" t="str">
        <f>IF(N64&lt;&gt;"","'Habit' : "&amp;"'"&amp;N64&amp;"'","")</f>
        <v/>
      </c>
      <c r="BB64" s="6" t="str">
        <f>IF(P64&lt;&gt;"","'Habit' : "&amp;"'"&amp;P64&amp;"'","")</f>
        <v/>
      </c>
      <c r="BC64" s="6" t="str">
        <f>IF(Q64&lt;&gt;"","'Habit' : "&amp;"'"&amp;Q64&amp;"'","")</f>
        <v/>
      </c>
      <c r="BE64" s="6" t="str">
        <f t="shared" si="8"/>
        <v/>
      </c>
      <c r="BF64" s="6" t="str">
        <f t="shared" si="9"/>
        <v/>
      </c>
      <c r="BG64" s="6" t="str">
        <f t="shared" si="10"/>
        <v/>
      </c>
      <c r="BH64" s="6" t="str">
        <f t="shared" si="11"/>
        <v/>
      </c>
      <c r="BI64" s="6" t="str">
        <f t="shared" si="12"/>
        <v/>
      </c>
      <c r="BJ64" s="6" t="str">
        <f t="shared" si="13"/>
        <v/>
      </c>
      <c r="BK64" s="8" t="str">
        <f t="shared" si="14"/>
        <v/>
      </c>
    </row>
    <row r="65" spans="30:63" x14ac:dyDescent="0.25">
      <c r="AD65" s="17" t="str">
        <f>RIGHT(S65,5)</f>
        <v/>
      </c>
      <c r="AL65" t="str">
        <f t="shared" si="0"/>
        <v/>
      </c>
      <c r="AM65" t="str">
        <f t="shared" si="1"/>
        <v/>
      </c>
      <c r="AP65" s="6" t="str">
        <f>IF(R65&lt;&gt;"","&lt;a href='https://www.inaturalist.org/observations/"&amp;R65&amp;" 'target='_blank' style='color: blue'&gt;iNaturalist Record: "&amp;R65&amp;"&lt;/a&gt; ","")</f>
        <v/>
      </c>
      <c r="AQ65" s="6" t="str">
        <f>IF(N65&lt;&gt;"","Habit: "&amp;N65&amp;". ","")</f>
        <v/>
      </c>
      <c r="AR65" s="6" t="str">
        <f>IF(P65&lt;&gt;"","Odor: "&amp;P65&amp;". ","")</f>
        <v/>
      </c>
      <c r="AS65" s="7" t="str">
        <f>IF(Q65&lt;&gt;"","Taste: "&amp;Q65&amp;". ","")</f>
        <v/>
      </c>
      <c r="AT65" s="8" t="str">
        <f>IF(X65&lt;&gt;"","Sporocarp: "&amp;X65&amp;". ","")</f>
        <v/>
      </c>
      <c r="AU65" s="7" t="str">
        <f t="shared" si="2"/>
        <v/>
      </c>
      <c r="AV65" s="7" t="str">
        <f t="shared" si="3"/>
        <v/>
      </c>
      <c r="AW65" s="7" t="str">
        <f t="shared" si="4"/>
        <v/>
      </c>
      <c r="AX65" s="7" t="str">
        <f t="shared" si="5"/>
        <v/>
      </c>
      <c r="AY65" s="7" t="str">
        <f t="shared" si="6"/>
        <v/>
      </c>
      <c r="AZ65" s="6" t="str">
        <f t="shared" si="15"/>
        <v/>
      </c>
      <c r="BA65" s="6" t="str">
        <f>IF(N65&lt;&gt;"","'Habit' : "&amp;"'"&amp;N65&amp;"'","")</f>
        <v/>
      </c>
      <c r="BB65" s="6" t="str">
        <f>IF(P65&lt;&gt;"","'Habit' : "&amp;"'"&amp;P65&amp;"'","")</f>
        <v/>
      </c>
      <c r="BC65" s="6" t="str">
        <f>IF(Q65&lt;&gt;"","'Habit' : "&amp;"'"&amp;Q65&amp;"'","")</f>
        <v/>
      </c>
      <c r="BE65" s="6" t="str">
        <f t="shared" si="8"/>
        <v/>
      </c>
      <c r="BF65" s="6" t="str">
        <f t="shared" si="9"/>
        <v/>
      </c>
      <c r="BG65" s="6" t="str">
        <f t="shared" si="10"/>
        <v/>
      </c>
      <c r="BH65" s="6" t="str">
        <f t="shared" si="11"/>
        <v/>
      </c>
      <c r="BI65" s="6" t="str">
        <f t="shared" si="12"/>
        <v/>
      </c>
      <c r="BJ65" s="6" t="str">
        <f t="shared" si="13"/>
        <v/>
      </c>
      <c r="BK65" s="8" t="str">
        <f t="shared" si="14"/>
        <v/>
      </c>
    </row>
    <row r="66" spans="30:63" x14ac:dyDescent="0.25">
      <c r="AD66" s="17" t="str">
        <f>RIGHT(S66,5)</f>
        <v/>
      </c>
      <c r="AL66" t="str">
        <f t="shared" si="0"/>
        <v/>
      </c>
      <c r="AM66" t="str">
        <f t="shared" si="1"/>
        <v/>
      </c>
      <c r="AP66" s="6" t="str">
        <f>IF(R66&lt;&gt;"","&lt;a href='https://www.inaturalist.org/observations/"&amp;R66&amp;" 'target='_blank' style='color: blue'&gt;iNaturalist Record: "&amp;R66&amp;"&lt;/a&gt; ","")</f>
        <v/>
      </c>
      <c r="AQ66" s="6" t="str">
        <f>IF(N66&lt;&gt;"","Habit: "&amp;N66&amp;". ","")</f>
        <v/>
      </c>
      <c r="AR66" s="6" t="str">
        <f>IF(P66&lt;&gt;"","Odor: "&amp;P66&amp;". ","")</f>
        <v/>
      </c>
      <c r="AS66" s="7" t="str">
        <f>IF(Q66&lt;&gt;"","Taste: "&amp;Q66&amp;". ","")</f>
        <v/>
      </c>
      <c r="AT66" s="8" t="str">
        <f>IF(X66&lt;&gt;"","Sporocarp: "&amp;X66&amp;". ","")</f>
        <v/>
      </c>
      <c r="AU66" s="7" t="str">
        <f t="shared" si="2"/>
        <v/>
      </c>
      <c r="AV66" s="7" t="str">
        <f t="shared" si="3"/>
        <v/>
      </c>
      <c r="AW66" s="7" t="str">
        <f t="shared" si="4"/>
        <v/>
      </c>
      <c r="AX66" s="7" t="str">
        <f t="shared" si="5"/>
        <v/>
      </c>
      <c r="AY66" s="7" t="str">
        <f t="shared" si="6"/>
        <v/>
      </c>
      <c r="AZ66" s="6" t="str">
        <f t="shared" si="15"/>
        <v/>
      </c>
      <c r="BA66" s="6" t="str">
        <f>IF(N66&lt;&gt;"","'Habit' : "&amp;"'"&amp;N66&amp;"'","")</f>
        <v/>
      </c>
      <c r="BB66" s="6" t="str">
        <f>IF(P66&lt;&gt;"","'Habit' : "&amp;"'"&amp;P66&amp;"'","")</f>
        <v/>
      </c>
      <c r="BC66" s="6" t="str">
        <f>IF(Q66&lt;&gt;"","'Habit' : "&amp;"'"&amp;Q66&amp;"'","")</f>
        <v/>
      </c>
      <c r="BE66" s="6" t="str">
        <f t="shared" si="8"/>
        <v/>
      </c>
      <c r="BF66" s="6" t="str">
        <f t="shared" si="9"/>
        <v/>
      </c>
      <c r="BG66" s="6" t="str">
        <f t="shared" si="10"/>
        <v/>
      </c>
      <c r="BH66" s="6" t="str">
        <f t="shared" si="11"/>
        <v/>
      </c>
      <c r="BI66" s="6" t="str">
        <f t="shared" si="12"/>
        <v/>
      </c>
      <c r="BJ66" s="6" t="str">
        <f t="shared" si="13"/>
        <v/>
      </c>
      <c r="BK66" s="8" t="str">
        <f t="shared" si="14"/>
        <v/>
      </c>
    </row>
    <row r="67" spans="30:63" x14ac:dyDescent="0.25">
      <c r="AD67" s="17" t="str">
        <f>RIGHT(S67,5)</f>
        <v/>
      </c>
      <c r="AL67" t="str">
        <f t="shared" si="0"/>
        <v/>
      </c>
      <c r="AM67" t="str">
        <f t="shared" si="1"/>
        <v/>
      </c>
      <c r="AP67" s="6" t="str">
        <f>IF(R67&lt;&gt;"","&lt;a href='https://www.inaturalist.org/observations/"&amp;R67&amp;" 'target='_blank' style='color: blue'&gt;iNaturalist Record: "&amp;R67&amp;"&lt;/a&gt; ","")</f>
        <v/>
      </c>
      <c r="AQ67" s="6" t="str">
        <f>IF(N67&lt;&gt;"","Habit: "&amp;N67&amp;". ","")</f>
        <v/>
      </c>
      <c r="AR67" s="6" t="str">
        <f>IF(P67&lt;&gt;"","Odor: "&amp;P67&amp;". ","")</f>
        <v/>
      </c>
      <c r="AS67" s="7" t="str">
        <f>IF(Q67&lt;&gt;"","Taste: "&amp;Q67&amp;". ","")</f>
        <v/>
      </c>
      <c r="AT67" s="8" t="str">
        <f>IF(X67&lt;&gt;"","Sporocarp: "&amp;X67&amp;". ","")</f>
        <v/>
      </c>
      <c r="AU67" s="7" t="str">
        <f t="shared" si="2"/>
        <v/>
      </c>
      <c r="AV67" s="7" t="str">
        <f t="shared" si="3"/>
        <v/>
      </c>
      <c r="AW67" s="7" t="str">
        <f t="shared" si="4"/>
        <v/>
      </c>
      <c r="AX67" s="7" t="str">
        <f t="shared" si="5"/>
        <v/>
      </c>
      <c r="AY67" s="7" t="str">
        <f t="shared" si="6"/>
        <v/>
      </c>
      <c r="AZ67" s="6" t="str">
        <f t="shared" si="15"/>
        <v/>
      </c>
      <c r="BA67" s="6" t="str">
        <f>IF(N67&lt;&gt;"","'Habit' : "&amp;"'"&amp;N67&amp;"'","")</f>
        <v/>
      </c>
      <c r="BB67" s="6" t="str">
        <f>IF(P67&lt;&gt;"","'Habit' : "&amp;"'"&amp;P67&amp;"'","")</f>
        <v/>
      </c>
      <c r="BC67" s="6" t="str">
        <f>IF(Q67&lt;&gt;"","'Habit' : "&amp;"'"&amp;Q67&amp;"'","")</f>
        <v/>
      </c>
      <c r="BE67" s="6" t="str">
        <f t="shared" si="8"/>
        <v/>
      </c>
      <c r="BF67" s="6" t="str">
        <f t="shared" si="9"/>
        <v/>
      </c>
      <c r="BG67" s="6" t="str">
        <f t="shared" si="10"/>
        <v/>
      </c>
      <c r="BH67" s="6" t="str">
        <f t="shared" si="11"/>
        <v/>
      </c>
      <c r="BI67" s="6" t="str">
        <f t="shared" si="12"/>
        <v/>
      </c>
      <c r="BJ67" s="6" t="str">
        <f t="shared" si="13"/>
        <v/>
      </c>
      <c r="BK67" s="8" t="str">
        <f t="shared" si="14"/>
        <v/>
      </c>
    </row>
    <row r="68" spans="30:63" x14ac:dyDescent="0.25">
      <c r="AD68" s="17" t="str">
        <f>RIGHT(S68,5)</f>
        <v/>
      </c>
      <c r="AL68" t="str">
        <f t="shared" ref="AL68:AL101" si="16">TRIM(AZ68)</f>
        <v/>
      </c>
      <c r="AM68" t="str">
        <f t="shared" ref="AM68:AM101" si="17">IF(BK68&lt;&gt;"","{"&amp;BK68&amp;"}","")</f>
        <v/>
      </c>
      <c r="AP68" s="6" t="str">
        <f>IF(R68&lt;&gt;"","&lt;a href='https://www.inaturalist.org/observations/"&amp;R68&amp;" 'target='_blank' style='color: blue'&gt;iNaturalist Record: "&amp;R68&amp;"&lt;/a&gt; ","")</f>
        <v/>
      </c>
      <c r="AQ68" s="6" t="str">
        <f>IF(N68&lt;&gt;"","Habit: "&amp;N68&amp;". ","")</f>
        <v/>
      </c>
      <c r="AR68" s="6" t="str">
        <f>IF(P68&lt;&gt;"","Odor: "&amp;P68&amp;". ","")</f>
        <v/>
      </c>
      <c r="AS68" s="7" t="str">
        <f>IF(Q68&lt;&gt;"","Taste: "&amp;Q68&amp;". ","")</f>
        <v/>
      </c>
      <c r="AT68" s="8" t="str">
        <f>IF(X68&lt;&gt;"","Sporocarp: "&amp;X68&amp;". ","")</f>
        <v/>
      </c>
      <c r="AU68" s="7" t="str">
        <f t="shared" ref="AU68:AU101" si="18">IF(Y68&lt;&gt;"","Pileus: "&amp;Y68&amp;". ","")</f>
        <v/>
      </c>
      <c r="AV68" s="7" t="str">
        <f t="shared" ref="AV68:AV101" si="19">IF(Z68&lt;&gt;"","Context: "&amp;Z68&amp;". ","")</f>
        <v/>
      </c>
      <c r="AW68" s="7" t="str">
        <f t="shared" ref="AW68:AW101" si="20">IF(AA68&lt;&gt;"","Lamellae: "&amp;AA68&amp;". ","")</f>
        <v/>
      </c>
      <c r="AX68" s="7" t="str">
        <f t="shared" ref="AX68:AX101" si="21">IF(AB68&lt;&gt;"","Stipe: "&amp;AB68&amp;". ","")</f>
        <v/>
      </c>
      <c r="AY68" s="7" t="str">
        <f t="shared" ref="AY68:AY101" si="22">IF(AC68&lt;&gt;"","Microscopic Analysis: "&amp;AC68&amp;". ","")</f>
        <v/>
      </c>
      <c r="AZ68" s="6" t="str">
        <f t="shared" ref="AZ68:AZ99" si="23">AP68&amp;AQ68&amp;AR68&amp;AS68&amp;AU68&amp;AV68&amp;AW68&amp;AX68&amp;AY68</f>
        <v/>
      </c>
      <c r="BA68" s="6" t="str">
        <f>IF(N68&lt;&gt;"","'Habit' : "&amp;"'"&amp;N68&amp;"'","")</f>
        <v/>
      </c>
      <c r="BB68" s="6" t="str">
        <f>IF(P68&lt;&gt;"","'Habit' : "&amp;"'"&amp;P68&amp;"'","")</f>
        <v/>
      </c>
      <c r="BC68" s="6" t="str">
        <f>IF(Q68&lt;&gt;"","'Habit' : "&amp;"'"&amp;Q68&amp;"'","")</f>
        <v/>
      </c>
      <c r="BE68" s="6" t="str">
        <f t="shared" ref="BE68:BE101" si="24">IF(Y68&lt;&gt;"","'Habit' : "&amp;"'"&amp;Y68&amp;"'","")</f>
        <v/>
      </c>
      <c r="BF68" s="6" t="str">
        <f t="shared" ref="BF68:BF101" si="25">IF(Z68&lt;&gt;"","'Habit' : "&amp;"'"&amp;Z68&amp;"'","")</f>
        <v/>
      </c>
      <c r="BG68" s="6" t="str">
        <f t="shared" ref="BG68:BG101" si="26">IF(AA68&lt;&gt;"","'Habit' : "&amp;"'"&amp;AA68&amp;"'","")</f>
        <v/>
      </c>
      <c r="BH68" s="6" t="str">
        <f t="shared" ref="BH68:BH101" si="27">IF(AB68&lt;&gt;"","'Habit' : "&amp;"'"&amp;AB68&amp;"'","")</f>
        <v/>
      </c>
      <c r="BI68" s="6" t="str">
        <f t="shared" ref="BI68:BI101" si="28">IF(AC68&lt;&gt;"","'Habit' : "&amp;"'"&amp;AC68&amp;"'","")</f>
        <v/>
      </c>
      <c r="BJ68" s="6" t="str">
        <f t="shared" ref="BJ68:BJ101" si="29">BA68&amp;BB68&amp;BC68&amp;BE68&amp;BF68&amp;BG68&amp;BH68&amp;BI68</f>
        <v/>
      </c>
      <c r="BK68" s="8" t="str">
        <f t="shared" ref="BK68:BK101" si="30">SUBSTITUTE(BJ68,"''","' , '")</f>
        <v/>
      </c>
    </row>
    <row r="69" spans="30:63" x14ac:dyDescent="0.25">
      <c r="AD69" s="17" t="str">
        <f>RIGHT(S69,5)</f>
        <v/>
      </c>
      <c r="AL69" t="str">
        <f t="shared" si="16"/>
        <v/>
      </c>
      <c r="AM69" t="str">
        <f t="shared" si="17"/>
        <v/>
      </c>
      <c r="AP69" s="6" t="str">
        <f>IF(R69&lt;&gt;"","&lt;a href='https://www.inaturalist.org/observations/"&amp;R69&amp;" 'target='_blank' style='color: blue'&gt;iNaturalist Record: "&amp;R69&amp;"&lt;/a&gt; ","")</f>
        <v/>
      </c>
      <c r="AQ69" s="6" t="str">
        <f>IF(N69&lt;&gt;"","Habit: "&amp;N69&amp;". ","")</f>
        <v/>
      </c>
      <c r="AR69" s="6" t="str">
        <f>IF(P69&lt;&gt;"","Odor: "&amp;P69&amp;". ","")</f>
        <v/>
      </c>
      <c r="AS69" s="7" t="str">
        <f>IF(Q69&lt;&gt;"","Taste: "&amp;Q69&amp;". ","")</f>
        <v/>
      </c>
      <c r="AT69" s="8" t="str">
        <f>IF(X69&lt;&gt;"","Sporocarp: "&amp;X69&amp;". ","")</f>
        <v/>
      </c>
      <c r="AU69" s="7" t="str">
        <f t="shared" si="18"/>
        <v/>
      </c>
      <c r="AV69" s="7" t="str">
        <f t="shared" si="19"/>
        <v/>
      </c>
      <c r="AW69" s="7" t="str">
        <f t="shared" si="20"/>
        <v/>
      </c>
      <c r="AX69" s="7" t="str">
        <f t="shared" si="21"/>
        <v/>
      </c>
      <c r="AY69" s="7" t="str">
        <f t="shared" si="22"/>
        <v/>
      </c>
      <c r="AZ69" s="6" t="str">
        <f t="shared" si="23"/>
        <v/>
      </c>
      <c r="BA69" s="6" t="str">
        <f>IF(N69&lt;&gt;"","'Habit' : "&amp;"'"&amp;N69&amp;"'","")</f>
        <v/>
      </c>
      <c r="BB69" s="6" t="str">
        <f>IF(P69&lt;&gt;"","'Habit' : "&amp;"'"&amp;P69&amp;"'","")</f>
        <v/>
      </c>
      <c r="BC69" s="6" t="str">
        <f>IF(Q69&lt;&gt;"","'Habit' : "&amp;"'"&amp;Q69&amp;"'","")</f>
        <v/>
      </c>
      <c r="BE69" s="6" t="str">
        <f t="shared" si="24"/>
        <v/>
      </c>
      <c r="BF69" s="6" t="str">
        <f t="shared" si="25"/>
        <v/>
      </c>
      <c r="BG69" s="6" t="str">
        <f t="shared" si="26"/>
        <v/>
      </c>
      <c r="BH69" s="6" t="str">
        <f t="shared" si="27"/>
        <v/>
      </c>
      <c r="BI69" s="6" t="str">
        <f t="shared" si="28"/>
        <v/>
      </c>
      <c r="BJ69" s="6" t="str">
        <f t="shared" si="29"/>
        <v/>
      </c>
      <c r="BK69" s="8" t="str">
        <f t="shared" si="30"/>
        <v/>
      </c>
    </row>
    <row r="70" spans="30:63" x14ac:dyDescent="0.25">
      <c r="AD70" s="17" t="str">
        <f>RIGHT(S70,5)</f>
        <v/>
      </c>
      <c r="AL70" t="str">
        <f t="shared" si="16"/>
        <v/>
      </c>
      <c r="AM70" t="str">
        <f t="shared" si="17"/>
        <v/>
      </c>
      <c r="AP70" s="6" t="str">
        <f>IF(R70&lt;&gt;"","&lt;a href='https://www.inaturalist.org/observations/"&amp;R70&amp;" 'target='_blank' style='color: blue'&gt;iNaturalist Record: "&amp;R70&amp;"&lt;/a&gt; ","")</f>
        <v/>
      </c>
      <c r="AQ70" s="6" t="str">
        <f>IF(N70&lt;&gt;"","Habit: "&amp;N70&amp;". ","")</f>
        <v/>
      </c>
      <c r="AR70" s="6" t="str">
        <f>IF(P70&lt;&gt;"","Odor: "&amp;P70&amp;". ","")</f>
        <v/>
      </c>
      <c r="AS70" s="7" t="str">
        <f>IF(Q70&lt;&gt;"","Taste: "&amp;Q70&amp;". ","")</f>
        <v/>
      </c>
      <c r="AT70" s="8" t="str">
        <f>IF(X70&lt;&gt;"","Sporocarp: "&amp;X70&amp;". ","")</f>
        <v/>
      </c>
      <c r="AU70" s="7" t="str">
        <f t="shared" si="18"/>
        <v/>
      </c>
      <c r="AV70" s="7" t="str">
        <f t="shared" si="19"/>
        <v/>
      </c>
      <c r="AW70" s="7" t="str">
        <f t="shared" si="20"/>
        <v/>
      </c>
      <c r="AX70" s="7" t="str">
        <f t="shared" si="21"/>
        <v/>
      </c>
      <c r="AY70" s="7" t="str">
        <f t="shared" si="22"/>
        <v/>
      </c>
      <c r="AZ70" s="6" t="str">
        <f t="shared" si="23"/>
        <v/>
      </c>
      <c r="BA70" s="6" t="str">
        <f>IF(N70&lt;&gt;"","'Habit' : "&amp;"'"&amp;N70&amp;"'","")</f>
        <v/>
      </c>
      <c r="BB70" s="6" t="str">
        <f>IF(P70&lt;&gt;"","'Habit' : "&amp;"'"&amp;P70&amp;"'","")</f>
        <v/>
      </c>
      <c r="BC70" s="6" t="str">
        <f>IF(Q70&lt;&gt;"","'Habit' : "&amp;"'"&amp;Q70&amp;"'","")</f>
        <v/>
      </c>
      <c r="BE70" s="6" t="str">
        <f t="shared" si="24"/>
        <v/>
      </c>
      <c r="BF70" s="6" t="str">
        <f t="shared" si="25"/>
        <v/>
      </c>
      <c r="BG70" s="6" t="str">
        <f t="shared" si="26"/>
        <v/>
      </c>
      <c r="BH70" s="6" t="str">
        <f t="shared" si="27"/>
        <v/>
      </c>
      <c r="BI70" s="6" t="str">
        <f t="shared" si="28"/>
        <v/>
      </c>
      <c r="BJ70" s="6" t="str">
        <f t="shared" si="29"/>
        <v/>
      </c>
      <c r="BK70" s="8" t="str">
        <f t="shared" si="30"/>
        <v/>
      </c>
    </row>
    <row r="71" spans="30:63" x14ac:dyDescent="0.25">
      <c r="AD71" s="17" t="str">
        <f>RIGHT(S71,5)</f>
        <v/>
      </c>
      <c r="AL71" t="str">
        <f t="shared" si="16"/>
        <v/>
      </c>
      <c r="AM71" t="str">
        <f t="shared" si="17"/>
        <v/>
      </c>
      <c r="AP71" s="6" t="str">
        <f>IF(R71&lt;&gt;"","&lt;a href='https://www.inaturalist.org/observations/"&amp;R71&amp;" 'target='_blank' style='color: blue'&gt;iNaturalist Record: "&amp;R71&amp;"&lt;/a&gt; ","")</f>
        <v/>
      </c>
      <c r="AQ71" s="6" t="str">
        <f>IF(N71&lt;&gt;"","Habit: "&amp;N71&amp;". ","")</f>
        <v/>
      </c>
      <c r="AR71" s="6" t="str">
        <f>IF(P71&lt;&gt;"","Odor: "&amp;P71&amp;". ","")</f>
        <v/>
      </c>
      <c r="AS71" s="7" t="str">
        <f>IF(Q71&lt;&gt;"","Taste: "&amp;Q71&amp;". ","")</f>
        <v/>
      </c>
      <c r="AT71" s="8" t="str">
        <f>IF(X71&lt;&gt;"","Sporocarp: "&amp;X71&amp;". ","")</f>
        <v/>
      </c>
      <c r="AU71" s="7" t="str">
        <f t="shared" si="18"/>
        <v/>
      </c>
      <c r="AV71" s="7" t="str">
        <f t="shared" si="19"/>
        <v/>
      </c>
      <c r="AW71" s="7" t="str">
        <f t="shared" si="20"/>
        <v/>
      </c>
      <c r="AX71" s="7" t="str">
        <f t="shared" si="21"/>
        <v/>
      </c>
      <c r="AY71" s="7" t="str">
        <f t="shared" si="22"/>
        <v/>
      </c>
      <c r="AZ71" s="6" t="str">
        <f t="shared" si="23"/>
        <v/>
      </c>
      <c r="BA71" s="6" t="str">
        <f>IF(N71&lt;&gt;"","'Habit' : "&amp;"'"&amp;N71&amp;"'","")</f>
        <v/>
      </c>
      <c r="BB71" s="6" t="str">
        <f>IF(P71&lt;&gt;"","'Habit' : "&amp;"'"&amp;P71&amp;"'","")</f>
        <v/>
      </c>
      <c r="BC71" s="6" t="str">
        <f>IF(Q71&lt;&gt;"","'Habit' : "&amp;"'"&amp;Q71&amp;"'","")</f>
        <v/>
      </c>
      <c r="BE71" s="6" t="str">
        <f t="shared" si="24"/>
        <v/>
      </c>
      <c r="BF71" s="6" t="str">
        <f t="shared" si="25"/>
        <v/>
      </c>
      <c r="BG71" s="6" t="str">
        <f t="shared" si="26"/>
        <v/>
      </c>
      <c r="BH71" s="6" t="str">
        <f t="shared" si="27"/>
        <v/>
      </c>
      <c r="BI71" s="6" t="str">
        <f t="shared" si="28"/>
        <v/>
      </c>
      <c r="BJ71" s="6" t="str">
        <f t="shared" si="29"/>
        <v/>
      </c>
      <c r="BK71" s="8" t="str">
        <f t="shared" si="30"/>
        <v/>
      </c>
    </row>
    <row r="72" spans="30:63" x14ac:dyDescent="0.25">
      <c r="AD72" s="17" t="str">
        <f>RIGHT(S72,5)</f>
        <v/>
      </c>
      <c r="AL72" t="str">
        <f t="shared" si="16"/>
        <v/>
      </c>
      <c r="AM72" t="str">
        <f t="shared" si="17"/>
        <v/>
      </c>
      <c r="AP72" s="6" t="str">
        <f>IF(R72&lt;&gt;"","&lt;a href='https://www.inaturalist.org/observations/"&amp;R72&amp;" 'target='_blank' style='color: blue'&gt;iNaturalist Record: "&amp;R72&amp;"&lt;/a&gt; ","")</f>
        <v/>
      </c>
      <c r="AQ72" s="6" t="str">
        <f>IF(N72&lt;&gt;"","Habit: "&amp;N72&amp;". ","")</f>
        <v/>
      </c>
      <c r="AR72" s="6" t="str">
        <f>IF(P72&lt;&gt;"","Odor: "&amp;P72&amp;". ","")</f>
        <v/>
      </c>
      <c r="AS72" s="7" t="str">
        <f>IF(Q72&lt;&gt;"","Taste: "&amp;Q72&amp;". ","")</f>
        <v/>
      </c>
      <c r="AT72" s="8" t="str">
        <f>IF(X72&lt;&gt;"","Sporocarp: "&amp;X72&amp;". ","")</f>
        <v/>
      </c>
      <c r="AU72" s="7" t="str">
        <f t="shared" si="18"/>
        <v/>
      </c>
      <c r="AV72" s="7" t="str">
        <f t="shared" si="19"/>
        <v/>
      </c>
      <c r="AW72" s="7" t="str">
        <f t="shared" si="20"/>
        <v/>
      </c>
      <c r="AX72" s="7" t="str">
        <f t="shared" si="21"/>
        <v/>
      </c>
      <c r="AY72" s="7" t="str">
        <f t="shared" si="22"/>
        <v/>
      </c>
      <c r="AZ72" s="6" t="str">
        <f t="shared" si="23"/>
        <v/>
      </c>
      <c r="BA72" s="6" t="str">
        <f>IF(N72&lt;&gt;"","'Habit' : "&amp;"'"&amp;N72&amp;"'","")</f>
        <v/>
      </c>
      <c r="BB72" s="6" t="str">
        <f>IF(P72&lt;&gt;"","'Habit' : "&amp;"'"&amp;P72&amp;"'","")</f>
        <v/>
      </c>
      <c r="BC72" s="6" t="str">
        <f>IF(Q72&lt;&gt;"","'Habit' : "&amp;"'"&amp;Q72&amp;"'","")</f>
        <v/>
      </c>
      <c r="BE72" s="6" t="str">
        <f t="shared" si="24"/>
        <v/>
      </c>
      <c r="BF72" s="6" t="str">
        <f t="shared" si="25"/>
        <v/>
      </c>
      <c r="BG72" s="6" t="str">
        <f t="shared" si="26"/>
        <v/>
      </c>
      <c r="BH72" s="6" t="str">
        <f t="shared" si="27"/>
        <v/>
      </c>
      <c r="BI72" s="6" t="str">
        <f t="shared" si="28"/>
        <v/>
      </c>
      <c r="BJ72" s="6" t="str">
        <f t="shared" si="29"/>
        <v/>
      </c>
      <c r="BK72" s="8" t="str">
        <f t="shared" si="30"/>
        <v/>
      </c>
    </row>
    <row r="73" spans="30:63" x14ac:dyDescent="0.25">
      <c r="AD73" s="17" t="str">
        <f>RIGHT(S73,5)</f>
        <v/>
      </c>
      <c r="AL73" t="str">
        <f t="shared" si="16"/>
        <v/>
      </c>
      <c r="AM73" t="str">
        <f t="shared" si="17"/>
        <v/>
      </c>
      <c r="AP73" s="6" t="str">
        <f>IF(R73&lt;&gt;"","&lt;a href='https://www.inaturalist.org/observations/"&amp;R73&amp;" 'target='_blank' style='color: blue'&gt;iNaturalist Record: "&amp;R73&amp;"&lt;/a&gt; ","")</f>
        <v/>
      </c>
      <c r="AQ73" s="6" t="str">
        <f>IF(N73&lt;&gt;"","Habit: "&amp;N73&amp;". ","")</f>
        <v/>
      </c>
      <c r="AR73" s="6" t="str">
        <f>IF(P73&lt;&gt;"","Odor: "&amp;P73&amp;". ","")</f>
        <v/>
      </c>
      <c r="AS73" s="7" t="str">
        <f>IF(Q73&lt;&gt;"","Taste: "&amp;Q73&amp;". ","")</f>
        <v/>
      </c>
      <c r="AT73" s="8" t="str">
        <f>IF(X73&lt;&gt;"","Sporocarp: "&amp;X73&amp;". ","")</f>
        <v/>
      </c>
      <c r="AU73" s="7" t="str">
        <f t="shared" si="18"/>
        <v/>
      </c>
      <c r="AV73" s="7" t="str">
        <f t="shared" si="19"/>
        <v/>
      </c>
      <c r="AW73" s="7" t="str">
        <f t="shared" si="20"/>
        <v/>
      </c>
      <c r="AX73" s="7" t="str">
        <f t="shared" si="21"/>
        <v/>
      </c>
      <c r="AY73" s="7" t="str">
        <f t="shared" si="22"/>
        <v/>
      </c>
      <c r="AZ73" s="6" t="str">
        <f t="shared" si="23"/>
        <v/>
      </c>
      <c r="BA73" s="6" t="str">
        <f>IF(N73&lt;&gt;"","'Habit' : "&amp;"'"&amp;N73&amp;"'","")</f>
        <v/>
      </c>
      <c r="BB73" s="6" t="str">
        <f>IF(P73&lt;&gt;"","'Habit' : "&amp;"'"&amp;P73&amp;"'","")</f>
        <v/>
      </c>
      <c r="BC73" s="6" t="str">
        <f>IF(Q73&lt;&gt;"","'Habit' : "&amp;"'"&amp;Q73&amp;"'","")</f>
        <v/>
      </c>
      <c r="BE73" s="6" t="str">
        <f t="shared" si="24"/>
        <v/>
      </c>
      <c r="BF73" s="6" t="str">
        <f t="shared" si="25"/>
        <v/>
      </c>
      <c r="BG73" s="6" t="str">
        <f t="shared" si="26"/>
        <v/>
      </c>
      <c r="BH73" s="6" t="str">
        <f t="shared" si="27"/>
        <v/>
      </c>
      <c r="BI73" s="6" t="str">
        <f t="shared" si="28"/>
        <v/>
      </c>
      <c r="BJ73" s="6" t="str">
        <f t="shared" si="29"/>
        <v/>
      </c>
      <c r="BK73" s="8" t="str">
        <f t="shared" si="30"/>
        <v/>
      </c>
    </row>
    <row r="74" spans="30:63" x14ac:dyDescent="0.25">
      <c r="AD74" s="17" t="str">
        <f>RIGHT(S74,5)</f>
        <v/>
      </c>
      <c r="AL74" t="str">
        <f t="shared" si="16"/>
        <v/>
      </c>
      <c r="AM74" t="str">
        <f t="shared" si="17"/>
        <v/>
      </c>
      <c r="AP74" s="6" t="str">
        <f>IF(R74&lt;&gt;"","&lt;a href='https://www.inaturalist.org/observations/"&amp;R74&amp;" 'target='_blank' style='color: blue'&gt;iNaturalist Record: "&amp;R74&amp;"&lt;/a&gt; ","")</f>
        <v/>
      </c>
      <c r="AQ74" s="6" t="str">
        <f>IF(N74&lt;&gt;"","Habit: "&amp;N74&amp;". ","")</f>
        <v/>
      </c>
      <c r="AR74" s="6" t="str">
        <f>IF(P74&lt;&gt;"","Odor: "&amp;P74&amp;". ","")</f>
        <v/>
      </c>
      <c r="AS74" s="7" t="str">
        <f>IF(Q74&lt;&gt;"","Taste: "&amp;Q74&amp;". ","")</f>
        <v/>
      </c>
      <c r="AT74" s="8" t="str">
        <f>IF(X74&lt;&gt;"","Sporocarp: "&amp;X74&amp;". ","")</f>
        <v/>
      </c>
      <c r="AU74" s="7" t="str">
        <f t="shared" si="18"/>
        <v/>
      </c>
      <c r="AV74" s="7" t="str">
        <f t="shared" si="19"/>
        <v/>
      </c>
      <c r="AW74" s="7" t="str">
        <f t="shared" si="20"/>
        <v/>
      </c>
      <c r="AX74" s="7" t="str">
        <f t="shared" si="21"/>
        <v/>
      </c>
      <c r="AY74" s="7" t="str">
        <f t="shared" si="22"/>
        <v/>
      </c>
      <c r="AZ74" s="6" t="str">
        <f t="shared" si="23"/>
        <v/>
      </c>
      <c r="BA74" s="6" t="str">
        <f>IF(N74&lt;&gt;"","'Habit' : "&amp;"'"&amp;N74&amp;"'","")</f>
        <v/>
      </c>
      <c r="BB74" s="6" t="str">
        <f>IF(P74&lt;&gt;"","'Habit' : "&amp;"'"&amp;P74&amp;"'","")</f>
        <v/>
      </c>
      <c r="BC74" s="6" t="str">
        <f>IF(Q74&lt;&gt;"","'Habit' : "&amp;"'"&amp;Q74&amp;"'","")</f>
        <v/>
      </c>
      <c r="BE74" s="6" t="str">
        <f t="shared" si="24"/>
        <v/>
      </c>
      <c r="BF74" s="6" t="str">
        <f t="shared" si="25"/>
        <v/>
      </c>
      <c r="BG74" s="6" t="str">
        <f t="shared" si="26"/>
        <v/>
      </c>
      <c r="BH74" s="6" t="str">
        <f t="shared" si="27"/>
        <v/>
      </c>
      <c r="BI74" s="6" t="str">
        <f t="shared" si="28"/>
        <v/>
      </c>
      <c r="BJ74" s="6" t="str">
        <f t="shared" si="29"/>
        <v/>
      </c>
      <c r="BK74" s="8" t="str">
        <f t="shared" si="30"/>
        <v/>
      </c>
    </row>
    <row r="75" spans="30:63" x14ac:dyDescent="0.25">
      <c r="AD75" s="17" t="str">
        <f>RIGHT(S75,5)</f>
        <v/>
      </c>
      <c r="AL75" t="str">
        <f t="shared" si="16"/>
        <v/>
      </c>
      <c r="AM75" t="str">
        <f t="shared" si="17"/>
        <v/>
      </c>
      <c r="AP75" s="6" t="str">
        <f>IF(R75&lt;&gt;"","&lt;a href='https://www.inaturalist.org/observations/"&amp;R75&amp;" 'target='_blank' style='color: blue'&gt;iNaturalist Record: "&amp;R75&amp;"&lt;/a&gt; ","")</f>
        <v/>
      </c>
      <c r="AQ75" s="6" t="str">
        <f>IF(N75&lt;&gt;"","Habit: "&amp;N75&amp;". ","")</f>
        <v/>
      </c>
      <c r="AR75" s="6" t="str">
        <f>IF(P75&lt;&gt;"","Odor: "&amp;P75&amp;". ","")</f>
        <v/>
      </c>
      <c r="AS75" s="7" t="str">
        <f>IF(Q75&lt;&gt;"","Taste: "&amp;Q75&amp;". ","")</f>
        <v/>
      </c>
      <c r="AT75" s="8" t="str">
        <f>IF(X75&lt;&gt;"","Sporocarp: "&amp;X75&amp;". ","")</f>
        <v/>
      </c>
      <c r="AU75" s="7" t="str">
        <f t="shared" si="18"/>
        <v/>
      </c>
      <c r="AV75" s="7" t="str">
        <f t="shared" si="19"/>
        <v/>
      </c>
      <c r="AW75" s="7" t="str">
        <f t="shared" si="20"/>
        <v/>
      </c>
      <c r="AX75" s="7" t="str">
        <f t="shared" si="21"/>
        <v/>
      </c>
      <c r="AY75" s="7" t="str">
        <f t="shared" si="22"/>
        <v/>
      </c>
      <c r="AZ75" s="6" t="str">
        <f t="shared" si="23"/>
        <v/>
      </c>
      <c r="BA75" s="6" t="str">
        <f>IF(N75&lt;&gt;"","'Habit' : "&amp;"'"&amp;N75&amp;"'","")</f>
        <v/>
      </c>
      <c r="BB75" s="6" t="str">
        <f>IF(P75&lt;&gt;"","'Habit' : "&amp;"'"&amp;P75&amp;"'","")</f>
        <v/>
      </c>
      <c r="BC75" s="6" t="str">
        <f>IF(Q75&lt;&gt;"","'Habit' : "&amp;"'"&amp;Q75&amp;"'","")</f>
        <v/>
      </c>
      <c r="BE75" s="6" t="str">
        <f t="shared" si="24"/>
        <v/>
      </c>
      <c r="BF75" s="6" t="str">
        <f t="shared" si="25"/>
        <v/>
      </c>
      <c r="BG75" s="6" t="str">
        <f t="shared" si="26"/>
        <v/>
      </c>
      <c r="BH75" s="6" t="str">
        <f t="shared" si="27"/>
        <v/>
      </c>
      <c r="BI75" s="6" t="str">
        <f t="shared" si="28"/>
        <v/>
      </c>
      <c r="BJ75" s="6" t="str">
        <f t="shared" si="29"/>
        <v/>
      </c>
      <c r="BK75" s="8" t="str">
        <f t="shared" si="30"/>
        <v/>
      </c>
    </row>
    <row r="76" spans="30:63" x14ac:dyDescent="0.25">
      <c r="AD76" s="17" t="str">
        <f>RIGHT(S76,5)</f>
        <v/>
      </c>
      <c r="AL76" t="str">
        <f t="shared" si="16"/>
        <v/>
      </c>
      <c r="AM76" t="str">
        <f t="shared" si="17"/>
        <v/>
      </c>
      <c r="AP76" s="6" t="str">
        <f>IF(R76&lt;&gt;"","&lt;a href='https://www.inaturalist.org/observations/"&amp;R76&amp;" 'target='_blank' style='color: blue'&gt;iNaturalist Record: "&amp;R76&amp;"&lt;/a&gt; ","")</f>
        <v/>
      </c>
      <c r="AQ76" s="6" t="str">
        <f>IF(N76&lt;&gt;"","Habit: "&amp;N76&amp;". ","")</f>
        <v/>
      </c>
      <c r="AR76" s="6" t="str">
        <f>IF(P76&lt;&gt;"","Odor: "&amp;P76&amp;". ","")</f>
        <v/>
      </c>
      <c r="AS76" s="7" t="str">
        <f>IF(Q76&lt;&gt;"","Taste: "&amp;Q76&amp;". ","")</f>
        <v/>
      </c>
      <c r="AT76" s="8" t="str">
        <f>IF(X76&lt;&gt;"","Sporocarp: "&amp;X76&amp;". ","")</f>
        <v/>
      </c>
      <c r="AU76" s="7" t="str">
        <f t="shared" si="18"/>
        <v/>
      </c>
      <c r="AV76" s="7" t="str">
        <f t="shared" si="19"/>
        <v/>
      </c>
      <c r="AW76" s="7" t="str">
        <f t="shared" si="20"/>
        <v/>
      </c>
      <c r="AX76" s="7" t="str">
        <f t="shared" si="21"/>
        <v/>
      </c>
      <c r="AY76" s="7" t="str">
        <f t="shared" si="22"/>
        <v/>
      </c>
      <c r="AZ76" s="6" t="str">
        <f t="shared" si="23"/>
        <v/>
      </c>
      <c r="BA76" s="6" t="str">
        <f>IF(N76&lt;&gt;"","'Habit' : "&amp;"'"&amp;N76&amp;"'","")</f>
        <v/>
      </c>
      <c r="BB76" s="6" t="str">
        <f>IF(P76&lt;&gt;"","'Habit' : "&amp;"'"&amp;P76&amp;"'","")</f>
        <v/>
      </c>
      <c r="BC76" s="6" t="str">
        <f>IF(Q76&lt;&gt;"","'Habit' : "&amp;"'"&amp;Q76&amp;"'","")</f>
        <v/>
      </c>
      <c r="BE76" s="6" t="str">
        <f t="shared" si="24"/>
        <v/>
      </c>
      <c r="BF76" s="6" t="str">
        <f t="shared" si="25"/>
        <v/>
      </c>
      <c r="BG76" s="6" t="str">
        <f t="shared" si="26"/>
        <v/>
      </c>
      <c r="BH76" s="6" t="str">
        <f t="shared" si="27"/>
        <v/>
      </c>
      <c r="BI76" s="6" t="str">
        <f t="shared" si="28"/>
        <v/>
      </c>
      <c r="BJ76" s="6" t="str">
        <f t="shared" si="29"/>
        <v/>
      </c>
      <c r="BK76" s="8" t="str">
        <f t="shared" si="30"/>
        <v/>
      </c>
    </row>
    <row r="77" spans="30:63" x14ac:dyDescent="0.25">
      <c r="AD77" s="17" t="str">
        <f>RIGHT(S77,5)</f>
        <v/>
      </c>
      <c r="AL77" t="str">
        <f t="shared" si="16"/>
        <v/>
      </c>
      <c r="AM77" t="str">
        <f t="shared" si="17"/>
        <v/>
      </c>
      <c r="AP77" s="6" t="str">
        <f>IF(R77&lt;&gt;"","&lt;a href='https://www.inaturalist.org/observations/"&amp;R77&amp;" 'target='_blank' style='color: blue'&gt;iNaturalist Record: "&amp;R77&amp;"&lt;/a&gt; ","")</f>
        <v/>
      </c>
      <c r="AQ77" s="6" t="str">
        <f>IF(N77&lt;&gt;"","Habit: "&amp;N77&amp;". ","")</f>
        <v/>
      </c>
      <c r="AR77" s="6" t="str">
        <f>IF(P77&lt;&gt;"","Odor: "&amp;P77&amp;". ","")</f>
        <v/>
      </c>
      <c r="AS77" s="7" t="str">
        <f>IF(Q77&lt;&gt;"","Taste: "&amp;Q77&amp;". ","")</f>
        <v/>
      </c>
      <c r="AT77" s="8" t="str">
        <f>IF(X77&lt;&gt;"","Sporocarp: "&amp;X77&amp;". ","")</f>
        <v/>
      </c>
      <c r="AU77" s="7" t="str">
        <f t="shared" si="18"/>
        <v/>
      </c>
      <c r="AV77" s="7" t="str">
        <f t="shared" si="19"/>
        <v/>
      </c>
      <c r="AW77" s="7" t="str">
        <f t="shared" si="20"/>
        <v/>
      </c>
      <c r="AX77" s="7" t="str">
        <f t="shared" si="21"/>
        <v/>
      </c>
      <c r="AY77" s="7" t="str">
        <f t="shared" si="22"/>
        <v/>
      </c>
      <c r="AZ77" s="6" t="str">
        <f t="shared" si="23"/>
        <v/>
      </c>
      <c r="BA77" s="6" t="str">
        <f>IF(N77&lt;&gt;"","'Habit' : "&amp;"'"&amp;N77&amp;"'","")</f>
        <v/>
      </c>
      <c r="BB77" s="6" t="str">
        <f>IF(P77&lt;&gt;"","'Habit' : "&amp;"'"&amp;P77&amp;"'","")</f>
        <v/>
      </c>
      <c r="BC77" s="6" t="str">
        <f>IF(Q77&lt;&gt;"","'Habit' : "&amp;"'"&amp;Q77&amp;"'","")</f>
        <v/>
      </c>
      <c r="BE77" s="6" t="str">
        <f t="shared" si="24"/>
        <v/>
      </c>
      <c r="BF77" s="6" t="str">
        <f t="shared" si="25"/>
        <v/>
      </c>
      <c r="BG77" s="6" t="str">
        <f t="shared" si="26"/>
        <v/>
      </c>
      <c r="BH77" s="6" t="str">
        <f t="shared" si="27"/>
        <v/>
      </c>
      <c r="BI77" s="6" t="str">
        <f t="shared" si="28"/>
        <v/>
      </c>
      <c r="BJ77" s="6" t="str">
        <f t="shared" si="29"/>
        <v/>
      </c>
      <c r="BK77" s="8" t="str">
        <f t="shared" si="30"/>
        <v/>
      </c>
    </row>
    <row r="78" spans="30:63" x14ac:dyDescent="0.25">
      <c r="AD78" s="17" t="str">
        <f>RIGHT(S78,5)</f>
        <v/>
      </c>
      <c r="AL78" t="str">
        <f t="shared" si="16"/>
        <v/>
      </c>
      <c r="AM78" t="str">
        <f t="shared" si="17"/>
        <v/>
      </c>
      <c r="AP78" s="6" t="str">
        <f>IF(R78&lt;&gt;"","&lt;a href='https://www.inaturalist.org/observations/"&amp;R78&amp;" 'target='_blank' style='color: blue'&gt;iNaturalist Record: "&amp;R78&amp;"&lt;/a&gt; ","")</f>
        <v/>
      </c>
      <c r="AQ78" s="6" t="str">
        <f>IF(N78&lt;&gt;"","Habit: "&amp;N78&amp;". ","")</f>
        <v/>
      </c>
      <c r="AR78" s="6" t="str">
        <f>IF(P78&lt;&gt;"","Odor: "&amp;P78&amp;". ","")</f>
        <v/>
      </c>
      <c r="AS78" s="7" t="str">
        <f>IF(Q78&lt;&gt;"","Taste: "&amp;Q78&amp;". ","")</f>
        <v/>
      </c>
      <c r="AT78" s="8" t="str">
        <f>IF(X78&lt;&gt;"","Sporocarp: "&amp;X78&amp;". ","")</f>
        <v/>
      </c>
      <c r="AU78" s="7" t="str">
        <f t="shared" si="18"/>
        <v/>
      </c>
      <c r="AV78" s="7" t="str">
        <f t="shared" si="19"/>
        <v/>
      </c>
      <c r="AW78" s="7" t="str">
        <f t="shared" si="20"/>
        <v/>
      </c>
      <c r="AX78" s="7" t="str">
        <f t="shared" si="21"/>
        <v/>
      </c>
      <c r="AY78" s="7" t="str">
        <f t="shared" si="22"/>
        <v/>
      </c>
      <c r="AZ78" s="6" t="str">
        <f t="shared" si="23"/>
        <v/>
      </c>
      <c r="BA78" s="6" t="str">
        <f>IF(N78&lt;&gt;"","'Habit' : "&amp;"'"&amp;N78&amp;"'","")</f>
        <v/>
      </c>
      <c r="BB78" s="6" t="str">
        <f>IF(P78&lt;&gt;"","'Habit' : "&amp;"'"&amp;P78&amp;"'","")</f>
        <v/>
      </c>
      <c r="BC78" s="6" t="str">
        <f>IF(Q78&lt;&gt;"","'Habit' : "&amp;"'"&amp;Q78&amp;"'","")</f>
        <v/>
      </c>
      <c r="BE78" s="6" t="str">
        <f t="shared" si="24"/>
        <v/>
      </c>
      <c r="BF78" s="6" t="str">
        <f t="shared" si="25"/>
        <v/>
      </c>
      <c r="BG78" s="6" t="str">
        <f t="shared" si="26"/>
        <v/>
      </c>
      <c r="BH78" s="6" t="str">
        <f t="shared" si="27"/>
        <v/>
      </c>
      <c r="BI78" s="6" t="str">
        <f t="shared" si="28"/>
        <v/>
      </c>
      <c r="BJ78" s="6" t="str">
        <f t="shared" si="29"/>
        <v/>
      </c>
      <c r="BK78" s="8" t="str">
        <f t="shared" si="30"/>
        <v/>
      </c>
    </row>
    <row r="79" spans="30:63" x14ac:dyDescent="0.25">
      <c r="AD79" s="17" t="str">
        <f>RIGHT(S79,5)</f>
        <v/>
      </c>
      <c r="AL79" t="str">
        <f t="shared" si="16"/>
        <v/>
      </c>
      <c r="AM79" t="str">
        <f t="shared" si="17"/>
        <v/>
      </c>
      <c r="AP79" s="6" t="str">
        <f>IF(R79&lt;&gt;"","&lt;a href='https://www.inaturalist.org/observations/"&amp;R79&amp;" 'target='_blank' style='color: blue'&gt;iNaturalist Record: "&amp;R79&amp;"&lt;/a&gt; ","")</f>
        <v/>
      </c>
      <c r="AQ79" s="6" t="str">
        <f>IF(N79&lt;&gt;"","Habit: "&amp;N79&amp;". ","")</f>
        <v/>
      </c>
      <c r="AR79" s="6" t="str">
        <f>IF(P79&lt;&gt;"","Odor: "&amp;P79&amp;". ","")</f>
        <v/>
      </c>
      <c r="AS79" s="7" t="str">
        <f>IF(Q79&lt;&gt;"","Taste: "&amp;Q79&amp;". ","")</f>
        <v/>
      </c>
      <c r="AT79" s="8" t="str">
        <f>IF(X79&lt;&gt;"","Sporocarp: "&amp;X79&amp;". ","")</f>
        <v/>
      </c>
      <c r="AU79" s="7" t="str">
        <f t="shared" si="18"/>
        <v/>
      </c>
      <c r="AV79" s="7" t="str">
        <f t="shared" si="19"/>
        <v/>
      </c>
      <c r="AW79" s="7" t="str">
        <f t="shared" si="20"/>
        <v/>
      </c>
      <c r="AX79" s="7" t="str">
        <f t="shared" si="21"/>
        <v/>
      </c>
      <c r="AY79" s="7" t="str">
        <f t="shared" si="22"/>
        <v/>
      </c>
      <c r="AZ79" s="6" t="str">
        <f t="shared" si="23"/>
        <v/>
      </c>
      <c r="BA79" s="6" t="str">
        <f>IF(N79&lt;&gt;"","'Habit' : "&amp;"'"&amp;N79&amp;"'","")</f>
        <v/>
      </c>
      <c r="BB79" s="6" t="str">
        <f>IF(P79&lt;&gt;"","'Habit' : "&amp;"'"&amp;P79&amp;"'","")</f>
        <v/>
      </c>
      <c r="BC79" s="6" t="str">
        <f>IF(Q79&lt;&gt;"","'Habit' : "&amp;"'"&amp;Q79&amp;"'","")</f>
        <v/>
      </c>
      <c r="BE79" s="6" t="str">
        <f t="shared" si="24"/>
        <v/>
      </c>
      <c r="BF79" s="6" t="str">
        <f t="shared" si="25"/>
        <v/>
      </c>
      <c r="BG79" s="6" t="str">
        <f t="shared" si="26"/>
        <v/>
      </c>
      <c r="BH79" s="6" t="str">
        <f t="shared" si="27"/>
        <v/>
      </c>
      <c r="BI79" s="6" t="str">
        <f t="shared" si="28"/>
        <v/>
      </c>
      <c r="BJ79" s="6" t="str">
        <f t="shared" si="29"/>
        <v/>
      </c>
      <c r="BK79" s="8" t="str">
        <f t="shared" si="30"/>
        <v/>
      </c>
    </row>
    <row r="80" spans="30:63" x14ac:dyDescent="0.25">
      <c r="AD80" s="17" t="str">
        <f>RIGHT(S80,5)</f>
        <v/>
      </c>
      <c r="AL80" t="str">
        <f t="shared" si="16"/>
        <v/>
      </c>
      <c r="AM80" t="str">
        <f t="shared" si="17"/>
        <v/>
      </c>
      <c r="AP80" s="6" t="str">
        <f>IF(R80&lt;&gt;"","&lt;a href='https://www.inaturalist.org/observations/"&amp;R80&amp;" 'target='_blank' style='color: blue'&gt;iNaturalist Record: "&amp;R80&amp;"&lt;/a&gt; ","")</f>
        <v/>
      </c>
      <c r="AQ80" s="6" t="str">
        <f>IF(N80&lt;&gt;"","Habit: "&amp;N80&amp;". ","")</f>
        <v/>
      </c>
      <c r="AR80" s="6" t="str">
        <f>IF(P80&lt;&gt;"","Odor: "&amp;P80&amp;". ","")</f>
        <v/>
      </c>
      <c r="AS80" s="7" t="str">
        <f>IF(Q80&lt;&gt;"","Taste: "&amp;Q80&amp;". ","")</f>
        <v/>
      </c>
      <c r="AT80" s="8" t="str">
        <f>IF(X80&lt;&gt;"","Sporocarp: "&amp;X80&amp;". ","")</f>
        <v/>
      </c>
      <c r="AU80" s="7" t="str">
        <f t="shared" si="18"/>
        <v/>
      </c>
      <c r="AV80" s="7" t="str">
        <f t="shared" si="19"/>
        <v/>
      </c>
      <c r="AW80" s="7" t="str">
        <f t="shared" si="20"/>
        <v/>
      </c>
      <c r="AX80" s="7" t="str">
        <f t="shared" si="21"/>
        <v/>
      </c>
      <c r="AY80" s="7" t="str">
        <f t="shared" si="22"/>
        <v/>
      </c>
      <c r="AZ80" s="6" t="str">
        <f t="shared" si="23"/>
        <v/>
      </c>
      <c r="BA80" s="6" t="str">
        <f>IF(N80&lt;&gt;"","'Habit' : "&amp;"'"&amp;N80&amp;"'","")</f>
        <v/>
      </c>
      <c r="BB80" s="6" t="str">
        <f>IF(P80&lt;&gt;"","'Habit' : "&amp;"'"&amp;P80&amp;"'","")</f>
        <v/>
      </c>
      <c r="BC80" s="6" t="str">
        <f>IF(Q80&lt;&gt;"","'Habit' : "&amp;"'"&amp;Q80&amp;"'","")</f>
        <v/>
      </c>
      <c r="BE80" s="6" t="str">
        <f t="shared" si="24"/>
        <v/>
      </c>
      <c r="BF80" s="6" t="str">
        <f t="shared" si="25"/>
        <v/>
      </c>
      <c r="BG80" s="6" t="str">
        <f t="shared" si="26"/>
        <v/>
      </c>
      <c r="BH80" s="6" t="str">
        <f t="shared" si="27"/>
        <v/>
      </c>
      <c r="BI80" s="6" t="str">
        <f t="shared" si="28"/>
        <v/>
      </c>
      <c r="BJ80" s="6" t="str">
        <f t="shared" si="29"/>
        <v/>
      </c>
      <c r="BK80" s="8" t="str">
        <f t="shared" si="30"/>
        <v/>
      </c>
    </row>
    <row r="81" spans="30:63" x14ac:dyDescent="0.25">
      <c r="AD81" s="17" t="str">
        <f>RIGHT(S81,5)</f>
        <v/>
      </c>
      <c r="AL81" t="str">
        <f t="shared" si="16"/>
        <v/>
      </c>
      <c r="AM81" t="str">
        <f t="shared" si="17"/>
        <v/>
      </c>
      <c r="AP81" s="6" t="str">
        <f>IF(R81&lt;&gt;"","&lt;a href='https://www.inaturalist.org/observations/"&amp;R81&amp;" 'target='_blank' style='color: blue'&gt;iNaturalist Record: "&amp;R81&amp;"&lt;/a&gt; ","")</f>
        <v/>
      </c>
      <c r="AQ81" s="6" t="str">
        <f>IF(N81&lt;&gt;"","Habit: "&amp;N81&amp;". ","")</f>
        <v/>
      </c>
      <c r="AR81" s="6" t="str">
        <f>IF(P81&lt;&gt;"","Odor: "&amp;P81&amp;". ","")</f>
        <v/>
      </c>
      <c r="AS81" s="7" t="str">
        <f>IF(Q81&lt;&gt;"","Taste: "&amp;Q81&amp;". ","")</f>
        <v/>
      </c>
      <c r="AT81" s="8" t="str">
        <f>IF(X81&lt;&gt;"","Sporocarp: "&amp;X81&amp;". ","")</f>
        <v/>
      </c>
      <c r="AU81" s="7" t="str">
        <f t="shared" si="18"/>
        <v/>
      </c>
      <c r="AV81" s="7" t="str">
        <f t="shared" si="19"/>
        <v/>
      </c>
      <c r="AW81" s="7" t="str">
        <f t="shared" si="20"/>
        <v/>
      </c>
      <c r="AX81" s="7" t="str">
        <f t="shared" si="21"/>
        <v/>
      </c>
      <c r="AY81" s="7" t="str">
        <f t="shared" si="22"/>
        <v/>
      </c>
      <c r="AZ81" s="6" t="str">
        <f t="shared" si="23"/>
        <v/>
      </c>
      <c r="BA81" s="6" t="str">
        <f>IF(N81&lt;&gt;"","'Habit' : "&amp;"'"&amp;N81&amp;"'","")</f>
        <v/>
      </c>
      <c r="BB81" s="6" t="str">
        <f>IF(P81&lt;&gt;"","'Habit' : "&amp;"'"&amp;P81&amp;"'","")</f>
        <v/>
      </c>
      <c r="BC81" s="6" t="str">
        <f>IF(Q81&lt;&gt;"","'Habit' : "&amp;"'"&amp;Q81&amp;"'","")</f>
        <v/>
      </c>
      <c r="BE81" s="6" t="str">
        <f t="shared" si="24"/>
        <v/>
      </c>
      <c r="BF81" s="6" t="str">
        <f t="shared" si="25"/>
        <v/>
      </c>
      <c r="BG81" s="6" t="str">
        <f t="shared" si="26"/>
        <v/>
      </c>
      <c r="BH81" s="6" t="str">
        <f t="shared" si="27"/>
        <v/>
      </c>
      <c r="BI81" s="6" t="str">
        <f t="shared" si="28"/>
        <v/>
      </c>
      <c r="BJ81" s="6" t="str">
        <f t="shared" si="29"/>
        <v/>
      </c>
      <c r="BK81" s="8" t="str">
        <f t="shared" si="30"/>
        <v/>
      </c>
    </row>
    <row r="82" spans="30:63" x14ac:dyDescent="0.25">
      <c r="AD82" s="17" t="str">
        <f>RIGHT(S82,5)</f>
        <v/>
      </c>
      <c r="AL82" t="str">
        <f t="shared" si="16"/>
        <v/>
      </c>
      <c r="AM82" t="str">
        <f t="shared" si="17"/>
        <v/>
      </c>
      <c r="AP82" s="6" t="str">
        <f>IF(R82&lt;&gt;"","&lt;a href='https://www.inaturalist.org/observations/"&amp;R82&amp;" 'target='_blank' style='color: blue'&gt;iNaturalist Record: "&amp;R82&amp;"&lt;/a&gt; ","")</f>
        <v/>
      </c>
      <c r="AQ82" s="6" t="str">
        <f>IF(N82&lt;&gt;"","Habit: "&amp;N82&amp;". ","")</f>
        <v/>
      </c>
      <c r="AR82" s="6" t="str">
        <f>IF(P82&lt;&gt;"","Odor: "&amp;P82&amp;". ","")</f>
        <v/>
      </c>
      <c r="AS82" s="7" t="str">
        <f>IF(Q82&lt;&gt;"","Taste: "&amp;Q82&amp;". ","")</f>
        <v/>
      </c>
      <c r="AT82" s="8" t="str">
        <f>IF(X82&lt;&gt;"","Sporocarp: "&amp;X82&amp;". ","")</f>
        <v/>
      </c>
      <c r="AU82" s="7" t="str">
        <f t="shared" si="18"/>
        <v/>
      </c>
      <c r="AV82" s="7" t="str">
        <f t="shared" si="19"/>
        <v/>
      </c>
      <c r="AW82" s="7" t="str">
        <f t="shared" si="20"/>
        <v/>
      </c>
      <c r="AX82" s="7" t="str">
        <f t="shared" si="21"/>
        <v/>
      </c>
      <c r="AY82" s="7" t="str">
        <f t="shared" si="22"/>
        <v/>
      </c>
      <c r="AZ82" s="6" t="str">
        <f t="shared" si="23"/>
        <v/>
      </c>
      <c r="BA82" s="6" t="str">
        <f>IF(N82&lt;&gt;"","'Habit' : "&amp;"'"&amp;N82&amp;"'","")</f>
        <v/>
      </c>
      <c r="BB82" s="6" t="str">
        <f>IF(P82&lt;&gt;"","'Habit' : "&amp;"'"&amp;P82&amp;"'","")</f>
        <v/>
      </c>
      <c r="BC82" s="6" t="str">
        <f>IF(Q82&lt;&gt;"","'Habit' : "&amp;"'"&amp;Q82&amp;"'","")</f>
        <v/>
      </c>
      <c r="BE82" s="6" t="str">
        <f t="shared" si="24"/>
        <v/>
      </c>
      <c r="BF82" s="6" t="str">
        <f t="shared" si="25"/>
        <v/>
      </c>
      <c r="BG82" s="6" t="str">
        <f t="shared" si="26"/>
        <v/>
      </c>
      <c r="BH82" s="6" t="str">
        <f t="shared" si="27"/>
        <v/>
      </c>
      <c r="BI82" s="6" t="str">
        <f t="shared" si="28"/>
        <v/>
      </c>
      <c r="BJ82" s="6" t="str">
        <f t="shared" si="29"/>
        <v/>
      </c>
      <c r="BK82" s="8" t="str">
        <f t="shared" si="30"/>
        <v/>
      </c>
    </row>
    <row r="83" spans="30:63" x14ac:dyDescent="0.25">
      <c r="AD83" s="17" t="str">
        <f>RIGHT(S83,5)</f>
        <v/>
      </c>
      <c r="AL83" t="str">
        <f t="shared" si="16"/>
        <v/>
      </c>
      <c r="AM83" t="str">
        <f t="shared" si="17"/>
        <v/>
      </c>
      <c r="AP83" s="6" t="str">
        <f>IF(R83&lt;&gt;"","&lt;a href='https://www.inaturalist.org/observations/"&amp;R83&amp;" 'target='_blank' style='color: blue'&gt;iNaturalist Record: "&amp;R83&amp;"&lt;/a&gt; ","")</f>
        <v/>
      </c>
      <c r="AQ83" s="6" t="str">
        <f>IF(N83&lt;&gt;"","Habit: "&amp;N83&amp;". ","")</f>
        <v/>
      </c>
      <c r="AR83" s="6" t="str">
        <f>IF(P83&lt;&gt;"","Odor: "&amp;P83&amp;". ","")</f>
        <v/>
      </c>
      <c r="AS83" s="7" t="str">
        <f>IF(Q83&lt;&gt;"","Taste: "&amp;Q83&amp;". ","")</f>
        <v/>
      </c>
      <c r="AT83" s="8" t="str">
        <f>IF(X83&lt;&gt;"","Sporocarp: "&amp;X83&amp;". ","")</f>
        <v/>
      </c>
      <c r="AU83" s="7" t="str">
        <f t="shared" si="18"/>
        <v/>
      </c>
      <c r="AV83" s="7" t="str">
        <f t="shared" si="19"/>
        <v/>
      </c>
      <c r="AW83" s="7" t="str">
        <f t="shared" si="20"/>
        <v/>
      </c>
      <c r="AX83" s="7" t="str">
        <f t="shared" si="21"/>
        <v/>
      </c>
      <c r="AY83" s="7" t="str">
        <f t="shared" si="22"/>
        <v/>
      </c>
      <c r="AZ83" s="6" t="str">
        <f t="shared" si="23"/>
        <v/>
      </c>
      <c r="BA83" s="6" t="str">
        <f>IF(N83&lt;&gt;"","'Habit' : "&amp;"'"&amp;N83&amp;"'","")</f>
        <v/>
      </c>
      <c r="BB83" s="6" t="str">
        <f>IF(P83&lt;&gt;"","'Habit' : "&amp;"'"&amp;P83&amp;"'","")</f>
        <v/>
      </c>
      <c r="BC83" s="6" t="str">
        <f>IF(Q83&lt;&gt;"","'Habit' : "&amp;"'"&amp;Q83&amp;"'","")</f>
        <v/>
      </c>
      <c r="BE83" s="6" t="str">
        <f t="shared" si="24"/>
        <v/>
      </c>
      <c r="BF83" s="6" t="str">
        <f t="shared" si="25"/>
        <v/>
      </c>
      <c r="BG83" s="6" t="str">
        <f t="shared" si="26"/>
        <v/>
      </c>
      <c r="BH83" s="6" t="str">
        <f t="shared" si="27"/>
        <v/>
      </c>
      <c r="BI83" s="6" t="str">
        <f t="shared" si="28"/>
        <v/>
      </c>
      <c r="BJ83" s="6" t="str">
        <f t="shared" si="29"/>
        <v/>
      </c>
      <c r="BK83" s="8" t="str">
        <f t="shared" si="30"/>
        <v/>
      </c>
    </row>
    <row r="84" spans="30:63" x14ac:dyDescent="0.25">
      <c r="AD84" s="17" t="str">
        <f>RIGHT(S84,5)</f>
        <v/>
      </c>
      <c r="AL84" t="str">
        <f t="shared" si="16"/>
        <v/>
      </c>
      <c r="AM84" t="str">
        <f t="shared" si="17"/>
        <v/>
      </c>
      <c r="AP84" s="6" t="str">
        <f>IF(R84&lt;&gt;"","&lt;a href='https://www.inaturalist.org/observations/"&amp;R84&amp;" 'target='_blank' style='color: blue'&gt;iNaturalist Record: "&amp;R84&amp;"&lt;/a&gt; ","")</f>
        <v/>
      </c>
      <c r="AQ84" s="6" t="str">
        <f>IF(N84&lt;&gt;"","Habit: "&amp;N84&amp;". ","")</f>
        <v/>
      </c>
      <c r="AR84" s="6" t="str">
        <f>IF(P84&lt;&gt;"","Odor: "&amp;P84&amp;". ","")</f>
        <v/>
      </c>
      <c r="AS84" s="7" t="str">
        <f>IF(Q84&lt;&gt;"","Taste: "&amp;Q84&amp;". ","")</f>
        <v/>
      </c>
      <c r="AT84" s="8" t="str">
        <f>IF(X84&lt;&gt;"","Sporocarp: "&amp;X84&amp;". ","")</f>
        <v/>
      </c>
      <c r="AU84" s="7" t="str">
        <f t="shared" si="18"/>
        <v/>
      </c>
      <c r="AV84" s="7" t="str">
        <f t="shared" si="19"/>
        <v/>
      </c>
      <c r="AW84" s="7" t="str">
        <f t="shared" si="20"/>
        <v/>
      </c>
      <c r="AX84" s="7" t="str">
        <f t="shared" si="21"/>
        <v/>
      </c>
      <c r="AY84" s="7" t="str">
        <f t="shared" si="22"/>
        <v/>
      </c>
      <c r="AZ84" s="6" t="str">
        <f t="shared" si="23"/>
        <v/>
      </c>
      <c r="BA84" s="6" t="str">
        <f>IF(N84&lt;&gt;"","'Habit' : "&amp;"'"&amp;N84&amp;"'","")</f>
        <v/>
      </c>
      <c r="BB84" s="6" t="str">
        <f>IF(P84&lt;&gt;"","'Habit' : "&amp;"'"&amp;P84&amp;"'","")</f>
        <v/>
      </c>
      <c r="BC84" s="6" t="str">
        <f>IF(Q84&lt;&gt;"","'Habit' : "&amp;"'"&amp;Q84&amp;"'","")</f>
        <v/>
      </c>
      <c r="BE84" s="6" t="str">
        <f t="shared" si="24"/>
        <v/>
      </c>
      <c r="BF84" s="6" t="str">
        <f t="shared" si="25"/>
        <v/>
      </c>
      <c r="BG84" s="6" t="str">
        <f t="shared" si="26"/>
        <v/>
      </c>
      <c r="BH84" s="6" t="str">
        <f t="shared" si="27"/>
        <v/>
      </c>
      <c r="BI84" s="6" t="str">
        <f t="shared" si="28"/>
        <v/>
      </c>
      <c r="BJ84" s="6" t="str">
        <f t="shared" si="29"/>
        <v/>
      </c>
      <c r="BK84" s="8" t="str">
        <f t="shared" si="30"/>
        <v/>
      </c>
    </row>
    <row r="85" spans="30:63" x14ac:dyDescent="0.25">
      <c r="AD85" s="17" t="str">
        <f>RIGHT(S85,5)</f>
        <v/>
      </c>
      <c r="AL85" t="str">
        <f t="shared" si="16"/>
        <v/>
      </c>
      <c r="AM85" t="str">
        <f t="shared" si="17"/>
        <v/>
      </c>
      <c r="AP85" s="6" t="str">
        <f>IF(R85&lt;&gt;"","&lt;a href='https://www.inaturalist.org/observations/"&amp;R85&amp;" 'target='_blank' style='color: blue'&gt;iNaturalist Record: "&amp;R85&amp;"&lt;/a&gt; ","")</f>
        <v/>
      </c>
      <c r="AQ85" s="6" t="str">
        <f>IF(N85&lt;&gt;"","Habit: "&amp;N85&amp;". ","")</f>
        <v/>
      </c>
      <c r="AR85" s="6" t="str">
        <f>IF(P85&lt;&gt;"","Odor: "&amp;P85&amp;". ","")</f>
        <v/>
      </c>
      <c r="AS85" s="7" t="str">
        <f>IF(Q85&lt;&gt;"","Taste: "&amp;Q85&amp;". ","")</f>
        <v/>
      </c>
      <c r="AT85" s="8" t="str">
        <f>IF(X85&lt;&gt;"","Sporocarp: "&amp;X85&amp;". ","")</f>
        <v/>
      </c>
      <c r="AU85" s="7" t="str">
        <f t="shared" si="18"/>
        <v/>
      </c>
      <c r="AV85" s="7" t="str">
        <f t="shared" si="19"/>
        <v/>
      </c>
      <c r="AW85" s="7" t="str">
        <f t="shared" si="20"/>
        <v/>
      </c>
      <c r="AX85" s="7" t="str">
        <f t="shared" si="21"/>
        <v/>
      </c>
      <c r="AY85" s="7" t="str">
        <f t="shared" si="22"/>
        <v/>
      </c>
      <c r="AZ85" s="6" t="str">
        <f t="shared" si="23"/>
        <v/>
      </c>
      <c r="BA85" s="6" t="str">
        <f>IF(N85&lt;&gt;"","'Habit' : "&amp;"'"&amp;N85&amp;"'","")</f>
        <v/>
      </c>
      <c r="BB85" s="6" t="str">
        <f>IF(P85&lt;&gt;"","'Habit' : "&amp;"'"&amp;P85&amp;"'","")</f>
        <v/>
      </c>
      <c r="BC85" s="6" t="str">
        <f>IF(Q85&lt;&gt;"","'Habit' : "&amp;"'"&amp;Q85&amp;"'","")</f>
        <v/>
      </c>
      <c r="BE85" s="6" t="str">
        <f t="shared" si="24"/>
        <v/>
      </c>
      <c r="BF85" s="6" t="str">
        <f t="shared" si="25"/>
        <v/>
      </c>
      <c r="BG85" s="6" t="str">
        <f t="shared" si="26"/>
        <v/>
      </c>
      <c r="BH85" s="6" t="str">
        <f t="shared" si="27"/>
        <v/>
      </c>
      <c r="BI85" s="6" t="str">
        <f t="shared" si="28"/>
        <v/>
      </c>
      <c r="BJ85" s="6" t="str">
        <f t="shared" si="29"/>
        <v/>
      </c>
      <c r="BK85" s="8" t="str">
        <f t="shared" si="30"/>
        <v/>
      </c>
    </row>
    <row r="86" spans="30:63" x14ac:dyDescent="0.25">
      <c r="AD86" s="17" t="str">
        <f>RIGHT(S86,5)</f>
        <v/>
      </c>
      <c r="AL86" t="str">
        <f t="shared" si="16"/>
        <v/>
      </c>
      <c r="AM86" t="str">
        <f t="shared" si="17"/>
        <v/>
      </c>
      <c r="AP86" s="6" t="str">
        <f>IF(R86&lt;&gt;"","&lt;a href='https://www.inaturalist.org/observations/"&amp;R86&amp;" 'target='_blank' style='color: blue'&gt;iNaturalist Record: "&amp;R86&amp;"&lt;/a&gt; ","")</f>
        <v/>
      </c>
      <c r="AQ86" s="6" t="str">
        <f>IF(N86&lt;&gt;"","Habit: "&amp;N86&amp;". ","")</f>
        <v/>
      </c>
      <c r="AR86" s="6" t="str">
        <f>IF(P86&lt;&gt;"","Odor: "&amp;P86&amp;". ","")</f>
        <v/>
      </c>
      <c r="AS86" s="7" t="str">
        <f>IF(Q86&lt;&gt;"","Taste: "&amp;Q86&amp;". ","")</f>
        <v/>
      </c>
      <c r="AT86" s="8" t="str">
        <f>IF(X86&lt;&gt;"","Sporocarp: "&amp;X86&amp;". ","")</f>
        <v/>
      </c>
      <c r="AU86" s="7" t="str">
        <f t="shared" si="18"/>
        <v/>
      </c>
      <c r="AV86" s="7" t="str">
        <f t="shared" si="19"/>
        <v/>
      </c>
      <c r="AW86" s="7" t="str">
        <f t="shared" si="20"/>
        <v/>
      </c>
      <c r="AX86" s="7" t="str">
        <f t="shared" si="21"/>
        <v/>
      </c>
      <c r="AY86" s="7" t="str">
        <f t="shared" si="22"/>
        <v/>
      </c>
      <c r="AZ86" s="6" t="str">
        <f t="shared" si="23"/>
        <v/>
      </c>
      <c r="BA86" s="6" t="str">
        <f>IF(N86&lt;&gt;"","'Habit' : "&amp;"'"&amp;N86&amp;"'","")</f>
        <v/>
      </c>
      <c r="BB86" s="6" t="str">
        <f>IF(P86&lt;&gt;"","'Habit' : "&amp;"'"&amp;P86&amp;"'","")</f>
        <v/>
      </c>
      <c r="BC86" s="6" t="str">
        <f>IF(Q86&lt;&gt;"","'Habit' : "&amp;"'"&amp;Q86&amp;"'","")</f>
        <v/>
      </c>
      <c r="BE86" s="6" t="str">
        <f t="shared" si="24"/>
        <v/>
      </c>
      <c r="BF86" s="6" t="str">
        <f t="shared" si="25"/>
        <v/>
      </c>
      <c r="BG86" s="6" t="str">
        <f t="shared" si="26"/>
        <v/>
      </c>
      <c r="BH86" s="6" t="str">
        <f t="shared" si="27"/>
        <v/>
      </c>
      <c r="BI86" s="6" t="str">
        <f t="shared" si="28"/>
        <v/>
      </c>
      <c r="BJ86" s="6" t="str">
        <f t="shared" si="29"/>
        <v/>
      </c>
      <c r="BK86" s="8" t="str">
        <f t="shared" si="30"/>
        <v/>
      </c>
    </row>
    <row r="87" spans="30:63" x14ac:dyDescent="0.25">
      <c r="AD87" s="17" t="str">
        <f>RIGHT(S87,5)</f>
        <v/>
      </c>
      <c r="AL87" t="str">
        <f t="shared" si="16"/>
        <v/>
      </c>
      <c r="AM87" t="str">
        <f t="shared" si="17"/>
        <v/>
      </c>
      <c r="AP87" s="6" t="str">
        <f>IF(R87&lt;&gt;"","&lt;a href='https://www.inaturalist.org/observations/"&amp;R87&amp;" 'target='_blank' style='color: blue'&gt;iNaturalist Record: "&amp;R87&amp;"&lt;/a&gt; ","")</f>
        <v/>
      </c>
      <c r="AQ87" s="6" t="str">
        <f>IF(N87&lt;&gt;"","Habit: "&amp;N87&amp;". ","")</f>
        <v/>
      </c>
      <c r="AR87" s="6" t="str">
        <f>IF(P87&lt;&gt;"","Odor: "&amp;P87&amp;". ","")</f>
        <v/>
      </c>
      <c r="AS87" s="7" t="str">
        <f>IF(Q87&lt;&gt;"","Taste: "&amp;Q87&amp;". ","")</f>
        <v/>
      </c>
      <c r="AT87" s="8" t="str">
        <f>IF(X87&lt;&gt;"","Sporocarp: "&amp;X87&amp;". ","")</f>
        <v/>
      </c>
      <c r="AU87" s="7" t="str">
        <f t="shared" si="18"/>
        <v/>
      </c>
      <c r="AV87" s="7" t="str">
        <f t="shared" si="19"/>
        <v/>
      </c>
      <c r="AW87" s="7" t="str">
        <f t="shared" si="20"/>
        <v/>
      </c>
      <c r="AX87" s="7" t="str">
        <f t="shared" si="21"/>
        <v/>
      </c>
      <c r="AY87" s="7" t="str">
        <f t="shared" si="22"/>
        <v/>
      </c>
      <c r="AZ87" s="6" t="str">
        <f t="shared" si="23"/>
        <v/>
      </c>
      <c r="BA87" s="6" t="str">
        <f>IF(N87&lt;&gt;"","'Habit' : "&amp;"'"&amp;N87&amp;"'","")</f>
        <v/>
      </c>
      <c r="BB87" s="6" t="str">
        <f>IF(P87&lt;&gt;"","'Habit' : "&amp;"'"&amp;P87&amp;"'","")</f>
        <v/>
      </c>
      <c r="BC87" s="6" t="str">
        <f>IF(Q87&lt;&gt;"","'Habit' : "&amp;"'"&amp;Q87&amp;"'","")</f>
        <v/>
      </c>
      <c r="BE87" s="6" t="str">
        <f t="shared" si="24"/>
        <v/>
      </c>
      <c r="BF87" s="6" t="str">
        <f t="shared" si="25"/>
        <v/>
      </c>
      <c r="BG87" s="6" t="str">
        <f t="shared" si="26"/>
        <v/>
      </c>
      <c r="BH87" s="6" t="str">
        <f t="shared" si="27"/>
        <v/>
      </c>
      <c r="BI87" s="6" t="str">
        <f t="shared" si="28"/>
        <v/>
      </c>
      <c r="BJ87" s="6" t="str">
        <f t="shared" si="29"/>
        <v/>
      </c>
      <c r="BK87" s="8" t="str">
        <f t="shared" si="30"/>
        <v/>
      </c>
    </row>
    <row r="88" spans="30:63" x14ac:dyDescent="0.25">
      <c r="AD88" s="17" t="str">
        <f>RIGHT(S88,5)</f>
        <v/>
      </c>
      <c r="AL88" t="str">
        <f t="shared" si="16"/>
        <v/>
      </c>
      <c r="AM88" t="str">
        <f t="shared" si="17"/>
        <v/>
      </c>
      <c r="AP88" s="6" t="str">
        <f>IF(R88&lt;&gt;"","&lt;a href='https://www.inaturalist.org/observations/"&amp;R88&amp;" 'target='_blank' style='color: blue'&gt;iNaturalist Record: "&amp;R88&amp;"&lt;/a&gt; ","")</f>
        <v/>
      </c>
      <c r="AQ88" s="6" t="str">
        <f>IF(N88&lt;&gt;"","Habit: "&amp;N88&amp;". ","")</f>
        <v/>
      </c>
      <c r="AR88" s="6" t="str">
        <f>IF(P88&lt;&gt;"","Odor: "&amp;P88&amp;". ","")</f>
        <v/>
      </c>
      <c r="AS88" s="7" t="str">
        <f>IF(Q88&lt;&gt;"","Taste: "&amp;Q88&amp;". ","")</f>
        <v/>
      </c>
      <c r="AT88" s="8" t="str">
        <f>IF(X88&lt;&gt;"","Sporocarp: "&amp;X88&amp;". ","")</f>
        <v/>
      </c>
      <c r="AU88" s="7" t="str">
        <f t="shared" si="18"/>
        <v/>
      </c>
      <c r="AV88" s="7" t="str">
        <f t="shared" si="19"/>
        <v/>
      </c>
      <c r="AW88" s="7" t="str">
        <f t="shared" si="20"/>
        <v/>
      </c>
      <c r="AX88" s="7" t="str">
        <f t="shared" si="21"/>
        <v/>
      </c>
      <c r="AY88" s="7" t="str">
        <f t="shared" si="22"/>
        <v/>
      </c>
      <c r="AZ88" s="6" t="str">
        <f t="shared" si="23"/>
        <v/>
      </c>
      <c r="BA88" s="6" t="str">
        <f>IF(N88&lt;&gt;"","'Habit' : "&amp;"'"&amp;N88&amp;"'","")</f>
        <v/>
      </c>
      <c r="BB88" s="6" t="str">
        <f>IF(P88&lt;&gt;"","'Habit' : "&amp;"'"&amp;P88&amp;"'","")</f>
        <v/>
      </c>
      <c r="BC88" s="6" t="str">
        <f>IF(Q88&lt;&gt;"","'Habit' : "&amp;"'"&amp;Q88&amp;"'","")</f>
        <v/>
      </c>
      <c r="BE88" s="6" t="str">
        <f t="shared" si="24"/>
        <v/>
      </c>
      <c r="BF88" s="6" t="str">
        <f t="shared" si="25"/>
        <v/>
      </c>
      <c r="BG88" s="6" t="str">
        <f t="shared" si="26"/>
        <v/>
      </c>
      <c r="BH88" s="6" t="str">
        <f t="shared" si="27"/>
        <v/>
      </c>
      <c r="BI88" s="6" t="str">
        <f t="shared" si="28"/>
        <v/>
      </c>
      <c r="BJ88" s="6" t="str">
        <f t="shared" si="29"/>
        <v/>
      </c>
      <c r="BK88" s="8" t="str">
        <f t="shared" si="30"/>
        <v/>
      </c>
    </row>
    <row r="89" spans="30:63" x14ac:dyDescent="0.25">
      <c r="AD89" s="17" t="str">
        <f>RIGHT(S89,5)</f>
        <v/>
      </c>
      <c r="AL89" t="str">
        <f t="shared" si="16"/>
        <v/>
      </c>
      <c r="AM89" t="str">
        <f t="shared" si="17"/>
        <v/>
      </c>
      <c r="AP89" s="6" t="str">
        <f>IF(R89&lt;&gt;"","&lt;a href='https://www.inaturalist.org/observations/"&amp;R89&amp;" 'target='_blank' style='color: blue'&gt;iNaturalist Record: "&amp;R89&amp;"&lt;/a&gt; ","")</f>
        <v/>
      </c>
      <c r="AQ89" s="6" t="str">
        <f>IF(N89&lt;&gt;"","Habit: "&amp;N89&amp;". ","")</f>
        <v/>
      </c>
      <c r="AR89" s="6" t="str">
        <f>IF(P89&lt;&gt;"","Odor: "&amp;P89&amp;". ","")</f>
        <v/>
      </c>
      <c r="AS89" s="7" t="str">
        <f>IF(Q89&lt;&gt;"","Taste: "&amp;Q89&amp;". ","")</f>
        <v/>
      </c>
      <c r="AT89" s="8" t="str">
        <f>IF(X89&lt;&gt;"","Sporocarp: "&amp;X89&amp;". ","")</f>
        <v/>
      </c>
      <c r="AU89" s="7" t="str">
        <f t="shared" si="18"/>
        <v/>
      </c>
      <c r="AV89" s="7" t="str">
        <f t="shared" si="19"/>
        <v/>
      </c>
      <c r="AW89" s="7" t="str">
        <f t="shared" si="20"/>
        <v/>
      </c>
      <c r="AX89" s="7" t="str">
        <f t="shared" si="21"/>
        <v/>
      </c>
      <c r="AY89" s="7" t="str">
        <f t="shared" si="22"/>
        <v/>
      </c>
      <c r="AZ89" s="6" t="str">
        <f t="shared" si="23"/>
        <v/>
      </c>
      <c r="BA89" s="6" t="str">
        <f>IF(N89&lt;&gt;"","'Habit' : "&amp;"'"&amp;N89&amp;"'","")</f>
        <v/>
      </c>
      <c r="BB89" s="6" t="str">
        <f>IF(P89&lt;&gt;"","'Habit' : "&amp;"'"&amp;P89&amp;"'","")</f>
        <v/>
      </c>
      <c r="BC89" s="6" t="str">
        <f>IF(Q89&lt;&gt;"","'Habit' : "&amp;"'"&amp;Q89&amp;"'","")</f>
        <v/>
      </c>
      <c r="BE89" s="6" t="str">
        <f t="shared" si="24"/>
        <v/>
      </c>
      <c r="BF89" s="6" t="str">
        <f t="shared" si="25"/>
        <v/>
      </c>
      <c r="BG89" s="6" t="str">
        <f t="shared" si="26"/>
        <v/>
      </c>
      <c r="BH89" s="6" t="str">
        <f t="shared" si="27"/>
        <v/>
      </c>
      <c r="BI89" s="6" t="str">
        <f t="shared" si="28"/>
        <v/>
      </c>
      <c r="BJ89" s="6" t="str">
        <f t="shared" si="29"/>
        <v/>
      </c>
      <c r="BK89" s="8" t="str">
        <f t="shared" si="30"/>
        <v/>
      </c>
    </row>
    <row r="90" spans="30:63" x14ac:dyDescent="0.25">
      <c r="AD90" s="17" t="str">
        <f>RIGHT(S90,5)</f>
        <v/>
      </c>
      <c r="AL90" t="str">
        <f t="shared" si="16"/>
        <v/>
      </c>
      <c r="AM90" t="str">
        <f t="shared" si="17"/>
        <v/>
      </c>
      <c r="AP90" s="6" t="str">
        <f>IF(R90&lt;&gt;"","&lt;a href='https://www.inaturalist.org/observations/"&amp;R90&amp;" 'target='_blank' style='color: blue'&gt;iNaturalist Record: "&amp;R90&amp;"&lt;/a&gt; ","")</f>
        <v/>
      </c>
      <c r="AQ90" s="6" t="str">
        <f>IF(N90&lt;&gt;"","Habit: "&amp;N90&amp;". ","")</f>
        <v/>
      </c>
      <c r="AR90" s="6" t="str">
        <f>IF(P90&lt;&gt;"","Odor: "&amp;P90&amp;". ","")</f>
        <v/>
      </c>
      <c r="AS90" s="7" t="str">
        <f>IF(Q90&lt;&gt;"","Taste: "&amp;Q90&amp;". ","")</f>
        <v/>
      </c>
      <c r="AT90" s="8" t="str">
        <f>IF(X90&lt;&gt;"","Sporocarp: "&amp;X90&amp;". ","")</f>
        <v/>
      </c>
      <c r="AU90" s="7" t="str">
        <f t="shared" si="18"/>
        <v/>
      </c>
      <c r="AV90" s="7" t="str">
        <f t="shared" si="19"/>
        <v/>
      </c>
      <c r="AW90" s="7" t="str">
        <f t="shared" si="20"/>
        <v/>
      </c>
      <c r="AX90" s="7" t="str">
        <f t="shared" si="21"/>
        <v/>
      </c>
      <c r="AY90" s="7" t="str">
        <f t="shared" si="22"/>
        <v/>
      </c>
      <c r="AZ90" s="6" t="str">
        <f t="shared" si="23"/>
        <v/>
      </c>
      <c r="BA90" s="6" t="str">
        <f>IF(N90&lt;&gt;"","'Habit' : "&amp;"'"&amp;N90&amp;"'","")</f>
        <v/>
      </c>
      <c r="BB90" s="6" t="str">
        <f>IF(P90&lt;&gt;"","'Habit' : "&amp;"'"&amp;P90&amp;"'","")</f>
        <v/>
      </c>
      <c r="BC90" s="6" t="str">
        <f>IF(Q90&lt;&gt;"","'Habit' : "&amp;"'"&amp;Q90&amp;"'","")</f>
        <v/>
      </c>
      <c r="BE90" s="6" t="str">
        <f t="shared" si="24"/>
        <v/>
      </c>
      <c r="BF90" s="6" t="str">
        <f t="shared" si="25"/>
        <v/>
      </c>
      <c r="BG90" s="6" t="str">
        <f t="shared" si="26"/>
        <v/>
      </c>
      <c r="BH90" s="6" t="str">
        <f t="shared" si="27"/>
        <v/>
      </c>
      <c r="BI90" s="6" t="str">
        <f t="shared" si="28"/>
        <v/>
      </c>
      <c r="BJ90" s="6" t="str">
        <f t="shared" si="29"/>
        <v/>
      </c>
      <c r="BK90" s="8" t="str">
        <f t="shared" si="30"/>
        <v/>
      </c>
    </row>
    <row r="91" spans="30:63" x14ac:dyDescent="0.25">
      <c r="AD91" s="17" t="str">
        <f>RIGHT(S91,5)</f>
        <v/>
      </c>
      <c r="AL91" t="str">
        <f t="shared" si="16"/>
        <v/>
      </c>
      <c r="AM91" t="str">
        <f t="shared" si="17"/>
        <v/>
      </c>
      <c r="AP91" s="6" t="str">
        <f>IF(R91&lt;&gt;"","&lt;a href='https://www.inaturalist.org/observations/"&amp;R91&amp;" 'target='_blank' style='color: blue'&gt;iNaturalist Record: "&amp;R91&amp;"&lt;/a&gt; ","")</f>
        <v/>
      </c>
      <c r="AQ91" s="6" t="str">
        <f>IF(N91&lt;&gt;"","Habit: "&amp;N91&amp;". ","")</f>
        <v/>
      </c>
      <c r="AR91" s="6" t="str">
        <f>IF(P91&lt;&gt;"","Odor: "&amp;P91&amp;". ","")</f>
        <v/>
      </c>
      <c r="AS91" s="7" t="str">
        <f>IF(Q91&lt;&gt;"","Taste: "&amp;Q91&amp;". ","")</f>
        <v/>
      </c>
      <c r="AT91" s="8" t="str">
        <f>IF(X91&lt;&gt;"","Sporocarp: "&amp;X91&amp;". ","")</f>
        <v/>
      </c>
      <c r="AU91" s="7" t="str">
        <f t="shared" si="18"/>
        <v/>
      </c>
      <c r="AV91" s="7" t="str">
        <f t="shared" si="19"/>
        <v/>
      </c>
      <c r="AW91" s="7" t="str">
        <f t="shared" si="20"/>
        <v/>
      </c>
      <c r="AX91" s="7" t="str">
        <f t="shared" si="21"/>
        <v/>
      </c>
      <c r="AY91" s="7" t="str">
        <f t="shared" si="22"/>
        <v/>
      </c>
      <c r="AZ91" s="6" t="str">
        <f t="shared" si="23"/>
        <v/>
      </c>
      <c r="BA91" s="6" t="str">
        <f>IF(N91&lt;&gt;"","'Habit' : "&amp;"'"&amp;N91&amp;"'","")</f>
        <v/>
      </c>
      <c r="BB91" s="6" t="str">
        <f>IF(P91&lt;&gt;"","'Habit' : "&amp;"'"&amp;P91&amp;"'","")</f>
        <v/>
      </c>
      <c r="BC91" s="6" t="str">
        <f>IF(Q91&lt;&gt;"","'Habit' : "&amp;"'"&amp;Q91&amp;"'","")</f>
        <v/>
      </c>
      <c r="BE91" s="6" t="str">
        <f t="shared" si="24"/>
        <v/>
      </c>
      <c r="BF91" s="6" t="str">
        <f t="shared" si="25"/>
        <v/>
      </c>
      <c r="BG91" s="6" t="str">
        <f t="shared" si="26"/>
        <v/>
      </c>
      <c r="BH91" s="6" t="str">
        <f t="shared" si="27"/>
        <v/>
      </c>
      <c r="BI91" s="6" t="str">
        <f t="shared" si="28"/>
        <v/>
      </c>
      <c r="BJ91" s="6" t="str">
        <f t="shared" si="29"/>
        <v/>
      </c>
      <c r="BK91" s="8" t="str">
        <f t="shared" si="30"/>
        <v/>
      </c>
    </row>
    <row r="92" spans="30:63" x14ac:dyDescent="0.25">
      <c r="AD92" s="17" t="str">
        <f>RIGHT(S92,5)</f>
        <v/>
      </c>
      <c r="AL92" t="str">
        <f t="shared" si="16"/>
        <v/>
      </c>
      <c r="AM92" t="str">
        <f t="shared" si="17"/>
        <v/>
      </c>
      <c r="AP92" s="6" t="str">
        <f>IF(R92&lt;&gt;"","&lt;a href='https://www.inaturalist.org/observations/"&amp;R92&amp;" 'target='_blank' style='color: blue'&gt;iNaturalist Record: "&amp;R92&amp;"&lt;/a&gt; ","")</f>
        <v/>
      </c>
      <c r="AQ92" s="6" t="str">
        <f>IF(N92&lt;&gt;"","Habit: "&amp;N92&amp;". ","")</f>
        <v/>
      </c>
      <c r="AR92" s="6" t="str">
        <f>IF(P92&lt;&gt;"","Odor: "&amp;P92&amp;". ","")</f>
        <v/>
      </c>
      <c r="AS92" s="7" t="str">
        <f>IF(Q92&lt;&gt;"","Taste: "&amp;Q92&amp;". ","")</f>
        <v/>
      </c>
      <c r="AT92" s="8" t="str">
        <f>IF(X92&lt;&gt;"","Sporocarp: "&amp;X92&amp;". ","")</f>
        <v/>
      </c>
      <c r="AU92" s="7" t="str">
        <f t="shared" si="18"/>
        <v/>
      </c>
      <c r="AV92" s="7" t="str">
        <f t="shared" si="19"/>
        <v/>
      </c>
      <c r="AW92" s="7" t="str">
        <f t="shared" si="20"/>
        <v/>
      </c>
      <c r="AX92" s="7" t="str">
        <f t="shared" si="21"/>
        <v/>
      </c>
      <c r="AY92" s="7" t="str">
        <f t="shared" si="22"/>
        <v/>
      </c>
      <c r="AZ92" s="6" t="str">
        <f t="shared" si="23"/>
        <v/>
      </c>
      <c r="BA92" s="6" t="str">
        <f>IF(N92&lt;&gt;"","'Habit' : "&amp;"'"&amp;N92&amp;"'","")</f>
        <v/>
      </c>
      <c r="BB92" s="6" t="str">
        <f>IF(P92&lt;&gt;"","'Habit' : "&amp;"'"&amp;P92&amp;"'","")</f>
        <v/>
      </c>
      <c r="BC92" s="6" t="str">
        <f>IF(Q92&lt;&gt;"","'Habit' : "&amp;"'"&amp;Q92&amp;"'","")</f>
        <v/>
      </c>
      <c r="BE92" s="6" t="str">
        <f t="shared" si="24"/>
        <v/>
      </c>
      <c r="BF92" s="6" t="str">
        <f t="shared" si="25"/>
        <v/>
      </c>
      <c r="BG92" s="6" t="str">
        <f t="shared" si="26"/>
        <v/>
      </c>
      <c r="BH92" s="6" t="str">
        <f t="shared" si="27"/>
        <v/>
      </c>
      <c r="BI92" s="6" t="str">
        <f t="shared" si="28"/>
        <v/>
      </c>
      <c r="BJ92" s="6" t="str">
        <f t="shared" si="29"/>
        <v/>
      </c>
      <c r="BK92" s="8" t="str">
        <f t="shared" si="30"/>
        <v/>
      </c>
    </row>
    <row r="93" spans="30:63" x14ac:dyDescent="0.25">
      <c r="AD93" s="17" t="str">
        <f>RIGHT(S93,5)</f>
        <v/>
      </c>
      <c r="AL93" t="str">
        <f t="shared" si="16"/>
        <v/>
      </c>
      <c r="AM93" t="str">
        <f t="shared" si="17"/>
        <v/>
      </c>
      <c r="AP93" s="6" t="str">
        <f>IF(R93&lt;&gt;"","&lt;a href='https://www.inaturalist.org/observations/"&amp;R93&amp;" 'target='_blank' style='color: blue'&gt;iNaturalist Record: "&amp;R93&amp;"&lt;/a&gt; ","")</f>
        <v/>
      </c>
      <c r="AQ93" s="6" t="str">
        <f>IF(N93&lt;&gt;"","Habit: "&amp;N93&amp;". ","")</f>
        <v/>
      </c>
      <c r="AR93" s="6" t="str">
        <f>IF(P93&lt;&gt;"","Odor: "&amp;P93&amp;". ","")</f>
        <v/>
      </c>
      <c r="AS93" s="7" t="str">
        <f>IF(Q93&lt;&gt;"","Taste: "&amp;Q93&amp;". ","")</f>
        <v/>
      </c>
      <c r="AT93" s="8" t="str">
        <f>IF(X93&lt;&gt;"","Sporocarp: "&amp;X93&amp;". ","")</f>
        <v/>
      </c>
      <c r="AU93" s="7" t="str">
        <f t="shared" si="18"/>
        <v/>
      </c>
      <c r="AV93" s="7" t="str">
        <f t="shared" si="19"/>
        <v/>
      </c>
      <c r="AW93" s="7" t="str">
        <f t="shared" si="20"/>
        <v/>
      </c>
      <c r="AX93" s="7" t="str">
        <f t="shared" si="21"/>
        <v/>
      </c>
      <c r="AY93" s="7" t="str">
        <f t="shared" si="22"/>
        <v/>
      </c>
      <c r="AZ93" s="6" t="str">
        <f t="shared" si="23"/>
        <v/>
      </c>
      <c r="BA93" s="6" t="str">
        <f>IF(N93&lt;&gt;"","'Habit' : "&amp;"'"&amp;N93&amp;"'","")</f>
        <v/>
      </c>
      <c r="BB93" s="6" t="str">
        <f>IF(P93&lt;&gt;"","'Habit' : "&amp;"'"&amp;P93&amp;"'","")</f>
        <v/>
      </c>
      <c r="BC93" s="6" t="str">
        <f>IF(Q93&lt;&gt;"","'Habit' : "&amp;"'"&amp;Q93&amp;"'","")</f>
        <v/>
      </c>
      <c r="BE93" s="6" t="str">
        <f t="shared" si="24"/>
        <v/>
      </c>
      <c r="BF93" s="6" t="str">
        <f t="shared" si="25"/>
        <v/>
      </c>
      <c r="BG93" s="6" t="str">
        <f t="shared" si="26"/>
        <v/>
      </c>
      <c r="BH93" s="6" t="str">
        <f t="shared" si="27"/>
        <v/>
      </c>
      <c r="BI93" s="6" t="str">
        <f t="shared" si="28"/>
        <v/>
      </c>
      <c r="BJ93" s="6" t="str">
        <f t="shared" si="29"/>
        <v/>
      </c>
      <c r="BK93" s="8" t="str">
        <f t="shared" si="30"/>
        <v/>
      </c>
    </row>
    <row r="94" spans="30:63" x14ac:dyDescent="0.25">
      <c r="AD94" s="17" t="str">
        <f>RIGHT(S94,5)</f>
        <v/>
      </c>
      <c r="AL94" t="str">
        <f t="shared" si="16"/>
        <v/>
      </c>
      <c r="AM94" t="str">
        <f t="shared" si="17"/>
        <v/>
      </c>
      <c r="AP94" s="6" t="str">
        <f>IF(R94&lt;&gt;"","&lt;a href='https://www.inaturalist.org/observations/"&amp;R94&amp;" 'target='_blank' style='color: blue'&gt;iNaturalist Record: "&amp;R94&amp;"&lt;/a&gt; ","")</f>
        <v/>
      </c>
      <c r="AQ94" s="6" t="str">
        <f>IF(N94&lt;&gt;"","Habit: "&amp;N94&amp;". ","")</f>
        <v/>
      </c>
      <c r="AR94" s="6" t="str">
        <f>IF(P94&lt;&gt;"","Odor: "&amp;P94&amp;". ","")</f>
        <v/>
      </c>
      <c r="AS94" s="7" t="str">
        <f>IF(Q94&lt;&gt;"","Taste: "&amp;Q94&amp;". ","")</f>
        <v/>
      </c>
      <c r="AT94" s="8" t="str">
        <f>IF(X94&lt;&gt;"","Sporocarp: "&amp;X94&amp;". ","")</f>
        <v/>
      </c>
      <c r="AU94" s="7" t="str">
        <f t="shared" si="18"/>
        <v/>
      </c>
      <c r="AV94" s="7" t="str">
        <f t="shared" si="19"/>
        <v/>
      </c>
      <c r="AW94" s="7" t="str">
        <f t="shared" si="20"/>
        <v/>
      </c>
      <c r="AX94" s="7" t="str">
        <f t="shared" si="21"/>
        <v/>
      </c>
      <c r="AY94" s="7" t="str">
        <f t="shared" si="22"/>
        <v/>
      </c>
      <c r="AZ94" s="6" t="str">
        <f t="shared" si="23"/>
        <v/>
      </c>
      <c r="BA94" s="6" t="str">
        <f>IF(N94&lt;&gt;"","'Habit' : "&amp;"'"&amp;N94&amp;"'","")</f>
        <v/>
      </c>
      <c r="BB94" s="6" t="str">
        <f>IF(P94&lt;&gt;"","'Habit' : "&amp;"'"&amp;P94&amp;"'","")</f>
        <v/>
      </c>
      <c r="BC94" s="6" t="str">
        <f>IF(Q94&lt;&gt;"","'Habit' : "&amp;"'"&amp;Q94&amp;"'","")</f>
        <v/>
      </c>
      <c r="BE94" s="6" t="str">
        <f t="shared" si="24"/>
        <v/>
      </c>
      <c r="BF94" s="6" t="str">
        <f t="shared" si="25"/>
        <v/>
      </c>
      <c r="BG94" s="6" t="str">
        <f t="shared" si="26"/>
        <v/>
      </c>
      <c r="BH94" s="6" t="str">
        <f t="shared" si="27"/>
        <v/>
      </c>
      <c r="BI94" s="6" t="str">
        <f t="shared" si="28"/>
        <v/>
      </c>
      <c r="BJ94" s="6" t="str">
        <f t="shared" si="29"/>
        <v/>
      </c>
      <c r="BK94" s="8" t="str">
        <f t="shared" si="30"/>
        <v/>
      </c>
    </row>
    <row r="95" spans="30:63" x14ac:dyDescent="0.25">
      <c r="AD95" s="17" t="str">
        <f>RIGHT(S95,5)</f>
        <v/>
      </c>
      <c r="AL95" t="str">
        <f t="shared" si="16"/>
        <v/>
      </c>
      <c r="AM95" t="str">
        <f t="shared" si="17"/>
        <v/>
      </c>
      <c r="AP95" s="6" t="str">
        <f>IF(R95&lt;&gt;"","&lt;a href='https://www.inaturalist.org/observations/"&amp;R95&amp;" 'target='_blank' style='color: blue'&gt;iNaturalist Record: "&amp;R95&amp;"&lt;/a&gt; ","")</f>
        <v/>
      </c>
      <c r="AQ95" s="6" t="str">
        <f>IF(N95&lt;&gt;"","Habit: "&amp;N95&amp;". ","")</f>
        <v/>
      </c>
      <c r="AR95" s="6" t="str">
        <f>IF(P95&lt;&gt;"","Odor: "&amp;P95&amp;". ","")</f>
        <v/>
      </c>
      <c r="AS95" s="7" t="str">
        <f>IF(Q95&lt;&gt;"","Taste: "&amp;Q95&amp;". ","")</f>
        <v/>
      </c>
      <c r="AT95" s="8" t="str">
        <f>IF(X95&lt;&gt;"","Sporocarp: "&amp;X95&amp;". ","")</f>
        <v/>
      </c>
      <c r="AU95" s="7" t="str">
        <f t="shared" si="18"/>
        <v/>
      </c>
      <c r="AV95" s="7" t="str">
        <f t="shared" si="19"/>
        <v/>
      </c>
      <c r="AW95" s="7" t="str">
        <f t="shared" si="20"/>
        <v/>
      </c>
      <c r="AX95" s="7" t="str">
        <f t="shared" si="21"/>
        <v/>
      </c>
      <c r="AY95" s="7" t="str">
        <f t="shared" si="22"/>
        <v/>
      </c>
      <c r="AZ95" s="6" t="str">
        <f t="shared" si="23"/>
        <v/>
      </c>
      <c r="BA95" s="6" t="str">
        <f>IF(N95&lt;&gt;"","'Habit' : "&amp;"'"&amp;N95&amp;"'","")</f>
        <v/>
      </c>
      <c r="BB95" s="6" t="str">
        <f>IF(P95&lt;&gt;"","'Habit' : "&amp;"'"&amp;P95&amp;"'","")</f>
        <v/>
      </c>
      <c r="BC95" s="6" t="str">
        <f>IF(Q95&lt;&gt;"","'Habit' : "&amp;"'"&amp;Q95&amp;"'","")</f>
        <v/>
      </c>
      <c r="BE95" s="6" t="str">
        <f t="shared" si="24"/>
        <v/>
      </c>
      <c r="BF95" s="6" t="str">
        <f t="shared" si="25"/>
        <v/>
      </c>
      <c r="BG95" s="6" t="str">
        <f t="shared" si="26"/>
        <v/>
      </c>
      <c r="BH95" s="6" t="str">
        <f t="shared" si="27"/>
        <v/>
      </c>
      <c r="BI95" s="6" t="str">
        <f t="shared" si="28"/>
        <v/>
      </c>
      <c r="BJ95" s="6" t="str">
        <f t="shared" si="29"/>
        <v/>
      </c>
      <c r="BK95" s="8" t="str">
        <f t="shared" si="30"/>
        <v/>
      </c>
    </row>
    <row r="96" spans="30:63" x14ac:dyDescent="0.25">
      <c r="AD96" s="17" t="str">
        <f>RIGHT(S96,5)</f>
        <v/>
      </c>
      <c r="AL96" t="str">
        <f t="shared" si="16"/>
        <v/>
      </c>
      <c r="AM96" t="str">
        <f t="shared" si="17"/>
        <v/>
      </c>
      <c r="AP96" s="6" t="str">
        <f>IF(R96&lt;&gt;"","&lt;a href='https://www.inaturalist.org/observations/"&amp;R96&amp;" 'target='_blank' style='color: blue'&gt;iNaturalist Record: "&amp;R96&amp;"&lt;/a&gt; ","")</f>
        <v/>
      </c>
      <c r="AQ96" s="6" t="str">
        <f>IF(N96&lt;&gt;"","Habit: "&amp;N96&amp;". ","")</f>
        <v/>
      </c>
      <c r="AR96" s="6" t="str">
        <f>IF(P96&lt;&gt;"","Odor: "&amp;P96&amp;". ","")</f>
        <v/>
      </c>
      <c r="AS96" s="7" t="str">
        <f>IF(Q96&lt;&gt;"","Taste: "&amp;Q96&amp;". ","")</f>
        <v/>
      </c>
      <c r="AT96" s="8" t="str">
        <f>IF(X96&lt;&gt;"","Sporocarp: "&amp;X96&amp;". ","")</f>
        <v/>
      </c>
      <c r="AU96" s="7" t="str">
        <f t="shared" si="18"/>
        <v/>
      </c>
      <c r="AV96" s="7" t="str">
        <f t="shared" si="19"/>
        <v/>
      </c>
      <c r="AW96" s="7" t="str">
        <f t="shared" si="20"/>
        <v/>
      </c>
      <c r="AX96" s="7" t="str">
        <f t="shared" si="21"/>
        <v/>
      </c>
      <c r="AY96" s="7" t="str">
        <f t="shared" si="22"/>
        <v/>
      </c>
      <c r="AZ96" s="6" t="str">
        <f t="shared" si="23"/>
        <v/>
      </c>
      <c r="BA96" s="6" t="str">
        <f>IF(N96&lt;&gt;"","'Habit' : "&amp;"'"&amp;N96&amp;"'","")</f>
        <v/>
      </c>
      <c r="BB96" s="6" t="str">
        <f>IF(P96&lt;&gt;"","'Habit' : "&amp;"'"&amp;P96&amp;"'","")</f>
        <v/>
      </c>
      <c r="BC96" s="6" t="str">
        <f>IF(Q96&lt;&gt;"","'Habit' : "&amp;"'"&amp;Q96&amp;"'","")</f>
        <v/>
      </c>
      <c r="BE96" s="6" t="str">
        <f t="shared" si="24"/>
        <v/>
      </c>
      <c r="BF96" s="6" t="str">
        <f t="shared" si="25"/>
        <v/>
      </c>
      <c r="BG96" s="6" t="str">
        <f t="shared" si="26"/>
        <v/>
      </c>
      <c r="BH96" s="6" t="str">
        <f t="shared" si="27"/>
        <v/>
      </c>
      <c r="BI96" s="6" t="str">
        <f t="shared" si="28"/>
        <v/>
      </c>
      <c r="BJ96" s="6" t="str">
        <f t="shared" si="29"/>
        <v/>
      </c>
      <c r="BK96" s="8" t="str">
        <f t="shared" si="30"/>
        <v/>
      </c>
    </row>
    <row r="97" spans="30:63" x14ac:dyDescent="0.25">
      <c r="AD97" s="17" t="str">
        <f>RIGHT(S97,5)</f>
        <v/>
      </c>
      <c r="AL97" t="str">
        <f t="shared" si="16"/>
        <v/>
      </c>
      <c r="AM97" t="str">
        <f t="shared" si="17"/>
        <v/>
      </c>
      <c r="AP97" s="6" t="str">
        <f>IF(R97&lt;&gt;"","&lt;a href='https://www.inaturalist.org/observations/"&amp;R97&amp;" 'target='_blank' style='color: blue'&gt;iNaturalist Record: "&amp;R97&amp;"&lt;/a&gt; ","")</f>
        <v/>
      </c>
      <c r="AQ97" s="6" t="str">
        <f>IF(N97&lt;&gt;"","Habit: "&amp;N97&amp;". ","")</f>
        <v/>
      </c>
      <c r="AR97" s="6" t="str">
        <f>IF(P97&lt;&gt;"","Odor: "&amp;P97&amp;". ","")</f>
        <v/>
      </c>
      <c r="AS97" s="7" t="str">
        <f>IF(Q97&lt;&gt;"","Taste: "&amp;Q97&amp;". ","")</f>
        <v/>
      </c>
      <c r="AT97" s="8" t="str">
        <f>IF(X97&lt;&gt;"","Sporocarp: "&amp;X97&amp;". ","")</f>
        <v/>
      </c>
      <c r="AU97" s="7" t="str">
        <f t="shared" si="18"/>
        <v/>
      </c>
      <c r="AV97" s="7" t="str">
        <f t="shared" si="19"/>
        <v/>
      </c>
      <c r="AW97" s="7" t="str">
        <f t="shared" si="20"/>
        <v/>
      </c>
      <c r="AX97" s="7" t="str">
        <f t="shared" si="21"/>
        <v/>
      </c>
      <c r="AY97" s="7" t="str">
        <f t="shared" si="22"/>
        <v/>
      </c>
      <c r="AZ97" s="6" t="str">
        <f t="shared" si="23"/>
        <v/>
      </c>
      <c r="BA97" s="6" t="str">
        <f>IF(N97&lt;&gt;"","'Habit' : "&amp;"'"&amp;N97&amp;"'","")</f>
        <v/>
      </c>
      <c r="BB97" s="6" t="str">
        <f>IF(P97&lt;&gt;"","'Habit' : "&amp;"'"&amp;P97&amp;"'","")</f>
        <v/>
      </c>
      <c r="BC97" s="6" t="str">
        <f>IF(Q97&lt;&gt;"","'Habit' : "&amp;"'"&amp;Q97&amp;"'","")</f>
        <v/>
      </c>
      <c r="BE97" s="6" t="str">
        <f t="shared" si="24"/>
        <v/>
      </c>
      <c r="BF97" s="6" t="str">
        <f t="shared" si="25"/>
        <v/>
      </c>
      <c r="BG97" s="6" t="str">
        <f t="shared" si="26"/>
        <v/>
      </c>
      <c r="BH97" s="6" t="str">
        <f t="shared" si="27"/>
        <v/>
      </c>
      <c r="BI97" s="6" t="str">
        <f t="shared" si="28"/>
        <v/>
      </c>
      <c r="BJ97" s="6" t="str">
        <f t="shared" si="29"/>
        <v/>
      </c>
      <c r="BK97" s="8" t="str">
        <f t="shared" si="30"/>
        <v/>
      </c>
    </row>
    <row r="98" spans="30:63" x14ac:dyDescent="0.25">
      <c r="AD98" s="17" t="str">
        <f>RIGHT(S98,5)</f>
        <v/>
      </c>
      <c r="AL98" t="str">
        <f t="shared" si="16"/>
        <v/>
      </c>
      <c r="AM98" t="str">
        <f t="shared" si="17"/>
        <v/>
      </c>
      <c r="AP98" s="6" t="str">
        <f>IF(R98&lt;&gt;"","&lt;a href='https://www.inaturalist.org/observations/"&amp;R98&amp;" 'target='_blank' style='color: blue'&gt;iNaturalist Record: "&amp;R98&amp;"&lt;/a&gt; ","")</f>
        <v/>
      </c>
      <c r="AQ98" s="6" t="str">
        <f>IF(N98&lt;&gt;"","Habit: "&amp;N98&amp;". ","")</f>
        <v/>
      </c>
      <c r="AR98" s="6" t="str">
        <f>IF(P98&lt;&gt;"","Odor: "&amp;P98&amp;". ","")</f>
        <v/>
      </c>
      <c r="AS98" s="7" t="str">
        <f>IF(Q98&lt;&gt;"","Taste: "&amp;Q98&amp;". ","")</f>
        <v/>
      </c>
      <c r="AT98" s="8" t="str">
        <f>IF(X98&lt;&gt;"","Sporocarp: "&amp;X98&amp;". ","")</f>
        <v/>
      </c>
      <c r="AU98" s="7" t="str">
        <f t="shared" si="18"/>
        <v/>
      </c>
      <c r="AV98" s="7" t="str">
        <f t="shared" si="19"/>
        <v/>
      </c>
      <c r="AW98" s="7" t="str">
        <f t="shared" si="20"/>
        <v/>
      </c>
      <c r="AX98" s="7" t="str">
        <f t="shared" si="21"/>
        <v/>
      </c>
      <c r="AY98" s="7" t="str">
        <f t="shared" si="22"/>
        <v/>
      </c>
      <c r="AZ98" s="6" t="str">
        <f t="shared" si="23"/>
        <v/>
      </c>
      <c r="BA98" s="6" t="str">
        <f>IF(N98&lt;&gt;"","'Habit' : "&amp;"'"&amp;N98&amp;"'","")</f>
        <v/>
      </c>
      <c r="BB98" s="6" t="str">
        <f>IF(P98&lt;&gt;"","'Habit' : "&amp;"'"&amp;P98&amp;"'","")</f>
        <v/>
      </c>
      <c r="BC98" s="6" t="str">
        <f>IF(Q98&lt;&gt;"","'Habit' : "&amp;"'"&amp;Q98&amp;"'","")</f>
        <v/>
      </c>
      <c r="BE98" s="6" t="str">
        <f t="shared" si="24"/>
        <v/>
      </c>
      <c r="BF98" s="6" t="str">
        <f t="shared" si="25"/>
        <v/>
      </c>
      <c r="BG98" s="6" t="str">
        <f t="shared" si="26"/>
        <v/>
      </c>
      <c r="BH98" s="6" t="str">
        <f t="shared" si="27"/>
        <v/>
      </c>
      <c r="BI98" s="6" t="str">
        <f t="shared" si="28"/>
        <v/>
      </c>
      <c r="BJ98" s="6" t="str">
        <f t="shared" si="29"/>
        <v/>
      </c>
      <c r="BK98" s="8" t="str">
        <f t="shared" si="30"/>
        <v/>
      </c>
    </row>
    <row r="99" spans="30:63" x14ac:dyDescent="0.25">
      <c r="AD99" s="17" t="str">
        <f>RIGHT(S99,5)</f>
        <v/>
      </c>
      <c r="AL99" t="str">
        <f t="shared" si="16"/>
        <v/>
      </c>
      <c r="AM99" t="str">
        <f t="shared" si="17"/>
        <v/>
      </c>
      <c r="AP99" s="6" t="str">
        <f>IF(R99&lt;&gt;"","&lt;a href='https://www.inaturalist.org/observations/"&amp;R99&amp;" 'target='_blank' style='color: blue'&gt;iNaturalist Record: "&amp;R99&amp;"&lt;/a&gt; ","")</f>
        <v/>
      </c>
      <c r="AQ99" s="6" t="str">
        <f>IF(N99&lt;&gt;"","Habit: "&amp;N99&amp;". ","")</f>
        <v/>
      </c>
      <c r="AR99" s="6" t="str">
        <f>IF(P99&lt;&gt;"","Odor: "&amp;P99&amp;". ","")</f>
        <v/>
      </c>
      <c r="AS99" s="7" t="str">
        <f>IF(Q99&lt;&gt;"","Taste: "&amp;Q99&amp;". ","")</f>
        <v/>
      </c>
      <c r="AT99" s="8" t="str">
        <f>IF(X99&lt;&gt;"","Sporocarp: "&amp;X99&amp;". ","")</f>
        <v/>
      </c>
      <c r="AU99" s="7" t="str">
        <f t="shared" si="18"/>
        <v/>
      </c>
      <c r="AV99" s="7" t="str">
        <f t="shared" si="19"/>
        <v/>
      </c>
      <c r="AW99" s="7" t="str">
        <f t="shared" si="20"/>
        <v/>
      </c>
      <c r="AX99" s="7" t="str">
        <f t="shared" si="21"/>
        <v/>
      </c>
      <c r="AY99" s="7" t="str">
        <f t="shared" si="22"/>
        <v/>
      </c>
      <c r="AZ99" s="6" t="str">
        <f t="shared" si="23"/>
        <v/>
      </c>
      <c r="BA99" s="6" t="str">
        <f>IF(N99&lt;&gt;"","'Habit' : "&amp;"'"&amp;N99&amp;"'","")</f>
        <v/>
      </c>
      <c r="BB99" s="6" t="str">
        <f>IF(P99&lt;&gt;"","'Habit' : "&amp;"'"&amp;P99&amp;"'","")</f>
        <v/>
      </c>
      <c r="BC99" s="6" t="str">
        <f>IF(Q99&lt;&gt;"","'Habit' : "&amp;"'"&amp;Q99&amp;"'","")</f>
        <v/>
      </c>
      <c r="BE99" s="6" t="str">
        <f t="shared" si="24"/>
        <v/>
      </c>
      <c r="BF99" s="6" t="str">
        <f t="shared" si="25"/>
        <v/>
      </c>
      <c r="BG99" s="6" t="str">
        <f t="shared" si="26"/>
        <v/>
      </c>
      <c r="BH99" s="6" t="str">
        <f t="shared" si="27"/>
        <v/>
      </c>
      <c r="BI99" s="6" t="str">
        <f t="shared" si="28"/>
        <v/>
      </c>
      <c r="BJ99" s="6" t="str">
        <f t="shared" si="29"/>
        <v/>
      </c>
      <c r="BK99" s="8" t="str">
        <f t="shared" si="30"/>
        <v/>
      </c>
    </row>
    <row r="100" spans="30:63" x14ac:dyDescent="0.25">
      <c r="AD100" s="17" t="str">
        <f>RIGHT(S100,5)</f>
        <v/>
      </c>
      <c r="AL100" t="str">
        <f t="shared" si="16"/>
        <v/>
      </c>
      <c r="AM100" t="str">
        <f t="shared" si="17"/>
        <v/>
      </c>
      <c r="AP100" s="6" t="str">
        <f>IF(R100&lt;&gt;"","&lt;a href='https://www.inaturalist.org/observations/"&amp;R100&amp;" 'target='_blank' style='color: blue'&gt;iNaturalist Record: "&amp;R100&amp;"&lt;/a&gt; ","")</f>
        <v/>
      </c>
      <c r="AQ100" s="6" t="str">
        <f>IF(N100&lt;&gt;"","Habit: "&amp;N100&amp;". ","")</f>
        <v/>
      </c>
      <c r="AR100" s="6" t="str">
        <f>IF(P100&lt;&gt;"","Odor: "&amp;P100&amp;". ","")</f>
        <v/>
      </c>
      <c r="AS100" s="7" t="str">
        <f>IF(Q100&lt;&gt;"","Taste: "&amp;Q100&amp;". ","")</f>
        <v/>
      </c>
      <c r="AT100" s="8" t="str">
        <f>IF(X100&lt;&gt;"","Sporocarp: "&amp;X100&amp;". ","")</f>
        <v/>
      </c>
      <c r="AU100" s="7" t="str">
        <f t="shared" si="18"/>
        <v/>
      </c>
      <c r="AV100" s="7" t="str">
        <f t="shared" si="19"/>
        <v/>
      </c>
      <c r="AW100" s="7" t="str">
        <f t="shared" si="20"/>
        <v/>
      </c>
      <c r="AX100" s="7" t="str">
        <f t="shared" si="21"/>
        <v/>
      </c>
      <c r="AY100" s="7" t="str">
        <f t="shared" si="22"/>
        <v/>
      </c>
      <c r="AZ100" s="6" t="str">
        <f t="shared" ref="AZ100:AZ131" si="31">AP100&amp;AQ100&amp;AR100&amp;AS100&amp;AU100&amp;AV100&amp;AW100&amp;AX100&amp;AY100</f>
        <v/>
      </c>
      <c r="BA100" s="6" t="str">
        <f>IF(N100&lt;&gt;"","'Habit' : "&amp;"'"&amp;N100&amp;"'","")</f>
        <v/>
      </c>
      <c r="BB100" s="6" t="str">
        <f>IF(P100&lt;&gt;"","'Habit' : "&amp;"'"&amp;P100&amp;"'","")</f>
        <v/>
      </c>
      <c r="BC100" s="6" t="str">
        <f>IF(Q100&lt;&gt;"","'Habit' : "&amp;"'"&amp;Q100&amp;"'","")</f>
        <v/>
      </c>
      <c r="BE100" s="6" t="str">
        <f t="shared" si="24"/>
        <v/>
      </c>
      <c r="BF100" s="6" t="str">
        <f t="shared" si="25"/>
        <v/>
      </c>
      <c r="BG100" s="6" t="str">
        <f t="shared" si="26"/>
        <v/>
      </c>
      <c r="BH100" s="6" t="str">
        <f t="shared" si="27"/>
        <v/>
      </c>
      <c r="BI100" s="6" t="str">
        <f t="shared" si="28"/>
        <v/>
      </c>
      <c r="BJ100" s="6" t="str">
        <f t="shared" si="29"/>
        <v/>
      </c>
      <c r="BK100" s="8" t="str">
        <f t="shared" si="30"/>
        <v/>
      </c>
    </row>
    <row r="101" spans="30:63" x14ac:dyDescent="0.25">
      <c r="AD101" s="17" t="str">
        <f>RIGHT(S101,5)</f>
        <v/>
      </c>
      <c r="AL101" t="str">
        <f t="shared" si="16"/>
        <v/>
      </c>
      <c r="AM101" t="str">
        <f t="shared" si="17"/>
        <v/>
      </c>
      <c r="AP101" s="6" t="str">
        <f>IF(R101&lt;&gt;"","&lt;a href='https://www.inaturalist.org/observations/"&amp;R101&amp;" 'target='_blank' style='color: blue'&gt;iNaturalist Record: "&amp;R101&amp;"&lt;/a&gt; ","")</f>
        <v/>
      </c>
      <c r="AQ101" s="6" t="str">
        <f>IF(N101&lt;&gt;"","Habit: "&amp;N101&amp;". ","")</f>
        <v/>
      </c>
      <c r="AR101" s="6" t="str">
        <f>IF(P101&lt;&gt;"","Odor: "&amp;P101&amp;". ","")</f>
        <v/>
      </c>
      <c r="AS101" s="7" t="str">
        <f>IF(Q101&lt;&gt;"","Taste: "&amp;Q101&amp;". ","")</f>
        <v/>
      </c>
      <c r="AT101" s="8" t="str">
        <f>IF(X101&lt;&gt;"","Sporocarp: "&amp;X101&amp;". ","")</f>
        <v/>
      </c>
      <c r="AU101" s="7" t="str">
        <f t="shared" si="18"/>
        <v/>
      </c>
      <c r="AV101" s="7" t="str">
        <f t="shared" si="19"/>
        <v/>
      </c>
      <c r="AW101" s="7" t="str">
        <f t="shared" si="20"/>
        <v/>
      </c>
      <c r="AX101" s="7" t="str">
        <f t="shared" si="21"/>
        <v/>
      </c>
      <c r="AY101" s="7" t="str">
        <f t="shared" si="22"/>
        <v/>
      </c>
      <c r="AZ101" s="6" t="str">
        <f t="shared" si="31"/>
        <v/>
      </c>
      <c r="BA101" s="6" t="str">
        <f>IF(N101&lt;&gt;"","'Habit' : "&amp;"'"&amp;N101&amp;"'","")</f>
        <v/>
      </c>
      <c r="BB101" s="6" t="str">
        <f>IF(P101&lt;&gt;"","'Habit' : "&amp;"'"&amp;P101&amp;"'","")</f>
        <v/>
      </c>
      <c r="BC101" s="6" t="str">
        <f>IF(Q101&lt;&gt;"","'Habit' : "&amp;"'"&amp;Q101&amp;"'","")</f>
        <v/>
      </c>
      <c r="BE101" s="6" t="str">
        <f t="shared" si="24"/>
        <v/>
      </c>
      <c r="BF101" s="6" t="str">
        <f t="shared" si="25"/>
        <v/>
      </c>
      <c r="BG101" s="6" t="str">
        <f t="shared" si="26"/>
        <v/>
      </c>
      <c r="BH101" s="6" t="str">
        <f t="shared" si="27"/>
        <v/>
      </c>
      <c r="BI101" s="6" t="str">
        <f t="shared" si="28"/>
        <v/>
      </c>
      <c r="BJ101" s="6" t="str">
        <f t="shared" si="29"/>
        <v/>
      </c>
      <c r="BK101" s="8" t="str">
        <f t="shared" si="30"/>
        <v/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BE5CD796B69543BA7FCF39B9A430F9" ma:contentTypeVersion="12" ma:contentTypeDescription="Create a new document." ma:contentTypeScope="" ma:versionID="c8a0dc8a6f96943d1200421a97ff6bd1">
  <xsd:schema xmlns:xsd="http://www.w3.org/2001/XMLSchema" xmlns:xs="http://www.w3.org/2001/XMLSchema" xmlns:p="http://schemas.microsoft.com/office/2006/metadata/properties" xmlns:ns2="bf26cdc5-6581-43e5-a643-41a56d0810f3" xmlns:ns3="1e1596c1-9270-4ece-936b-cb9833f04f78" targetNamespace="http://schemas.microsoft.com/office/2006/metadata/properties" ma:root="true" ma:fieldsID="bcf6ec20b790cf2ae7a648d5018c3560" ns2:_="" ns3:_="">
    <xsd:import namespace="bf26cdc5-6581-43e5-a643-41a56d0810f3"/>
    <xsd:import namespace="1e1596c1-9270-4ece-936b-cb9833f04f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6cdc5-6581-43e5-a643-41a56d0810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1596c1-9270-4ece-936b-cb9833f0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E19630-BDEB-47FF-8C75-9F68D9371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6cdc5-6581-43e5-a643-41a56d0810f3"/>
    <ds:schemaRef ds:uri="1e1596c1-9270-4ece-936b-cb9833f04f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421DEF-4AC9-4971-B328-F90C65F8D0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B4E40D-EAB7-4B9D-ACA8-A99E849A9F1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Levy</dc:creator>
  <cp:keywords/>
  <dc:description/>
  <cp:lastModifiedBy>Rick Levy</cp:lastModifiedBy>
  <cp:revision/>
  <dcterms:created xsi:type="dcterms:W3CDTF">2018-06-15T20:37:02Z</dcterms:created>
  <dcterms:modified xsi:type="dcterms:W3CDTF">2021-11-09T20:01:59Z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0x010100D1BE5CD796B69543BA7FCF39B9A430F9</vt:lpwstr>
  </property>
</Properties>
</file>