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10" windowWidth="14810" windowHeight="8010"/>
  </bookViews>
  <sheets>
    <sheet name="SSF_1" sheetId="1" r:id="rId1"/>
  </sheets>
  <calcPr calcId="152511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2" i="1"/>
  <c r="J5" i="1"/>
  <c r="J12" i="1"/>
  <c r="J15" i="1"/>
  <c r="J3" i="1"/>
  <c r="J4" i="1"/>
  <c r="J6" i="1"/>
  <c r="J7" i="1"/>
  <c r="J8" i="1"/>
  <c r="J9" i="1"/>
  <c r="J10" i="1"/>
  <c r="J11" i="1"/>
  <c r="J13" i="1"/>
  <c r="J14" i="1"/>
  <c r="J2" i="1"/>
</calcChain>
</file>

<file path=xl/sharedStrings.xml><?xml version="1.0" encoding="utf-8"?>
<sst xmlns="http://schemas.openxmlformats.org/spreadsheetml/2006/main" count="73" uniqueCount="44">
  <si>
    <t>Name</t>
  </si>
  <si>
    <t>Number</t>
  </si>
  <si>
    <t>Title</t>
  </si>
  <si>
    <t>Task 1</t>
  </si>
  <si>
    <t>Sewer System Master Plan</t>
  </si>
  <si>
    <t>Task 2</t>
  </si>
  <si>
    <t>Update Condition Assessment and CIP</t>
  </si>
  <si>
    <t>Task 3</t>
  </si>
  <si>
    <t>Update Draft SSMP Report</t>
  </si>
  <si>
    <t>Task 4</t>
  </si>
  <si>
    <t>Prepare Final SSMP Report</t>
  </si>
  <si>
    <t>Task BW1</t>
  </si>
  <si>
    <t>Capacity Fee Study (Bartle Wells)</t>
  </si>
  <si>
    <t>Task BW2</t>
  </si>
  <si>
    <t>Task BW3</t>
  </si>
  <si>
    <t>AEG, BWA, &amp; SSF Web conference</t>
  </si>
  <si>
    <t>Task BW4</t>
  </si>
  <si>
    <t>Task BW5</t>
  </si>
  <si>
    <t>Task BW6</t>
  </si>
  <si>
    <t>Task BW7</t>
  </si>
  <si>
    <t>New Fee Effective Date</t>
  </si>
  <si>
    <t>V&amp;A  - Finalize Basin R-Values</t>
  </si>
  <si>
    <t>BWA  Draft to AEG</t>
  </si>
  <si>
    <t>AEG &amp; BWA Web conference</t>
  </si>
  <si>
    <t>Complete Analysis and Report</t>
  </si>
  <si>
    <t>City Council Presentation</t>
  </si>
  <si>
    <t>Public Hearing to Adopt Fees</t>
  </si>
  <si>
    <t>Tags</t>
  </si>
  <si>
    <t>start</t>
  </si>
  <si>
    <t>end</t>
  </si>
  <si>
    <t>Priority</t>
  </si>
  <si>
    <t>Completion</t>
  </si>
  <si>
    <t>S_M</t>
  </si>
  <si>
    <t>S_Q</t>
  </si>
  <si>
    <t>E_M</t>
  </si>
  <si>
    <t>E_Q</t>
  </si>
  <si>
    <t>Starts</t>
  </si>
  <si>
    <t>Ends</t>
  </si>
  <si>
    <t>Quarter</t>
  </si>
  <si>
    <t>Type</t>
  </si>
  <si>
    <t>Deliverable</t>
  </si>
  <si>
    <t>Notification Period</t>
  </si>
  <si>
    <t>City Review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</si>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</sst>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5"/>
  <sheetViews>
    <sheetView tabSelected="1" zoomScale="85" zoomScaleNormal="85" workbookViewId="0">
      <selection activeCell="O12" sqref="O12"/>
    </sheetView>
  </sheetViews>
  <sheetFormatPr defaultRowHeight="14.5" x14ac:dyDescent="0.35"/>
  <cols>
    <col min="1" max="1" width="9.08984375" bestFit="1" customWidth="1"/>
    <col min="2" max="2" width="7.7265625" bestFit="1" customWidth="1"/>
    <col min="3" max="3" width="32.90625" bestFit="1" customWidth="1"/>
    <col min="4" max="4" width="28.26953125" bestFit="1" customWidth="1"/>
    <col min="5" max="5" width="16.36328125" bestFit="1" customWidth="1"/>
    <col min="6" max="6" width="4.54296875" bestFit="1" customWidth="1"/>
    <col min="7" max="7" width="4.26953125" bestFit="1" customWidth="1"/>
    <col min="8" max="8" width="4.54296875" bestFit="1" customWidth="1"/>
    <col min="9" max="9" width="4.26953125" bestFit="1" customWidth="1"/>
    <col min="10" max="11" width="9.90625" bestFit="1" customWidth="1"/>
    <col min="12" max="12" width="7" bestFit="1" customWidth="1"/>
    <col min="13" max="13" width="10.453125" bestFit="1" customWidth="1"/>
    <col min="17" max="17" width="7.453125" bestFit="1" customWidth="1"/>
    <col min="18" max="18" width="5.7265625" bestFit="1" customWidth="1"/>
    <col min="19" max="19" width="4.90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27</v>
      </c>
      <c r="E1" t="s">
        <v>39</v>
      </c>
      <c r="F1" t="s">
        <v>32</v>
      </c>
      <c r="G1" t="s">
        <v>33</v>
      </c>
      <c r="H1" t="s">
        <v>34</v>
      </c>
      <c r="I1" t="s">
        <v>35</v>
      </c>
      <c r="J1" t="s">
        <v>28</v>
      </c>
      <c r="K1" t="s">
        <v>29</v>
      </c>
      <c r="L1" t="s">
        <v>30</v>
      </c>
      <c r="M1" t="s">
        <v>31</v>
      </c>
      <c r="N1" t="s">
        <v>43</v>
      </c>
      <c r="Q1" t="s">
        <v>38</v>
      </c>
      <c r="R1" t="s">
        <v>36</v>
      </c>
      <c r="S1" t="s">
        <v>37</v>
      </c>
    </row>
    <row r="2" spans="1:19" x14ac:dyDescent="0.35">
      <c r="A2" t="s">
        <v>3</v>
      </c>
      <c r="B2">
        <v>1</v>
      </c>
      <c r="C2" t="s">
        <v>21</v>
      </c>
      <c r="D2" t="s">
        <v>4</v>
      </c>
      <c r="E2" t="s">
        <v>40</v>
      </c>
      <c r="F2">
        <v>1</v>
      </c>
      <c r="G2">
        <v>3</v>
      </c>
      <c r="H2">
        <v>1</v>
      </c>
      <c r="I2">
        <v>4</v>
      </c>
      <c r="J2" s="1" t="str">
        <f>F2&amp; "/" &amp; VLOOKUP(G2,$Q$2:$S$5,2,FALSE)  &amp; "/2022"</f>
        <v>1/17/2022</v>
      </c>
      <c r="K2" s="1" t="str">
        <f>IF(I2=4,H2+1,H2) &amp; "/" &amp; VLOOKUP(I2,$Q$2:$S$5,3,FALSE)  &amp; "/2022"</f>
        <v>2/1/2022</v>
      </c>
      <c r="L2">
        <v>1</v>
      </c>
      <c r="M2">
        <v>43</v>
      </c>
      <c r="N2" t="str">
        <f>TEXT(J2,"mmm")</f>
        <v>Jan</v>
      </c>
      <c r="Q2">
        <v>1</v>
      </c>
      <c r="R2">
        <v>1</v>
      </c>
      <c r="S2">
        <v>9</v>
      </c>
    </row>
    <row r="3" spans="1:19" x14ac:dyDescent="0.35">
      <c r="A3" t="s">
        <v>5</v>
      </c>
      <c r="B3">
        <v>2</v>
      </c>
      <c r="C3" t="s">
        <v>6</v>
      </c>
      <c r="D3" t="s">
        <v>4</v>
      </c>
      <c r="E3" t="s">
        <v>40</v>
      </c>
      <c r="F3">
        <v>1</v>
      </c>
      <c r="G3">
        <v>4</v>
      </c>
      <c r="H3">
        <v>2</v>
      </c>
      <c r="I3">
        <v>3</v>
      </c>
      <c r="J3" s="1" t="str">
        <f>F3&amp; "/" &amp; VLOOKUP(G3,$Q$2:$S$5,2,FALSE)  &amp; "/2022"</f>
        <v>1/24/2022</v>
      </c>
      <c r="K3" s="1" t="str">
        <f t="shared" ref="K3:K15" si="0">IF(I3=4,H3+1,H3) &amp; "/" &amp; VLOOKUP(I3,$Q$2:$S$5,3,FALSE)  &amp; "/2022"</f>
        <v>2/24/2022</v>
      </c>
      <c r="L3">
        <v>2</v>
      </c>
      <c r="M3">
        <v>13</v>
      </c>
      <c r="N3" t="str">
        <f t="shared" ref="N3:N15" si="1">TEXT(J3,"mmm")</f>
        <v>Jan</v>
      </c>
      <c r="Q3">
        <v>2</v>
      </c>
      <c r="R3">
        <v>9</v>
      </c>
      <c r="S3">
        <v>17</v>
      </c>
    </row>
    <row r="4" spans="1:19" x14ac:dyDescent="0.35">
      <c r="A4" t="s">
        <v>7</v>
      </c>
      <c r="B4">
        <v>3</v>
      </c>
      <c r="C4" t="s">
        <v>8</v>
      </c>
      <c r="D4" t="s">
        <v>4</v>
      </c>
      <c r="E4" t="s">
        <v>40</v>
      </c>
      <c r="F4">
        <v>2</v>
      </c>
      <c r="G4">
        <v>2</v>
      </c>
      <c r="H4">
        <v>2</v>
      </c>
      <c r="I4">
        <v>4</v>
      </c>
      <c r="J4" s="1" t="str">
        <f>F4&amp; "/" &amp; VLOOKUP(G4,$Q$2:$S$5,2,FALSE)  &amp; "/2022"</f>
        <v>2/9/2022</v>
      </c>
      <c r="K4" s="1" t="str">
        <f t="shared" si="0"/>
        <v>3/1/2022</v>
      </c>
      <c r="L4">
        <v>3</v>
      </c>
      <c r="M4">
        <v>56</v>
      </c>
      <c r="N4" t="str">
        <f t="shared" si="1"/>
        <v>Feb</v>
      </c>
      <c r="Q4">
        <v>3</v>
      </c>
      <c r="R4">
        <v>17</v>
      </c>
      <c r="S4">
        <v>24</v>
      </c>
    </row>
    <row r="5" spans="1:19" x14ac:dyDescent="0.35">
      <c r="A5" t="s">
        <v>9</v>
      </c>
      <c r="B5">
        <v>4</v>
      </c>
      <c r="C5" t="s">
        <v>10</v>
      </c>
      <c r="D5" t="s">
        <v>4</v>
      </c>
      <c r="E5" t="s">
        <v>40</v>
      </c>
      <c r="F5">
        <v>3</v>
      </c>
      <c r="G5">
        <v>3</v>
      </c>
      <c r="H5">
        <v>3</v>
      </c>
      <c r="I5">
        <v>3</v>
      </c>
      <c r="J5" s="1" t="str">
        <f>F5&amp; "/" &amp; VLOOKUP(G5,$Q$2:$S$5,2,FALSE)  &amp; "/2022"</f>
        <v>3/17/2022</v>
      </c>
      <c r="K5" s="1" t="str">
        <f t="shared" si="0"/>
        <v>3/24/2022</v>
      </c>
      <c r="L5">
        <v>2</v>
      </c>
      <c r="M5">
        <v>90</v>
      </c>
      <c r="N5" t="str">
        <f t="shared" si="1"/>
        <v>Mar</v>
      </c>
      <c r="Q5">
        <v>4</v>
      </c>
      <c r="R5">
        <v>24</v>
      </c>
      <c r="S5">
        <v>1</v>
      </c>
    </row>
    <row r="6" spans="1:19" x14ac:dyDescent="0.35">
      <c r="A6" t="s">
        <v>9</v>
      </c>
      <c r="B6">
        <v>4</v>
      </c>
      <c r="C6" t="s">
        <v>10</v>
      </c>
      <c r="D6" t="s">
        <v>4</v>
      </c>
      <c r="E6" t="s">
        <v>42</v>
      </c>
      <c r="F6">
        <v>3</v>
      </c>
      <c r="G6">
        <v>1</v>
      </c>
      <c r="H6">
        <v>3</v>
      </c>
      <c r="I6">
        <v>2</v>
      </c>
      <c r="J6" s="1" t="str">
        <f>F6&amp; "/" &amp; VLOOKUP(G6,$Q$2:$S$5,2,FALSE)  &amp; "/2022"</f>
        <v>3/1/2022</v>
      </c>
      <c r="K6" s="1" t="str">
        <f t="shared" si="0"/>
        <v>3/17/2022</v>
      </c>
      <c r="L6">
        <v>2</v>
      </c>
      <c r="M6">
        <v>90</v>
      </c>
      <c r="N6" t="str">
        <f t="shared" si="1"/>
        <v>Mar</v>
      </c>
    </row>
    <row r="7" spans="1:19" x14ac:dyDescent="0.35">
      <c r="A7" t="s">
        <v>11</v>
      </c>
      <c r="B7">
        <v>5</v>
      </c>
      <c r="C7" t="s">
        <v>22</v>
      </c>
      <c r="D7" t="s">
        <v>12</v>
      </c>
      <c r="E7" t="s">
        <v>40</v>
      </c>
      <c r="F7">
        <v>1</v>
      </c>
      <c r="G7">
        <v>3</v>
      </c>
      <c r="H7">
        <v>1</v>
      </c>
      <c r="I7">
        <v>3</v>
      </c>
      <c r="J7" s="1" t="str">
        <f>F7&amp; "/" &amp; VLOOKUP(G7,$Q$2:$S$5,2,FALSE)  &amp; "/2022"</f>
        <v>1/17/2022</v>
      </c>
      <c r="K7" s="1" t="str">
        <f t="shared" si="0"/>
        <v>1/24/2022</v>
      </c>
      <c r="L7">
        <v>4</v>
      </c>
      <c r="M7">
        <v>100</v>
      </c>
      <c r="N7" t="str">
        <f t="shared" si="1"/>
        <v>Jan</v>
      </c>
    </row>
    <row r="8" spans="1:19" x14ac:dyDescent="0.35">
      <c r="A8" t="s">
        <v>13</v>
      </c>
      <c r="B8">
        <v>6</v>
      </c>
      <c r="C8" t="s">
        <v>23</v>
      </c>
      <c r="D8" t="s">
        <v>12</v>
      </c>
      <c r="E8" t="s">
        <v>40</v>
      </c>
      <c r="F8">
        <v>1</v>
      </c>
      <c r="G8">
        <v>4</v>
      </c>
      <c r="H8">
        <v>1</v>
      </c>
      <c r="I8">
        <v>4</v>
      </c>
      <c r="J8" s="1" t="str">
        <f>F8&amp; "/" &amp; VLOOKUP(G8,$Q$2:$S$5,2,FALSE)  &amp; "/2022"</f>
        <v>1/24/2022</v>
      </c>
      <c r="K8" s="1" t="str">
        <f t="shared" si="0"/>
        <v>2/1/2022</v>
      </c>
      <c r="L8">
        <v>5</v>
      </c>
      <c r="M8">
        <v>23</v>
      </c>
      <c r="N8" t="str">
        <f t="shared" si="1"/>
        <v>Jan</v>
      </c>
    </row>
    <row r="9" spans="1:19" x14ac:dyDescent="0.35">
      <c r="A9" t="s">
        <v>14</v>
      </c>
      <c r="B9">
        <v>7</v>
      </c>
      <c r="C9" t="s">
        <v>15</v>
      </c>
      <c r="D9" t="s">
        <v>12</v>
      </c>
      <c r="E9" t="s">
        <v>40</v>
      </c>
      <c r="F9">
        <v>2</v>
      </c>
      <c r="G9">
        <v>1</v>
      </c>
      <c r="H9">
        <v>2</v>
      </c>
      <c r="I9">
        <v>1</v>
      </c>
      <c r="J9" s="1" t="str">
        <f>F9&amp; "/" &amp; VLOOKUP(G9,$Q$2:$S$5,2,FALSE)  &amp; "/2022"</f>
        <v>2/1/2022</v>
      </c>
      <c r="K9" s="1" t="str">
        <f t="shared" si="0"/>
        <v>2/9/2022</v>
      </c>
      <c r="L9">
        <v>1</v>
      </c>
      <c r="M9">
        <v>56</v>
      </c>
      <c r="N9" t="str">
        <f t="shared" si="1"/>
        <v>Feb</v>
      </c>
    </row>
    <row r="10" spans="1:19" x14ac:dyDescent="0.35">
      <c r="A10" t="s">
        <v>16</v>
      </c>
      <c r="B10">
        <v>8</v>
      </c>
      <c r="C10" t="s">
        <v>24</v>
      </c>
      <c r="D10" t="s">
        <v>12</v>
      </c>
      <c r="E10" t="s">
        <v>40</v>
      </c>
      <c r="F10">
        <v>2</v>
      </c>
      <c r="G10">
        <v>1</v>
      </c>
      <c r="H10">
        <v>2</v>
      </c>
      <c r="I10">
        <v>3</v>
      </c>
      <c r="J10" s="1" t="str">
        <f>F10&amp; "/" &amp; VLOOKUP(G10,$Q$2:$S$5,2,FALSE)  &amp; "/2022"</f>
        <v>2/1/2022</v>
      </c>
      <c r="K10" s="1" t="str">
        <f t="shared" si="0"/>
        <v>2/24/2022</v>
      </c>
      <c r="L10">
        <v>1</v>
      </c>
      <c r="M10">
        <v>88</v>
      </c>
      <c r="N10" t="str">
        <f t="shared" si="1"/>
        <v>Feb</v>
      </c>
    </row>
    <row r="11" spans="1:19" x14ac:dyDescent="0.35">
      <c r="A11" t="s">
        <v>17</v>
      </c>
      <c r="B11">
        <v>9</v>
      </c>
      <c r="C11" t="s">
        <v>25</v>
      </c>
      <c r="D11" t="s">
        <v>12</v>
      </c>
      <c r="E11" t="s">
        <v>40</v>
      </c>
      <c r="F11">
        <v>2</v>
      </c>
      <c r="G11">
        <v>4</v>
      </c>
      <c r="H11">
        <v>2</v>
      </c>
      <c r="I11">
        <v>4</v>
      </c>
      <c r="J11" s="1" t="str">
        <f>F11&amp; "/" &amp; VLOOKUP(G11,$Q$2:$S$5,2,FALSE)  &amp; "/2022"</f>
        <v>2/24/2022</v>
      </c>
      <c r="K11" s="1" t="str">
        <f t="shared" si="0"/>
        <v>3/1/2022</v>
      </c>
      <c r="L11">
        <v>2</v>
      </c>
      <c r="M11">
        <v>33</v>
      </c>
      <c r="N11" t="str">
        <f t="shared" si="1"/>
        <v>Feb</v>
      </c>
    </row>
    <row r="12" spans="1:19" x14ac:dyDescent="0.35">
      <c r="A12" t="s">
        <v>18</v>
      </c>
      <c r="B12">
        <v>10</v>
      </c>
      <c r="C12" t="s">
        <v>26</v>
      </c>
      <c r="D12" t="s">
        <v>12</v>
      </c>
      <c r="E12" t="s">
        <v>40</v>
      </c>
      <c r="F12">
        <v>3</v>
      </c>
      <c r="G12">
        <v>4</v>
      </c>
      <c r="H12">
        <v>3</v>
      </c>
      <c r="I12">
        <v>4</v>
      </c>
      <c r="J12" s="1" t="str">
        <f>F12&amp; "/" &amp; VLOOKUP(G12,$Q$2:$S$5,2,FALSE)  &amp; "/2022"</f>
        <v>3/24/2022</v>
      </c>
      <c r="K12" s="1" t="str">
        <f t="shared" si="0"/>
        <v>4/1/2022</v>
      </c>
      <c r="L12">
        <v>3</v>
      </c>
      <c r="M12">
        <v>66</v>
      </c>
      <c r="N12" t="str">
        <f t="shared" si="1"/>
        <v>Mar</v>
      </c>
    </row>
    <row r="13" spans="1:19" x14ac:dyDescent="0.35">
      <c r="A13" t="s">
        <v>18</v>
      </c>
      <c r="B13">
        <v>10</v>
      </c>
      <c r="C13" t="s">
        <v>26</v>
      </c>
      <c r="D13" t="s">
        <v>12</v>
      </c>
      <c r="E13" t="s">
        <v>41</v>
      </c>
      <c r="F13">
        <v>3</v>
      </c>
      <c r="G13">
        <v>1</v>
      </c>
      <c r="H13">
        <v>3</v>
      </c>
      <c r="I13">
        <v>3</v>
      </c>
      <c r="J13" s="1" t="str">
        <f>F13&amp; "/" &amp; VLOOKUP(G13,$Q$2:$S$5,2,FALSE)  &amp; "/2022"</f>
        <v>3/1/2022</v>
      </c>
      <c r="K13" s="1" t="str">
        <f t="shared" si="0"/>
        <v>3/24/2022</v>
      </c>
      <c r="L13">
        <v>3</v>
      </c>
      <c r="M13">
        <v>66</v>
      </c>
      <c r="N13" t="str">
        <f t="shared" si="1"/>
        <v>Mar</v>
      </c>
    </row>
    <row r="14" spans="1:19" x14ac:dyDescent="0.35">
      <c r="A14" t="s">
        <v>19</v>
      </c>
      <c r="B14">
        <v>11</v>
      </c>
      <c r="C14" t="s">
        <v>20</v>
      </c>
      <c r="D14" t="s">
        <v>12</v>
      </c>
      <c r="E14" t="s">
        <v>40</v>
      </c>
      <c r="F14">
        <v>6</v>
      </c>
      <c r="G14">
        <v>1</v>
      </c>
      <c r="H14">
        <v>6</v>
      </c>
      <c r="I14">
        <v>1</v>
      </c>
      <c r="J14" s="1" t="str">
        <f>F14&amp; "/" &amp; VLOOKUP(G14,$Q$2:$S$5,2,FALSE)  &amp; "/2022"</f>
        <v>6/1/2022</v>
      </c>
      <c r="K14" s="1" t="str">
        <f t="shared" si="0"/>
        <v>6/9/2022</v>
      </c>
      <c r="L14">
        <v>2</v>
      </c>
      <c r="M14">
        <v>22</v>
      </c>
      <c r="N14" t="str">
        <f t="shared" si="1"/>
        <v>Jun</v>
      </c>
    </row>
    <row r="15" spans="1:19" x14ac:dyDescent="0.35">
      <c r="A15" t="s">
        <v>19</v>
      </c>
      <c r="B15">
        <v>11</v>
      </c>
      <c r="C15" t="s">
        <v>20</v>
      </c>
      <c r="D15" t="s">
        <v>12</v>
      </c>
      <c r="E15" t="s">
        <v>41</v>
      </c>
      <c r="F15">
        <v>4</v>
      </c>
      <c r="G15">
        <v>1</v>
      </c>
      <c r="H15">
        <v>5</v>
      </c>
      <c r="I15">
        <v>4</v>
      </c>
      <c r="J15" s="1" t="str">
        <f>F15&amp; "/" &amp; VLOOKUP(G15,$Q$2:$S$5,2,FALSE)  &amp; "/2022"</f>
        <v>4/1/2022</v>
      </c>
      <c r="K15" s="1" t="str">
        <f t="shared" si="0"/>
        <v>6/1/2022</v>
      </c>
      <c r="L15">
        <v>2</v>
      </c>
      <c r="M15">
        <v>22</v>
      </c>
      <c r="N15" t="str">
        <f t="shared" si="1"/>
        <v>Apr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SSF_1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2022-01-22T00:07:46Z</dcterms:modified>
</cp:coreProperties>
</file>