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13A70444-9496-4C83-A222-B9F9476E1DF0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A2" i="1"/>
  <c r="A3" i="1"/>
  <c r="A4" i="1"/>
  <c r="A5" i="1"/>
  <c r="A6" i="1"/>
  <c r="B15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I27" i="1"/>
  <c r="I25" i="1"/>
  <c r="I24" i="1"/>
  <c r="I23" i="1"/>
  <c r="I22" i="1"/>
  <c r="I26" i="1"/>
  <c r="B14" i="3" l="1"/>
  <c r="B3" i="4"/>
  <c r="B13" i="3"/>
  <c r="B7" i="4"/>
  <c r="B17" i="4"/>
  <c r="B6" i="3"/>
  <c r="B23" i="4"/>
  <c r="B22" i="4"/>
  <c r="B6" i="4"/>
  <c r="B21" i="4"/>
  <c r="B12" i="3"/>
  <c r="B10" i="3"/>
  <c r="B32" i="4"/>
  <c r="B7" i="3"/>
  <c r="B23" i="3"/>
  <c r="B28" i="4"/>
  <c r="B25" i="4"/>
  <c r="B9" i="4"/>
  <c r="B17" i="3"/>
  <c r="B4" i="4"/>
  <c r="B24" i="4"/>
  <c r="B8" i="4"/>
  <c r="B16" i="3"/>
  <c r="B11" i="3"/>
  <c r="B29" i="4"/>
  <c r="B13" i="4"/>
  <c r="B21" i="3"/>
  <c r="B3" i="3"/>
  <c r="B19" i="4"/>
  <c r="B8" i="3"/>
  <c r="B5" i="3"/>
  <c r="B30" i="4"/>
  <c r="B22" i="3"/>
  <c r="B4" i="3"/>
  <c r="B12" i="4"/>
  <c r="B20" i="3"/>
  <c r="B2" i="3"/>
  <c r="B18" i="4"/>
  <c r="B25" i="3"/>
  <c r="B16" i="4"/>
  <c r="B31" i="4"/>
  <c r="B15" i="4"/>
  <c r="B14" i="4"/>
  <c r="B9" i="3"/>
  <c r="B20" i="4"/>
  <c r="B2" i="4"/>
  <c r="B24" i="3"/>
  <c r="B27" i="4"/>
  <c r="B11" i="4"/>
  <c r="B19" i="3"/>
  <c r="B26" i="4"/>
  <c r="B10" i="4"/>
  <c r="B18" i="3"/>
  <c r="I21" i="1"/>
  <c r="I20" i="1"/>
  <c r="I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<sst xmlns="http://schemas.openxmlformats.org/spreadsheetml/2006/main" count="2971" uniqueCount="1168">
  <si>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</si>
  <si>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</si>
  <si>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</si>
  <si>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</si>
  <si>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</si>
  <si>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</si>
  <si>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</si>
  <si>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</si>
  <si>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</si>
  <si>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</si>
  <si>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</si>
  <si>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</si>
  <si>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</si>
  <si>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</si>
  <si>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</si>
  <si>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</si>
  <si>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</si>
  <si>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</si>
  <si>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</si>
  <si>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</si>
  <si>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</si>
  <si>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</si>
  <si>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</si>
  <si>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</si>
  <si>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</si>
  <si>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</si>
  <si>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</si>
  <si>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</si>
  <si>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</si>
  <si>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</si>
  <si>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</si>
  <si>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</si>
  <si>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</si>
  <si>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</si>
  <si>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</si>
  <si>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</si>
  <si>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</si>
  <si>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</si>
  <si>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</si>
  <si>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</si>
  <si>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</si>
  <si>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</si>
  <si>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</si>
  <si>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</si>
  <si>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</si>
  <si>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</si>
  <si>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</si>
  <si>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</si>
  <si>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</si>
  <si>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</si>
  <si>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</si>
  <si>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</si>
  <si>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</si>
  <si>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</si>
  <si>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</si>
  <si>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</si>
  <si>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</si>
  <si>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</si>
  <si>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</si>
  <si>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</si>
  <si>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</si>
  <si>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</si>
  <si>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</si>
  <si>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</si>
  <si>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</si>
  <si>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</si>
  <si>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</si>
  <si>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</si>
  <si>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</si>
  <si>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</si>
  <si>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</si>
  <si>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</si>
  <si>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</si>
  <si>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</si>
  <si>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</si>
  <si>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</si>
  <si>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</si>
  <si>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</si>
  <si>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</si>
  <si>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</si>
  <si>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</si>
  <si>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</si>
  <si>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</si>
  <si>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</si>
  <si>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</si>
  <si>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</si>
  <si>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</si>
  <si>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</si>
  <si>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</si>
  <si>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</si>
  <si>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</si>
  <si>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</si>
  <si>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</si>
  <si>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</si>
  <si>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</si>
  <si>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</si>
  <si>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</si>
  <si>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</si>
  <si>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</si>
  <si>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</si>
  <si>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</si>
  <si>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</si>
  <si>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</si>
  <si>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</si>
  <si>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</si>
  <si>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</si>
  <si>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</si>
  <si>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</si>
  <si>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</si>
  <si>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</si>
  <si>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</si>
  <si>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</si>
  <si>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</si>
  <si>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</si>
  <si>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</si>
  <si>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</si>
  <si>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</si>
  <si>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</si>
  <si>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</si>
  <si>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</si>
  <si>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</si>
  <si>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</si>
  <si>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</si>
  <si>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</si>
  <si>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</si>
  <si>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</si>
  <si>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</si>
  <si>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</si>
  <si>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</si>
  <si>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</si>
  <si>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</si>
  <si>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</si>
  <si>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</si>
  <si>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</si>
  <si>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</si>
  <si>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</si>
  <si>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</si>
  <si>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</si>
  <si>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</si>
  <si>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</si>
  <si>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</si>
  <si>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</si>
  <si>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</si>
  <si>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</si>
  <si>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</si>
  <si>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</si>
  <si>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</si>
  <si>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</si>
  <si>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</si>
  <si>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</si>
  <si>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</si>
  <si>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</si>
  <si>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</si>
  <si>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</si>
  <si>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</si>
  <si>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</si>
  <si>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</si>
  <si>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</si>
  <si>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</si>
  <si>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</si>
  <si>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</si>
  <si>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</si>
  <si>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</si>
  <si>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</si>
  <si>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</si>
  <si>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</si>
  <si>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</si>
  <si>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</si>
  <si>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</si>
  <si>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</si>
  <si>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</si>
  <si>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</si>
  <si>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</si>
  <si>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</si>
  <si>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</si>
  <si>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</si>
  <si>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</si>
  <si>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</si>
  <si>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</si>
  <si>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</si>
  <si>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</si>
  <si>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</si>
  <si>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</si>
  <si>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</si>
  <si>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</si>
  <si>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</si>
  <si>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</si>
  <si>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</si>
  <si>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</si>
  <si>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</si>
  <si>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</si>
  <si>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</si>
  <si>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</si>
  <si>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</si>
  <si>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</si>
  <si>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</si>
  <si>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</si>
  <si>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</si>
  <si>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</si>
  <si>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</si>
  <si>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</si>
  <si>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</si>
  <si>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</si>
  <si>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</si>
  <si>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</si>
  <si>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</si>
  <si>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</si>
  <si>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</si>
  <si>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</si>
  <si>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</si>
  <si>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</si>
  <si>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</si>
  <si>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</si>
  <si>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</si>
  <si>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</si>
  <si>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</si>
  <si>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</si>
  <si>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</si>
  <si>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</si>
  <si>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</si>
  <si>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</si>
  <si>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</si>
  <si>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</si>
  <si>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</si>
  <si>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</si>
  <si>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</si>
  <si>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</si>
  <si>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</si>
  <si>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</si>
  <si>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</si>
  <si>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</si>
  <si>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</si>
  <si>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</si>
  <si>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</si>
  <si>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</si>
  <si>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</si>
  <si>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</si>
  <si>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</si>
  <si>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</si>
  <si>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</si>
  <si>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</si>
  <si>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</si>
  <si>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</si>
  <si>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</si>
  <si>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</si>
  <si>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</si>
  <si>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</si>
  <si>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</si>
  <si>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</si>
  <si>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</si>
  <si>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</si>
  <si>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</si>
  <si>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</si>
  <si>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</si>
  <si>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</si>
  <si>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</si>
  <si>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</si>
  <si>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</si>
  <si>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</si>
  <si>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</si>
  <si>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</si>
  <si>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</si>
  <si>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</si>
  <si>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</si>
  <si>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</si>
  <si>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</si>
  <si>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</si>
  <si>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</si>
  <si>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</si>
  <si>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</si>
  <si>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</si>
  <si>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</si>
  <si>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</si>
  <si>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</si>
  <si>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</si>
  <si>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</si>
  <si>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</si>
  <si>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</si>
  <si>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</si>
  <si>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</si>
  <si>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</si>
  <si>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</si>
  <si>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</si>
  <si>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</si>
  <si>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</si>
  <si>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</si>
  <si>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</si>
  <si>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</si>
  <si>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</si>
  <si>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</si>
  <si>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</si>
  <si>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</si>
  <si>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</si>
  <si>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</si>
  <si>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</si>
  <si>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</si>
  <si>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</si>
  <si>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</si>
  <si>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</si>
  <si>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</si>
  <si>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</si>
  <si>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</si>
  <si>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</si>
  <si>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</si>
  <si>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</si>
  <si>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</si>
  <si>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</si>
  <si>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</si>
  <si>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</si>
  <si>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</si>
  <si>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</si>
  <si>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</si>
  <si>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</si>
  <si>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</si>
  <si>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</si>
  <si>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</si>
  <si>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</si>
  <si>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</si>
  <si>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</si>
  <si>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</si>
  <si>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</si>
  <si>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</si>
  <si>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</si>
  <si>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</si>
  <si>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</si>
  <si>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</si>
  <si>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</si>
  <si>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</si>
  <si>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</si>
  <si>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</si>
  <si>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</si>
  <si>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</si>
  <si>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</si>
  <si>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</si>
  <si>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</si>
  <si>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</si>
  <si>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</si>
  <si>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</si>
  <si>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</si>
  <si>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</si>
  <si>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</si>
  <si>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</si>
  <si>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</si>
  <si>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</si>
  <si>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</si>
  <si>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</si>
  <si>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</si>
  <si>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</si>
  <si>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</si>
  <si>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</si>
  <si>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</si>
  <si>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</si>
  <si>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</si>
  <si>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</si>
  <si>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</si>
  <si>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</si>
  <si>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</si>
  <si>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</si>
  <si>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</si>
  <si>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</si>
  <si>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</si>
  <si>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</si>
  <si>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</si>
  <si>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</si>
  <si>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</si>
  <si>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</si>
  <si>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</si>
  <si>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</si>
  <si>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</si>
  <si>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</si>
  <si>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</si>
  <si>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</si>
  <si>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</si>
  <si>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</si>
  <si>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</si>
  <si>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</si>
  <si>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</si>
  <si>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</si>
  <si>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</si>
  <si>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</si>
  <si>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</si>
  <si>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</si>
  <si>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</si>
  <si>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</si>
  <si>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</si>
  <si>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</si>
  <si>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</si>
  <si>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</si>
  <si>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</si>
  <si>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</si>
  <si>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</si>
  <si>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</si>
  <si>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</si>
  <si>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</si>
  <si>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</si>
  <si>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</si>
  <si>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</si>
  <si>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</si>
  <si>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</si>
  <si>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</si>
  <si>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</si>
  <si>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</si>
  <si>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</si>
  <si>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</si>
  <si>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</si>
  <si>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</si>
  <si>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</si>
  <si>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</si>
  <si>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</si>
  <si>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</si>
  <si>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</si>
  <si>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</si>
  <si>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</si>
  <si>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</si>
  <si>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</si>
  <si>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</si>
  <si>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</si>
  <si>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</si>
  <si>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</si>
  <si>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</si>
  <si>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</si>
  <si>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</si>
  <si>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</si>
  <si>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</si>
  <si>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</si>
  <si>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</si>
  <si>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</si>
  <si>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</si>
  <si>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</si>
  <si>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</si>
  <si>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</si>
  <si>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</si>
  <si>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</si>
  <si>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</si>
  <si>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</si>
  <si>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</si>
  <si>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</si>
  <si>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</si>
  <si>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</si>
  <si>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</si>
  <si>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</si>
  <si>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</si>
  <si>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</si>
  <si>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</si>
  <si>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</si>
  <si>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</si>
  <si>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</si>
  <si>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</si>
  <si>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</si>
  <si>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</si>
  <si>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</si>
  <si>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</si>
  <si>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</si>
  <si>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</si>
  <si>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</si>
  <si>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</si>
  <si>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</si>
  <si>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</si>
  <si>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</si>
  <si>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</si>
  <si>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</si>
  <si>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</si>
  <si>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</si>
  <si>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</si>
  <si>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</si>
  <si>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</si>
  <si>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</si>
  <si>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</si>
  <si>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</si>
  <si>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</si>
  <si>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</si>
  <si>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</si>
  <si>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</si>
  <si>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</si>
  <si>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</si>
  <si>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</si>
  <si>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</si>
  <si>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</si>
  <si>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</si>
  <si>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</si>
  <si>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</si>
  <si>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</si>
  <si>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</si>
  <si>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</si>
  <si>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</si>
  <si>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</si>
  <si>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</si>
  <si>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</si>
  <si>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</si>
  <si>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</si>
  <si>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</si>
  <si>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</si>
  <si>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</si>
  <si>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</si>
  <si>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</si>
  <si>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</si>
  <si>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</si>
  <si>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</si>
  <si>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</si>
  <si>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</si>
  <si>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</si>
  <si>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</si>
  <si>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</si>
  <si>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</si>
  <si>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</si>
  <si>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</si>
  <si>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</si>
  <si>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</si>
  <si>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</si>
  <si>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</si>
  <si>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</si>
  <si>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</si>
  <si>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</si>
  <si>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</si>
  <si>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</si>
  <si>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</si>
  <si>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</si>
  <si>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</si>
  <si>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</si>
  <si>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</si>
  <si>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</si>
  <si>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</si>
  <si>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</si>
  <si>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</si>
  <si>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</si>
  <si>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</si>
  <si>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</si>
  <si>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</si>
  <si>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</si>
  <si>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</si>
  <si>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</si>
  <si>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</si>
  <si>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</si>
  <si>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</si>
  <si>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</si>
  <si>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</si>
  <si>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</si>
  <si>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</si>
  <si>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</si>
  <si>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</si>
  <si>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</si>
  <si>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</si>
  <si>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</si>
  <si>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</si>
  <si>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</si>
  <si>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</si>
  <si>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</si>
  <si>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</si>
  <si>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</si>
  <si>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</si>
  <si>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</si>
  <si>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</si>
  <si>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</si>
  <si>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</si>
  <si>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</si>
  <si>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</si>
  <si>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</si>
  <si>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</si>
  <si>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</si>
  <si>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</si>
  <si>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</si>
  <si>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</si>
  <si>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</si>
  <si>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</si>
  <si>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</si>
  <si>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</si>
  <si>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</si>
  <si>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</si>
  <si>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</si>
  <si>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</si>
  <si>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</si>
  <si>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</si>
  <si>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</si>
  <si>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</si>
  <si>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</si>
  <si>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</si>
  <si>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</si>
  <si>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</si>
  <si>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</si>
  <si>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</si>
  <si>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</si>
  <si>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</si>
  <si>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</si>
  <si>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</si>
  <si>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</si>
  <si>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</si>
  <si>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</si>
  <si>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</si>
  <si>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</si>
  <si>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</si>
  <si>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</si>
  <si>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</si>
  <si>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</si>
  <si>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</si>
  <si>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</si>
  <si>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</si>
  <si>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</si>
  <si>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</si>
  <si>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</si>
  <si>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</si>
  <si>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</si>
  <si>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</si>
  <si>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</si>
  <si>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</si>
  <si>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</si>
  <si>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</si>
  <si>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</si>
  <si>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</si>
  <si>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</si>
  <si>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</si>
  <si>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</si>
  <si>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</si>
  <si>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</si>
  <si>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</si>
  <si>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</si>
  <si>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</si>
  <si>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</si>
  <si>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</si>
  <si>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</si>
  <si>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</si>
  <si>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</si>
  <si>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</si>
  <si>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</si>
  <si>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</si>
  <si>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</si>
  <si>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</si>
  <si>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</si>
  <si>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</si>
  <si>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</si>
  <si>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</si>
  <si>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</si>
  <si>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</si>
  <si>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</si>
  <si>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</si>
  <si>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</si>
  <si>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</si>
  <si>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</si>
  <si>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</si>
  <si>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</si>
  <si>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</si>
  <si>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</si>
  <si>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</si>
  <si>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</si>
  <si>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</si>
  <si>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</si>
  <si>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</si>
  <si>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</si>
  <si>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</si>
  <si>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</si>
  <si>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</si>
  <si>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</si>
  <si>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</si>
  <si>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</si>
  <si>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</si>
  <si>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</si>
  <si>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</si>
  <si>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</si>
  <si>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</si>
  <si>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</si>
  <si>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</si>
  <si>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</si>
  <si>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</si>
  <si>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</si>
  <si>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</si>
  <si>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</si>
  <si>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</si>
  <si>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</si>
  <si>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</si>
  <si>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</si>
  <si>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</si>
  <si>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</si>
  <si>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</si>
  <si>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</si>
  <si>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</si>
  <si>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</si>
  <si>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</si>
  <si>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</si>
  <si>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</si>
  <si>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</si>
  <si>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</si>
  <si>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</si>
  <si>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</si>
  <si>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</si>
  <si>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</si>
  <si>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</si>
  <si>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</si>
  <si>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</si>
  <si>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</si>
  <si>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</si>
  <si>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</si>
  <si>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</si>
  <si>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</si>
  <si>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</si>
  <si>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</si>
  <si>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</si>
  <si>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</si>
  <si>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</si>
  <si>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</si>
  <si>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</si>
  <si>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</si>
  <si>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</si>
  <si>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</si>
  <si>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</si>
  <si>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</si>
  <si>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</si>
  <si>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</si>
  <si>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</si>
  <si>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</si>
  <si>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</si>
  <si>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</si>
  <si>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</si>
  <si>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</si>
  <si>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</si>
  <si>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</si>
  <si>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</si>
  <si>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</si>
  <si>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</si>
  <si>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</si>
  <si>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</si>
  <si>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</si>
  <si>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</si>
  <si>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</si>
  <si>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</si>
  <si>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</si>
  <si>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</si>
  <si>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</si>
  <si>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</si>
  <si>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</si>
  <si>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</si>
  <si>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</si>
  <si>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</si>
  <si>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</si>
  <si>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</si>
  <si>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</si>
  <si>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</si>
  <si>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</si>
  <si>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</si>
  <si>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</si>
  <si>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</si>
  <si>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</si>
  <si>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</si>
  <si>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</si>
  <si>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</si>
  <si>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</si>
  <si>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</si>
  <si>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</si>
  <si>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</si>
  <si>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</si>
  <si>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</si>
  <si>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</si>
  <si>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</si>
  <si>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</si>
  <si>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</si>
  <si>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</si>
  <si>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</si>
  <si>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</si>
  <si>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</si>
  <si>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</si>
  <si>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</si>
  <si>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</si>
  <si>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</si>
  <si>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</si>
  <si>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</si>
  <si>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</si>
  <si>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</si>
  <si>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</si>
  <si>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</si>
  <si>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</si>
  <si>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</si>
  <si>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</si>
  <si>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</si>
  <si>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</si>
  <si>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</si>
  <si>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</si>
  <si>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</si>
  <si>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</si>
  <si>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</si>
  <si>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</si>
  <si>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</si>
  <si>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</si>
  <si>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</si>
  <si>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</si>
  <si>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</si>
  <si>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</si>
  <si>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</si>
  <si>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</si>
  <si>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</si>
  <si>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</si>
  <si>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</si>
  <si>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</si>
  <si>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</si>
  <si>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</si>
  <si>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</si>
  <si>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</si>
  <si>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</si>
  <si>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</si>
  <si>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</si>
  <si>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</si>
  <si>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</si>
  <si>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</si>
  <si>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</si>
  <si>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</si>
  <si>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</si>
  <si>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</si>
  <si>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</si>
  <si>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</si>
  <si>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</si>
  <si>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</si>
  <si>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</si>
  <si>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</si>
  <si>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</si>
  <si>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</si>
  <si>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</si>
  <si>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</si>
  <si>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</si>
  <si>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</si>
  <si>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</si>
  <si>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</si>
  <si>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</si>
  <si>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</si>
  <si>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</si>
  <si>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</si>
  <si>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</si>
  <si>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</si>
  <si>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</si>
  <si>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</si>
  <si>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</si>
  <si>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</si>
  <si>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</si>
  <si>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</si>
  <si>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</si>
  <si>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</si>
  <si>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</si>
  <si>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</si>
  <si>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</si>
  <si>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</si>
  <si>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</si>
  <si>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</si>
  <si>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</si>
  <si>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</si>
  <si>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</si>
  <si>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</si>
  <si>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</si>
  <si>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</si>
  <si>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</si>
  <si>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</si>
  <si>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</si>
  <si>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</si>
  <si>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</si>
  <si>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</si>
  <si>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</si>
  <si>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</si>
  <si>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</si>
  <si>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</si>
  <si>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</si>
  <si>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</si>
  <si>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</si>
  <si>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</si>
  <si>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</si>
  <si>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</si>
  <si>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</si>
  <si>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</si>
  <si>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</si>
  <si>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</si>
  <si>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</si>
  <si>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</si>
  <si>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</si>
  <si>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</si>
  <si>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</si>
  <si>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</si>
  <si>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</si>
  <si>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</si>
  <si>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</si>
  <si>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</si>
  <si>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</si>
  <si>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</si>
  <si>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</si>
  <si>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</si>
  <si>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</si>
  <si>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</si>
  <si>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</si>
  <si>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</si>
  <si>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</si>
  <si>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</si>
  <si>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</si>
  <si>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</si>
  <si>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</si>
  <si>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</si>
  <si>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</si>
  <si>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</si>
  <si>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</si>
  <si>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</si>
  <si>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</si>
  <si>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</si>
  <si>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</si>
  <si>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</si>
  <si>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</si>
  <si>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</si>
  <si>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</si>
  <si>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</si>
  <si>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</si>
  <si>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</si>
  <si>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</si>
  <si>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</si>
  <si>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</si>
  <si>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</si>
  <si>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</si>
  <si>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</si>
  <si>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</si>
  <si>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</si>
  <si>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</si>
  <si>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</si>
  <si>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</si>
  <si>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</si>
  <si>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</si>
  <si>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</si>
  <si>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</si>
  <si>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</si>
  <si>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</si>
  <si>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</si>
  <si>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</si>
  <si>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</si>
  <si>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</si>
  <si>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</si>
  <si>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</si>
  <si>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</si>
  <si>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</si>
  <si>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</si>
  <si>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</si>
  <si>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</si>
  <si>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</si>
  <si>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</si>
  <si>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</si>
  <si>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</si>
  <si>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</si>
  <si>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</si>
  <si>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</si>
  <si>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</si>
  <si>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</si>
  <si>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</si>
  <si>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</si>
  <si>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</si>
  <si>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</si>
  <si>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</si>
  <si>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</si>
  <si>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</si>
  <si>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</si>
  <si>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</si>
  <si>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</si>
  <si>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</si>
  <si>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</si>
  <si>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</si>
  <si>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</si>
  <si>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</si>
  <si>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</si>
  <si>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</si>
  <si>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</si>
  <si>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</si>
  <si>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</si>
  <si>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</si>
  <si>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</si>
  <si>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</si>
  <si>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</si>
  <si>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</si>
  <si>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</si>
  <si>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</si>
  <si>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</si>
  <si>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</si>
  <si>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</si>
  <si>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</si>
  <si>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</si>
  <si>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</si>
  <si>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</si>
  <si>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</si>
  <si>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</si>
  <si>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</si>
  <si>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</si>
  <si>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</si>
  <si>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</si>
  <si>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</si>
  <si>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</si>
  <si>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</si>
  <si>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</si>
  <si>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</si>
  <si>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</si>
  <si>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</si>
  <si>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</si>
  <si>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</si>
  <si>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</si>
  <si>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</si>
  <si>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</si>
  <si>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</si>
  <si>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</si>
  <si>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</si>
  <si>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</si>
  <si>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</si>
  <si>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</si>
  <si>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</si>
  <si>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</si>
  <si>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</si>
  <si>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</si>
  <si>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</si>
  <si>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</si>
  <si>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</si>
  <si>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</si>
  <si>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</si>
  <si>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</si>
  <si>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</si>
  <si>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</si>
  <si>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</si>
  <si>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</si>
  <si>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</si>
  <si>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</si>
  <si>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</si>
  <si>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</si>
  <si>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</si>
  <si>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</si>
  <si>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</si>
  <si>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</si>
  <si>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</si>
  <si>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</si>
  <si>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</si>
  <si>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</si>
  <si>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</si>
  <si>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</si>
  <si>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</si>
  <si>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</si>
  <si>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</si>
  <si>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</si>
  <si>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</si>
  <si>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</si>
  <si>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</si>
  <si>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</si>
  <si>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</si>
  <si>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</si>
  <si>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</si>
  <si>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</si>
  <si>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</si>
  <si>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</si>
  <si>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</si>
  <si>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</si>
  <si>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</si>
  <si>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</si>
  <si>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</si>
  <si>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</si>
  <si>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</si>
  <si>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</si>
  <si>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</si>
  <si>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</si>
  <si>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</si>
  <si>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</si>
  <si>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</si>
  <si>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</si>
  <si>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</si>
  <si>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</si>
  <si>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</si>
  <si>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</si>
  <si>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</si>
  <si>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</si>
  <si>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</si>
  <si>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</si>
  <si>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</si>
  <si>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</si>
  <si>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</si>
  <si>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</si>
  <si>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</si>
  <si>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</si>
  <si>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</si>
  <si>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</si>
  <si>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</si>
  <si>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</si>
  <si>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</si>
  <si>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</si>
  <si>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</si>
  <si>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</si>
  <si>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</si>
  <si>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</si>
  <si>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</si>
  <si>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</si>
  <si>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</si>
  <si>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</si>
  <si>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</si>
  <si>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</si>
  <si>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</si>
  <si>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</si>
  <si>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</si>
  <si>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</si>
  <si>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</si>
  <si>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</si>
  <si>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</si>
  <si>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</si>
  <si>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</si>
  <si>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</si>
  <si>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</si>
  <si>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</si>
  <si>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</si>
  <si>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</si>
  <si>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</si>
  <si>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</si>
  <si>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</si>
  <si>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</si>
  <si>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</si>
  <si>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</si>
  <si>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</si>
  <si>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</si>
  <si>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</si>
  <si>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</si>
  <si>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</si>
  <si>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</si>
  <si>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</si>
  <si>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</si>
  <si>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</si>
  <si>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</si>
  <si>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</si>
  <si>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</si>
  <si>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</si>
  <si>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</si>
  <si>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</si>
  <si>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</si>
  <si>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</si>
  <si>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</si>
  <si>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</si>
  <si>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</si>
  <si>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</si>
  <si>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</si>
  <si>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</si>
  <si>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</si>
  <si>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</si>
  <si>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</si>
  <si>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</si>
  <si>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</si>
  <si>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</si>
  <si>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</si>
  <si>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</si>
  <si>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</si>
  <si>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</si>
  <si>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</si>
  <si>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</si>
  <si>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</si>
  <si>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</si>
  <si>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</si>
  <si>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</si>
  <si>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</si>
  <si>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</si>
  <si>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</si>
  <si>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</si>
  <si>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</si>
  <si>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</si>
  <si>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SL,PL,R-W</t>
  </si>
  <si>
    <t>#FF00FF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</si>
  <si>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</si>
  <si>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</si>
  <si>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</si>
  <si>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</si>
  <si>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</si>
  <si>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</si>
  <si>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</si>
  <si>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</si>
  <si>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</si>
  <si>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</si>
  <si>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</si>
  <si>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</si>
  <si>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</si>
  <si>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</si>
  <si>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</si>
  <si>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</si>
  <si>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</si>
  <si>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\\ppeng.com\pzdata\clients\Arvin-Edison WSD-1215\121523003-Frick Unit Pipeline\300 CAD\320 References\Sites_Ref\OMIT\2024-0115 Pipeline SL-PL-RW.shp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</si>
</sst>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20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P27" totalsRowShown="0" headerRowDxfId="19" dataDxfId="18">
  <autoFilter ref="A1:P27" xr:uid="{13AE2A8C-08DE-40F4-A2E7-494D02A4EEA7}"/>
  <tableColumns count="16">
    <tableColumn id="14" xr3:uid="{FD22FF16-AC11-4A88-BBBF-B095EEDCA4A7}" name="id" dataDxfId="17">
      <calculatedColumnFormula>COUNTA($B$2:B2)</calculatedColumnFormula>
    </tableColumn>
    <tableColumn id="1" xr3:uid="{ECDAEBCA-0BC9-4D6F-9D67-ED2F186EF0F7}" name="Name" dataDxfId="16"/>
    <tableColumn id="2" xr3:uid="{750F9F45-74DA-4191-9FDD-C80D49E99883}" name="shape_type" dataDxfId="15"/>
    <tableColumn id="3" xr3:uid="{DEA5C356-A0FC-4C8C-9968-5AC67FC3907E}" name="color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IF(AND(ISBLANK(J2),ISBLANK(K2)),"gdf",IF(ISBLANK(J2),"gdb","shp"))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5" totalsRowShown="0">
  <autoFilter ref="A1:D25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table" Target="../tables/table1.xm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23" workbookViewId="0">
      <selection activeCell="H25" sqref="H25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6.7109375" style="1" bestFit="1" customWidth="1"/>
    <col min="6" max="6" width="8.140625" style="1" bestFit="1" customWidth="1"/>
    <col min="7" max="7" width="11.5703125" style="1" bestFit="1" customWidth="1"/>
    <col min="8" max="8" width="25.28515625" style="1" customWidth="1"/>
    <col min="9" max="9" width="11.28515625" bestFit="1" customWidth="1"/>
    <col min="10" max="10" width="33.85546875" style="1" bestFit="1" customWidth="1"/>
    <col min="11" max="11" width="54.140625" style="1" bestFit="1" customWidth="1"/>
    <col min="12" max="12" width="54.140625" style="1" customWidth="1"/>
    <col min="13" max="13" width="8.5703125" style="1" bestFit="1" customWidth="1"/>
    <col min="14" max="14" width="12.28515625" style="1" bestFit="1" customWidth="1"/>
    <col min="15" max="15" width="6.28515625" style="1" bestFit="1" customWidth="1"/>
    <col min="16" max="16" width="9.28515625" style="1" bestFit="1" customWidth="1"/>
    <col min="17" max="17" width="11.140625" bestFit="1" customWidth="1"/>
    <col min="18" max="18" width="17.7109375" style="1" customWidth="1"/>
    <col min="19" max="19" width="56.42578125" style="1" bestFit="1" customWidth="1"/>
    <col min="20" max="20" width="44.5703125" style="1" customWidth="1"/>
    <col min="21" max="16384" width="9.140625" style="1"/>
  </cols>
  <sheetData>
    <row r="1" spans="1:18" ht="30" x14ac:dyDescent="0.25">
      <c r="A1" s="1" t="s">
        <v>1153</v>
      </c>
      <c r="B1" s="1" t="s">
        <v>0</v>
      </c>
      <c r="C1" s="1" t="s">
        <v>23</v>
      </c>
      <c r="D1" s="1" t="s">
        <v>2</v>
      </c>
      <c r="E1" s="1" t="s">
        <v>50</v>
      </c>
      <c r="F1" s="1" t="s">
        <v>22</v>
      </c>
      <c r="G1" s="1" t="s">
        <v>3</v>
      </c>
      <c r="H1" s="1" t="s">
        <v>1156</v>
      </c>
      <c r="I1" s="1" t="s">
        <v>46</v>
      </c>
      <c r="J1" s="1" t="s">
        <v>1</v>
      </c>
      <c r="K1" s="1" t="s">
        <v>18</v>
      </c>
      <c r="L1" s="1" t="s">
        <v>1155</v>
      </c>
      <c r="M1" s="1" t="s">
        <v>20</v>
      </c>
      <c r="N1" s="1" t="s">
        <v>1159</v>
      </c>
      <c r="O1" s="1" t="s">
        <v>1151</v>
      </c>
      <c r="P1" s="1" t="s">
        <v>1152</v>
      </c>
      <c r="Q1" s="1"/>
    </row>
    <row r="2" spans="1:18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E2" s="1">
        <v>4</v>
      </c>
      <c r="F2" s="1">
        <v>1</v>
      </c>
      <c r="G2" s="1" t="s">
        <v>3</v>
      </c>
      <c r="H2" s="1" t="s">
        <v>1158</v>
      </c>
      <c r="I2" s="1" t="str">
        <f>IF(AND(ISBLANK(J2),ISBLANK(K2)),"gdf",IF(ISBLANK(J2),"gdb","shp"))</f>
        <v>gdf</v>
      </c>
      <c r="O2" s="1" t="b">
        <v>1</v>
      </c>
      <c r="Q2" s="1"/>
    </row>
    <row r="3" spans="1:18" ht="9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E3" s="1">
        <v>0.2</v>
      </c>
      <c r="F3" s="1">
        <v>0.05</v>
      </c>
      <c r="G3" s="1" t="s">
        <v>3</v>
      </c>
      <c r="H3" s="1" t="s">
        <v>1157</v>
      </c>
      <c r="I3" s="1" t="s">
        <v>49</v>
      </c>
      <c r="O3" s="1" t="b">
        <v>1</v>
      </c>
      <c r="P3" s="1" t="b">
        <v>1</v>
      </c>
      <c r="Q3" s="1"/>
    </row>
    <row r="4" spans="1:18" ht="90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E4" s="1">
        <v>15</v>
      </c>
      <c r="F4" s="1">
        <v>1</v>
      </c>
      <c r="G4" s="1" t="s">
        <v>15</v>
      </c>
      <c r="H4" s="2" t="s">
        <v>42</v>
      </c>
      <c r="I4" s="1" t="str">
        <f t="shared" ref="I4:I17" si="0">IF(AND(ISBLANK(J4),ISBLANK(K4)),"gdf",IF(ISBLANK(J4),"gdb","shp"))</f>
        <v>shp</v>
      </c>
      <c r="J4" s="2" t="s">
        <v>42</v>
      </c>
      <c r="O4" s="1" t="b">
        <v>1</v>
      </c>
      <c r="P4" s="1" t="b">
        <v>1</v>
      </c>
      <c r="Q4" s="1"/>
    </row>
    <row r="5" spans="1:18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E5" s="1">
        <v>4</v>
      </c>
      <c r="F5" s="1">
        <v>1</v>
      </c>
      <c r="G5" s="1" t="s">
        <v>16</v>
      </c>
      <c r="H5" s="2" t="s">
        <v>43</v>
      </c>
      <c r="I5" s="1" t="str">
        <f t="shared" si="0"/>
        <v>shp</v>
      </c>
      <c r="J5" s="2" t="s">
        <v>43</v>
      </c>
      <c r="O5" s="1" t="b">
        <v>1</v>
      </c>
      <c r="P5" s="1" t="b">
        <v>1</v>
      </c>
      <c r="Q5" s="1"/>
    </row>
    <row r="6" spans="1:18" ht="90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E6" s="1">
        <v>4</v>
      </c>
      <c r="F6" s="1">
        <v>1</v>
      </c>
      <c r="G6" s="1" t="s">
        <v>16</v>
      </c>
      <c r="H6" s="2" t="s">
        <v>44</v>
      </c>
      <c r="I6" s="1" t="str">
        <f t="shared" si="0"/>
        <v>shp</v>
      </c>
      <c r="J6" s="2" t="s">
        <v>44</v>
      </c>
      <c r="O6" s="1" t="b">
        <v>1</v>
      </c>
      <c r="P6" s="1" t="b">
        <v>1</v>
      </c>
      <c r="Q6" s="1"/>
    </row>
    <row r="7" spans="1:18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E7" s="1">
        <v>4</v>
      </c>
      <c r="F7" s="1">
        <v>0.7</v>
      </c>
      <c r="G7" s="1" t="s">
        <v>0</v>
      </c>
      <c r="H7" s="1" t="s">
        <v>45</v>
      </c>
      <c r="I7" s="1" t="str">
        <f t="shared" si="0"/>
        <v>shp</v>
      </c>
      <c r="J7" s="1" t="s">
        <v>45</v>
      </c>
      <c r="Q7" s="1"/>
    </row>
    <row r="8" spans="1:18" ht="45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E8" s="1">
        <v>30</v>
      </c>
      <c r="F8" s="1">
        <v>1</v>
      </c>
      <c r="G8" s="1" t="s">
        <v>17</v>
      </c>
      <c r="H8" s="1" t="s">
        <v>19</v>
      </c>
      <c r="I8" s="1" t="str">
        <f t="shared" si="0"/>
        <v>gdb</v>
      </c>
      <c r="K8" s="1" t="s">
        <v>19</v>
      </c>
      <c r="M8" s="1" t="s">
        <v>21</v>
      </c>
      <c r="Q8" s="1"/>
    </row>
    <row r="9" spans="1:18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E9" s="1">
        <v>4</v>
      </c>
      <c r="F9" s="1">
        <v>1</v>
      </c>
      <c r="G9" s="1" t="s">
        <v>41</v>
      </c>
      <c r="H9" s="1" t="s">
        <v>1137</v>
      </c>
      <c r="I9" s="1" t="str">
        <f t="shared" si="0"/>
        <v>shp</v>
      </c>
      <c r="J9" s="1" t="s">
        <v>1137</v>
      </c>
      <c r="O9" s="1" t="b">
        <v>1</v>
      </c>
      <c r="Q9" s="1"/>
      <c r="R9" s="4"/>
    </row>
    <row r="10" spans="1:18" ht="90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E10" s="1">
        <v>7</v>
      </c>
      <c r="F10" s="1">
        <v>0.7</v>
      </c>
      <c r="G10" s="1" t="s">
        <v>41</v>
      </c>
      <c r="H10" s="1" t="s">
        <v>1138</v>
      </c>
      <c r="I10" s="1" t="str">
        <f t="shared" si="0"/>
        <v>shp</v>
      </c>
      <c r="J10" s="1" t="s">
        <v>1138</v>
      </c>
      <c r="O10" s="1" t="b">
        <v>1</v>
      </c>
      <c r="Q10" s="1"/>
    </row>
    <row r="11" spans="1:18" ht="90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E11" s="1">
        <v>4</v>
      </c>
      <c r="F11" s="1">
        <v>1</v>
      </c>
      <c r="G11" s="1" t="s">
        <v>40</v>
      </c>
      <c r="H11" s="1" t="s">
        <v>1139</v>
      </c>
      <c r="I11" s="1" t="str">
        <f t="shared" si="0"/>
        <v>shp</v>
      </c>
      <c r="J11" s="1" t="s">
        <v>1139</v>
      </c>
      <c r="O11" s="1" t="b">
        <v>1</v>
      </c>
      <c r="Q11" s="1"/>
    </row>
    <row r="12" spans="1:18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E12" s="1">
        <v>4</v>
      </c>
      <c r="F12" s="1">
        <v>1</v>
      </c>
      <c r="G12" s="1" t="s">
        <v>0</v>
      </c>
      <c r="H12" s="1" t="s">
        <v>1140</v>
      </c>
      <c r="I12" s="1" t="str">
        <f t="shared" si="0"/>
        <v>shp</v>
      </c>
      <c r="J12" s="1" t="s">
        <v>1140</v>
      </c>
      <c r="O12" s="1" t="b">
        <v>1</v>
      </c>
      <c r="Q12" s="1"/>
    </row>
    <row r="13" spans="1:18" ht="90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E13" s="1">
        <v>7</v>
      </c>
      <c r="F13" s="1">
        <v>0.65</v>
      </c>
      <c r="G13" s="1" t="s">
        <v>0</v>
      </c>
      <c r="H13" s="1" t="s">
        <v>1141</v>
      </c>
      <c r="I13" s="1" t="str">
        <f t="shared" si="0"/>
        <v>shp</v>
      </c>
      <c r="J13" s="1" t="s">
        <v>1141</v>
      </c>
      <c r="O13" s="1" t="b">
        <v>1</v>
      </c>
      <c r="Q13" s="1"/>
    </row>
    <row r="14" spans="1:18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E14" s="1">
        <v>7</v>
      </c>
      <c r="F14" s="1">
        <v>1</v>
      </c>
      <c r="G14" s="1" t="s">
        <v>37</v>
      </c>
      <c r="H14" s="1" t="s">
        <v>1142</v>
      </c>
      <c r="I14" s="1" t="str">
        <f t="shared" si="0"/>
        <v>shp</v>
      </c>
      <c r="J14" s="1" t="s">
        <v>1142</v>
      </c>
      <c r="O14" s="1" t="b">
        <v>1</v>
      </c>
      <c r="Q14" s="1"/>
    </row>
    <row r="15" spans="1:18" ht="90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E15" s="1">
        <v>10</v>
      </c>
      <c r="F15" s="1">
        <v>1</v>
      </c>
      <c r="G15" t="s">
        <v>36</v>
      </c>
      <c r="H15" s="1" t="s">
        <v>1143</v>
      </c>
      <c r="I15" s="1" t="str">
        <f t="shared" si="0"/>
        <v>shp</v>
      </c>
      <c r="J15" s="1" t="s">
        <v>1143</v>
      </c>
      <c r="O15" s="1" t="b">
        <v>1</v>
      </c>
      <c r="Q15" s="1"/>
    </row>
    <row r="16" spans="1:18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E16" s="1">
        <v>4</v>
      </c>
      <c r="F16" s="1">
        <v>1</v>
      </c>
      <c r="G16" s="1" t="s">
        <v>0</v>
      </c>
      <c r="H16" s="1" t="s">
        <v>1144</v>
      </c>
      <c r="I16" s="1" t="str">
        <f t="shared" si="0"/>
        <v>shp</v>
      </c>
      <c r="J16" s="1" t="s">
        <v>1144</v>
      </c>
      <c r="O16" s="1" t="b">
        <v>1</v>
      </c>
      <c r="Q16" s="1"/>
    </row>
    <row r="17" spans="1:17" ht="90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E17" s="1">
        <v>7</v>
      </c>
      <c r="F17" s="1">
        <v>0.4</v>
      </c>
      <c r="G17" s="1" t="s">
        <v>0</v>
      </c>
      <c r="H17" s="1" t="s">
        <v>1145</v>
      </c>
      <c r="I17" s="1" t="str">
        <f t="shared" si="0"/>
        <v>shp</v>
      </c>
      <c r="J17" s="1" t="s">
        <v>1145</v>
      </c>
      <c r="O17" s="1" t="b">
        <v>1</v>
      </c>
      <c r="Q17" s="1"/>
    </row>
    <row r="18" spans="1:17" ht="75" x14ac:dyDescent="0.25">
      <c r="A18" s="1">
        <f>COUNTA($B$2:B18)</f>
        <v>17</v>
      </c>
      <c r="B18" s="1" t="s">
        <v>1130</v>
      </c>
      <c r="H18" s="1" t="s">
        <v>1146</v>
      </c>
      <c r="I18" s="1" t="str">
        <f>IF(AND(ISBLANK(J18),ISBLANK(K18)),"gdf",IF(ISBLANK(J18),"gdb","shp"))</f>
        <v>shp</v>
      </c>
      <c r="J18" s="1" t="s">
        <v>1146</v>
      </c>
      <c r="Q18" s="1"/>
    </row>
    <row r="19" spans="1:17" ht="12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E19" s="1">
        <v>7</v>
      </c>
      <c r="F19" s="1">
        <v>0.4</v>
      </c>
      <c r="G19" s="1" t="s">
        <v>51</v>
      </c>
      <c r="H19" s="1" t="s">
        <v>1132</v>
      </c>
      <c r="I19" s="1" t="str">
        <f>IF(AND(ISBLANK(J19),ISBLANK(#REF!)),"gdf",IF(ISBLANK(J19),"gdb","shp"))</f>
        <v>shp</v>
      </c>
      <c r="J19" s="1" t="s">
        <v>1132</v>
      </c>
      <c r="Q19" s="1"/>
    </row>
    <row r="20" spans="1:17" ht="12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E20" s="1">
        <v>7</v>
      </c>
      <c r="F20" s="1">
        <v>0.4</v>
      </c>
      <c r="G20" s="1" t="s">
        <v>51</v>
      </c>
      <c r="H20" s="1" t="s">
        <v>1133</v>
      </c>
      <c r="I20" s="1" t="str">
        <f>IF(AND(ISBLANK(J20),ISBLANK(#REF!)),"gdf",IF(ISBLANK(J20),"gdb","shp"))</f>
        <v>shp</v>
      </c>
      <c r="J20" s="1" t="s">
        <v>1133</v>
      </c>
      <c r="Q20" s="1"/>
    </row>
    <row r="21" spans="1:17" ht="90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E21" s="1">
        <v>7</v>
      </c>
      <c r="F21" s="1">
        <v>0.4</v>
      </c>
      <c r="G21" s="1" t="s">
        <v>51</v>
      </c>
      <c r="H21" s="3" t="s">
        <v>1134</v>
      </c>
      <c r="I21" s="1" t="str">
        <f>IF(AND(ISBLANK(J21),ISBLANK(#REF!)),"gdf",IF(ISBLANK(J21),"gdb","shp"))</f>
        <v>shp</v>
      </c>
      <c r="J21" s="3" t="s">
        <v>1134</v>
      </c>
      <c r="Q21" s="1"/>
    </row>
    <row r="22" spans="1:17" ht="90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E22" s="1">
        <v>4</v>
      </c>
      <c r="F22" s="1">
        <v>0.7</v>
      </c>
      <c r="G22" s="1" t="s">
        <v>0</v>
      </c>
      <c r="H22" s="2" t="s">
        <v>1134</v>
      </c>
      <c r="I22" s="1" t="str">
        <f>IF(AND(ISBLANK(J22),ISBLANK(K22)),"gdf",IF(ISBLANK(J22),"gdb","shp"))</f>
        <v>shp</v>
      </c>
      <c r="J22" s="2" t="s">
        <v>1134</v>
      </c>
      <c r="Q22" s="1"/>
    </row>
    <row r="23" spans="1:17" ht="90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E23" s="1">
        <v>30</v>
      </c>
      <c r="F23" s="1">
        <v>1</v>
      </c>
      <c r="G23" s="1" t="s">
        <v>1165</v>
      </c>
      <c r="H23" s="2" t="s">
        <v>1162</v>
      </c>
      <c r="I23" s="1" t="str">
        <f t="shared" ref="I23" si="1">IF(AND(ISBLANK(J23),ISBLANK(K23)),"gdf",IF(ISBLANK(J23),"gdb","shp"))</f>
        <v>shp</v>
      </c>
      <c r="J23" s="2" t="s">
        <v>1162</v>
      </c>
      <c r="N23" s="1" t="b">
        <v>1</v>
      </c>
      <c r="O23" s="1" t="b">
        <v>1</v>
      </c>
      <c r="P23" s="1" t="b">
        <v>1</v>
      </c>
      <c r="Q23" s="1"/>
    </row>
    <row r="24" spans="1:17" ht="90" x14ac:dyDescent="0.25">
      <c r="A24" s="1">
        <f>COUNTA($B$2:B24)</f>
        <v>23</v>
      </c>
      <c r="B24" s="1" t="s">
        <v>1147</v>
      </c>
      <c r="C24" s="1" t="s">
        <v>24</v>
      </c>
      <c r="D24" s="1" t="s">
        <v>12</v>
      </c>
      <c r="E24" s="1">
        <v>2</v>
      </c>
      <c r="F24" s="1">
        <v>0.5</v>
      </c>
      <c r="H24" s="1" t="s">
        <v>1161</v>
      </c>
      <c r="I24" s="1" t="str">
        <f>IF(AND(ISBLANK(J24),ISBLANK(K24)),"gdf",IF(ISBLANK(J24),"gdb","shp"))</f>
        <v>shp</v>
      </c>
      <c r="J24" s="1" t="s">
        <v>1161</v>
      </c>
      <c r="O24" s="1" t="b">
        <v>1</v>
      </c>
      <c r="P24" s="1" t="b">
        <v>1</v>
      </c>
      <c r="Q24" s="1"/>
    </row>
    <row r="25" spans="1:17" ht="75" x14ac:dyDescent="0.25">
      <c r="A25" s="1">
        <f>COUNTA($B$2:B25)</f>
        <v>24</v>
      </c>
      <c r="B25" s="1" t="s">
        <v>1148</v>
      </c>
      <c r="C25" s="1" t="s">
        <v>34</v>
      </c>
      <c r="D25" s="5" t="s">
        <v>1149</v>
      </c>
      <c r="E25" s="1">
        <v>2</v>
      </c>
      <c r="F25" s="1">
        <v>0.2</v>
      </c>
      <c r="H25" s="1" t="s">
        <v>1167</v>
      </c>
      <c r="I25" s="1" t="str">
        <f>IF(AND(ISBLANK(J25),ISBLANK(K25)),"gdf",IF(ISBLANK(J25),"gdb","shp"))</f>
        <v>shp</v>
      </c>
      <c r="J25" s="1" t="s">
        <v>1164</v>
      </c>
      <c r="Q25" s="1"/>
    </row>
    <row r="26" spans="1:17" ht="90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E26" s="1">
        <v>4</v>
      </c>
      <c r="F26" s="1">
        <v>1</v>
      </c>
      <c r="G26" s="1" t="s">
        <v>1166</v>
      </c>
      <c r="H26" s="2" t="s">
        <v>1163</v>
      </c>
      <c r="I26" s="1" t="str">
        <f>IF(AND(ISBLANK(J26),ISBLANK(#REF!)),"gdf",IF(ISBLANK(J26),"gdb","shp"))</f>
        <v>shp</v>
      </c>
      <c r="J26" s="2" t="s">
        <v>1163</v>
      </c>
      <c r="O26" s="1" t="b">
        <v>1</v>
      </c>
      <c r="P26" s="1" t="b">
        <v>1</v>
      </c>
      <c r="Q26" s="1"/>
    </row>
    <row r="27" spans="1:17" ht="90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E27" s="1">
        <v>4</v>
      </c>
      <c r="F27" s="1">
        <v>0.7</v>
      </c>
      <c r="H27" s="1" t="s">
        <v>1160</v>
      </c>
      <c r="I27" s="1" t="str">
        <f>IF(AND(ISBLANK(J27),ISBLANK(K27)),"gdf",IF(ISBLANK(J27),"gdb","shp"))</f>
        <v>shp</v>
      </c>
      <c r="J27" s="1" t="s">
        <v>1160</v>
      </c>
      <c r="N27" s="1" t="b">
        <v>1</v>
      </c>
      <c r="O27" s="1" t="b">
        <v>1</v>
      </c>
      <c r="Q27" s="1"/>
    </row>
  </sheetData>
  <hyperlinks>
    <hyperlink ref="J4" r:id="rId1" xr:uid="{8326981B-40D6-4238-BBA0-B187275AE143}"/>
    <hyperlink ref="J5" r:id="rId2" xr:uid="{795F971B-3E17-44BB-BB2F-D199EDC06FA3}"/>
    <hyperlink ref="J6" r:id="rId3" xr:uid="{262DB652-1372-428E-968A-493870F0BA70}"/>
    <hyperlink ref="J21" r:id="rId4" display="../../../../../../clients/Arvin-Edison WSD-1215/121523003-Frick Unit Pipeline/400 GIS/Feature/Boundary/Frick_Unit_2023_10.shp" xr:uid="{508724CA-ED12-47D1-9898-57D5E9C6A53E}"/>
    <hyperlink ref="J22" r:id="rId5" display="../../../../../../clients/Arvin-Edison WSD-1215/121523003-Frick Unit Pipeline/400 GIS/Feature/Boundary/Frick_Unit_2023_10.shp" xr:uid="{060BD7F1-6F78-4703-9C55-C08E0EE85218}"/>
    <hyperlink ref="H4" r:id="rId6" xr:uid="{F5D14A54-EC06-45D3-A47E-20BB06897997}"/>
    <hyperlink ref="H5" r:id="rId7" xr:uid="{6469F71F-1771-4471-A037-603CC7D38C87}"/>
    <hyperlink ref="H6" r:id="rId8" xr:uid="{41F3BB08-C7A3-4D3C-98D0-EABC06E7FB25}"/>
    <hyperlink ref="H21" r:id="rId9" display="../../../../../../clients/Arvin-Edison WSD-1215/121523003-Frick Unit Pipeline/400 GIS/Feature/Boundary/Frick_Unit_2023_10.shp" xr:uid="{8D37421C-1E49-4088-886A-D74E246D1446}"/>
    <hyperlink ref="H22" r:id="rId10" display="../../../../../../clients/Arvin-Edison WSD-1215/121523003-Frick Unit Pipeline/400 GIS/Feature/Boundary/Frick_Unit_2023_10.shp" xr:uid="{04F17B0E-1689-4456-AD3F-3A2F00777F59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D24" sqref="D24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1153</v>
      </c>
      <c r="B1" t="s">
        <v>0</v>
      </c>
      <c r="C1" t="s">
        <v>1154</v>
      </c>
      <c r="D1" t="s">
        <v>1150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5"/>
  <sheetViews>
    <sheetView workbookViewId="0">
      <selection activeCell="D3" sqref="D3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1153</v>
      </c>
      <c r="B1" t="s">
        <v>0</v>
      </c>
      <c r="C1" t="s">
        <v>1154</v>
      </c>
      <c r="D1" t="s">
        <v>1150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22</v>
      </c>
      <c r="B3" t="str">
        <f>_xlfn.XLOOKUP(simple[[#This Row],[id]],Table1[id],Table1[Name])</f>
        <v>Proposed Turnout</v>
      </c>
      <c r="D3" s="1"/>
    </row>
    <row r="4" spans="1:4" x14ac:dyDescent="0.25">
      <c r="A4">
        <v>23</v>
      </c>
      <c r="B4" t="str">
        <f>_xlfn.XLOOKUP(simple[[#This Row],[id]],Table1[id],Table1[Name])</f>
        <v>Pipeline ESMT</v>
      </c>
    </row>
    <row r="5" spans="1:4" x14ac:dyDescent="0.25">
      <c r="A5">
        <v>14</v>
      </c>
      <c r="B5" t="str">
        <f>_xlfn.XLOOKUP(simple[[#This Row],[id]],Table1[id],Table1[Name])</f>
        <v>Landowner Wells</v>
      </c>
      <c r="D5" t="b">
        <v>1</v>
      </c>
    </row>
    <row r="6" spans="1:4" x14ac:dyDescent="0.25">
      <c r="A6">
        <v>2</v>
      </c>
      <c r="B6" t="str">
        <f>_xlfn.XLOOKUP(simple[[#This Row],[id]],Table1[id],Table1[Name])</f>
        <v>APNs</v>
      </c>
      <c r="D6" t="b">
        <v>1</v>
      </c>
    </row>
    <row r="7" spans="1:4" x14ac:dyDescent="0.25">
      <c r="A7">
        <v>26</v>
      </c>
      <c r="B7" t="str">
        <f>_xlfn.XLOOKUP(simple[[#This Row],[id]],Table1[id],Table1[Name])</f>
        <v>Frick Unit Service Area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B12" t="e">
        <f>_xlfn.XLOOKUP(simple[[#This Row],[id]],Table1[id],Table1[Name])</f>
        <v>#N/A</v>
      </c>
    </row>
    <row r="13" spans="1:4" x14ac:dyDescent="0.25">
      <c r="B13" t="e">
        <f>_xlfn.XLOOKUP(simple[[#This Row],[id]],Table1[id],Table1[Name])</f>
        <v>#N/A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A22">
        <v>3</v>
      </c>
      <c r="B22" t="str">
        <f>_xlfn.XLOOKUP(simple[[#This Row],[id]],Table1[id],Table1[Name])</f>
        <v>District Boundary</v>
      </c>
    </row>
    <row r="23" spans="1:2" x14ac:dyDescent="0.25">
      <c r="A23">
        <v>4</v>
      </c>
      <c r="B23" t="str">
        <f>_xlfn.XLOOKUP(simple[[#This Row],[id]],Table1[id],Table1[Name])</f>
        <v>AEWSD North Canal</v>
      </c>
    </row>
    <row r="24" spans="1:2" x14ac:dyDescent="0.25">
      <c r="A24">
        <v>5</v>
      </c>
      <c r="B24" t="str">
        <f>_xlfn.XLOOKUP(simple[[#This Row],[id]],Table1[id],Table1[Name])</f>
        <v>FFPPP Discharge Pipeline</v>
      </c>
    </row>
    <row r="25" spans="1:2" x14ac:dyDescent="0.25">
      <c r="B25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2024-02-22T18:56:28Z</dcterms:modified>
</cp:coreProperties>
</file>