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9305" yWindow="-75" windowWidth="19425" windowHeight="10305" activeTab="1"/>
  </bookViews>
  <sheets>
    <sheet name="FAR 2A" sheetId="1" r:id="rId1"/>
    <sheet name="FAR 2" sheetId="2" r:id="rId2"/>
  </sheets>
  <definedNames>
    <definedName name="JR_PAGE_ANCHOR_0_1">'FAR 2A'!$A$1</definedName>
  </definedNames>
  <calcPr calcId="162913"/>
</workbook>
</file>

<file path=xl/calcChain.xml><?xml version="1.0" encoding="utf-8"?>
<calcChain xmlns="http://schemas.openxmlformats.org/spreadsheetml/2006/main">
  <c r="AT100" i="1" l="1"/>
  <c r="AS100" i="1"/>
  <c r="AO100" i="1"/>
  <c r="AK100" i="1"/>
  <c r="AG100" i="1"/>
  <c r="K100" i="1"/>
  <c r="AC100" i="1"/>
  <c r="AB100" i="1"/>
  <c r="X100" i="1"/>
  <c r="T100" i="1"/>
  <c r="P99" i="1"/>
  <c r="P100" i="1"/>
  <c r="L98" i="1"/>
  <c r="L100" i="1"/>
  <c r="K99" i="1" l="1"/>
  <c r="P25" i="2" l="1"/>
  <c r="AE47" i="2" l="1"/>
  <c r="M23" i="1" l="1"/>
  <c r="AB61" i="2" l="1"/>
  <c r="AS61" i="2" s="1"/>
  <c r="K61" i="2"/>
  <c r="AO50" i="2" l="1"/>
  <c r="AO49" i="2"/>
  <c r="AO48" i="2"/>
  <c r="AO44" i="2"/>
  <c r="AO43" i="2"/>
  <c r="AO42" i="2"/>
  <c r="AO39" i="2"/>
  <c r="AO38" i="2"/>
  <c r="AO37" i="2"/>
  <c r="AO33" i="2"/>
  <c r="AO32" i="2"/>
  <c r="AO31" i="2"/>
  <c r="AO26" i="2"/>
  <c r="AO25" i="2"/>
  <c r="AO24" i="2"/>
  <c r="AO21" i="2"/>
  <c r="AO20" i="2"/>
  <c r="AO19" i="2"/>
  <c r="AK50" i="2"/>
  <c r="AK49" i="2"/>
  <c r="AK48" i="2"/>
  <c r="AK44" i="2"/>
  <c r="AK43" i="2"/>
  <c r="AK42" i="2"/>
  <c r="AK39" i="2"/>
  <c r="AK38" i="2"/>
  <c r="AK36" i="2" s="1"/>
  <c r="AK37" i="2"/>
  <c r="AK33" i="2"/>
  <c r="AK32" i="2"/>
  <c r="AK31" i="2"/>
  <c r="AK26" i="2"/>
  <c r="AK25" i="2"/>
  <c r="AK24" i="2"/>
  <c r="AK21" i="2"/>
  <c r="AK20" i="2"/>
  <c r="AK19" i="2"/>
  <c r="AG50" i="2"/>
  <c r="AG49" i="2"/>
  <c r="AG48" i="2"/>
  <c r="AG44" i="2"/>
  <c r="AG43" i="2"/>
  <c r="AG42" i="2"/>
  <c r="AG39" i="2"/>
  <c r="AG38" i="2"/>
  <c r="AG37" i="2"/>
  <c r="AG33" i="2"/>
  <c r="AG32" i="2"/>
  <c r="AG31" i="2"/>
  <c r="AG26" i="2"/>
  <c r="AG25" i="2"/>
  <c r="AG24" i="2"/>
  <c r="AG21" i="2"/>
  <c r="AG20" i="2"/>
  <c r="AG19" i="2"/>
  <c r="AC50" i="2"/>
  <c r="AC49" i="2"/>
  <c r="AC48" i="2"/>
  <c r="AC44" i="2"/>
  <c r="AC43" i="2"/>
  <c r="AC42" i="2"/>
  <c r="AC39" i="2"/>
  <c r="AC38" i="2"/>
  <c r="AC37" i="2"/>
  <c r="AC33" i="2"/>
  <c r="AC32" i="2"/>
  <c r="AC31" i="2"/>
  <c r="AC26" i="2"/>
  <c r="AC25" i="2"/>
  <c r="AC24" i="2"/>
  <c r="AC21" i="2"/>
  <c r="AC20" i="2"/>
  <c r="AC19" i="2"/>
  <c r="X50" i="2"/>
  <c r="X49" i="2"/>
  <c r="X48" i="2"/>
  <c r="X44" i="2"/>
  <c r="X43" i="2"/>
  <c r="X42" i="2"/>
  <c r="X39" i="2"/>
  <c r="X38" i="2"/>
  <c r="X37" i="2"/>
  <c r="X33" i="2"/>
  <c r="X32" i="2"/>
  <c r="X31" i="2"/>
  <c r="X26" i="2"/>
  <c r="X25" i="2"/>
  <c r="X24" i="2"/>
  <c r="X21" i="2"/>
  <c r="X20" i="2"/>
  <c r="X19" i="2"/>
  <c r="T50" i="2"/>
  <c r="T49" i="2"/>
  <c r="T48" i="2"/>
  <c r="T44" i="2"/>
  <c r="T43" i="2"/>
  <c r="T42" i="2"/>
  <c r="T39" i="2"/>
  <c r="T38" i="2"/>
  <c r="T37" i="2"/>
  <c r="T33" i="2"/>
  <c r="T32" i="2"/>
  <c r="T31" i="2"/>
  <c r="T26" i="2"/>
  <c r="T25" i="2"/>
  <c r="T24" i="2"/>
  <c r="T21" i="2"/>
  <c r="T20" i="2"/>
  <c r="T19" i="2"/>
  <c r="P50" i="2"/>
  <c r="P49" i="2"/>
  <c r="P48" i="2"/>
  <c r="P47" i="2"/>
  <c r="P44" i="2"/>
  <c r="P43" i="2"/>
  <c r="P42" i="2"/>
  <c r="P41" i="2" s="1"/>
  <c r="P39" i="2"/>
  <c r="P38" i="2"/>
  <c r="P37" i="2"/>
  <c r="P33" i="2"/>
  <c r="P32" i="2"/>
  <c r="P31" i="2"/>
  <c r="P26" i="2"/>
  <c r="P24" i="2"/>
  <c r="P21" i="2"/>
  <c r="P20" i="2"/>
  <c r="P19" i="2"/>
  <c r="L50" i="2"/>
  <c r="L49" i="2"/>
  <c r="L48" i="2"/>
  <c r="AB48" i="2" s="1"/>
  <c r="L44" i="2"/>
  <c r="L43" i="2"/>
  <c r="L42" i="2"/>
  <c r="L39" i="2"/>
  <c r="L38" i="2"/>
  <c r="L37" i="2"/>
  <c r="L33" i="2"/>
  <c r="L32" i="2"/>
  <c r="L31" i="2"/>
  <c r="L26" i="2"/>
  <c r="AB26" i="2" s="1"/>
  <c r="L25" i="2"/>
  <c r="L24" i="2"/>
  <c r="L21" i="2"/>
  <c r="L19" i="2"/>
  <c r="AB19" i="2" s="1"/>
  <c r="K50" i="2"/>
  <c r="K49" i="2"/>
  <c r="K48" i="2"/>
  <c r="K44" i="2"/>
  <c r="K43" i="2"/>
  <c r="K42" i="2"/>
  <c r="K39" i="2"/>
  <c r="K38" i="2"/>
  <c r="K37" i="2"/>
  <c r="K33" i="2"/>
  <c r="K32" i="2"/>
  <c r="K30" i="2" s="1"/>
  <c r="K31" i="2"/>
  <c r="K26" i="2"/>
  <c r="K25" i="2"/>
  <c r="K24" i="2"/>
  <c r="K20" i="2"/>
  <c r="K21" i="2"/>
  <c r="K22" i="2"/>
  <c r="K19" i="2"/>
  <c r="AU54" i="2"/>
  <c r="AR54" i="2"/>
  <c r="AQ54" i="2"/>
  <c r="AP54" i="2"/>
  <c r="AN54" i="2"/>
  <c r="AM54" i="2"/>
  <c r="AL54" i="2"/>
  <c r="AJ54" i="2"/>
  <c r="AI54" i="2"/>
  <c r="AH54" i="2"/>
  <c r="AF54" i="2"/>
  <c r="AE54" i="2"/>
  <c r="AD54" i="2"/>
  <c r="AA54" i="2"/>
  <c r="Z54" i="2"/>
  <c r="Y54" i="2"/>
  <c r="W54" i="2"/>
  <c r="V54" i="2"/>
  <c r="U54" i="2"/>
  <c r="S54" i="2"/>
  <c r="R54" i="2"/>
  <c r="Q54" i="2"/>
  <c r="O54" i="2"/>
  <c r="N54" i="2"/>
  <c r="M54" i="2"/>
  <c r="J54" i="2"/>
  <c r="J51" i="2" s="1"/>
  <c r="I54" i="2"/>
  <c r="AU53" i="2"/>
  <c r="AR53" i="2"/>
  <c r="AQ53" i="2"/>
  <c r="AP53" i="2"/>
  <c r="AN53" i="2"/>
  <c r="AM53" i="2"/>
  <c r="AL53" i="2"/>
  <c r="AJ53" i="2"/>
  <c r="AI53" i="2"/>
  <c r="AH53" i="2"/>
  <c r="AF53" i="2"/>
  <c r="AE53" i="2"/>
  <c r="AD53" i="2"/>
  <c r="AA53" i="2"/>
  <c r="Z53" i="2"/>
  <c r="Y53" i="2"/>
  <c r="W53" i="2"/>
  <c r="V53" i="2"/>
  <c r="U53" i="2"/>
  <c r="S53" i="2"/>
  <c r="R53" i="2"/>
  <c r="Q53" i="2"/>
  <c r="O53" i="2"/>
  <c r="N53" i="2"/>
  <c r="J53" i="2"/>
  <c r="I53" i="2"/>
  <c r="J52" i="2"/>
  <c r="M52" i="2"/>
  <c r="N52" i="2"/>
  <c r="O52" i="2"/>
  <c r="Q52" i="2"/>
  <c r="R52" i="2"/>
  <c r="S52" i="2"/>
  <c r="U52" i="2"/>
  <c r="V52" i="2"/>
  <c r="W52" i="2"/>
  <c r="Y52" i="2"/>
  <c r="Z52" i="2"/>
  <c r="AA52" i="2"/>
  <c r="AD52" i="2"/>
  <c r="AE52" i="2"/>
  <c r="AF52" i="2"/>
  <c r="AH52" i="2"/>
  <c r="AI52" i="2"/>
  <c r="AJ52" i="2"/>
  <c r="AL52" i="2"/>
  <c r="AM52" i="2"/>
  <c r="AN52" i="2"/>
  <c r="AP52" i="2"/>
  <c r="AQ52" i="2"/>
  <c r="AR52" i="2"/>
  <c r="AU52" i="2"/>
  <c r="J47" i="2"/>
  <c r="M47" i="2"/>
  <c r="N47" i="2"/>
  <c r="O47" i="2"/>
  <c r="Q47" i="2"/>
  <c r="R47" i="2"/>
  <c r="S47" i="2"/>
  <c r="U47" i="2"/>
  <c r="V47" i="2"/>
  <c r="W47" i="2"/>
  <c r="Y47" i="2"/>
  <c r="Z47" i="2"/>
  <c r="AA47" i="2"/>
  <c r="AD47" i="2"/>
  <c r="AF47" i="2"/>
  <c r="AH47" i="2"/>
  <c r="AI47" i="2"/>
  <c r="AJ47" i="2"/>
  <c r="AL47" i="2"/>
  <c r="AM47" i="2"/>
  <c r="AN47" i="2"/>
  <c r="AP47" i="2"/>
  <c r="AQ47" i="2"/>
  <c r="AR47" i="2"/>
  <c r="AU47" i="2"/>
  <c r="J41" i="2"/>
  <c r="M41" i="2"/>
  <c r="N41" i="2"/>
  <c r="O41" i="2"/>
  <c r="Q41" i="2"/>
  <c r="R41" i="2"/>
  <c r="S41" i="2"/>
  <c r="U41" i="2"/>
  <c r="V41" i="2"/>
  <c r="W41" i="2"/>
  <c r="Y41" i="2"/>
  <c r="Z41" i="2"/>
  <c r="AA41" i="2"/>
  <c r="AD41" i="2"/>
  <c r="AE41" i="2"/>
  <c r="AF41" i="2"/>
  <c r="AH41" i="2"/>
  <c r="AI41" i="2"/>
  <c r="AJ41" i="2"/>
  <c r="AL41" i="2"/>
  <c r="AM41" i="2"/>
  <c r="AN41" i="2"/>
  <c r="AP41" i="2"/>
  <c r="AQ41" i="2"/>
  <c r="AR41" i="2"/>
  <c r="AU41" i="2"/>
  <c r="J36" i="2"/>
  <c r="M36" i="2"/>
  <c r="N36" i="2"/>
  <c r="O36" i="2"/>
  <c r="Q36" i="2"/>
  <c r="R36" i="2"/>
  <c r="S36" i="2"/>
  <c r="U36" i="2"/>
  <c r="V36" i="2"/>
  <c r="W36" i="2"/>
  <c r="Y36" i="2"/>
  <c r="Z36" i="2"/>
  <c r="AA36" i="2"/>
  <c r="AD36" i="2"/>
  <c r="AE36" i="2"/>
  <c r="AF36" i="2"/>
  <c r="AH36" i="2"/>
  <c r="AI36" i="2"/>
  <c r="AJ36" i="2"/>
  <c r="AL36" i="2"/>
  <c r="AM36" i="2"/>
  <c r="AN36" i="2"/>
  <c r="AP36" i="2"/>
  <c r="AQ36" i="2"/>
  <c r="AR36" i="2"/>
  <c r="AU36" i="2"/>
  <c r="J30" i="2"/>
  <c r="M30" i="2"/>
  <c r="N30" i="2"/>
  <c r="O30" i="2"/>
  <c r="Q30" i="2"/>
  <c r="R30" i="2"/>
  <c r="S30" i="2"/>
  <c r="U30" i="2"/>
  <c r="V30" i="2"/>
  <c r="W30" i="2"/>
  <c r="Y30" i="2"/>
  <c r="Z30" i="2"/>
  <c r="AA30" i="2"/>
  <c r="AD30" i="2"/>
  <c r="AE30" i="2"/>
  <c r="AF30" i="2"/>
  <c r="AH30" i="2"/>
  <c r="AI30" i="2"/>
  <c r="AJ30" i="2"/>
  <c r="AL30" i="2"/>
  <c r="AM30" i="2"/>
  <c r="AN30" i="2"/>
  <c r="AP30" i="2"/>
  <c r="AQ30" i="2"/>
  <c r="AR30" i="2"/>
  <c r="AU30" i="2"/>
  <c r="J23" i="2"/>
  <c r="M23" i="2"/>
  <c r="N23" i="2"/>
  <c r="O23" i="2"/>
  <c r="Q23" i="2"/>
  <c r="R23" i="2"/>
  <c r="S23" i="2"/>
  <c r="U23" i="2"/>
  <c r="V23" i="2"/>
  <c r="W23" i="2"/>
  <c r="Y23" i="2"/>
  <c r="Z23" i="2"/>
  <c r="AA23" i="2"/>
  <c r="AD23" i="2"/>
  <c r="AE23" i="2"/>
  <c r="AF23" i="2"/>
  <c r="AH23" i="2"/>
  <c r="AI23" i="2"/>
  <c r="AJ23" i="2"/>
  <c r="AL23" i="2"/>
  <c r="AM23" i="2"/>
  <c r="AN23" i="2"/>
  <c r="AP23" i="2"/>
  <c r="AQ23" i="2"/>
  <c r="AR23" i="2"/>
  <c r="AU23" i="2"/>
  <c r="J18" i="2"/>
  <c r="N18" i="2"/>
  <c r="O18" i="2"/>
  <c r="Q18" i="2"/>
  <c r="R18" i="2"/>
  <c r="S18" i="2"/>
  <c r="U18" i="2"/>
  <c r="V18" i="2"/>
  <c r="W18" i="2"/>
  <c r="Y18" i="2"/>
  <c r="Z18" i="2"/>
  <c r="AA18" i="2"/>
  <c r="AD18" i="2"/>
  <c r="AE18" i="2"/>
  <c r="AF18" i="2"/>
  <c r="AH18" i="2"/>
  <c r="AI18" i="2"/>
  <c r="AJ18" i="2"/>
  <c r="AL18" i="2"/>
  <c r="AM18" i="2"/>
  <c r="AN18" i="2"/>
  <c r="AP18" i="2"/>
  <c r="AQ18" i="2"/>
  <c r="AR18" i="2"/>
  <c r="AU18" i="2"/>
  <c r="I52" i="2"/>
  <c r="I47" i="2"/>
  <c r="I41" i="2"/>
  <c r="I36" i="2"/>
  <c r="I30" i="2"/>
  <c r="I23" i="2"/>
  <c r="I18" i="2"/>
  <c r="K117" i="1"/>
  <c r="AB117" i="1" s="1"/>
  <c r="AS117" i="1" s="1"/>
  <c r="AO110" i="1"/>
  <c r="AO109" i="1"/>
  <c r="AO108" i="1"/>
  <c r="AO107" i="1"/>
  <c r="AO106" i="1"/>
  <c r="AO105" i="1"/>
  <c r="AO104" i="1"/>
  <c r="AO103" i="1"/>
  <c r="AO102" i="1"/>
  <c r="AO101" i="1"/>
  <c r="AO99" i="1"/>
  <c r="AO98" i="1"/>
  <c r="AO97" i="1"/>
  <c r="AO96" i="1"/>
  <c r="AO95" i="1"/>
  <c r="AO94" i="1"/>
  <c r="AO93" i="1"/>
  <c r="AO92" i="1"/>
  <c r="AO91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2" i="1"/>
  <c r="AO21" i="1"/>
  <c r="AO20" i="1"/>
  <c r="AK110" i="1"/>
  <c r="AK109" i="1"/>
  <c r="AK108" i="1"/>
  <c r="AK107" i="1"/>
  <c r="AK106" i="1"/>
  <c r="AK105" i="1"/>
  <c r="AK104" i="1"/>
  <c r="AK103" i="1"/>
  <c r="AK102" i="1"/>
  <c r="AK101" i="1"/>
  <c r="AK99" i="1"/>
  <c r="AK98" i="1"/>
  <c r="AK97" i="1"/>
  <c r="AK96" i="1"/>
  <c r="AK95" i="1"/>
  <c r="AK94" i="1"/>
  <c r="AK93" i="1"/>
  <c r="AK92" i="1"/>
  <c r="AK91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2" i="1"/>
  <c r="AK21" i="1"/>
  <c r="AK20" i="1"/>
  <c r="AG110" i="1"/>
  <c r="AG109" i="1"/>
  <c r="AG108" i="1"/>
  <c r="AG107" i="1"/>
  <c r="AG106" i="1"/>
  <c r="AG105" i="1"/>
  <c r="AG104" i="1"/>
  <c r="AG103" i="1"/>
  <c r="AG102" i="1"/>
  <c r="AG101" i="1"/>
  <c r="AG99" i="1"/>
  <c r="AG98" i="1"/>
  <c r="AG97" i="1"/>
  <c r="AG96" i="1"/>
  <c r="AG95" i="1"/>
  <c r="AG94" i="1"/>
  <c r="AG93" i="1"/>
  <c r="AG92" i="1"/>
  <c r="AG91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2" i="1"/>
  <c r="AG21" i="1"/>
  <c r="AG20" i="1"/>
  <c r="AC110" i="1"/>
  <c r="AC109" i="1"/>
  <c r="AC108" i="1"/>
  <c r="AC107" i="1"/>
  <c r="AC106" i="1"/>
  <c r="AC105" i="1"/>
  <c r="AC104" i="1"/>
  <c r="AC103" i="1"/>
  <c r="AC102" i="1"/>
  <c r="AC101" i="1"/>
  <c r="AC99" i="1"/>
  <c r="AC98" i="1"/>
  <c r="AC97" i="1"/>
  <c r="AC96" i="1"/>
  <c r="AC95" i="1"/>
  <c r="AC94" i="1"/>
  <c r="AC93" i="1"/>
  <c r="AC92" i="1"/>
  <c r="AC91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2" i="1"/>
  <c r="AC21" i="1"/>
  <c r="AC20" i="1"/>
  <c r="X110" i="1"/>
  <c r="X109" i="1"/>
  <c r="X108" i="1"/>
  <c r="X107" i="1"/>
  <c r="X106" i="1"/>
  <c r="X105" i="1"/>
  <c r="X104" i="1"/>
  <c r="X103" i="1"/>
  <c r="X102" i="1"/>
  <c r="X101" i="1"/>
  <c r="X99" i="1"/>
  <c r="X98" i="1"/>
  <c r="X97" i="1"/>
  <c r="X96" i="1"/>
  <c r="X95" i="1"/>
  <c r="X94" i="1"/>
  <c r="X93" i="1"/>
  <c r="X92" i="1"/>
  <c r="X91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2" i="1"/>
  <c r="X21" i="1"/>
  <c r="X20" i="1"/>
  <c r="T110" i="1"/>
  <c r="T109" i="1"/>
  <c r="T108" i="1"/>
  <c r="T107" i="1"/>
  <c r="T106" i="1"/>
  <c r="T105" i="1"/>
  <c r="T104" i="1"/>
  <c r="T103" i="1"/>
  <c r="T102" i="1"/>
  <c r="T101" i="1"/>
  <c r="T99" i="1"/>
  <c r="T98" i="1"/>
  <c r="T97" i="1"/>
  <c r="T96" i="1"/>
  <c r="T95" i="1"/>
  <c r="T94" i="1"/>
  <c r="T93" i="1"/>
  <c r="T92" i="1"/>
  <c r="T91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2" i="1"/>
  <c r="T21" i="1"/>
  <c r="T20" i="1"/>
  <c r="P110" i="1"/>
  <c r="P109" i="1"/>
  <c r="P108" i="1"/>
  <c r="P107" i="1"/>
  <c r="P106" i="1"/>
  <c r="P105" i="1"/>
  <c r="P104" i="1"/>
  <c r="P103" i="1"/>
  <c r="P102" i="1"/>
  <c r="P101" i="1"/>
  <c r="P98" i="1"/>
  <c r="P97" i="1"/>
  <c r="P96" i="1"/>
  <c r="P95" i="1"/>
  <c r="P94" i="1"/>
  <c r="P93" i="1"/>
  <c r="P92" i="1"/>
  <c r="P91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2" i="1"/>
  <c r="P21" i="1"/>
  <c r="P20" i="1"/>
  <c r="L92" i="1"/>
  <c r="L93" i="1"/>
  <c r="L94" i="1"/>
  <c r="L95" i="1"/>
  <c r="L96" i="1"/>
  <c r="L97" i="1"/>
  <c r="L99" i="1"/>
  <c r="L101" i="1"/>
  <c r="L102" i="1"/>
  <c r="L103" i="1"/>
  <c r="L104" i="1"/>
  <c r="L105" i="1"/>
  <c r="L106" i="1"/>
  <c r="L107" i="1"/>
  <c r="L108" i="1"/>
  <c r="L109" i="1"/>
  <c r="L110" i="1"/>
  <c r="L91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24" i="1"/>
  <c r="L21" i="1"/>
  <c r="L22" i="1"/>
  <c r="L20" i="1"/>
  <c r="K92" i="1"/>
  <c r="K93" i="1"/>
  <c r="K94" i="1"/>
  <c r="K95" i="1"/>
  <c r="K96" i="1"/>
  <c r="K97" i="1"/>
  <c r="K98" i="1"/>
  <c r="K101" i="1"/>
  <c r="K102" i="1"/>
  <c r="K103" i="1"/>
  <c r="K104" i="1"/>
  <c r="K105" i="1"/>
  <c r="K106" i="1"/>
  <c r="K107" i="1"/>
  <c r="K108" i="1"/>
  <c r="K109" i="1"/>
  <c r="K110" i="1"/>
  <c r="K91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24" i="1"/>
  <c r="K21" i="1"/>
  <c r="K22" i="1"/>
  <c r="K20" i="1"/>
  <c r="J90" i="1"/>
  <c r="M90" i="1"/>
  <c r="N90" i="1"/>
  <c r="O90" i="1"/>
  <c r="Q90" i="1"/>
  <c r="R90" i="1"/>
  <c r="S90" i="1"/>
  <c r="U90" i="1"/>
  <c r="V90" i="1"/>
  <c r="W90" i="1"/>
  <c r="Y90" i="1"/>
  <c r="Z90" i="1"/>
  <c r="AA90" i="1"/>
  <c r="AD90" i="1"/>
  <c r="AE90" i="1"/>
  <c r="AF90" i="1"/>
  <c r="AH90" i="1"/>
  <c r="AI90" i="1"/>
  <c r="AJ90" i="1"/>
  <c r="AL90" i="1"/>
  <c r="AM90" i="1"/>
  <c r="AN90" i="1"/>
  <c r="AP90" i="1"/>
  <c r="AQ90" i="1"/>
  <c r="AR90" i="1"/>
  <c r="AU90" i="1"/>
  <c r="J23" i="1"/>
  <c r="N23" i="1"/>
  <c r="O23" i="1"/>
  <c r="Q23" i="1"/>
  <c r="R23" i="1"/>
  <c r="S23" i="1"/>
  <c r="U23" i="1"/>
  <c r="V23" i="1"/>
  <c r="W23" i="1"/>
  <c r="Y23" i="1"/>
  <c r="Z23" i="1"/>
  <c r="AA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U23" i="1"/>
  <c r="J19" i="1"/>
  <c r="M19" i="1"/>
  <c r="N19" i="1"/>
  <c r="O19" i="1"/>
  <c r="Q19" i="1"/>
  <c r="R19" i="1"/>
  <c r="S19" i="1"/>
  <c r="U19" i="1"/>
  <c r="V19" i="1"/>
  <c r="W19" i="1"/>
  <c r="Y19" i="1"/>
  <c r="Z19" i="1"/>
  <c r="AA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U19" i="1"/>
  <c r="I23" i="1"/>
  <c r="I19" i="1"/>
  <c r="I90" i="1"/>
  <c r="AB43" i="2" l="1"/>
  <c r="AP51" i="2"/>
  <c r="AS49" i="2"/>
  <c r="AO47" i="2"/>
  <c r="AO30" i="2"/>
  <c r="X41" i="2"/>
  <c r="X23" i="2"/>
  <c r="Z111" i="1"/>
  <c r="AR111" i="1"/>
  <c r="J111" i="1"/>
  <c r="AS20" i="1"/>
  <c r="AS36" i="1"/>
  <c r="AS60" i="1"/>
  <c r="AS72" i="1"/>
  <c r="AS84" i="1"/>
  <c r="AS97" i="1"/>
  <c r="AS110" i="1"/>
  <c r="AB72" i="1"/>
  <c r="AT72" i="1" s="1"/>
  <c r="AS74" i="1"/>
  <c r="AS86" i="1"/>
  <c r="AS99" i="1"/>
  <c r="AB35" i="1"/>
  <c r="AS39" i="1"/>
  <c r="AS75" i="1"/>
  <c r="AS87" i="1"/>
  <c r="AS101" i="1"/>
  <c r="AB81" i="1"/>
  <c r="AT81" i="1" s="1"/>
  <c r="AB57" i="1"/>
  <c r="AT57" i="1" s="1"/>
  <c r="AS29" i="1"/>
  <c r="AS41" i="1"/>
  <c r="AS65" i="1"/>
  <c r="AS77" i="1"/>
  <c r="AS103" i="1"/>
  <c r="AS53" i="1"/>
  <c r="AL111" i="1"/>
  <c r="AS89" i="1"/>
  <c r="AS63" i="1"/>
  <c r="AS62" i="1"/>
  <c r="AS51" i="1"/>
  <c r="AS50" i="1"/>
  <c r="AS48" i="1"/>
  <c r="AS38" i="1"/>
  <c r="AS27" i="1"/>
  <c r="AH111" i="1"/>
  <c r="AS26" i="1"/>
  <c r="AI111" i="1"/>
  <c r="AB48" i="1"/>
  <c r="AT48" i="1" s="1"/>
  <c r="Y111" i="1"/>
  <c r="AS43" i="2"/>
  <c r="AV43" i="2" s="1"/>
  <c r="AN51" i="2"/>
  <c r="AK53" i="2"/>
  <c r="AS50" i="2"/>
  <c r="AG47" i="2"/>
  <c r="AS38" i="2"/>
  <c r="AS33" i="2"/>
  <c r="AS32" i="2"/>
  <c r="AG23" i="2"/>
  <c r="AI51" i="2"/>
  <c r="T47" i="2"/>
  <c r="AB38" i="2"/>
  <c r="P30" i="2"/>
  <c r="AB83" i="1"/>
  <c r="AT83" i="1" s="1"/>
  <c r="AB97" i="1"/>
  <c r="AB59" i="1"/>
  <c r="AT59" i="1" s="1"/>
  <c r="AB33" i="1"/>
  <c r="AT33" i="1" s="1"/>
  <c r="AB24" i="1"/>
  <c r="AT24" i="1" s="1"/>
  <c r="K18" i="2"/>
  <c r="AB85" i="1"/>
  <c r="AB73" i="1"/>
  <c r="AT73" i="1" s="1"/>
  <c r="AB61" i="1"/>
  <c r="AT61" i="1" s="1"/>
  <c r="AB49" i="1"/>
  <c r="AT49" i="1" s="1"/>
  <c r="AB37" i="1"/>
  <c r="AT37" i="1" s="1"/>
  <c r="AB25" i="1"/>
  <c r="AB99" i="1"/>
  <c r="AB109" i="1"/>
  <c r="AT109" i="1" s="1"/>
  <c r="AB107" i="1"/>
  <c r="AT107" i="1" s="1"/>
  <c r="AS30" i="1"/>
  <c r="AS54" i="1"/>
  <c r="AS78" i="1"/>
  <c r="AS91" i="1"/>
  <c r="AS104" i="1"/>
  <c r="AB45" i="1"/>
  <c r="AB67" i="1"/>
  <c r="AT67" i="1" s="1"/>
  <c r="AB92" i="1"/>
  <c r="AT92" i="1" s="1"/>
  <c r="AB89" i="1"/>
  <c r="AT89" i="1" s="1"/>
  <c r="AB77" i="1"/>
  <c r="AT77" i="1" s="1"/>
  <c r="AB65" i="1"/>
  <c r="AB53" i="1"/>
  <c r="AB41" i="1"/>
  <c r="AB29" i="1"/>
  <c r="AV29" i="1" s="1"/>
  <c r="AS45" i="1"/>
  <c r="AS57" i="1"/>
  <c r="AS69" i="1"/>
  <c r="AS94" i="1"/>
  <c r="I111" i="1"/>
  <c r="L47" i="2"/>
  <c r="AB42" i="2"/>
  <c r="AC41" i="2"/>
  <c r="AB31" i="2"/>
  <c r="AT31" i="2" s="1"/>
  <c r="AT26" i="2"/>
  <c r="O51" i="2"/>
  <c r="N111" i="1"/>
  <c r="AB20" i="1"/>
  <c r="AV20" i="1" s="1"/>
  <c r="V51" i="2"/>
  <c r="AQ111" i="1"/>
  <c r="R111" i="1"/>
  <c r="AB94" i="1"/>
  <c r="AS42" i="1"/>
  <c r="AS66" i="1"/>
  <c r="AB33" i="2"/>
  <c r="AB49" i="2"/>
  <c r="AV49" i="2" s="1"/>
  <c r="T53" i="2"/>
  <c r="X47" i="2"/>
  <c r="AS26" i="2"/>
  <c r="AV26" i="2" s="1"/>
  <c r="AK47" i="2"/>
  <c r="AA111" i="1"/>
  <c r="Q111" i="1"/>
  <c r="AE111" i="1"/>
  <c r="AB79" i="1"/>
  <c r="AT79" i="1" s="1"/>
  <c r="AB71" i="1"/>
  <c r="AT71" i="1" s="1"/>
  <c r="AB47" i="1"/>
  <c r="AT47" i="1" s="1"/>
  <c r="AB110" i="1"/>
  <c r="AB21" i="2"/>
  <c r="AT21" i="2" s="1"/>
  <c r="AC30" i="2"/>
  <c r="AC47" i="2"/>
  <c r="AG30" i="2"/>
  <c r="AB24" i="2"/>
  <c r="AT24" i="2" s="1"/>
  <c r="AB39" i="2"/>
  <c r="AT39" i="2" s="1"/>
  <c r="AB22" i="1"/>
  <c r="AT22" i="1" s="1"/>
  <c r="AB84" i="1"/>
  <c r="AB60" i="1"/>
  <c r="AT60" i="1" s="1"/>
  <c r="AB36" i="1"/>
  <c r="AT36" i="1" s="1"/>
  <c r="T19" i="1"/>
  <c r="AO19" i="1"/>
  <c r="AB25" i="2"/>
  <c r="AT25" i="2" s="1"/>
  <c r="L41" i="2"/>
  <c r="AO36" i="2"/>
  <c r="AB69" i="1"/>
  <c r="U111" i="1"/>
  <c r="AB105" i="1"/>
  <c r="AT105" i="1" s="1"/>
  <c r="AB96" i="1"/>
  <c r="AT96" i="1" s="1"/>
  <c r="AQ51" i="2"/>
  <c r="Q51" i="2"/>
  <c r="AC23" i="2"/>
  <c r="AC36" i="2"/>
  <c r="AG36" i="2"/>
  <c r="AS48" i="2"/>
  <c r="AH51" i="2"/>
  <c r="AC54" i="2"/>
  <c r="AP111" i="1"/>
  <c r="AS81" i="1"/>
  <c r="AS33" i="1"/>
  <c r="AS107" i="1"/>
  <c r="AE51" i="2"/>
  <c r="AB32" i="2"/>
  <c r="AT32" i="2" s="1"/>
  <c r="P23" i="2"/>
  <c r="X30" i="2"/>
  <c r="AS25" i="2"/>
  <c r="AS42" i="2"/>
  <c r="AS24" i="2"/>
  <c r="AT48" i="2"/>
  <c r="AV48" i="2"/>
  <c r="AT42" i="2"/>
  <c r="AT43" i="2"/>
  <c r="AS37" i="2"/>
  <c r="AT19" i="2"/>
  <c r="AM51" i="2"/>
  <c r="L30" i="2"/>
  <c r="P18" i="2"/>
  <c r="T54" i="2"/>
  <c r="AK54" i="2"/>
  <c r="AK41" i="2"/>
  <c r="P53" i="2"/>
  <c r="T41" i="2"/>
  <c r="AG52" i="2"/>
  <c r="AB44" i="2"/>
  <c r="AB41" i="2" s="1"/>
  <c r="AS39" i="2"/>
  <c r="AV39" i="2" s="1"/>
  <c r="AJ51" i="2"/>
  <c r="K41" i="2"/>
  <c r="P54" i="2"/>
  <c r="AC18" i="2"/>
  <c r="AG53" i="2"/>
  <c r="AK23" i="2"/>
  <c r="AS31" i="2"/>
  <c r="K23" i="2"/>
  <c r="K47" i="2"/>
  <c r="L36" i="2"/>
  <c r="T23" i="2"/>
  <c r="AC52" i="2"/>
  <c r="AG54" i="2"/>
  <c r="AG41" i="2"/>
  <c r="AA51" i="2"/>
  <c r="W51" i="2"/>
  <c r="T30" i="2"/>
  <c r="AC53" i="2"/>
  <c r="AK30" i="2"/>
  <c r="AB50" i="2"/>
  <c r="AV50" i="2" s="1"/>
  <c r="K36" i="2"/>
  <c r="AL51" i="2"/>
  <c r="X52" i="2"/>
  <c r="X36" i="2"/>
  <c r="AO53" i="2"/>
  <c r="AO41" i="2"/>
  <c r="X53" i="2"/>
  <c r="AO54" i="2"/>
  <c r="T36" i="2"/>
  <c r="X54" i="2"/>
  <c r="AK52" i="2"/>
  <c r="AB37" i="2"/>
  <c r="AT37" i="2" s="1"/>
  <c r="AS19" i="2"/>
  <c r="AO52" i="2"/>
  <c r="AU51" i="2"/>
  <c r="L23" i="2"/>
  <c r="P52" i="2"/>
  <c r="AK18" i="2"/>
  <c r="AO23" i="2"/>
  <c r="AS20" i="2"/>
  <c r="P36" i="2"/>
  <c r="T18" i="2"/>
  <c r="AS44" i="2"/>
  <c r="AS21" i="2"/>
  <c r="AO18" i="2"/>
  <c r="AG18" i="2"/>
  <c r="X18" i="2"/>
  <c r="T52" i="2"/>
  <c r="L54" i="2"/>
  <c r="L52" i="2"/>
  <c r="K52" i="2"/>
  <c r="K54" i="2"/>
  <c r="K53" i="2"/>
  <c r="R51" i="2"/>
  <c r="AD51" i="2"/>
  <c r="AF51" i="2"/>
  <c r="AR51" i="2"/>
  <c r="U51" i="2"/>
  <c r="Z51" i="2"/>
  <c r="N51" i="2"/>
  <c r="Y51" i="2"/>
  <c r="S51" i="2"/>
  <c r="I51" i="2"/>
  <c r="AN111" i="1"/>
  <c r="W111" i="1"/>
  <c r="AB82" i="1"/>
  <c r="AT82" i="1" s="1"/>
  <c r="AB70" i="1"/>
  <c r="AT70" i="1" s="1"/>
  <c r="AB58" i="1"/>
  <c r="AT58" i="1" s="1"/>
  <c r="AB46" i="1"/>
  <c r="AT46" i="1" s="1"/>
  <c r="AG19" i="1"/>
  <c r="AM111" i="1"/>
  <c r="V111" i="1"/>
  <c r="T23" i="1"/>
  <c r="AB56" i="1"/>
  <c r="AT56" i="1" s="1"/>
  <c r="AS40" i="1"/>
  <c r="AS52" i="1"/>
  <c r="AS64" i="1"/>
  <c r="AS76" i="1"/>
  <c r="AS88" i="1"/>
  <c r="AS102" i="1"/>
  <c r="AB32" i="1"/>
  <c r="S111" i="1"/>
  <c r="AK19" i="1"/>
  <c r="AB68" i="1"/>
  <c r="AS28" i="1"/>
  <c r="AJ111" i="1"/>
  <c r="AB78" i="1"/>
  <c r="AB66" i="1"/>
  <c r="AB54" i="1"/>
  <c r="AB42" i="1"/>
  <c r="AB30" i="1"/>
  <c r="AB93" i="1"/>
  <c r="AT93" i="1" s="1"/>
  <c r="AB106" i="1"/>
  <c r="AS31" i="1"/>
  <c r="AS43" i="1"/>
  <c r="AS55" i="1"/>
  <c r="AS67" i="1"/>
  <c r="AS79" i="1"/>
  <c r="AS92" i="1"/>
  <c r="AS105" i="1"/>
  <c r="AB44" i="1"/>
  <c r="AB104" i="1"/>
  <c r="AT104" i="1" s="1"/>
  <c r="AS32" i="1"/>
  <c r="AS44" i="1"/>
  <c r="AS56" i="1"/>
  <c r="AS68" i="1"/>
  <c r="AS80" i="1"/>
  <c r="AS93" i="1"/>
  <c r="AS106" i="1"/>
  <c r="AF111" i="1"/>
  <c r="O111" i="1"/>
  <c r="AB88" i="1"/>
  <c r="AT88" i="1" s="1"/>
  <c r="AB76" i="1"/>
  <c r="AT76" i="1" s="1"/>
  <c r="AB64" i="1"/>
  <c r="AT64" i="1" s="1"/>
  <c r="AB52" i="1"/>
  <c r="AT52" i="1" s="1"/>
  <c r="AB40" i="1"/>
  <c r="AT40" i="1" s="1"/>
  <c r="AB28" i="1"/>
  <c r="L90" i="1"/>
  <c r="AB21" i="1"/>
  <c r="AT21" i="1" s="1"/>
  <c r="P23" i="1"/>
  <c r="AB95" i="1"/>
  <c r="AB108" i="1"/>
  <c r="AB87" i="1"/>
  <c r="AB75" i="1"/>
  <c r="AT75" i="1" s="1"/>
  <c r="AB63" i="1"/>
  <c r="AB51" i="1"/>
  <c r="AT51" i="1" s="1"/>
  <c r="AB39" i="1"/>
  <c r="AT39" i="1" s="1"/>
  <c r="AB27" i="1"/>
  <c r="AT27" i="1" s="1"/>
  <c r="AB102" i="1"/>
  <c r="AT102" i="1" s="1"/>
  <c r="AS21" i="1"/>
  <c r="AS34" i="1"/>
  <c r="AS46" i="1"/>
  <c r="AS58" i="1"/>
  <c r="AS70" i="1"/>
  <c r="AS82" i="1"/>
  <c r="AS95" i="1"/>
  <c r="AS108" i="1"/>
  <c r="AB80" i="1"/>
  <c r="AV80" i="1" s="1"/>
  <c r="AU111" i="1"/>
  <c r="AD111" i="1"/>
  <c r="M111" i="1"/>
  <c r="AB86" i="1"/>
  <c r="AB74" i="1"/>
  <c r="AT74" i="1" s="1"/>
  <c r="AB62" i="1"/>
  <c r="AB50" i="1"/>
  <c r="AT50" i="1" s="1"/>
  <c r="AB38" i="1"/>
  <c r="AB26" i="1"/>
  <c r="AT26" i="1" s="1"/>
  <c r="AB101" i="1"/>
  <c r="AV101" i="1" s="1"/>
  <c r="AB31" i="1"/>
  <c r="AB43" i="1"/>
  <c r="AT43" i="1" s="1"/>
  <c r="AB55" i="1"/>
  <c r="AS22" i="1"/>
  <c r="AS35" i="1"/>
  <c r="AS47" i="1"/>
  <c r="AS59" i="1"/>
  <c r="AS71" i="1"/>
  <c r="AS83" i="1"/>
  <c r="AS96" i="1"/>
  <c r="AS109" i="1"/>
  <c r="AB91" i="1"/>
  <c r="AT91" i="1" s="1"/>
  <c r="AB98" i="1"/>
  <c r="AT98" i="1" s="1"/>
  <c r="AS25" i="1"/>
  <c r="AS37" i="1"/>
  <c r="AS49" i="1"/>
  <c r="AS61" i="1"/>
  <c r="AS73" i="1"/>
  <c r="AS85" i="1"/>
  <c r="AS98" i="1"/>
  <c r="AO23" i="1"/>
  <c r="AT35" i="1"/>
  <c r="AV77" i="1"/>
  <c r="AT110" i="1"/>
  <c r="AC19" i="1"/>
  <c r="AK23" i="1"/>
  <c r="AG90" i="1"/>
  <c r="AB103" i="1"/>
  <c r="AC23" i="1"/>
  <c r="K19" i="1"/>
  <c r="K23" i="1"/>
  <c r="L23" i="1"/>
  <c r="T90" i="1"/>
  <c r="AO90" i="1"/>
  <c r="AS24" i="1"/>
  <c r="X23" i="1"/>
  <c r="X90" i="1"/>
  <c r="AC90" i="1"/>
  <c r="AK90" i="1"/>
  <c r="K90" i="1"/>
  <c r="P90" i="1"/>
  <c r="X19" i="1"/>
  <c r="AB34" i="1"/>
  <c r="AG23" i="1"/>
  <c r="P19" i="1"/>
  <c r="L19" i="1"/>
  <c r="AS47" i="2" l="1"/>
  <c r="AV72" i="1"/>
  <c r="AV42" i="1"/>
  <c r="AV87" i="1"/>
  <c r="AV71" i="1"/>
  <c r="AV85" i="1"/>
  <c r="AV41" i="1"/>
  <c r="AT87" i="1"/>
  <c r="AV54" i="1"/>
  <c r="AV83" i="1"/>
  <c r="AV97" i="1"/>
  <c r="AV93" i="1"/>
  <c r="AV79" i="1"/>
  <c r="AV102" i="1"/>
  <c r="AV91" i="1"/>
  <c r="AT85" i="1"/>
  <c r="AV38" i="1"/>
  <c r="AV52" i="1"/>
  <c r="AV65" i="1"/>
  <c r="AV57" i="1"/>
  <c r="AT101" i="1"/>
  <c r="AV99" i="1"/>
  <c r="AT29" i="1"/>
  <c r="AV21" i="1"/>
  <c r="AV33" i="1"/>
  <c r="AV81" i="1"/>
  <c r="AV69" i="1"/>
  <c r="AV70" i="1"/>
  <c r="AV107" i="1"/>
  <c r="AS90" i="1"/>
  <c r="AV110" i="1"/>
  <c r="AV86" i="1"/>
  <c r="AV35" i="1"/>
  <c r="AV94" i="1"/>
  <c r="AV25" i="1"/>
  <c r="AV84" i="1"/>
  <c r="AV38" i="2"/>
  <c r="AV106" i="1"/>
  <c r="AV95" i="1"/>
  <c r="AV53" i="1"/>
  <c r="AV63" i="1"/>
  <c r="AV62" i="1"/>
  <c r="AV78" i="1"/>
  <c r="AV45" i="1"/>
  <c r="AT97" i="1"/>
  <c r="AT99" i="1"/>
  <c r="AT84" i="1"/>
  <c r="AV64" i="1"/>
  <c r="AT54" i="1"/>
  <c r="AV48" i="1"/>
  <c r="AT45" i="1"/>
  <c r="AT49" i="2"/>
  <c r="AK51" i="2"/>
  <c r="AV33" i="2"/>
  <c r="AS30" i="2"/>
  <c r="AT38" i="2"/>
  <c r="AT36" i="2" s="1"/>
  <c r="T51" i="2"/>
  <c r="AT25" i="1"/>
  <c r="AV61" i="1"/>
  <c r="AV59" i="1"/>
  <c r="AV49" i="1"/>
  <c r="AT41" i="1"/>
  <c r="AV37" i="1"/>
  <c r="AT86" i="1"/>
  <c r="AV30" i="1"/>
  <c r="AV74" i="1"/>
  <c r="AT94" i="1"/>
  <c r="AT65" i="1"/>
  <c r="AV67" i="1"/>
  <c r="AT62" i="1"/>
  <c r="AT53" i="1"/>
  <c r="AV92" i="1"/>
  <c r="T111" i="1"/>
  <c r="P111" i="1"/>
  <c r="AV89" i="1"/>
  <c r="AT69" i="1"/>
  <c r="AT80" i="1"/>
  <c r="AV105" i="1"/>
  <c r="AT106" i="1"/>
  <c r="AV109" i="1"/>
  <c r="AV73" i="1"/>
  <c r="AV96" i="1"/>
  <c r="AV42" i="2"/>
  <c r="AS41" i="2"/>
  <c r="AV32" i="2"/>
  <c r="AT33" i="2"/>
  <c r="AT30" i="2" s="1"/>
  <c r="AB30" i="2"/>
  <c r="AS54" i="2"/>
  <c r="AB23" i="2"/>
  <c r="AV24" i="2"/>
  <c r="AV28" i="1"/>
  <c r="AT63" i="1"/>
  <c r="AV32" i="1"/>
  <c r="AV55" i="1"/>
  <c r="AV43" i="1"/>
  <c r="AV44" i="1"/>
  <c r="AV58" i="1"/>
  <c r="AV51" i="1"/>
  <c r="AT38" i="1"/>
  <c r="AT20" i="1"/>
  <c r="AT19" i="1" s="1"/>
  <c r="AB19" i="1"/>
  <c r="AV22" i="1"/>
  <c r="AV47" i="1"/>
  <c r="AV46" i="1"/>
  <c r="AT44" i="1"/>
  <c r="AV39" i="1"/>
  <c r="AV36" i="1"/>
  <c r="AT32" i="1"/>
  <c r="AV26" i="1"/>
  <c r="AS53" i="2"/>
  <c r="AS19" i="1"/>
  <c r="AV82" i="1"/>
  <c r="AS23" i="2"/>
  <c r="AV50" i="1"/>
  <c r="AV40" i="1"/>
  <c r="X51" i="2"/>
  <c r="AV31" i="2"/>
  <c r="AB90" i="1"/>
  <c r="AV108" i="1"/>
  <c r="AV66" i="1"/>
  <c r="AV56" i="1"/>
  <c r="AO111" i="1"/>
  <c r="AV21" i="2"/>
  <c r="AV47" i="2"/>
  <c r="AG51" i="2"/>
  <c r="AV25" i="2"/>
  <c r="AV60" i="1"/>
  <c r="AV88" i="1"/>
  <c r="AO51" i="2"/>
  <c r="AB23" i="1"/>
  <c r="AV76" i="1"/>
  <c r="AC51" i="2"/>
  <c r="AT52" i="2"/>
  <c r="AS18" i="2"/>
  <c r="AB36" i="2"/>
  <c r="AV37" i="2"/>
  <c r="AV44" i="2"/>
  <c r="AT44" i="2"/>
  <c r="AS36" i="2"/>
  <c r="AV19" i="2"/>
  <c r="AT50" i="2"/>
  <c r="AS52" i="2"/>
  <c r="AB47" i="2"/>
  <c r="P51" i="2"/>
  <c r="AB52" i="2"/>
  <c r="AB54" i="2"/>
  <c r="AT23" i="2"/>
  <c r="K51" i="2"/>
  <c r="AK111" i="1"/>
  <c r="AG111" i="1"/>
  <c r="AC111" i="1"/>
  <c r="AV27" i="1"/>
  <c r="AT68" i="1"/>
  <c r="AT108" i="1"/>
  <c r="AV31" i="1"/>
  <c r="AS23" i="1"/>
  <c r="AV68" i="1"/>
  <c r="AT95" i="1"/>
  <c r="AT28" i="1"/>
  <c r="AV75" i="1"/>
  <c r="AT30" i="1"/>
  <c r="AV104" i="1"/>
  <c r="AT42" i="1"/>
  <c r="K111" i="1"/>
  <c r="AV98" i="1"/>
  <c r="AT66" i="1"/>
  <c r="X111" i="1"/>
  <c r="AT55" i="1"/>
  <c r="AT78" i="1"/>
  <c r="AT31" i="1"/>
  <c r="AV24" i="1"/>
  <c r="AT34" i="1"/>
  <c r="AV34" i="1"/>
  <c r="L111" i="1"/>
  <c r="AT103" i="1"/>
  <c r="AV103" i="1"/>
  <c r="AV36" i="2" l="1"/>
  <c r="AT90" i="1"/>
  <c r="AT23" i="1"/>
  <c r="AV19" i="1"/>
  <c r="AT54" i="2"/>
  <c r="AT47" i="2"/>
  <c r="AS111" i="1"/>
  <c r="AV30" i="2"/>
  <c r="AV23" i="2"/>
  <c r="AV54" i="2"/>
  <c r="AS51" i="2"/>
  <c r="AB111" i="1"/>
  <c r="AV41" i="2"/>
  <c r="AV52" i="2"/>
  <c r="AT41" i="2"/>
  <c r="AV90" i="1"/>
  <c r="AV23" i="1"/>
  <c r="AT111" i="1" l="1"/>
  <c r="AV111" i="1"/>
  <c r="L20" i="2" l="1"/>
  <c r="L18" i="2" s="1"/>
  <c r="M53" i="2"/>
  <c r="M51" i="2" s="1"/>
  <c r="M18" i="2"/>
  <c r="AB20" i="2" l="1"/>
  <c r="L53" i="2"/>
  <c r="L51" i="2" s="1"/>
  <c r="AV20" i="2" l="1"/>
  <c r="AT20" i="2"/>
  <c r="AT53" i="2" s="1"/>
  <c r="AB53" i="2"/>
  <c r="AB51" i="2" s="1"/>
  <c r="AB18" i="2"/>
  <c r="AT18" i="2" l="1"/>
  <c r="AT51" i="2"/>
  <c r="AV18" i="2"/>
  <c r="AV53" i="2"/>
  <c r="AV51" i="2" s="1"/>
</calcChain>
</file>

<file path=xl/sharedStrings.xml><?xml version="1.0" encoding="utf-8"?>
<sst xmlns="http://schemas.openxmlformats.org/spreadsheetml/2006/main" count="457" uniqueCount="297">
  <si>
    <t>FAR No. 2-A</t>
  </si>
  <si>
    <t>SUMMARY OF APPROVED BUDGET, UTILIZATIONS, DISBURSEMENTS AND BALANCES BY OBJECT OF EXPENDITURES</t>
  </si>
  <si>
    <t>(For Off-Budgetary Funds)</t>
  </si>
  <si>
    <t>Department</t>
  </si>
  <si>
    <t>:</t>
  </si>
  <si>
    <t>State Universities and Colleges (SUCs)</t>
  </si>
  <si>
    <t>Agency/Entity</t>
  </si>
  <si>
    <t>Operating Unit</t>
  </si>
  <si>
    <t>&lt; not applicable &gt;</t>
  </si>
  <si>
    <t>Organization Code (UACS)</t>
  </si>
  <si>
    <t>08 064 0000000</t>
  </si>
  <si>
    <t>Fund Cluster</t>
  </si>
  <si>
    <t>05 - Internally Generated Funds</t>
  </si>
  <si>
    <t>(e.g. UACS Fund Cluster: 05-Internally Generated Funds and 06-Business Related Funds)</t>
  </si>
  <si>
    <t>Particulars</t>
  </si>
  <si>
    <t>UACS
CODE</t>
  </si>
  <si>
    <t>Approved Budget</t>
  </si>
  <si>
    <t>Utilizations</t>
  </si>
  <si>
    <t>Disbursements</t>
  </si>
  <si>
    <t>Balances</t>
  </si>
  <si>
    <t>Approved
Budgeted
Revenue</t>
  </si>
  <si>
    <t>Adjustments
(Reductions,
Modifications/
Augmentations)</t>
  </si>
  <si>
    <t>Adjusted
Budgeted
Revenue</t>
  </si>
  <si>
    <t>1st Quarter
Ending
March 31</t>
  </si>
  <si>
    <t>2nd Quarter
Ending
June 30</t>
  </si>
  <si>
    <t>3rd Quarter
Ending
September 30</t>
  </si>
  <si>
    <t>4th Quarter
Ending
December 31</t>
  </si>
  <si>
    <t>Total</t>
  </si>
  <si>
    <t>Unutilized
Budget</t>
  </si>
  <si>
    <t>Unpaid Obligations
(10-15)=(17+18)</t>
  </si>
  <si>
    <t>Due and
Demandable</t>
  </si>
  <si>
    <t>Not Yet Due and
Demandable</t>
  </si>
  <si>
    <t>1</t>
  </si>
  <si>
    <t>2</t>
  </si>
  <si>
    <t>3</t>
  </si>
  <si>
    <t>4</t>
  </si>
  <si>
    <t>5=[(3+(-)4)]</t>
  </si>
  <si>
    <t>6</t>
  </si>
  <si>
    <t>7</t>
  </si>
  <si>
    <t>8</t>
  </si>
  <si>
    <t>9</t>
  </si>
  <si>
    <t>10=(6+7+8+9)</t>
  </si>
  <si>
    <t>11</t>
  </si>
  <si>
    <t>12</t>
  </si>
  <si>
    <t>13</t>
  </si>
  <si>
    <t>14</t>
  </si>
  <si>
    <t>15=(11+12+13+14)</t>
  </si>
  <si>
    <t>16=(5-10)</t>
  </si>
  <si>
    <t>17</t>
  </si>
  <si>
    <t>18</t>
  </si>
  <si>
    <t>SUMMARY</t>
  </si>
  <si>
    <t>A. AGENCY SPECIFIC BUDGET</t>
  </si>
  <si>
    <t>Personnel Services</t>
  </si>
  <si>
    <t>Representation Allowance (RA)</t>
  </si>
  <si>
    <t>5010202000</t>
  </si>
  <si>
    <t>Transportation Allowance (TA)</t>
  </si>
  <si>
    <t>5010203001</t>
  </si>
  <si>
    <t>Honoraria - Civilian</t>
  </si>
  <si>
    <t>5010210001</t>
  </si>
  <si>
    <t>Maintenance and Other Operating Expenses</t>
  </si>
  <si>
    <t>Traveling Expenses - Local</t>
  </si>
  <si>
    <t>5020101000</t>
  </si>
  <si>
    <t>Traveling Expenses - Foreign</t>
  </si>
  <si>
    <t>5020102000</t>
  </si>
  <si>
    <t>Training Expenses</t>
  </si>
  <si>
    <t>5020201002</t>
  </si>
  <si>
    <t>Scholarship Grants/Expenses</t>
  </si>
  <si>
    <t>5020202000</t>
  </si>
  <si>
    <t>Office Supplies Expenses</t>
  </si>
  <si>
    <t>5020301002</t>
  </si>
  <si>
    <t>Accountable Forms Expenses</t>
  </si>
  <si>
    <t>5020302000</t>
  </si>
  <si>
    <t>Drugs and Medicines Expenses</t>
  </si>
  <si>
    <t>5020307000</t>
  </si>
  <si>
    <t>Medical, Dental and Laboratory Supplies Expenses</t>
  </si>
  <si>
    <t>5020308000</t>
  </si>
  <si>
    <t>Fuel, Oil and Lubricants Expenses</t>
  </si>
  <si>
    <t>5020309000</t>
  </si>
  <si>
    <t>Agricultural and Marine Supplies Expenses</t>
  </si>
  <si>
    <t>5020310000</t>
  </si>
  <si>
    <t>Textbooks and Instructional Materials Expenses</t>
  </si>
  <si>
    <t>5020311001</t>
  </si>
  <si>
    <t>Chemical and Filtering Supplies Expenses</t>
  </si>
  <si>
    <t>5020313000</t>
  </si>
  <si>
    <t>Semi-Expendable Machinery and Equipment Expenses</t>
  </si>
  <si>
    <t>5020321000</t>
  </si>
  <si>
    <t>Office Equipment</t>
  </si>
  <si>
    <t>5020321002</t>
  </si>
  <si>
    <t>5020321003</t>
  </si>
  <si>
    <t>5020321007</t>
  </si>
  <si>
    <t>5020321008</t>
  </si>
  <si>
    <t>Medical Equipment</t>
  </si>
  <si>
    <t>5020321010</t>
  </si>
  <si>
    <t>Sports Equipment</t>
  </si>
  <si>
    <t>5020321012</t>
  </si>
  <si>
    <t>Technical and Scientific Equipment</t>
  </si>
  <si>
    <t>5020321013</t>
  </si>
  <si>
    <t>Other Machinery and Equipment</t>
  </si>
  <si>
    <t>5020321099</t>
  </si>
  <si>
    <t>Furniture and Fixtures</t>
  </si>
  <si>
    <t>5020322001</t>
  </si>
  <si>
    <t>Books</t>
  </si>
  <si>
    <t>5020322002</t>
  </si>
  <si>
    <t>Other Supplies and Materials Expenses</t>
  </si>
  <si>
    <t>5020399000</t>
  </si>
  <si>
    <t>Water Expenses</t>
  </si>
  <si>
    <t>5020401000</t>
  </si>
  <si>
    <t>Electricity Expenses</t>
  </si>
  <si>
    <t>5020402000</t>
  </si>
  <si>
    <t>Postage and Courier Services</t>
  </si>
  <si>
    <t>5020501000</t>
  </si>
  <si>
    <t>5020502001</t>
  </si>
  <si>
    <t>5020502002</t>
  </si>
  <si>
    <t>Internet Subscription Expenses</t>
  </si>
  <si>
    <t>5020503000</t>
  </si>
  <si>
    <t>Cable, Satellite, Telegraph and Radio Expenses</t>
  </si>
  <si>
    <t>5020504000</t>
  </si>
  <si>
    <t>Rewards and Incentives</t>
  </si>
  <si>
    <t>5020601002</t>
  </si>
  <si>
    <t>Prizes</t>
  </si>
  <si>
    <t>5020602000</t>
  </si>
  <si>
    <t>Research, Exploration and Development Expenses</t>
  </si>
  <si>
    <t>5020702002</t>
  </si>
  <si>
    <t>5021101000</t>
  </si>
  <si>
    <t>Legal Services</t>
  </si>
  <si>
    <t>Auditing Services</t>
  </si>
  <si>
    <t>5021102000</t>
  </si>
  <si>
    <t>Consultancy Services</t>
  </si>
  <si>
    <t>5021103002</t>
  </si>
  <si>
    <t>Other Professional Services</t>
  </si>
  <si>
    <t>5021199000</t>
  </si>
  <si>
    <t>Security Services</t>
  </si>
  <si>
    <t>5021203000</t>
  </si>
  <si>
    <t>Other General Services</t>
  </si>
  <si>
    <t>5021299099</t>
  </si>
  <si>
    <t>5021304001</t>
  </si>
  <si>
    <t>School Buildings</t>
  </si>
  <si>
    <t>5021304002</t>
  </si>
  <si>
    <t>Other Structures</t>
  </si>
  <si>
    <t>5021304099</t>
  </si>
  <si>
    <t>5021305002</t>
  </si>
  <si>
    <t>Information and Communication Technology Equipment</t>
  </si>
  <si>
    <t>5021305003</t>
  </si>
  <si>
    <t>5021305011</t>
  </si>
  <si>
    <t>5021305013</t>
  </si>
  <si>
    <t>5021305099</t>
  </si>
  <si>
    <t>Motor Vehicles</t>
  </si>
  <si>
    <t>5021306001</t>
  </si>
  <si>
    <t>5021307000</t>
  </si>
  <si>
    <t>Repairs and Maintenance -  Furniture and Fixtures</t>
  </si>
  <si>
    <t>Repairs and Maintenance - Other Property, Plant and Equipment</t>
  </si>
  <si>
    <t>Other Property, Plant and Equipment</t>
  </si>
  <si>
    <t>5021399099</t>
  </si>
  <si>
    <t>Taxes, Duties and Licenses</t>
  </si>
  <si>
    <t>5021501001</t>
  </si>
  <si>
    <t>Fidelity Bond Premiums</t>
  </si>
  <si>
    <t>5021502000</t>
  </si>
  <si>
    <t>Insurance Expenses</t>
  </si>
  <si>
    <t>5021503000</t>
  </si>
  <si>
    <t>Labor and Wages</t>
  </si>
  <si>
    <t>5021601000</t>
  </si>
  <si>
    <t>Other Maintenance and Operating Expenses</t>
  </si>
  <si>
    <t>5029900000</t>
  </si>
  <si>
    <t>Advertising Expenses</t>
  </si>
  <si>
    <t>5029901000</t>
  </si>
  <si>
    <t>Printing and Publication Expenses</t>
  </si>
  <si>
    <t>5029902000</t>
  </si>
  <si>
    <t>Representation Expenses</t>
  </si>
  <si>
    <t>5029903000</t>
  </si>
  <si>
    <t>Transportation and Delivery Expenses</t>
  </si>
  <si>
    <t>5029904000</t>
  </si>
  <si>
    <t>Rents - Motor Vehicles</t>
  </si>
  <si>
    <t>5029905003</t>
  </si>
  <si>
    <t>Rents - Equipment</t>
  </si>
  <si>
    <t>5029905004</t>
  </si>
  <si>
    <t>Membership Dues and Contributions to Organizations</t>
  </si>
  <si>
    <t>5029906000</t>
  </si>
  <si>
    <t>Subscription Expenses</t>
  </si>
  <si>
    <t>5029907000</t>
  </si>
  <si>
    <t>Other Subscription Expenses</t>
  </si>
  <si>
    <t>5029907099</t>
  </si>
  <si>
    <t>5029999099</t>
  </si>
  <si>
    <t>Capital Outlays</t>
  </si>
  <si>
    <t>Other Land Improvements</t>
  </si>
  <si>
    <t>5060402099</t>
  </si>
  <si>
    <t>Water Supply Systems</t>
  </si>
  <si>
    <t>5060403004</t>
  </si>
  <si>
    <t>Power Supply Systems</t>
  </si>
  <si>
    <t>5060403005</t>
  </si>
  <si>
    <t>5060404002</t>
  </si>
  <si>
    <t>5060404099</t>
  </si>
  <si>
    <t>Machinery</t>
  </si>
  <si>
    <t>5060405001</t>
  </si>
  <si>
    <t>5060405002</t>
  </si>
  <si>
    <t>5060405003</t>
  </si>
  <si>
    <t>Communication Equipment</t>
  </si>
  <si>
    <t>5060405007</t>
  </si>
  <si>
    <t>5060405011</t>
  </si>
  <si>
    <t>5060405013</t>
  </si>
  <si>
    <t>5060405014</t>
  </si>
  <si>
    <t>ICT Software</t>
  </si>
  <si>
    <t>5060405015</t>
  </si>
  <si>
    <t>5060405099</t>
  </si>
  <si>
    <t>Transportation Equipment Outlay</t>
  </si>
  <si>
    <t>5060406000</t>
  </si>
  <si>
    <t>5060406001</t>
  </si>
  <si>
    <t>5060407001</t>
  </si>
  <si>
    <t>5060407002</t>
  </si>
  <si>
    <t>5060409099</t>
  </si>
  <si>
    <t>GRAND TOTAL</t>
  </si>
  <si>
    <t>Certified Correct:</t>
  </si>
  <si>
    <t>Recommending Approval By:</t>
  </si>
  <si>
    <t>Approved By:</t>
  </si>
  <si>
    <t>NORMAN V. CORDOVERO</t>
  </si>
  <si>
    <t>NOE D. DASIG, JR., CPA, DBA</t>
  </si>
  <si>
    <t>MYLENE B. ESTEBAL, CPA, DPA</t>
  </si>
  <si>
    <t>BOBBY D. GERARDO, RME, REE, D.ENG.</t>
  </si>
  <si>
    <t>Budget Officer</t>
  </si>
  <si>
    <t>SAO / Acting Accountant</t>
  </si>
  <si>
    <t>Chief Administrative Officer (Finance)</t>
  </si>
  <si>
    <t>University President</t>
  </si>
  <si>
    <t>As at the Quarter Ending March 31, 2024</t>
  </si>
  <si>
    <t>Repairs and Maintenance - Motor Vehicles</t>
  </si>
  <si>
    <t>Repairs and Maintenance - Other Machinery and Equipment</t>
  </si>
  <si>
    <t>Repairs and Maintenance - Sports Equipment</t>
  </si>
  <si>
    <t>Repairs and Maintenance - Medical Equipment</t>
  </si>
  <si>
    <t>Repairs and Maintenance - Information and Communication Technology Equipment</t>
  </si>
  <si>
    <t>Repairs and Maintenance - Office Equipment</t>
  </si>
  <si>
    <t>Repairs and Maintenance - Other Structures</t>
  </si>
  <si>
    <t>Repairs and Maintenance - School Buildings</t>
  </si>
  <si>
    <t>Repairs and Maintenance - Buildings</t>
  </si>
  <si>
    <t>Telephone Expenses - Mobile</t>
  </si>
  <si>
    <t>Telephone Expenses - Landline</t>
  </si>
  <si>
    <t>Semi-Expendable Furniture and Fixtures</t>
  </si>
  <si>
    <t>Semi-Expendable Books</t>
  </si>
  <si>
    <t>Semi-Expendable Office Equipment</t>
  </si>
  <si>
    <t>Semi-Expendable Information and Communications Technology Equipment</t>
  </si>
  <si>
    <t>Semi-Expendable Communications Equipment</t>
  </si>
  <si>
    <t>Semi-Expendable Disaster Response and Rescue Equipment</t>
  </si>
  <si>
    <t>Semi-Expendable Medical Equipment</t>
  </si>
  <si>
    <t>Semi-Expendable Sports Equipment</t>
  </si>
  <si>
    <t>Semi-Expendable Technical and Scientific Equipment</t>
  </si>
  <si>
    <t>Semi-Expendable Other Machinery and Equipment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</si>
  <si>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</si>
  <si>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</si>
  <si>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</si>
  <si>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</si>
  <si>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</si>
  <si>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</si>
  <si>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</si>
  <si>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</si>
  <si>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</si>
  <si>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</si>
  <si>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</si>
  <si>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</si>
  <si>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Date: January 29, 2024</t>
  </si>
  <si>
    <t>FAR No. 2</t>
  </si>
  <si>
    <t>STATEMENT OF APPROVED BUDGET, UTILIZATIONS, DISBURSEMENTS AND BALANCES</t>
  </si>
  <si>
    <t>General Administration and Support</t>
  </si>
  <si>
    <t>100000000000000</t>
  </si>
  <si>
    <t>General Management and Supervision</t>
  </si>
  <si>
    <t>100000100001000</t>
  </si>
  <si>
    <t>PS</t>
  </si>
  <si>
    <t>MOOE</t>
  </si>
  <si>
    <t>CO</t>
  </si>
  <si>
    <t>Support to Operations</t>
  </si>
  <si>
    <t>200000000000000</t>
  </si>
  <si>
    <t>Auxiliary Services</t>
  </si>
  <si>
    <t>200000100001000</t>
  </si>
  <si>
    <t>Operations</t>
  </si>
  <si>
    <t>300000000000000</t>
  </si>
  <si>
    <t>OO : Relevant and quality tertiary education ensured to achieve inclusive growth and access of poor but deserving students to quality tertiary education increased</t>
  </si>
  <si>
    <t>310000000000000</t>
  </si>
  <si>
    <t>HIGHER EDUCATION PROGRAM</t>
  </si>
  <si>
    <t>310100000000000</t>
  </si>
  <si>
    <t>Provision of Higher Education Services</t>
  </si>
  <si>
    <t>310100100002000</t>
  </si>
  <si>
    <t>OO : Higher education research improved to promote economic productivity and innovation</t>
  </si>
  <si>
    <t>320000000000000</t>
  </si>
  <si>
    <t>ADVANCED EDUCATION PROGRAM</t>
  </si>
  <si>
    <t>320100000000000</t>
  </si>
  <si>
    <t>Provision of Advanced Education Services</t>
  </si>
  <si>
    <t>320100100001000</t>
  </si>
  <si>
    <t>RESEARCH PROGRAM</t>
  </si>
  <si>
    <t>320200000000000</t>
  </si>
  <si>
    <t>Conduct of Research Services</t>
  </si>
  <si>
    <t>320200100001000</t>
  </si>
  <si>
    <t>OO : Community engagement increased</t>
  </si>
  <si>
    <t>330000000000000</t>
  </si>
  <si>
    <t>TECHNICAL ADVISORY EXTENSION PROGRAM</t>
  </si>
  <si>
    <t>330100000000000</t>
  </si>
  <si>
    <t>Provision of Extension Services</t>
  </si>
  <si>
    <t>330100100001000</t>
  </si>
  <si>
    <t>Northern Iloilo State University - Main Campus</t>
  </si>
  <si>
    <t xml:space="preserve">Date: January 29, 2024 </t>
  </si>
  <si>
    <t>-</t>
  </si>
  <si>
    <t>Printing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</si>
</sst>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(#,##0.00\)"/>
  </numFmts>
  <fonts count="11">
    <font>
      <sz val="11"/>
      <color theme="1"/>
      <name val="Calibri"/>
      <family val="2"/>
      <scheme val="minor"/>
    </font>
    <font>
      <b/>
      <sz val="8"/>
      <color rgb="FF000000"/>
      <name val="SansSerif"/>
      <family val="2"/>
    </font>
    <font>
      <b/>
      <sz val="12"/>
      <color rgb="FF000000"/>
      <name val="SansSerif"/>
      <family val="2"/>
    </font>
    <font>
      <b/>
      <sz val="10"/>
      <color rgb="FF000000"/>
      <name val="SansSerif"/>
      <family val="2"/>
    </font>
    <font>
      <b/>
      <sz val="9.5"/>
      <color rgb="FF000000"/>
      <name val="SansSerif"/>
      <family val="2"/>
    </font>
    <font>
      <b/>
      <sz val="6"/>
      <color rgb="FF000000"/>
      <name val="SansSerif"/>
      <family val="2"/>
    </font>
    <font>
      <b/>
      <sz val="7"/>
      <color rgb="FF000000"/>
      <name val="SansSerif"/>
      <family val="2"/>
    </font>
    <font>
      <b/>
      <sz val="6.5"/>
      <color rgb="FF000000"/>
      <name val="SansSerif"/>
      <family val="2"/>
    </font>
    <font>
      <sz val="10"/>
      <color rgb="FF000000"/>
      <name val="SansSerif"/>
      <family val="2"/>
    </font>
    <font>
      <sz val="7"/>
      <color rgb="FF000000"/>
      <name val="SansSerif"/>
      <family val="2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medium">
        <color rgb="FFA6A6A6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 applyAlignment="1" applyProtection="1">
      <alignment wrapText="1"/>
      <protection locked="0"/>
    </xf>
    <xf numFmtId="0" fontId="3" fillId="5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8" fillId="13" borderId="2" xfId="0" applyFont="1" applyFill="1" applyBorder="1" applyAlignment="1">
      <alignment horizontal="left" vertical="top" wrapText="1"/>
    </xf>
    <xf numFmtId="0" fontId="3" fillId="14" borderId="2" xfId="0" applyFont="1" applyFill="1" applyBorder="1" applyAlignment="1">
      <alignment horizontal="left" vertical="top" wrapText="1"/>
    </xf>
    <xf numFmtId="0" fontId="9" fillId="17" borderId="2" xfId="0" applyFont="1" applyFill="1" applyBorder="1" applyAlignment="1">
      <alignment horizontal="center" vertical="center" wrapText="1"/>
    </xf>
    <xf numFmtId="164" fontId="9" fillId="18" borderId="2" xfId="0" applyNumberFormat="1" applyFont="1" applyFill="1" applyBorder="1" applyAlignment="1">
      <alignment horizontal="right" vertical="center" wrapText="1"/>
    </xf>
    <xf numFmtId="0" fontId="0" fillId="21" borderId="1" xfId="0" applyFill="1" applyBorder="1" applyAlignment="1" applyProtection="1">
      <alignment wrapText="1"/>
      <protection locked="0"/>
    </xf>
    <xf numFmtId="164" fontId="6" fillId="15" borderId="2" xfId="0" applyNumberFormat="1" applyFont="1" applyFill="1" applyBorder="1" applyAlignment="1">
      <alignment horizontal="right" vertical="center" wrapText="1"/>
    </xf>
    <xf numFmtId="0" fontId="10" fillId="2" borderId="0" xfId="0" applyFont="1" applyFill="1" applyAlignment="1" applyProtection="1">
      <alignment wrapText="1"/>
      <protection locked="0"/>
    </xf>
    <xf numFmtId="0" fontId="10" fillId="21" borderId="1" xfId="0" applyFont="1" applyFill="1" applyBorder="1" applyAlignment="1" applyProtection="1">
      <alignment wrapText="1"/>
      <protection locked="0"/>
    </xf>
    <xf numFmtId="0" fontId="10" fillId="0" borderId="0" xfId="0" applyFont="1"/>
    <xf numFmtId="0" fontId="0" fillId="23" borderId="1" xfId="0" applyFill="1" applyBorder="1" applyAlignment="1" applyProtection="1">
      <alignment wrapText="1"/>
      <protection locked="0"/>
    </xf>
    <xf numFmtId="0" fontId="6" fillId="23" borderId="2" xfId="0" applyFont="1" applyFill="1" applyBorder="1" applyAlignment="1">
      <alignment horizontal="center" vertical="center" wrapText="1"/>
    </xf>
    <xf numFmtId="0" fontId="8" fillId="23" borderId="2" xfId="0" applyFont="1" applyFill="1" applyBorder="1" applyAlignment="1">
      <alignment horizontal="left" vertical="top" wrapText="1"/>
    </xf>
    <xf numFmtId="164" fontId="6" fillId="23" borderId="2" xfId="0" applyNumberFormat="1" applyFont="1" applyFill="1" applyBorder="1" applyAlignment="1">
      <alignment horizontal="right" vertical="center" wrapText="1"/>
    </xf>
    <xf numFmtId="164" fontId="9" fillId="23" borderId="2" xfId="0" applyNumberFormat="1" applyFont="1" applyFill="1" applyBorder="1" applyAlignment="1">
      <alignment horizontal="right" vertical="center" wrapText="1"/>
    </xf>
    <xf numFmtId="0" fontId="0" fillId="23" borderId="0" xfId="0" applyFill="1"/>
    <xf numFmtId="0" fontId="9" fillId="22" borderId="1" xfId="0" applyFont="1" applyFill="1" applyBorder="1" applyAlignment="1">
      <alignment horizontal="left" vertical="top"/>
    </xf>
    <xf numFmtId="0" fontId="9" fillId="22" borderId="1" xfId="0" applyFont="1" applyFill="1" applyBorder="1" applyAlignment="1">
      <alignment vertical="top" wrapText="1"/>
    </xf>
    <xf numFmtId="0" fontId="0" fillId="22" borderId="1" xfId="0" applyFill="1" applyBorder="1" applyAlignment="1" applyProtection="1">
      <alignment wrapText="1"/>
      <protection locked="0"/>
    </xf>
    <xf numFmtId="0" fontId="3" fillId="22" borderId="1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6" fillId="22" borderId="2" xfId="0" applyFont="1" applyFill="1" applyBorder="1" applyAlignment="1">
      <alignment horizontal="center" vertical="center" wrapText="1"/>
    </xf>
    <xf numFmtId="0" fontId="7" fillId="22" borderId="2" xfId="0" applyFont="1" applyFill="1" applyBorder="1" applyAlignment="1">
      <alignment horizontal="center" vertical="center" wrapText="1"/>
    </xf>
    <xf numFmtId="164" fontId="6" fillId="22" borderId="2" xfId="0" applyNumberFormat="1" applyFont="1" applyFill="1" applyBorder="1" applyAlignment="1">
      <alignment horizontal="right" vertical="center" wrapText="1"/>
    </xf>
    <xf numFmtId="0" fontId="9" fillId="22" borderId="2" xfId="0" applyFont="1" applyFill="1" applyBorder="1" applyAlignment="1">
      <alignment horizontal="center" vertical="center" wrapText="1"/>
    </xf>
    <xf numFmtId="164" fontId="9" fillId="22" borderId="2" xfId="0" applyNumberFormat="1" applyFont="1" applyFill="1" applyBorder="1" applyAlignment="1">
      <alignment horizontal="right" vertical="center" wrapText="1"/>
    </xf>
    <xf numFmtId="0" fontId="0" fillId="23" borderId="0" xfId="0" applyFill="1" applyAlignment="1" applyProtection="1">
      <alignment wrapText="1"/>
      <protection locked="0"/>
    </xf>
    <xf numFmtId="0" fontId="9" fillId="23" borderId="1" xfId="0" applyFont="1" applyFill="1" applyBorder="1" applyAlignment="1">
      <alignment vertical="top" wrapText="1"/>
    </xf>
    <xf numFmtId="0" fontId="6" fillId="23" borderId="1" xfId="0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wrapText="1"/>
    </xf>
    <xf numFmtId="0" fontId="9" fillId="23" borderId="1" xfId="0" applyFont="1" applyFill="1" applyBorder="1" applyAlignment="1">
      <alignment horizontal="left" vertical="top" wrapText="1"/>
    </xf>
    <xf numFmtId="0" fontId="9" fillId="2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23" borderId="4" xfId="0" applyFont="1" applyFill="1" applyBorder="1" applyAlignment="1">
      <alignment horizontal="center" vertical="center" wrapText="1"/>
    </xf>
    <xf numFmtId="0" fontId="1" fillId="23" borderId="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1" fillId="23" borderId="2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22" borderId="1" xfId="0" applyFont="1" applyFill="1" applyBorder="1" applyAlignment="1">
      <alignment horizontal="left" vertical="top" wrapText="1"/>
    </xf>
    <xf numFmtId="0" fontId="6" fillId="19" borderId="1" xfId="0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wrapText="1"/>
    </xf>
    <xf numFmtId="0" fontId="9" fillId="22" borderId="2" xfId="0" applyFont="1" applyFill="1" applyBorder="1" applyAlignment="1">
      <alignment horizontal="left" vertical="center" wrapText="1"/>
    </xf>
    <xf numFmtId="0" fontId="9" fillId="22" borderId="1" xfId="0" applyFont="1" applyFill="1" applyBorder="1" applyAlignment="1">
      <alignment horizontal="left" wrapText="1"/>
    </xf>
    <xf numFmtId="0" fontId="0" fillId="22" borderId="3" xfId="0" applyFill="1" applyBorder="1" applyAlignment="1" applyProtection="1">
      <alignment wrapText="1"/>
      <protection locked="0"/>
    </xf>
    <xf numFmtId="0" fontId="6" fillId="22" borderId="1" xfId="0" applyFont="1" applyFill="1" applyBorder="1" applyAlignment="1">
      <alignment horizontal="left" vertical="center" wrapText="1"/>
    </xf>
    <xf numFmtId="0" fontId="6" fillId="22" borderId="2" xfId="0" applyFont="1" applyFill="1" applyBorder="1" applyAlignment="1">
      <alignment horizontal="left" vertical="center" wrapText="1"/>
    </xf>
    <xf numFmtId="0" fontId="6" fillId="22" borderId="2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left" vertical="center" wrapText="1"/>
    </xf>
    <xf numFmtId="0" fontId="3" fillId="22" borderId="2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left" vertical="center" wrapText="1"/>
    </xf>
    <xf numFmtId="0" fontId="1" fillId="22" borderId="1" xfId="0" applyFont="1" applyFill="1" applyBorder="1" applyAlignment="1">
      <alignment horizontal="right" vertical="center" wrapText="1"/>
    </xf>
    <xf numFmtId="0" fontId="2" fillId="2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/>
  </sheetPr>
  <dimension ref="A1:AW117"/>
  <sheetViews>
    <sheetView zoomScale="130" zoomScaleNormal="130" zoomScaleSheetLayoutView="100" workbookViewId="0">
      <pane xSplit="7" ySplit="15" topLeftCell="AP106" activePane="bottomRight" state="frozen"/>
      <selection pane="topRight" activeCell="H1" sqref="H1"/>
      <selection pane="bottomLeft" activeCell="A16" sqref="A16"/>
      <selection pane="bottomRight" activeCell="AQ115" sqref="AQ115"/>
    </sheetView>
  </sheetViews>
  <sheetFormatPr defaultRowHeight="15"/>
  <cols>
    <col min="1" max="1" width="1.7109375" customWidth="1"/>
    <col min="2" max="2" width="6.7109375" customWidth="1"/>
    <col min="3" max="3" width="5" customWidth="1"/>
    <col min="4" max="4" width="12.42578125" customWidth="1"/>
    <col min="5" max="5" width="1" customWidth="1"/>
    <col min="6" max="6" width="6.42578125" customWidth="1"/>
    <col min="7" max="7" width="10" customWidth="1"/>
    <col min="8" max="8" width="11.7109375" customWidth="1"/>
    <col min="9" max="9" width="11.28515625" style="21" customWidth="1"/>
    <col min="10" max="10" width="12" customWidth="1"/>
    <col min="11" max="11" width="12.42578125" customWidth="1"/>
    <col min="12" max="12" width="10.5703125" customWidth="1"/>
    <col min="13" max="15" width="10.5703125" style="21" customWidth="1"/>
    <col min="16" max="16" width="12.42578125" customWidth="1"/>
    <col min="17" max="19" width="10.5703125" style="21" customWidth="1"/>
    <col min="20" max="20" width="11" customWidth="1"/>
    <col min="21" max="23" width="10.5703125" style="21" customWidth="1"/>
    <col min="24" max="24" width="10.140625" customWidth="1"/>
    <col min="25" max="27" width="10.5703125" style="21" customWidth="1"/>
    <col min="28" max="28" width="12.42578125" customWidth="1"/>
    <col min="29" max="29" width="10.7109375" customWidth="1"/>
    <col min="30" max="32" width="10.5703125" style="21" customWidth="1"/>
    <col min="33" max="33" width="12.42578125" customWidth="1"/>
    <col min="34" max="36" width="10.5703125" style="21" customWidth="1"/>
    <col min="37" max="37" width="12" customWidth="1"/>
    <col min="38" max="40" width="10.5703125" style="21" customWidth="1"/>
    <col min="41" max="41" width="11.85546875" customWidth="1"/>
    <col min="42" max="44" width="10.5703125" style="21" customWidth="1"/>
    <col min="45" max="45" width="12.42578125" customWidth="1"/>
    <col min="46" max="46" width="12.7109375" customWidth="1"/>
    <col min="47" max="47" width="12.42578125" customWidth="1"/>
    <col min="48" max="48" width="12" customWidth="1"/>
    <col min="49" max="49" width="1.7109375" customWidth="1"/>
  </cols>
  <sheetData>
    <row r="1" spans="1:49" ht="10.15" customHeight="1">
      <c r="A1" s="1"/>
      <c r="B1" s="1"/>
      <c r="C1" s="1"/>
      <c r="D1" s="1"/>
      <c r="E1" s="1"/>
      <c r="F1" s="1"/>
      <c r="G1" s="1"/>
      <c r="H1" s="1"/>
      <c r="I1" s="32"/>
      <c r="J1" s="1"/>
      <c r="K1" s="1"/>
      <c r="L1" s="1"/>
      <c r="M1" s="16"/>
      <c r="N1" s="16"/>
      <c r="O1" s="16"/>
      <c r="P1" s="1"/>
      <c r="Q1" s="16"/>
      <c r="R1" s="16"/>
      <c r="S1" s="16"/>
      <c r="T1" s="1"/>
      <c r="U1" s="16"/>
      <c r="V1" s="16"/>
      <c r="W1" s="16"/>
      <c r="X1" s="1"/>
      <c r="Y1" s="16"/>
      <c r="Z1" s="16"/>
      <c r="AA1" s="16"/>
      <c r="AB1" s="1"/>
      <c r="AC1" s="1"/>
      <c r="AD1" s="16"/>
      <c r="AE1" s="16"/>
      <c r="AF1" s="16"/>
      <c r="AG1" s="1"/>
      <c r="AH1" s="16"/>
      <c r="AI1" s="16"/>
      <c r="AJ1" s="16"/>
      <c r="AK1" s="1"/>
      <c r="AL1" s="16"/>
      <c r="AM1" s="16"/>
      <c r="AN1" s="16"/>
      <c r="AO1" s="1"/>
      <c r="AP1" s="16"/>
      <c r="AQ1" s="16"/>
      <c r="AR1" s="16"/>
      <c r="AS1" s="1"/>
      <c r="AT1" s="1"/>
      <c r="AU1" s="1"/>
      <c r="AV1" s="1"/>
      <c r="AW1" s="1"/>
    </row>
    <row r="2" spans="1:49" ht="19.899999999999999" customHeight="1">
      <c r="A2" s="1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1"/>
    </row>
    <row r="3" spans="1:49" ht="19.899999999999999" customHeight="1">
      <c r="A3" s="1"/>
      <c r="B3" s="39" t="s">
        <v>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1"/>
    </row>
    <row r="4" spans="1:49" ht="19.899999999999999" customHeight="1">
      <c r="A4" s="1"/>
      <c r="B4" s="39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1"/>
    </row>
    <row r="5" spans="1:49" ht="19.899999999999999" customHeight="1">
      <c r="A5" s="1"/>
      <c r="B5" s="39" t="s">
        <v>221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1"/>
    </row>
    <row r="6" spans="1:49" ht="10.15" customHeight="1">
      <c r="A6" s="1"/>
      <c r="B6" s="1"/>
      <c r="C6" s="1"/>
      <c r="D6" s="1"/>
      <c r="E6" s="1"/>
      <c r="F6" s="1"/>
      <c r="G6" s="1"/>
      <c r="H6" s="1"/>
      <c r="I6" s="32"/>
      <c r="J6" s="1"/>
      <c r="K6" s="1"/>
      <c r="L6" s="1"/>
      <c r="M6" s="16"/>
      <c r="N6" s="16"/>
      <c r="O6" s="16"/>
      <c r="P6" s="1"/>
      <c r="Q6" s="16"/>
      <c r="R6" s="16"/>
      <c r="S6" s="16"/>
      <c r="T6" s="1"/>
      <c r="U6" s="16"/>
      <c r="V6" s="16"/>
      <c r="W6" s="16"/>
      <c r="X6" s="1"/>
      <c r="Y6" s="16"/>
      <c r="Z6" s="16"/>
      <c r="AA6" s="16"/>
      <c r="AB6" s="1"/>
      <c r="AC6" s="1"/>
      <c r="AD6" s="16"/>
      <c r="AE6" s="16"/>
      <c r="AF6" s="16"/>
      <c r="AG6" s="1"/>
      <c r="AH6" s="16"/>
      <c r="AI6" s="16"/>
      <c r="AJ6" s="16"/>
      <c r="AK6" s="1"/>
      <c r="AL6" s="16"/>
      <c r="AM6" s="16"/>
      <c r="AN6" s="16"/>
      <c r="AO6" s="1"/>
      <c r="AP6" s="16"/>
      <c r="AQ6" s="16"/>
      <c r="AR6" s="16"/>
      <c r="AS6" s="1"/>
      <c r="AT6" s="1"/>
      <c r="AU6" s="1"/>
      <c r="AV6" s="1"/>
      <c r="AW6" s="1"/>
    </row>
    <row r="7" spans="1:49" ht="15" customHeight="1">
      <c r="A7" s="1"/>
      <c r="B7" s="40" t="s">
        <v>3</v>
      </c>
      <c r="C7" s="40"/>
      <c r="D7" s="40"/>
      <c r="E7" s="2" t="s">
        <v>4</v>
      </c>
      <c r="F7" s="40" t="s">
        <v>5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1"/>
    </row>
    <row r="8" spans="1:49" ht="15" customHeight="1">
      <c r="A8" s="1"/>
      <c r="B8" s="40" t="s">
        <v>6</v>
      </c>
      <c r="C8" s="40"/>
      <c r="D8" s="40"/>
      <c r="E8" s="2" t="s">
        <v>4</v>
      </c>
      <c r="F8" s="40" t="s">
        <v>293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1"/>
    </row>
    <row r="9" spans="1:49" ht="15" customHeight="1">
      <c r="A9" s="1"/>
      <c r="B9" s="40" t="s">
        <v>7</v>
      </c>
      <c r="C9" s="40"/>
      <c r="D9" s="40"/>
      <c r="E9" s="2" t="s">
        <v>4</v>
      </c>
      <c r="F9" s="40" t="s">
        <v>8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1"/>
    </row>
    <row r="10" spans="1:49" ht="15" customHeight="1">
      <c r="A10" s="1"/>
      <c r="B10" s="43" t="s">
        <v>9</v>
      </c>
      <c r="C10" s="43"/>
      <c r="D10" s="43"/>
      <c r="E10" s="2" t="s">
        <v>4</v>
      </c>
      <c r="F10" s="40" t="s">
        <v>10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1"/>
    </row>
    <row r="11" spans="1:49" ht="15" customHeight="1">
      <c r="A11" s="1"/>
      <c r="B11" s="40" t="s">
        <v>11</v>
      </c>
      <c r="C11" s="40"/>
      <c r="D11" s="40"/>
      <c r="E11" s="2" t="s">
        <v>4</v>
      </c>
      <c r="F11" s="40" t="s">
        <v>12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1"/>
    </row>
    <row r="12" spans="1:49" ht="15" customHeight="1">
      <c r="A12" s="1"/>
      <c r="B12" s="1"/>
      <c r="C12" s="1"/>
      <c r="D12" s="1"/>
      <c r="E12" s="1"/>
      <c r="F12" s="40" t="s">
        <v>13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1"/>
    </row>
    <row r="13" spans="1:49" ht="15" customHeight="1">
      <c r="A13" s="1"/>
      <c r="B13" s="45" t="s">
        <v>14</v>
      </c>
      <c r="C13" s="45"/>
      <c r="D13" s="45"/>
      <c r="E13" s="45"/>
      <c r="F13" s="45"/>
      <c r="G13" s="45"/>
      <c r="H13" s="44" t="s">
        <v>15</v>
      </c>
      <c r="I13" s="44" t="s">
        <v>16</v>
      </c>
      <c r="J13" s="44"/>
      <c r="K13" s="44"/>
      <c r="L13" s="44" t="s">
        <v>17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 t="s">
        <v>18</v>
      </c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19</v>
      </c>
      <c r="AU13" s="44"/>
      <c r="AV13" s="44"/>
      <c r="AW13" s="1"/>
    </row>
    <row r="14" spans="1:49" ht="25.15" customHeight="1">
      <c r="A14" s="1"/>
      <c r="B14" s="45"/>
      <c r="C14" s="45"/>
      <c r="D14" s="45"/>
      <c r="E14" s="45"/>
      <c r="F14" s="45"/>
      <c r="G14" s="45"/>
      <c r="H14" s="44"/>
      <c r="I14" s="48" t="s">
        <v>20</v>
      </c>
      <c r="J14" s="44" t="s">
        <v>21</v>
      </c>
      <c r="K14" s="44" t="s">
        <v>22</v>
      </c>
      <c r="L14" s="44" t="s">
        <v>23</v>
      </c>
      <c r="M14" s="41" t="s">
        <v>243</v>
      </c>
      <c r="N14" s="41" t="s">
        <v>244</v>
      </c>
      <c r="O14" s="41" t="s">
        <v>245</v>
      </c>
      <c r="P14" s="44" t="s">
        <v>24</v>
      </c>
      <c r="Q14" s="41" t="s">
        <v>246</v>
      </c>
      <c r="R14" s="41" t="s">
        <v>247</v>
      </c>
      <c r="S14" s="41" t="s">
        <v>248</v>
      </c>
      <c r="T14" s="44" t="s">
        <v>25</v>
      </c>
      <c r="U14" s="41" t="s">
        <v>249</v>
      </c>
      <c r="V14" s="41" t="s">
        <v>250</v>
      </c>
      <c r="W14" s="41" t="s">
        <v>251</v>
      </c>
      <c r="X14" s="44" t="s">
        <v>26</v>
      </c>
      <c r="Y14" s="41" t="s">
        <v>252</v>
      </c>
      <c r="Z14" s="41" t="s">
        <v>253</v>
      </c>
      <c r="AA14" s="41" t="s">
        <v>254</v>
      </c>
      <c r="AB14" s="44" t="s">
        <v>27</v>
      </c>
      <c r="AC14" s="44" t="s">
        <v>23</v>
      </c>
      <c r="AD14" s="41" t="s">
        <v>243</v>
      </c>
      <c r="AE14" s="41" t="s">
        <v>244</v>
      </c>
      <c r="AF14" s="41" t="s">
        <v>245</v>
      </c>
      <c r="AG14" s="44" t="s">
        <v>24</v>
      </c>
      <c r="AH14" s="41" t="s">
        <v>246</v>
      </c>
      <c r="AI14" s="41" t="s">
        <v>247</v>
      </c>
      <c r="AJ14" s="41" t="s">
        <v>248</v>
      </c>
      <c r="AK14" s="44" t="s">
        <v>25</v>
      </c>
      <c r="AL14" s="41" t="s">
        <v>249</v>
      </c>
      <c r="AM14" s="41" t="s">
        <v>250</v>
      </c>
      <c r="AN14" s="41" t="s">
        <v>251</v>
      </c>
      <c r="AO14" s="44" t="s">
        <v>26</v>
      </c>
      <c r="AP14" s="41" t="s">
        <v>252</v>
      </c>
      <c r="AQ14" s="41" t="s">
        <v>253</v>
      </c>
      <c r="AR14" s="41" t="s">
        <v>254</v>
      </c>
      <c r="AS14" s="44" t="s">
        <v>27</v>
      </c>
      <c r="AT14" s="44" t="s">
        <v>28</v>
      </c>
      <c r="AU14" s="44" t="s">
        <v>29</v>
      </c>
      <c r="AV14" s="44"/>
      <c r="AW14" s="1"/>
    </row>
    <row r="15" spans="1:49" ht="19.899999999999999" customHeight="1">
      <c r="A15" s="1"/>
      <c r="B15" s="45"/>
      <c r="C15" s="45"/>
      <c r="D15" s="45"/>
      <c r="E15" s="45"/>
      <c r="F15" s="45"/>
      <c r="G15" s="45"/>
      <c r="H15" s="44"/>
      <c r="I15" s="48"/>
      <c r="J15" s="44"/>
      <c r="K15" s="44"/>
      <c r="L15" s="44"/>
      <c r="M15" s="42"/>
      <c r="N15" s="42"/>
      <c r="O15" s="42"/>
      <c r="P15" s="44"/>
      <c r="Q15" s="42"/>
      <c r="R15" s="42"/>
      <c r="S15" s="42"/>
      <c r="T15" s="44"/>
      <c r="U15" s="42"/>
      <c r="V15" s="42"/>
      <c r="W15" s="42"/>
      <c r="X15" s="44"/>
      <c r="Y15" s="42"/>
      <c r="Z15" s="42"/>
      <c r="AA15" s="42"/>
      <c r="AB15" s="44"/>
      <c r="AC15" s="44"/>
      <c r="AD15" s="42"/>
      <c r="AE15" s="42"/>
      <c r="AF15" s="42"/>
      <c r="AG15" s="44"/>
      <c r="AH15" s="42"/>
      <c r="AI15" s="42"/>
      <c r="AJ15" s="42"/>
      <c r="AK15" s="44"/>
      <c r="AL15" s="42"/>
      <c r="AM15" s="42"/>
      <c r="AN15" s="42"/>
      <c r="AO15" s="44"/>
      <c r="AP15" s="42"/>
      <c r="AQ15" s="42"/>
      <c r="AR15" s="42"/>
      <c r="AS15" s="44"/>
      <c r="AT15" s="44"/>
      <c r="AU15" s="3" t="s">
        <v>30</v>
      </c>
      <c r="AV15" s="3" t="s">
        <v>31</v>
      </c>
      <c r="AW15" s="1"/>
    </row>
    <row r="16" spans="1:49" ht="12" customHeight="1">
      <c r="A16" s="1"/>
      <c r="B16" s="46" t="s">
        <v>32</v>
      </c>
      <c r="C16" s="46"/>
      <c r="D16" s="46"/>
      <c r="E16" s="46"/>
      <c r="F16" s="46"/>
      <c r="G16" s="46"/>
      <c r="H16" s="4" t="s">
        <v>33</v>
      </c>
      <c r="I16" s="17" t="s">
        <v>34</v>
      </c>
      <c r="J16" s="4" t="s">
        <v>35</v>
      </c>
      <c r="K16" s="4" t="s">
        <v>36</v>
      </c>
      <c r="L16" s="4" t="s">
        <v>37</v>
      </c>
      <c r="M16" s="17"/>
      <c r="N16" s="17"/>
      <c r="O16" s="17"/>
      <c r="P16" s="4" t="s">
        <v>38</v>
      </c>
      <c r="Q16" s="17"/>
      <c r="R16" s="17"/>
      <c r="S16" s="17"/>
      <c r="T16" s="4" t="s">
        <v>39</v>
      </c>
      <c r="U16" s="17"/>
      <c r="V16" s="17"/>
      <c r="W16" s="17"/>
      <c r="X16" s="4" t="s">
        <v>40</v>
      </c>
      <c r="Y16" s="17"/>
      <c r="Z16" s="17"/>
      <c r="AA16" s="17"/>
      <c r="AB16" s="4" t="s">
        <v>41</v>
      </c>
      <c r="AC16" s="4" t="s">
        <v>42</v>
      </c>
      <c r="AD16" s="17"/>
      <c r="AE16" s="17"/>
      <c r="AF16" s="17"/>
      <c r="AG16" s="4" t="s">
        <v>43</v>
      </c>
      <c r="AH16" s="17"/>
      <c r="AI16" s="17"/>
      <c r="AJ16" s="17"/>
      <c r="AK16" s="4" t="s">
        <v>44</v>
      </c>
      <c r="AL16" s="17"/>
      <c r="AM16" s="17"/>
      <c r="AN16" s="17"/>
      <c r="AO16" s="4" t="s">
        <v>45</v>
      </c>
      <c r="AP16" s="17"/>
      <c r="AQ16" s="17"/>
      <c r="AR16" s="17"/>
      <c r="AS16" s="5" t="s">
        <v>46</v>
      </c>
      <c r="AT16" s="4" t="s">
        <v>47</v>
      </c>
      <c r="AU16" s="4" t="s">
        <v>48</v>
      </c>
      <c r="AV16" s="4" t="s">
        <v>49</v>
      </c>
      <c r="AW16" s="1"/>
    </row>
    <row r="17" spans="1:49" ht="15" customHeight="1">
      <c r="A17" s="1"/>
      <c r="B17" s="47" t="s">
        <v>50</v>
      </c>
      <c r="C17" s="47"/>
      <c r="D17" s="47"/>
      <c r="E17" s="47"/>
      <c r="F17" s="47"/>
      <c r="G17" s="47"/>
      <c r="H17" s="7"/>
      <c r="I17" s="18"/>
      <c r="J17" s="7"/>
      <c r="K17" s="7"/>
      <c r="L17" s="7"/>
      <c r="M17" s="18"/>
      <c r="N17" s="18"/>
      <c r="O17" s="18"/>
      <c r="P17" s="7"/>
      <c r="Q17" s="18"/>
      <c r="R17" s="18"/>
      <c r="S17" s="18"/>
      <c r="T17" s="7"/>
      <c r="U17" s="18"/>
      <c r="V17" s="18"/>
      <c r="W17" s="18"/>
      <c r="X17" s="7"/>
      <c r="Y17" s="18"/>
      <c r="Z17" s="18"/>
      <c r="AA17" s="18"/>
      <c r="AB17" s="7"/>
      <c r="AC17" s="7"/>
      <c r="AD17" s="18"/>
      <c r="AE17" s="18"/>
      <c r="AF17" s="18"/>
      <c r="AG17" s="7"/>
      <c r="AH17" s="18"/>
      <c r="AI17" s="18"/>
      <c r="AJ17" s="18"/>
      <c r="AK17" s="7"/>
      <c r="AL17" s="18"/>
      <c r="AM17" s="18"/>
      <c r="AN17" s="18"/>
      <c r="AO17" s="7"/>
      <c r="AP17" s="18"/>
      <c r="AQ17" s="18"/>
      <c r="AR17" s="18"/>
      <c r="AS17" s="7"/>
      <c r="AT17" s="7"/>
      <c r="AU17" s="7"/>
      <c r="AV17" s="7"/>
      <c r="AW17" s="1"/>
    </row>
    <row r="18" spans="1:49" ht="15" customHeight="1">
      <c r="A18" s="1"/>
      <c r="B18" s="47" t="s">
        <v>51</v>
      </c>
      <c r="C18" s="47"/>
      <c r="D18" s="47"/>
      <c r="E18" s="47"/>
      <c r="F18" s="47"/>
      <c r="G18" s="47"/>
      <c r="H18" s="7"/>
      <c r="I18" s="18"/>
      <c r="J18" s="7"/>
      <c r="K18" s="7"/>
      <c r="L18" s="7"/>
      <c r="M18" s="18"/>
      <c r="N18" s="18"/>
      <c r="O18" s="18"/>
      <c r="P18" s="7"/>
      <c r="Q18" s="18"/>
      <c r="R18" s="18"/>
      <c r="S18" s="18"/>
      <c r="T18" s="7"/>
      <c r="U18" s="18"/>
      <c r="V18" s="18"/>
      <c r="W18" s="18"/>
      <c r="X18" s="7"/>
      <c r="Y18" s="18"/>
      <c r="Z18" s="18"/>
      <c r="AA18" s="18"/>
      <c r="AB18" s="7"/>
      <c r="AC18" s="7"/>
      <c r="AD18" s="18"/>
      <c r="AE18" s="18"/>
      <c r="AF18" s="18"/>
      <c r="AG18" s="7"/>
      <c r="AH18" s="18"/>
      <c r="AI18" s="18"/>
      <c r="AJ18" s="18"/>
      <c r="AK18" s="7"/>
      <c r="AL18" s="18"/>
      <c r="AM18" s="18"/>
      <c r="AN18" s="18"/>
      <c r="AO18" s="7"/>
      <c r="AP18" s="18"/>
      <c r="AQ18" s="18"/>
      <c r="AR18" s="18"/>
      <c r="AS18" s="7"/>
      <c r="AT18" s="7"/>
      <c r="AU18" s="7"/>
      <c r="AV18" s="7"/>
      <c r="AW18" s="1"/>
    </row>
    <row r="19" spans="1:49" ht="15" customHeight="1">
      <c r="A19" s="1"/>
      <c r="B19" s="47" t="s">
        <v>52</v>
      </c>
      <c r="C19" s="47"/>
      <c r="D19" s="47"/>
      <c r="E19" s="47"/>
      <c r="F19" s="47"/>
      <c r="G19" s="47"/>
      <c r="H19" s="8"/>
      <c r="I19" s="19">
        <f>SUM(I20:I22)</f>
        <v>0</v>
      </c>
      <c r="J19" s="12">
        <f t="shared" ref="J19:AV19" si="0">SUM(J20:J22)</f>
        <v>0</v>
      </c>
      <c r="K19" s="12">
        <f t="shared" si="0"/>
        <v>0</v>
      </c>
      <c r="L19" s="12">
        <f t="shared" si="0"/>
        <v>0</v>
      </c>
      <c r="M19" s="19">
        <f t="shared" si="0"/>
        <v>0</v>
      </c>
      <c r="N19" s="19">
        <f t="shared" si="0"/>
        <v>0</v>
      </c>
      <c r="O19" s="19">
        <f t="shared" si="0"/>
        <v>0</v>
      </c>
      <c r="P19" s="12">
        <f t="shared" si="0"/>
        <v>0</v>
      </c>
      <c r="Q19" s="19">
        <f t="shared" si="0"/>
        <v>0</v>
      </c>
      <c r="R19" s="19">
        <f t="shared" si="0"/>
        <v>0</v>
      </c>
      <c r="S19" s="19">
        <f t="shared" si="0"/>
        <v>0</v>
      </c>
      <c r="T19" s="12">
        <f t="shared" si="0"/>
        <v>0</v>
      </c>
      <c r="U19" s="19">
        <f t="shared" si="0"/>
        <v>0</v>
      </c>
      <c r="V19" s="19">
        <f t="shared" si="0"/>
        <v>0</v>
      </c>
      <c r="W19" s="19">
        <f t="shared" si="0"/>
        <v>0</v>
      </c>
      <c r="X19" s="12">
        <f t="shared" si="0"/>
        <v>0</v>
      </c>
      <c r="Y19" s="19">
        <f t="shared" si="0"/>
        <v>0</v>
      </c>
      <c r="Z19" s="19">
        <f t="shared" si="0"/>
        <v>0</v>
      </c>
      <c r="AA19" s="19">
        <f t="shared" si="0"/>
        <v>0</v>
      </c>
      <c r="AB19" s="12">
        <f t="shared" si="0"/>
        <v>0</v>
      </c>
      <c r="AC19" s="12">
        <f t="shared" si="0"/>
        <v>0</v>
      </c>
      <c r="AD19" s="19">
        <f t="shared" si="0"/>
        <v>0</v>
      </c>
      <c r="AE19" s="19">
        <f t="shared" si="0"/>
        <v>0</v>
      </c>
      <c r="AF19" s="19">
        <f t="shared" si="0"/>
        <v>0</v>
      </c>
      <c r="AG19" s="12">
        <f t="shared" si="0"/>
        <v>0</v>
      </c>
      <c r="AH19" s="19">
        <f t="shared" si="0"/>
        <v>0</v>
      </c>
      <c r="AI19" s="19">
        <f t="shared" si="0"/>
        <v>0</v>
      </c>
      <c r="AJ19" s="19">
        <f t="shared" si="0"/>
        <v>0</v>
      </c>
      <c r="AK19" s="12">
        <f t="shared" si="0"/>
        <v>0</v>
      </c>
      <c r="AL19" s="19">
        <f t="shared" si="0"/>
        <v>0</v>
      </c>
      <c r="AM19" s="19">
        <f t="shared" si="0"/>
        <v>0</v>
      </c>
      <c r="AN19" s="19">
        <f t="shared" si="0"/>
        <v>0</v>
      </c>
      <c r="AO19" s="12">
        <f t="shared" si="0"/>
        <v>0</v>
      </c>
      <c r="AP19" s="19">
        <f t="shared" si="0"/>
        <v>0</v>
      </c>
      <c r="AQ19" s="19">
        <f t="shared" si="0"/>
        <v>0</v>
      </c>
      <c r="AR19" s="19">
        <f t="shared" si="0"/>
        <v>0</v>
      </c>
      <c r="AS19" s="12">
        <f t="shared" si="0"/>
        <v>0</v>
      </c>
      <c r="AT19" s="12">
        <f t="shared" si="0"/>
        <v>0</v>
      </c>
      <c r="AU19" s="12">
        <f t="shared" si="0"/>
        <v>0</v>
      </c>
      <c r="AV19" s="12">
        <f t="shared" si="0"/>
        <v>0</v>
      </c>
      <c r="AW19" s="1"/>
    </row>
    <row r="20" spans="1:49" ht="15" customHeight="1">
      <c r="A20" s="1"/>
      <c r="B20" s="49" t="s">
        <v>53</v>
      </c>
      <c r="C20" s="49"/>
      <c r="D20" s="49"/>
      <c r="E20" s="49"/>
      <c r="F20" s="49"/>
      <c r="G20" s="49"/>
      <c r="H20" s="9" t="s">
        <v>54</v>
      </c>
      <c r="I20" s="20"/>
      <c r="J20" s="10"/>
      <c r="K20" s="10">
        <f>I20+J20</f>
        <v>0</v>
      </c>
      <c r="L20" s="10">
        <f>SUM(M20:O20)</f>
        <v>0</v>
      </c>
      <c r="M20" s="20"/>
      <c r="N20" s="20"/>
      <c r="O20" s="20">
        <v>0</v>
      </c>
      <c r="P20" s="10">
        <f>SUM(Q20:S20)</f>
        <v>0</v>
      </c>
      <c r="Q20" s="20"/>
      <c r="R20" s="20"/>
      <c r="S20" s="20"/>
      <c r="T20" s="10">
        <f>SUM(U20:W20)</f>
        <v>0</v>
      </c>
      <c r="U20" s="20"/>
      <c r="V20" s="20"/>
      <c r="W20" s="20"/>
      <c r="X20" s="10">
        <f>SUM(Y20:AA20)</f>
        <v>0</v>
      </c>
      <c r="Y20" s="20"/>
      <c r="Z20" s="20"/>
      <c r="AA20" s="20"/>
      <c r="AB20" s="10">
        <f>L20+P20+T20+X20</f>
        <v>0</v>
      </c>
      <c r="AC20" s="10">
        <f>SUM(AD20:AF20)</f>
        <v>0</v>
      </c>
      <c r="AD20" s="20"/>
      <c r="AE20" s="20"/>
      <c r="AF20" s="20"/>
      <c r="AG20" s="10">
        <f>SUM(AH20:AJ20)</f>
        <v>0</v>
      </c>
      <c r="AH20" s="20"/>
      <c r="AI20" s="20"/>
      <c r="AJ20" s="20"/>
      <c r="AK20" s="10">
        <f>SUM(AL20:AN20)</f>
        <v>0</v>
      </c>
      <c r="AL20" s="20"/>
      <c r="AM20" s="20"/>
      <c r="AN20" s="20"/>
      <c r="AO20" s="10">
        <f>SUM(AP20:AR20)</f>
        <v>0</v>
      </c>
      <c r="AP20" s="20"/>
      <c r="AQ20" s="20"/>
      <c r="AR20" s="20"/>
      <c r="AS20" s="10">
        <f>AC20+AG20+AK20+AO20</f>
        <v>0</v>
      </c>
      <c r="AT20" s="10">
        <f>K20-AB20</f>
        <v>0</v>
      </c>
      <c r="AU20" s="10"/>
      <c r="AV20" s="10">
        <f>AB20-AS20-AU20</f>
        <v>0</v>
      </c>
      <c r="AW20" s="1"/>
    </row>
    <row r="21" spans="1:49" ht="15" customHeight="1">
      <c r="A21" s="1"/>
      <c r="B21" s="49" t="s">
        <v>55</v>
      </c>
      <c r="C21" s="49"/>
      <c r="D21" s="49"/>
      <c r="E21" s="49"/>
      <c r="F21" s="49"/>
      <c r="G21" s="49"/>
      <c r="H21" s="9" t="s">
        <v>56</v>
      </c>
      <c r="I21" s="20"/>
      <c r="J21" s="10"/>
      <c r="K21" s="10">
        <f t="shared" ref="K21:K84" si="1">I21+J21</f>
        <v>0</v>
      </c>
      <c r="L21" s="10">
        <f t="shared" ref="L21:L22" si="2">SUM(M21:O21)</f>
        <v>0</v>
      </c>
      <c r="M21" s="20"/>
      <c r="N21" s="20"/>
      <c r="O21" s="20">
        <v>0</v>
      </c>
      <c r="P21" s="10">
        <f t="shared" ref="P21:P22" si="3">SUM(Q21:S21)</f>
        <v>0</v>
      </c>
      <c r="Q21" s="20"/>
      <c r="R21" s="20"/>
      <c r="S21" s="20"/>
      <c r="T21" s="10">
        <f t="shared" ref="T21:T22" si="4">SUM(U21:W21)</f>
        <v>0</v>
      </c>
      <c r="U21" s="20"/>
      <c r="V21" s="20"/>
      <c r="W21" s="20"/>
      <c r="X21" s="10">
        <f t="shared" ref="X21:X22" si="5">SUM(Y21:AA21)</f>
        <v>0</v>
      </c>
      <c r="Y21" s="20"/>
      <c r="Z21" s="20"/>
      <c r="AA21" s="20"/>
      <c r="AB21" s="10">
        <f t="shared" ref="AB21:AB84" si="6">L21+P21+T21+X21</f>
        <v>0</v>
      </c>
      <c r="AC21" s="10">
        <f t="shared" ref="AC21:AC22" si="7">SUM(AD21:AF21)</f>
        <v>0</v>
      </c>
      <c r="AD21" s="20"/>
      <c r="AE21" s="20"/>
      <c r="AF21" s="20"/>
      <c r="AG21" s="10">
        <f t="shared" ref="AG21:AG22" si="8">SUM(AH21:AJ21)</f>
        <v>0</v>
      </c>
      <c r="AH21" s="20"/>
      <c r="AI21" s="20"/>
      <c r="AJ21" s="20"/>
      <c r="AK21" s="10">
        <f t="shared" ref="AK21:AK22" si="9">SUM(AL21:AN21)</f>
        <v>0</v>
      </c>
      <c r="AL21" s="20"/>
      <c r="AM21" s="20"/>
      <c r="AN21" s="20"/>
      <c r="AO21" s="10">
        <f t="shared" ref="AO21:AO22" si="10">SUM(AP21:AR21)</f>
        <v>0</v>
      </c>
      <c r="AP21" s="20"/>
      <c r="AQ21" s="20"/>
      <c r="AR21" s="20"/>
      <c r="AS21" s="10">
        <f t="shared" ref="AS21:AS84" si="11">AC21+AG21+AK21+AO21</f>
        <v>0</v>
      </c>
      <c r="AT21" s="10">
        <f t="shared" ref="AT21:AT84" si="12">K21-AB21</f>
        <v>0</v>
      </c>
      <c r="AU21" s="10"/>
      <c r="AV21" s="10">
        <f t="shared" ref="AV21:AV84" si="13">AB21-AS21-AU21</f>
        <v>0</v>
      </c>
      <c r="AW21" s="1"/>
    </row>
    <row r="22" spans="1:49" ht="15" customHeight="1">
      <c r="A22" s="1"/>
      <c r="B22" s="49" t="s">
        <v>57</v>
      </c>
      <c r="C22" s="49"/>
      <c r="D22" s="49"/>
      <c r="E22" s="49"/>
      <c r="F22" s="49"/>
      <c r="G22" s="49"/>
      <c r="H22" s="9" t="s">
        <v>58</v>
      </c>
      <c r="I22" s="20"/>
      <c r="J22" s="10"/>
      <c r="K22" s="10">
        <f t="shared" si="1"/>
        <v>0</v>
      </c>
      <c r="L22" s="10">
        <f t="shared" si="2"/>
        <v>0</v>
      </c>
      <c r="M22" s="20"/>
      <c r="N22" s="20"/>
      <c r="O22" s="20">
        <v>0</v>
      </c>
      <c r="P22" s="10">
        <f t="shared" si="3"/>
        <v>0</v>
      </c>
      <c r="Q22" s="20"/>
      <c r="R22" s="20"/>
      <c r="S22" s="20"/>
      <c r="T22" s="10">
        <f t="shared" si="4"/>
        <v>0</v>
      </c>
      <c r="U22" s="20"/>
      <c r="V22" s="20"/>
      <c r="W22" s="20"/>
      <c r="X22" s="10">
        <f t="shared" si="5"/>
        <v>0</v>
      </c>
      <c r="Y22" s="20"/>
      <c r="Z22" s="20"/>
      <c r="AA22" s="20"/>
      <c r="AB22" s="10">
        <f t="shared" si="6"/>
        <v>0</v>
      </c>
      <c r="AC22" s="10">
        <f t="shared" si="7"/>
        <v>0</v>
      </c>
      <c r="AD22" s="20"/>
      <c r="AE22" s="20"/>
      <c r="AF22" s="20"/>
      <c r="AG22" s="10">
        <f t="shared" si="8"/>
        <v>0</v>
      </c>
      <c r="AH22" s="20"/>
      <c r="AI22" s="20"/>
      <c r="AJ22" s="20"/>
      <c r="AK22" s="10">
        <f t="shared" si="9"/>
        <v>0</v>
      </c>
      <c r="AL22" s="20"/>
      <c r="AM22" s="20"/>
      <c r="AN22" s="20"/>
      <c r="AO22" s="10">
        <f t="shared" si="10"/>
        <v>0</v>
      </c>
      <c r="AP22" s="20"/>
      <c r="AQ22" s="20"/>
      <c r="AR22" s="20"/>
      <c r="AS22" s="10">
        <f t="shared" si="11"/>
        <v>0</v>
      </c>
      <c r="AT22" s="10">
        <f t="shared" si="12"/>
        <v>0</v>
      </c>
      <c r="AU22" s="10"/>
      <c r="AV22" s="10">
        <f t="shared" si="13"/>
        <v>0</v>
      </c>
      <c r="AW22" s="1"/>
    </row>
    <row r="23" spans="1:49" ht="15" customHeight="1">
      <c r="A23" s="1"/>
      <c r="B23" s="47" t="s">
        <v>59</v>
      </c>
      <c r="C23" s="47"/>
      <c r="D23" s="47"/>
      <c r="E23" s="47"/>
      <c r="F23" s="47"/>
      <c r="G23" s="47"/>
      <c r="H23" s="8"/>
      <c r="I23" s="19">
        <f>SUM(I24:I89)</f>
        <v>86356570.000000015</v>
      </c>
      <c r="J23" s="12">
        <f t="shared" ref="J23:AV23" si="14">SUM(J24:J89)</f>
        <v>0</v>
      </c>
      <c r="K23" s="12">
        <f t="shared" si="14"/>
        <v>86356570.000000015</v>
      </c>
      <c r="L23" s="12">
        <f t="shared" si="14"/>
        <v>8284204.6800000006</v>
      </c>
      <c r="M23" s="19">
        <f>SUM(M24:M89)</f>
        <v>222717.93</v>
      </c>
      <c r="N23" s="19">
        <f t="shared" si="14"/>
        <v>3082663.1300000004</v>
      </c>
      <c r="O23" s="19">
        <f t="shared" si="14"/>
        <v>4978823.62</v>
      </c>
      <c r="P23" s="12">
        <f t="shared" si="14"/>
        <v>18304529.460000001</v>
      </c>
      <c r="Q23" s="19">
        <f t="shared" si="14"/>
        <v>6449819.1600000001</v>
      </c>
      <c r="R23" s="19">
        <f t="shared" si="14"/>
        <v>6060187.5799999991</v>
      </c>
      <c r="S23" s="19">
        <f t="shared" si="14"/>
        <v>5794522.7199999997</v>
      </c>
      <c r="T23" s="12">
        <f t="shared" si="14"/>
        <v>17809481.300000001</v>
      </c>
      <c r="U23" s="19">
        <f t="shared" si="14"/>
        <v>3909077.37</v>
      </c>
      <c r="V23" s="19">
        <f t="shared" si="14"/>
        <v>4300456</v>
      </c>
      <c r="W23" s="19">
        <f t="shared" si="14"/>
        <v>9599947.9299999997</v>
      </c>
      <c r="X23" s="12">
        <f t="shared" si="14"/>
        <v>26330046.760000002</v>
      </c>
      <c r="Y23" s="19">
        <f t="shared" si="14"/>
        <v>5595850.6100000003</v>
      </c>
      <c r="Z23" s="19">
        <f t="shared" si="14"/>
        <v>8176280.7699999996</v>
      </c>
      <c r="AA23" s="19">
        <f t="shared" si="14"/>
        <v>12557915.380000001</v>
      </c>
      <c r="AB23" s="12">
        <f t="shared" si="14"/>
        <v>70728262.200000003</v>
      </c>
      <c r="AC23" s="12">
        <f t="shared" si="14"/>
        <v>8284204.6800000006</v>
      </c>
      <c r="AD23" s="19">
        <f t="shared" si="14"/>
        <v>222717.93</v>
      </c>
      <c r="AE23" s="19">
        <f t="shared" si="14"/>
        <v>3082663.1300000004</v>
      </c>
      <c r="AF23" s="19">
        <f t="shared" si="14"/>
        <v>4978823.62</v>
      </c>
      <c r="AG23" s="12">
        <f t="shared" si="14"/>
        <v>17991629.460000001</v>
      </c>
      <c r="AH23" s="19">
        <f t="shared" si="14"/>
        <v>6449819.1600000001</v>
      </c>
      <c r="AI23" s="19">
        <f t="shared" si="14"/>
        <v>5773787.5800000001</v>
      </c>
      <c r="AJ23" s="19">
        <f t="shared" si="14"/>
        <v>5768022.7199999997</v>
      </c>
      <c r="AK23" s="12">
        <f t="shared" si="14"/>
        <v>17311319.800000001</v>
      </c>
      <c r="AL23" s="19">
        <f t="shared" si="14"/>
        <v>3909077.37</v>
      </c>
      <c r="AM23" s="19">
        <f t="shared" si="14"/>
        <v>4160214.5</v>
      </c>
      <c r="AN23" s="19">
        <f t="shared" si="14"/>
        <v>9242027.9299999997</v>
      </c>
      <c r="AO23" s="12">
        <f t="shared" si="14"/>
        <v>20984165</v>
      </c>
      <c r="AP23" s="19">
        <f t="shared" si="14"/>
        <v>5371225.6100000003</v>
      </c>
      <c r="AQ23" s="19">
        <f t="shared" si="14"/>
        <v>7756530.7700000005</v>
      </c>
      <c r="AR23" s="19">
        <f t="shared" si="14"/>
        <v>7856408.620000001</v>
      </c>
      <c r="AS23" s="12">
        <f t="shared" si="14"/>
        <v>64571318.939999998</v>
      </c>
      <c r="AT23" s="12">
        <f>SUM(AT24:AT89)</f>
        <v>15628307.799999997</v>
      </c>
      <c r="AU23" s="12">
        <f t="shared" si="14"/>
        <v>0</v>
      </c>
      <c r="AV23" s="12">
        <f t="shared" si="14"/>
        <v>6156943.2599999998</v>
      </c>
      <c r="AW23" s="1"/>
    </row>
    <row r="24" spans="1:49" ht="15" customHeight="1">
      <c r="A24" s="1"/>
      <c r="B24" s="49" t="s">
        <v>60</v>
      </c>
      <c r="C24" s="49"/>
      <c r="D24" s="49"/>
      <c r="E24" s="49"/>
      <c r="F24" s="49"/>
      <c r="G24" s="49"/>
      <c r="H24" s="9" t="s">
        <v>61</v>
      </c>
      <c r="I24" s="20">
        <v>5019538.5</v>
      </c>
      <c r="J24" s="10"/>
      <c r="K24" s="10">
        <f t="shared" si="1"/>
        <v>5019538.5</v>
      </c>
      <c r="L24" s="10">
        <f>SUM(M24:O24)</f>
        <v>779032.56</v>
      </c>
      <c r="M24" s="20" t="s">
        <v>295</v>
      </c>
      <c r="N24" s="20">
        <v>202380.92</v>
      </c>
      <c r="O24" s="20">
        <v>576651.64</v>
      </c>
      <c r="P24" s="10">
        <f>SUM(Q24:S24)</f>
        <v>494381.04000000004</v>
      </c>
      <c r="Q24" s="20">
        <v>190624.12</v>
      </c>
      <c r="R24" s="20">
        <v>140965.16</v>
      </c>
      <c r="S24" s="20">
        <v>162791.76</v>
      </c>
      <c r="T24" s="10">
        <f>SUM(U24:W24)</f>
        <v>978879.58</v>
      </c>
      <c r="U24" s="20">
        <v>503927.86</v>
      </c>
      <c r="V24" s="20">
        <v>208636.84</v>
      </c>
      <c r="W24" s="20">
        <v>266314.88</v>
      </c>
      <c r="X24" s="10">
        <f>SUM(Y24:AA24)</f>
        <v>1197416.4700000002</v>
      </c>
      <c r="Y24" s="20">
        <v>536081.68000000005</v>
      </c>
      <c r="Z24" s="20">
        <v>371416.39</v>
      </c>
      <c r="AA24" s="20">
        <v>289918.40000000002</v>
      </c>
      <c r="AB24" s="10">
        <f t="shared" si="6"/>
        <v>3449709.6500000004</v>
      </c>
      <c r="AC24" s="10">
        <f>SUM(AD24:AF24)</f>
        <v>779032.56</v>
      </c>
      <c r="AD24" s="20"/>
      <c r="AE24" s="20">
        <v>202380.92</v>
      </c>
      <c r="AF24" s="20">
        <v>576651.64</v>
      </c>
      <c r="AG24" s="10">
        <f>SUM(AH24:AJ24)</f>
        <v>494381.04000000004</v>
      </c>
      <c r="AH24" s="20">
        <v>190624.12</v>
      </c>
      <c r="AI24" s="20">
        <v>140965.16</v>
      </c>
      <c r="AJ24" s="20">
        <v>162791.76</v>
      </c>
      <c r="AK24" s="10">
        <f>SUM(AL24:AN24)</f>
        <v>978879.58</v>
      </c>
      <c r="AL24" s="20">
        <v>503927.86</v>
      </c>
      <c r="AM24" s="20">
        <v>208636.84</v>
      </c>
      <c r="AN24" s="20">
        <v>266314.88</v>
      </c>
      <c r="AO24" s="10">
        <f>SUM(AP24:AR24)</f>
        <v>1149103.47</v>
      </c>
      <c r="AP24" s="20">
        <v>536081.68000000005</v>
      </c>
      <c r="AQ24" s="20">
        <v>371416.39</v>
      </c>
      <c r="AR24" s="20">
        <v>241605.4</v>
      </c>
      <c r="AS24" s="10">
        <f t="shared" si="11"/>
        <v>3401396.6500000004</v>
      </c>
      <c r="AT24" s="10">
        <f t="shared" si="12"/>
        <v>1569828.8499999996</v>
      </c>
      <c r="AU24" s="10"/>
      <c r="AV24" s="10">
        <f t="shared" si="13"/>
        <v>48313</v>
      </c>
      <c r="AW24" s="1"/>
    </row>
    <row r="25" spans="1:49" ht="15" customHeight="1">
      <c r="A25" s="1"/>
      <c r="B25" s="49" t="s">
        <v>62</v>
      </c>
      <c r="C25" s="49"/>
      <c r="D25" s="49"/>
      <c r="E25" s="49"/>
      <c r="F25" s="49"/>
      <c r="G25" s="49"/>
      <c r="H25" s="9" t="s">
        <v>63</v>
      </c>
      <c r="I25" s="20">
        <v>1274500</v>
      </c>
      <c r="J25" s="10"/>
      <c r="K25" s="10">
        <f t="shared" si="1"/>
        <v>1274500</v>
      </c>
      <c r="L25" s="10">
        <f t="shared" ref="L25:L88" si="15">SUM(M25:O25)</f>
        <v>0</v>
      </c>
      <c r="M25" s="20" t="s">
        <v>295</v>
      </c>
      <c r="N25" s="20"/>
      <c r="O25" s="20">
        <v>0</v>
      </c>
      <c r="P25" s="10">
        <f t="shared" ref="P25:P88" si="16">SUM(Q25:S25)</f>
        <v>0</v>
      </c>
      <c r="Q25" s="20"/>
      <c r="R25" s="20"/>
      <c r="S25" s="20"/>
      <c r="T25" s="10">
        <f t="shared" ref="T25:T88" si="17">SUM(U25:W25)</f>
        <v>69017.77</v>
      </c>
      <c r="U25" s="20"/>
      <c r="V25" s="20"/>
      <c r="W25" s="20">
        <v>69017.77</v>
      </c>
      <c r="X25" s="10">
        <f t="shared" ref="X25:X88" si="18">SUM(Y25:AA25)</f>
        <v>217457.8</v>
      </c>
      <c r="Y25" s="20"/>
      <c r="Z25" s="20">
        <v>96863.43</v>
      </c>
      <c r="AA25" s="20">
        <v>120594.37</v>
      </c>
      <c r="AB25" s="10">
        <f t="shared" si="6"/>
        <v>286475.57</v>
      </c>
      <c r="AC25" s="10">
        <f t="shared" ref="AC25:AC88" si="19">SUM(AD25:AF25)</f>
        <v>0</v>
      </c>
      <c r="AD25" s="20"/>
      <c r="AE25" s="20"/>
      <c r="AF25" s="20"/>
      <c r="AG25" s="10">
        <f t="shared" ref="AG25:AG88" si="20">SUM(AH25:AJ25)</f>
        <v>0</v>
      </c>
      <c r="AH25" s="20"/>
      <c r="AI25" s="20"/>
      <c r="AJ25" s="20"/>
      <c r="AK25" s="10">
        <f t="shared" ref="AK25:AK88" si="21">SUM(AL25:AN25)</f>
        <v>69017.77</v>
      </c>
      <c r="AL25" s="20"/>
      <c r="AM25" s="20"/>
      <c r="AN25" s="20">
        <v>69017.77</v>
      </c>
      <c r="AO25" s="10">
        <f t="shared" ref="AO25:AO88" si="22">SUM(AP25:AR25)</f>
        <v>217457.8</v>
      </c>
      <c r="AP25" s="20"/>
      <c r="AQ25" s="20">
        <v>96863.43</v>
      </c>
      <c r="AR25" s="20">
        <v>120594.37</v>
      </c>
      <c r="AS25" s="10">
        <f t="shared" si="11"/>
        <v>286475.57</v>
      </c>
      <c r="AT25" s="10">
        <f t="shared" si="12"/>
        <v>988024.42999999993</v>
      </c>
      <c r="AU25" s="10"/>
      <c r="AV25" s="10">
        <f t="shared" si="13"/>
        <v>0</v>
      </c>
      <c r="AW25" s="1"/>
    </row>
    <row r="26" spans="1:49" ht="15" customHeight="1">
      <c r="A26" s="1"/>
      <c r="B26" s="49" t="s">
        <v>64</v>
      </c>
      <c r="C26" s="49"/>
      <c r="D26" s="49"/>
      <c r="E26" s="49"/>
      <c r="F26" s="49"/>
      <c r="G26" s="49"/>
      <c r="H26" s="9" t="s">
        <v>65</v>
      </c>
      <c r="I26" s="20">
        <v>9692707.1699999999</v>
      </c>
      <c r="J26" s="10"/>
      <c r="K26" s="10">
        <f t="shared" si="1"/>
        <v>9692707.1699999999</v>
      </c>
      <c r="L26" s="10">
        <f t="shared" si="15"/>
        <v>425140.95999999996</v>
      </c>
      <c r="M26" s="20">
        <v>45067</v>
      </c>
      <c r="N26" s="20">
        <v>208473</v>
      </c>
      <c r="O26" s="20">
        <v>171600.96</v>
      </c>
      <c r="P26" s="10">
        <f t="shared" si="16"/>
        <v>1459042.67</v>
      </c>
      <c r="Q26" s="20">
        <v>229172.42</v>
      </c>
      <c r="R26" s="20">
        <v>861959.96</v>
      </c>
      <c r="S26" s="20">
        <v>367910.29</v>
      </c>
      <c r="T26" s="10">
        <f t="shared" si="17"/>
        <v>2072906.68</v>
      </c>
      <c r="U26" s="20">
        <v>373260.64</v>
      </c>
      <c r="V26" s="20">
        <v>633478.64</v>
      </c>
      <c r="W26" s="20">
        <v>1066167.3999999999</v>
      </c>
      <c r="X26" s="10">
        <f t="shared" si="18"/>
        <v>1924140.3599999999</v>
      </c>
      <c r="Y26" s="20">
        <v>581527.36</v>
      </c>
      <c r="Z26" s="20">
        <v>1230313</v>
      </c>
      <c r="AA26" s="20">
        <v>112300</v>
      </c>
      <c r="AB26" s="10">
        <f t="shared" si="6"/>
        <v>5881230.6699999999</v>
      </c>
      <c r="AC26" s="10">
        <f t="shared" si="19"/>
        <v>425140.95999999996</v>
      </c>
      <c r="AD26" s="20">
        <v>45067</v>
      </c>
      <c r="AE26" s="20">
        <v>208473</v>
      </c>
      <c r="AF26" s="20">
        <v>171600.96</v>
      </c>
      <c r="AG26" s="10">
        <f t="shared" si="20"/>
        <v>1172642.67</v>
      </c>
      <c r="AH26" s="20">
        <v>229172.42</v>
      </c>
      <c r="AI26" s="20">
        <v>575559.96</v>
      </c>
      <c r="AJ26" s="20">
        <v>367910.29</v>
      </c>
      <c r="AK26" s="10">
        <f t="shared" si="21"/>
        <v>2072906.68</v>
      </c>
      <c r="AL26" s="20">
        <v>373260.64</v>
      </c>
      <c r="AM26" s="20">
        <v>633478.64</v>
      </c>
      <c r="AN26" s="20">
        <v>1066167.3999999999</v>
      </c>
      <c r="AO26" s="10">
        <f t="shared" si="22"/>
        <v>1921640.3599999999</v>
      </c>
      <c r="AP26" s="20">
        <v>581527.36</v>
      </c>
      <c r="AQ26" s="20">
        <v>1230313</v>
      </c>
      <c r="AR26" s="20">
        <v>109800</v>
      </c>
      <c r="AS26" s="10">
        <f t="shared" si="11"/>
        <v>5592330.6699999999</v>
      </c>
      <c r="AT26" s="10">
        <f t="shared" si="12"/>
        <v>3811476.5</v>
      </c>
      <c r="AU26" s="10"/>
      <c r="AV26" s="10">
        <f t="shared" si="13"/>
        <v>288900</v>
      </c>
      <c r="AW26" s="1"/>
    </row>
    <row r="27" spans="1:49" ht="15" customHeight="1">
      <c r="A27" s="1"/>
      <c r="B27" s="49" t="s">
        <v>66</v>
      </c>
      <c r="C27" s="49"/>
      <c r="D27" s="49"/>
      <c r="E27" s="49"/>
      <c r="F27" s="49"/>
      <c r="G27" s="49"/>
      <c r="H27" s="9" t="s">
        <v>67</v>
      </c>
      <c r="I27" s="20">
        <v>50000</v>
      </c>
      <c r="J27" s="10"/>
      <c r="K27" s="10">
        <f t="shared" si="1"/>
        <v>50000</v>
      </c>
      <c r="L27" s="10">
        <f t="shared" si="15"/>
        <v>500000</v>
      </c>
      <c r="M27" s="20" t="s">
        <v>295</v>
      </c>
      <c r="N27" s="20">
        <v>500000</v>
      </c>
      <c r="O27" s="20">
        <v>0</v>
      </c>
      <c r="P27" s="10">
        <f t="shared" si="16"/>
        <v>60000</v>
      </c>
      <c r="Q27" s="20"/>
      <c r="R27" s="20">
        <v>60000</v>
      </c>
      <c r="S27" s="20"/>
      <c r="T27" s="10">
        <f t="shared" si="17"/>
        <v>75000</v>
      </c>
      <c r="U27" s="20">
        <v>25000</v>
      </c>
      <c r="V27" s="20">
        <v>50000</v>
      </c>
      <c r="W27" s="20"/>
      <c r="X27" s="10">
        <f t="shared" si="18"/>
        <v>0</v>
      </c>
      <c r="Y27" s="20"/>
      <c r="Z27" s="20"/>
      <c r="AA27" s="20"/>
      <c r="AB27" s="10">
        <f t="shared" si="6"/>
        <v>635000</v>
      </c>
      <c r="AC27" s="10">
        <f t="shared" si="19"/>
        <v>500000</v>
      </c>
      <c r="AD27" s="20"/>
      <c r="AE27" s="20">
        <v>500000</v>
      </c>
      <c r="AF27" s="20"/>
      <c r="AG27" s="10">
        <f t="shared" si="20"/>
        <v>60000</v>
      </c>
      <c r="AH27" s="20"/>
      <c r="AI27" s="20">
        <v>60000</v>
      </c>
      <c r="AJ27" s="20"/>
      <c r="AK27" s="10">
        <f t="shared" si="21"/>
        <v>75000</v>
      </c>
      <c r="AL27" s="20">
        <v>25000</v>
      </c>
      <c r="AM27" s="20">
        <v>50000</v>
      </c>
      <c r="AN27" s="20"/>
      <c r="AO27" s="10">
        <f t="shared" si="22"/>
        <v>0</v>
      </c>
      <c r="AP27" s="20"/>
      <c r="AQ27" s="20"/>
      <c r="AR27" s="20"/>
      <c r="AS27" s="10">
        <f t="shared" si="11"/>
        <v>635000</v>
      </c>
      <c r="AT27" s="10">
        <f t="shared" si="12"/>
        <v>-585000</v>
      </c>
      <c r="AU27" s="10"/>
      <c r="AV27" s="10">
        <f t="shared" si="13"/>
        <v>0</v>
      </c>
      <c r="AW27" s="1"/>
    </row>
    <row r="28" spans="1:49" ht="15" customHeight="1">
      <c r="A28" s="1"/>
      <c r="B28" s="49" t="s">
        <v>68</v>
      </c>
      <c r="C28" s="49"/>
      <c r="D28" s="49"/>
      <c r="E28" s="49"/>
      <c r="F28" s="49"/>
      <c r="G28" s="49"/>
      <c r="H28" s="9" t="s">
        <v>69</v>
      </c>
      <c r="I28" s="20">
        <v>5121217.09</v>
      </c>
      <c r="J28" s="10"/>
      <c r="K28" s="10">
        <f t="shared" si="1"/>
        <v>5121217.09</v>
      </c>
      <c r="L28" s="10">
        <f t="shared" si="15"/>
        <v>31372</v>
      </c>
      <c r="M28" s="20" t="s">
        <v>295</v>
      </c>
      <c r="N28" s="20">
        <v>1155</v>
      </c>
      <c r="O28" s="20">
        <v>30217</v>
      </c>
      <c r="P28" s="10">
        <f t="shared" si="16"/>
        <v>718937.59999999998</v>
      </c>
      <c r="Q28" s="20">
        <v>47460</v>
      </c>
      <c r="R28" s="20">
        <v>75155</v>
      </c>
      <c r="S28" s="20">
        <v>596322.6</v>
      </c>
      <c r="T28" s="10">
        <f t="shared" si="17"/>
        <v>2485584</v>
      </c>
      <c r="U28" s="20"/>
      <c r="V28" s="20">
        <v>31980</v>
      </c>
      <c r="W28" s="20">
        <v>2453604</v>
      </c>
      <c r="X28" s="10">
        <f t="shared" si="18"/>
        <v>886954.6</v>
      </c>
      <c r="Y28" s="20">
        <v>282176</v>
      </c>
      <c r="Z28" s="20">
        <v>540841.6</v>
      </c>
      <c r="AA28" s="20">
        <v>63937</v>
      </c>
      <c r="AB28" s="10">
        <f t="shared" si="6"/>
        <v>4122848.2</v>
      </c>
      <c r="AC28" s="10">
        <f t="shared" si="19"/>
        <v>31372</v>
      </c>
      <c r="AD28" s="20"/>
      <c r="AE28" s="20">
        <v>1155</v>
      </c>
      <c r="AF28" s="20">
        <v>30217</v>
      </c>
      <c r="AG28" s="10">
        <f t="shared" si="20"/>
        <v>718937.59999999998</v>
      </c>
      <c r="AH28" s="20">
        <v>47460</v>
      </c>
      <c r="AI28" s="20">
        <v>75155</v>
      </c>
      <c r="AJ28" s="20">
        <v>596322.6</v>
      </c>
      <c r="AK28" s="10">
        <f t="shared" si="21"/>
        <v>2485584</v>
      </c>
      <c r="AL28" s="20"/>
      <c r="AM28" s="20">
        <v>31980</v>
      </c>
      <c r="AN28" s="20">
        <v>2453604</v>
      </c>
      <c r="AO28" s="10">
        <f t="shared" si="22"/>
        <v>601092.6</v>
      </c>
      <c r="AP28" s="20">
        <v>281476</v>
      </c>
      <c r="AQ28" s="20">
        <v>317816.59999999998</v>
      </c>
      <c r="AR28" s="20">
        <v>1800</v>
      </c>
      <c r="AS28" s="10">
        <f t="shared" si="11"/>
        <v>3836986.2</v>
      </c>
      <c r="AT28" s="10">
        <f t="shared" si="12"/>
        <v>998368.88999999966</v>
      </c>
      <c r="AU28" s="10"/>
      <c r="AV28" s="10">
        <f t="shared" si="13"/>
        <v>285862</v>
      </c>
      <c r="AW28" s="1"/>
    </row>
    <row r="29" spans="1:49" ht="15" customHeight="1">
      <c r="A29" s="1"/>
      <c r="B29" s="49" t="s">
        <v>70</v>
      </c>
      <c r="C29" s="49"/>
      <c r="D29" s="49"/>
      <c r="E29" s="49"/>
      <c r="F29" s="49"/>
      <c r="G29" s="49"/>
      <c r="H29" s="9" t="s">
        <v>71</v>
      </c>
      <c r="I29" s="20"/>
      <c r="J29" s="10"/>
      <c r="K29" s="10">
        <f t="shared" si="1"/>
        <v>0</v>
      </c>
      <c r="L29" s="10">
        <f t="shared" si="15"/>
        <v>0</v>
      </c>
      <c r="M29" s="20" t="s">
        <v>295</v>
      </c>
      <c r="N29" s="20"/>
      <c r="O29" s="20">
        <v>0</v>
      </c>
      <c r="P29" s="10">
        <f t="shared" si="16"/>
        <v>0</v>
      </c>
      <c r="Q29" s="20"/>
      <c r="R29" s="20"/>
      <c r="S29" s="20"/>
      <c r="T29" s="10">
        <f t="shared" si="17"/>
        <v>0</v>
      </c>
      <c r="U29" s="20"/>
      <c r="V29" s="20"/>
      <c r="W29" s="20"/>
      <c r="X29" s="10">
        <f t="shared" si="18"/>
        <v>0</v>
      </c>
      <c r="Y29" s="20"/>
      <c r="Z29" s="20"/>
      <c r="AA29" s="20"/>
      <c r="AB29" s="10">
        <f t="shared" si="6"/>
        <v>0</v>
      </c>
      <c r="AC29" s="10">
        <f t="shared" si="19"/>
        <v>0</v>
      </c>
      <c r="AD29" s="20"/>
      <c r="AE29" s="20"/>
      <c r="AF29" s="20"/>
      <c r="AG29" s="10">
        <f t="shared" si="20"/>
        <v>0</v>
      </c>
      <c r="AH29" s="20"/>
      <c r="AI29" s="20"/>
      <c r="AJ29" s="20"/>
      <c r="AK29" s="10">
        <f t="shared" si="21"/>
        <v>0</v>
      </c>
      <c r="AL29" s="20"/>
      <c r="AM29" s="20"/>
      <c r="AN29" s="20"/>
      <c r="AO29" s="10">
        <f t="shared" si="22"/>
        <v>0</v>
      </c>
      <c r="AP29" s="20"/>
      <c r="AQ29" s="20"/>
      <c r="AR29" s="20"/>
      <c r="AS29" s="10">
        <f t="shared" si="11"/>
        <v>0</v>
      </c>
      <c r="AT29" s="10">
        <f t="shared" si="12"/>
        <v>0</v>
      </c>
      <c r="AU29" s="10"/>
      <c r="AV29" s="10">
        <f t="shared" si="13"/>
        <v>0</v>
      </c>
      <c r="AW29" s="1"/>
    </row>
    <row r="30" spans="1:49" ht="15" customHeight="1">
      <c r="A30" s="1"/>
      <c r="B30" s="49" t="s">
        <v>72</v>
      </c>
      <c r="C30" s="49"/>
      <c r="D30" s="49"/>
      <c r="E30" s="49"/>
      <c r="F30" s="49"/>
      <c r="G30" s="49"/>
      <c r="H30" s="9" t="s">
        <v>73</v>
      </c>
      <c r="I30" s="20">
        <v>102963</v>
      </c>
      <c r="J30" s="10"/>
      <c r="K30" s="10">
        <f t="shared" si="1"/>
        <v>102963</v>
      </c>
      <c r="L30" s="10">
        <f t="shared" si="15"/>
        <v>0</v>
      </c>
      <c r="M30" s="20" t="s">
        <v>295</v>
      </c>
      <c r="N30" s="20"/>
      <c r="O30" s="20">
        <v>0</v>
      </c>
      <c r="P30" s="10">
        <f t="shared" si="16"/>
        <v>0</v>
      </c>
      <c r="Q30" s="20"/>
      <c r="R30" s="20"/>
      <c r="S30" s="20"/>
      <c r="T30" s="10">
        <f t="shared" si="17"/>
        <v>0</v>
      </c>
      <c r="U30" s="20"/>
      <c r="V30" s="20"/>
      <c r="W30" s="20"/>
      <c r="X30" s="10">
        <f t="shared" si="18"/>
        <v>72189.2</v>
      </c>
      <c r="Y30" s="20"/>
      <c r="Z30" s="20"/>
      <c r="AA30" s="20">
        <v>72189.2</v>
      </c>
      <c r="AB30" s="10">
        <f t="shared" si="6"/>
        <v>72189.2</v>
      </c>
      <c r="AC30" s="10">
        <f t="shared" si="19"/>
        <v>0</v>
      </c>
      <c r="AD30" s="20"/>
      <c r="AE30" s="20"/>
      <c r="AF30" s="20"/>
      <c r="AG30" s="10">
        <f t="shared" si="20"/>
        <v>0</v>
      </c>
      <c r="AH30" s="20"/>
      <c r="AI30" s="20"/>
      <c r="AJ30" s="20"/>
      <c r="AK30" s="10">
        <f t="shared" si="21"/>
        <v>0</v>
      </c>
      <c r="AL30" s="20"/>
      <c r="AM30" s="20"/>
      <c r="AN30" s="20"/>
      <c r="AO30" s="10">
        <f t="shared" si="22"/>
        <v>0</v>
      </c>
      <c r="AP30" s="20"/>
      <c r="AQ30" s="20"/>
      <c r="AR30" s="20"/>
      <c r="AS30" s="10">
        <f t="shared" si="11"/>
        <v>0</v>
      </c>
      <c r="AT30" s="10">
        <f t="shared" si="12"/>
        <v>30773.800000000003</v>
      </c>
      <c r="AU30" s="10"/>
      <c r="AV30" s="10">
        <f t="shared" si="13"/>
        <v>72189.2</v>
      </c>
      <c r="AW30" s="1"/>
    </row>
    <row r="31" spans="1:49" ht="15" customHeight="1">
      <c r="A31" s="1"/>
      <c r="B31" s="49" t="s">
        <v>74</v>
      </c>
      <c r="C31" s="49"/>
      <c r="D31" s="49"/>
      <c r="E31" s="49"/>
      <c r="F31" s="49"/>
      <c r="G31" s="49"/>
      <c r="H31" s="9" t="s">
        <v>75</v>
      </c>
      <c r="I31" s="20">
        <v>439602</v>
      </c>
      <c r="J31" s="10"/>
      <c r="K31" s="10">
        <f t="shared" si="1"/>
        <v>439602</v>
      </c>
      <c r="L31" s="10">
        <f t="shared" si="15"/>
        <v>0</v>
      </c>
      <c r="M31" s="20" t="s">
        <v>295</v>
      </c>
      <c r="N31" s="20"/>
      <c r="O31" s="20">
        <v>0</v>
      </c>
      <c r="P31" s="10">
        <f t="shared" si="16"/>
        <v>0</v>
      </c>
      <c r="Q31" s="20"/>
      <c r="R31" s="20"/>
      <c r="S31" s="20"/>
      <c r="T31" s="10">
        <f t="shared" si="17"/>
        <v>0</v>
      </c>
      <c r="U31" s="20"/>
      <c r="V31" s="20"/>
      <c r="W31" s="20"/>
      <c r="X31" s="10">
        <f t="shared" si="18"/>
        <v>17118</v>
      </c>
      <c r="Y31" s="20">
        <v>6000</v>
      </c>
      <c r="Z31" s="20"/>
      <c r="AA31" s="20">
        <v>11118</v>
      </c>
      <c r="AB31" s="10">
        <f t="shared" si="6"/>
        <v>17118</v>
      </c>
      <c r="AC31" s="10">
        <f t="shared" si="19"/>
        <v>0</v>
      </c>
      <c r="AD31" s="20"/>
      <c r="AE31" s="20"/>
      <c r="AF31" s="20"/>
      <c r="AG31" s="10">
        <f t="shared" si="20"/>
        <v>0</v>
      </c>
      <c r="AH31" s="20"/>
      <c r="AI31" s="20"/>
      <c r="AJ31" s="20"/>
      <c r="AK31" s="10">
        <f t="shared" si="21"/>
        <v>0</v>
      </c>
      <c r="AL31" s="20"/>
      <c r="AM31" s="20"/>
      <c r="AN31" s="20"/>
      <c r="AO31" s="10">
        <f t="shared" si="22"/>
        <v>6000</v>
      </c>
      <c r="AP31" s="20">
        <v>6000</v>
      </c>
      <c r="AQ31" s="20"/>
      <c r="AR31" s="20"/>
      <c r="AS31" s="10">
        <f t="shared" si="11"/>
        <v>6000</v>
      </c>
      <c r="AT31" s="10">
        <f t="shared" si="12"/>
        <v>422484</v>
      </c>
      <c r="AU31" s="10"/>
      <c r="AV31" s="10">
        <f t="shared" si="13"/>
        <v>11118</v>
      </c>
      <c r="AW31" s="1"/>
    </row>
    <row r="32" spans="1:49" ht="15" customHeight="1">
      <c r="A32" s="1"/>
      <c r="B32" s="49" t="s">
        <v>76</v>
      </c>
      <c r="C32" s="49"/>
      <c r="D32" s="49"/>
      <c r="E32" s="49"/>
      <c r="F32" s="49"/>
      <c r="G32" s="49"/>
      <c r="H32" s="9" t="s">
        <v>77</v>
      </c>
      <c r="I32" s="20">
        <v>600000</v>
      </c>
      <c r="J32" s="10"/>
      <c r="K32" s="10">
        <f t="shared" si="1"/>
        <v>600000</v>
      </c>
      <c r="L32" s="10">
        <f t="shared" si="15"/>
        <v>0</v>
      </c>
      <c r="M32" s="20" t="s">
        <v>295</v>
      </c>
      <c r="N32" s="20"/>
      <c r="O32" s="20"/>
      <c r="P32" s="10">
        <f t="shared" si="16"/>
        <v>0</v>
      </c>
      <c r="Q32" s="20"/>
      <c r="R32" s="20"/>
      <c r="S32" s="20"/>
      <c r="T32" s="10">
        <f t="shared" si="17"/>
        <v>0</v>
      </c>
      <c r="U32" s="20"/>
      <c r="V32" s="20"/>
      <c r="W32" s="20"/>
      <c r="X32" s="10">
        <f t="shared" si="18"/>
        <v>366884.81999999995</v>
      </c>
      <c r="Y32" s="20"/>
      <c r="Z32" s="20">
        <v>41788.03</v>
      </c>
      <c r="AA32" s="20">
        <v>325096.78999999998</v>
      </c>
      <c r="AB32" s="10">
        <f t="shared" si="6"/>
        <v>366884.81999999995</v>
      </c>
      <c r="AC32" s="10">
        <f t="shared" si="19"/>
        <v>0</v>
      </c>
      <c r="AD32" s="20"/>
      <c r="AE32" s="20"/>
      <c r="AF32" s="20"/>
      <c r="AG32" s="10">
        <f t="shared" si="20"/>
        <v>0</v>
      </c>
      <c r="AH32" s="20"/>
      <c r="AI32" s="20"/>
      <c r="AJ32" s="20"/>
      <c r="AK32" s="10">
        <f t="shared" si="21"/>
        <v>0</v>
      </c>
      <c r="AL32" s="20"/>
      <c r="AM32" s="20"/>
      <c r="AN32" s="20"/>
      <c r="AO32" s="10">
        <f t="shared" si="22"/>
        <v>86200.43</v>
      </c>
      <c r="AP32" s="20"/>
      <c r="AQ32" s="20">
        <v>41788.03</v>
      </c>
      <c r="AR32" s="20">
        <v>44412.4</v>
      </c>
      <c r="AS32" s="10">
        <f t="shared" si="11"/>
        <v>86200.43</v>
      </c>
      <c r="AT32" s="10">
        <f t="shared" si="12"/>
        <v>233115.18000000005</v>
      </c>
      <c r="AU32" s="10"/>
      <c r="AV32" s="10">
        <f t="shared" si="13"/>
        <v>280684.38999999996</v>
      </c>
      <c r="AW32" s="1"/>
    </row>
    <row r="33" spans="1:49" ht="15" customHeight="1">
      <c r="A33" s="1"/>
      <c r="B33" s="49" t="s">
        <v>78</v>
      </c>
      <c r="C33" s="49"/>
      <c r="D33" s="49"/>
      <c r="E33" s="49"/>
      <c r="F33" s="49"/>
      <c r="G33" s="49"/>
      <c r="H33" s="9" t="s">
        <v>79</v>
      </c>
      <c r="I33" s="20"/>
      <c r="J33" s="10"/>
      <c r="K33" s="10">
        <f t="shared" si="1"/>
        <v>0</v>
      </c>
      <c r="L33" s="10">
        <f t="shared" si="15"/>
        <v>1175</v>
      </c>
      <c r="M33" s="20" t="s">
        <v>295</v>
      </c>
      <c r="N33" s="20"/>
      <c r="O33" s="20">
        <v>1175</v>
      </c>
      <c r="P33" s="10">
        <f t="shared" si="16"/>
        <v>37500</v>
      </c>
      <c r="Q33" s="20"/>
      <c r="R33" s="20">
        <v>37500</v>
      </c>
      <c r="S33" s="20"/>
      <c r="T33" s="10">
        <f t="shared" si="17"/>
        <v>0</v>
      </c>
      <c r="U33" s="20"/>
      <c r="V33" s="20"/>
      <c r="W33" s="20"/>
      <c r="X33" s="10">
        <f t="shared" si="18"/>
        <v>1100</v>
      </c>
      <c r="Y33" s="20"/>
      <c r="Z33" s="20"/>
      <c r="AA33" s="20">
        <v>1100</v>
      </c>
      <c r="AB33" s="10">
        <f t="shared" si="6"/>
        <v>39775</v>
      </c>
      <c r="AC33" s="10">
        <f t="shared" si="19"/>
        <v>1175</v>
      </c>
      <c r="AD33" s="20"/>
      <c r="AE33" s="20"/>
      <c r="AF33" s="20">
        <v>1175</v>
      </c>
      <c r="AG33" s="10">
        <f t="shared" si="20"/>
        <v>37500</v>
      </c>
      <c r="AH33" s="20"/>
      <c r="AI33" s="20">
        <v>37500</v>
      </c>
      <c r="AJ33" s="20"/>
      <c r="AK33" s="10">
        <f t="shared" si="21"/>
        <v>0</v>
      </c>
      <c r="AL33" s="20"/>
      <c r="AM33" s="20"/>
      <c r="AN33" s="20"/>
      <c r="AO33" s="10">
        <f t="shared" si="22"/>
        <v>1100</v>
      </c>
      <c r="AP33" s="20"/>
      <c r="AQ33" s="20"/>
      <c r="AR33" s="20">
        <v>1100</v>
      </c>
      <c r="AS33" s="10">
        <f t="shared" si="11"/>
        <v>39775</v>
      </c>
      <c r="AT33" s="10">
        <f t="shared" si="12"/>
        <v>-39775</v>
      </c>
      <c r="AU33" s="10"/>
      <c r="AV33" s="10">
        <f t="shared" si="13"/>
        <v>0</v>
      </c>
      <c r="AW33" s="1"/>
    </row>
    <row r="34" spans="1:49" ht="15" customHeight="1">
      <c r="A34" s="1"/>
      <c r="B34" s="49" t="s">
        <v>80</v>
      </c>
      <c r="C34" s="49"/>
      <c r="D34" s="49"/>
      <c r="E34" s="49"/>
      <c r="F34" s="49"/>
      <c r="G34" s="49"/>
      <c r="H34" s="9" t="s">
        <v>81</v>
      </c>
      <c r="I34" s="20">
        <v>210000</v>
      </c>
      <c r="J34" s="10"/>
      <c r="K34" s="10">
        <f t="shared" si="1"/>
        <v>210000</v>
      </c>
      <c r="L34" s="10">
        <f t="shared" si="15"/>
        <v>0</v>
      </c>
      <c r="M34" s="20" t="s">
        <v>295</v>
      </c>
      <c r="N34" s="20"/>
      <c r="O34" s="20"/>
      <c r="P34" s="10">
        <f t="shared" si="16"/>
        <v>235000</v>
      </c>
      <c r="Q34" s="20">
        <v>235000</v>
      </c>
      <c r="R34" s="20"/>
      <c r="S34" s="20"/>
      <c r="T34" s="10">
        <f t="shared" si="17"/>
        <v>850</v>
      </c>
      <c r="U34" s="20"/>
      <c r="V34" s="20">
        <v>850</v>
      </c>
      <c r="W34" s="20"/>
      <c r="X34" s="10">
        <f t="shared" si="18"/>
        <v>0</v>
      </c>
      <c r="Y34" s="20"/>
      <c r="Z34" s="20"/>
      <c r="AA34" s="20"/>
      <c r="AB34" s="10">
        <f t="shared" si="6"/>
        <v>235850</v>
      </c>
      <c r="AC34" s="10">
        <f t="shared" si="19"/>
        <v>0</v>
      </c>
      <c r="AD34" s="20"/>
      <c r="AE34" s="20"/>
      <c r="AF34" s="20"/>
      <c r="AG34" s="10">
        <f t="shared" si="20"/>
        <v>235000</v>
      </c>
      <c r="AH34" s="20">
        <v>235000</v>
      </c>
      <c r="AI34" s="20"/>
      <c r="AJ34" s="20"/>
      <c r="AK34" s="10">
        <f t="shared" si="21"/>
        <v>850</v>
      </c>
      <c r="AL34" s="20"/>
      <c r="AM34" s="20">
        <v>850</v>
      </c>
      <c r="AN34" s="20"/>
      <c r="AO34" s="10">
        <f t="shared" si="22"/>
        <v>0</v>
      </c>
      <c r="AP34" s="20"/>
      <c r="AQ34" s="20"/>
      <c r="AR34" s="20"/>
      <c r="AS34" s="10">
        <f t="shared" si="11"/>
        <v>235850</v>
      </c>
      <c r="AT34" s="10">
        <f t="shared" si="12"/>
        <v>-25850</v>
      </c>
      <c r="AU34" s="10"/>
      <c r="AV34" s="10">
        <f t="shared" si="13"/>
        <v>0</v>
      </c>
      <c r="AW34" s="1"/>
    </row>
    <row r="35" spans="1:49" ht="15" customHeight="1">
      <c r="A35" s="1"/>
      <c r="B35" s="49" t="s">
        <v>82</v>
      </c>
      <c r="C35" s="49"/>
      <c r="D35" s="49"/>
      <c r="E35" s="49"/>
      <c r="F35" s="49"/>
      <c r="G35" s="49"/>
      <c r="H35" s="9" t="s">
        <v>83</v>
      </c>
      <c r="I35" s="20"/>
      <c r="J35" s="10"/>
      <c r="K35" s="10">
        <f t="shared" si="1"/>
        <v>0</v>
      </c>
      <c r="L35" s="10">
        <f t="shared" si="15"/>
        <v>0</v>
      </c>
      <c r="M35" s="20" t="s">
        <v>295</v>
      </c>
      <c r="N35" s="20"/>
      <c r="O35" s="20"/>
      <c r="P35" s="10">
        <f t="shared" si="16"/>
        <v>0</v>
      </c>
      <c r="Q35" s="20"/>
      <c r="R35" s="20"/>
      <c r="S35" s="20"/>
      <c r="T35" s="10">
        <f t="shared" si="17"/>
        <v>0</v>
      </c>
      <c r="U35" s="20"/>
      <c r="V35" s="20"/>
      <c r="W35" s="20"/>
      <c r="X35" s="10">
        <f t="shared" si="18"/>
        <v>0</v>
      </c>
      <c r="Y35" s="20"/>
      <c r="Z35" s="20"/>
      <c r="AA35" s="20"/>
      <c r="AB35" s="10">
        <f t="shared" si="6"/>
        <v>0</v>
      </c>
      <c r="AC35" s="10">
        <f t="shared" si="19"/>
        <v>0</v>
      </c>
      <c r="AD35" s="20"/>
      <c r="AE35" s="20"/>
      <c r="AF35" s="20"/>
      <c r="AG35" s="10">
        <f t="shared" si="20"/>
        <v>0</v>
      </c>
      <c r="AH35" s="20"/>
      <c r="AI35" s="20"/>
      <c r="AJ35" s="20"/>
      <c r="AK35" s="10">
        <f t="shared" si="21"/>
        <v>0</v>
      </c>
      <c r="AL35" s="20"/>
      <c r="AM35" s="20"/>
      <c r="AN35" s="20"/>
      <c r="AO35" s="10">
        <f t="shared" si="22"/>
        <v>0</v>
      </c>
      <c r="AP35" s="20"/>
      <c r="AQ35" s="20"/>
      <c r="AR35" s="20"/>
      <c r="AS35" s="10">
        <f t="shared" si="11"/>
        <v>0</v>
      </c>
      <c r="AT35" s="10">
        <f t="shared" si="12"/>
        <v>0</v>
      </c>
      <c r="AU35" s="10"/>
      <c r="AV35" s="10">
        <f t="shared" si="13"/>
        <v>0</v>
      </c>
      <c r="AW35" s="1"/>
    </row>
    <row r="36" spans="1:49" ht="15" customHeight="1">
      <c r="A36" s="1"/>
      <c r="B36" s="49" t="s">
        <v>84</v>
      </c>
      <c r="C36" s="49"/>
      <c r="D36" s="49"/>
      <c r="E36" s="49"/>
      <c r="F36" s="49"/>
      <c r="G36" s="49"/>
      <c r="H36" s="9" t="s">
        <v>85</v>
      </c>
      <c r="I36" s="20"/>
      <c r="J36" s="10"/>
      <c r="K36" s="10">
        <f t="shared" si="1"/>
        <v>0</v>
      </c>
      <c r="L36" s="10">
        <f t="shared" si="15"/>
        <v>0</v>
      </c>
      <c r="M36" s="20" t="s">
        <v>295</v>
      </c>
      <c r="N36" s="20"/>
      <c r="O36" s="20"/>
      <c r="P36" s="10">
        <f t="shared" si="16"/>
        <v>0</v>
      </c>
      <c r="Q36" s="20"/>
      <c r="R36" s="20"/>
      <c r="S36" s="20"/>
      <c r="T36" s="10">
        <f t="shared" si="17"/>
        <v>0</v>
      </c>
      <c r="U36" s="20"/>
      <c r="V36" s="20"/>
      <c r="W36" s="20"/>
      <c r="X36" s="10">
        <f t="shared" si="18"/>
        <v>0</v>
      </c>
      <c r="Y36" s="20"/>
      <c r="Z36" s="20"/>
      <c r="AA36" s="20"/>
      <c r="AB36" s="10">
        <f t="shared" si="6"/>
        <v>0</v>
      </c>
      <c r="AC36" s="10">
        <f t="shared" si="19"/>
        <v>0</v>
      </c>
      <c r="AD36" s="20"/>
      <c r="AE36" s="20"/>
      <c r="AF36" s="20"/>
      <c r="AG36" s="10">
        <f t="shared" si="20"/>
        <v>0</v>
      </c>
      <c r="AH36" s="20"/>
      <c r="AI36" s="20"/>
      <c r="AJ36" s="20"/>
      <c r="AK36" s="10">
        <f t="shared" si="21"/>
        <v>0</v>
      </c>
      <c r="AL36" s="20"/>
      <c r="AM36" s="20"/>
      <c r="AN36" s="20"/>
      <c r="AO36" s="10">
        <f t="shared" si="22"/>
        <v>0</v>
      </c>
      <c r="AP36" s="20"/>
      <c r="AQ36" s="20"/>
      <c r="AR36" s="20"/>
      <c r="AS36" s="10">
        <f t="shared" si="11"/>
        <v>0</v>
      </c>
      <c r="AT36" s="10">
        <f t="shared" si="12"/>
        <v>0</v>
      </c>
      <c r="AU36" s="10"/>
      <c r="AV36" s="10">
        <f t="shared" si="13"/>
        <v>0</v>
      </c>
      <c r="AW36" s="1"/>
    </row>
    <row r="37" spans="1:49" ht="15" customHeight="1">
      <c r="A37" s="1"/>
      <c r="B37" s="49" t="s">
        <v>235</v>
      </c>
      <c r="C37" s="49"/>
      <c r="D37" s="49"/>
      <c r="E37" s="49"/>
      <c r="F37" s="49"/>
      <c r="G37" s="49"/>
      <c r="H37" s="9" t="s">
        <v>87</v>
      </c>
      <c r="I37" s="20">
        <v>1972141.25</v>
      </c>
      <c r="J37" s="10"/>
      <c r="K37" s="10">
        <f t="shared" si="1"/>
        <v>1972141.25</v>
      </c>
      <c r="L37" s="10">
        <f t="shared" si="15"/>
        <v>18450</v>
      </c>
      <c r="M37" s="20" t="s">
        <v>295</v>
      </c>
      <c r="N37" s="20"/>
      <c r="O37" s="20">
        <v>18450</v>
      </c>
      <c r="P37" s="10">
        <f t="shared" si="16"/>
        <v>672563</v>
      </c>
      <c r="Q37" s="20">
        <v>342096</v>
      </c>
      <c r="R37" s="20">
        <v>23200</v>
      </c>
      <c r="S37" s="20">
        <v>307267</v>
      </c>
      <c r="T37" s="10">
        <f t="shared" si="17"/>
        <v>304477</v>
      </c>
      <c r="U37" s="20">
        <v>145175</v>
      </c>
      <c r="V37" s="20">
        <v>159302</v>
      </c>
      <c r="W37" s="20"/>
      <c r="X37" s="10">
        <f t="shared" si="18"/>
        <v>217000</v>
      </c>
      <c r="Y37" s="20">
        <v>52100</v>
      </c>
      <c r="Z37" s="20">
        <v>53500</v>
      </c>
      <c r="AA37" s="20">
        <v>111400</v>
      </c>
      <c r="AB37" s="10">
        <f t="shared" si="6"/>
        <v>1212490</v>
      </c>
      <c r="AC37" s="10">
        <f t="shared" si="19"/>
        <v>18450</v>
      </c>
      <c r="AD37" s="20"/>
      <c r="AE37" s="20"/>
      <c r="AF37" s="20">
        <v>18450</v>
      </c>
      <c r="AG37" s="10">
        <f t="shared" si="20"/>
        <v>672563</v>
      </c>
      <c r="AH37" s="20">
        <v>342096</v>
      </c>
      <c r="AI37" s="20">
        <v>23200</v>
      </c>
      <c r="AJ37" s="20">
        <v>307267</v>
      </c>
      <c r="AK37" s="10">
        <f t="shared" si="21"/>
        <v>304477</v>
      </c>
      <c r="AL37" s="20">
        <v>145175</v>
      </c>
      <c r="AM37" s="20">
        <v>159302</v>
      </c>
      <c r="AN37" s="20"/>
      <c r="AO37" s="10">
        <f t="shared" si="22"/>
        <v>52100</v>
      </c>
      <c r="AP37" s="20">
        <v>52100</v>
      </c>
      <c r="AQ37" s="20"/>
      <c r="AR37" s="20"/>
      <c r="AS37" s="10">
        <f t="shared" si="11"/>
        <v>1047590</v>
      </c>
      <c r="AT37" s="10">
        <f t="shared" si="12"/>
        <v>759651.25</v>
      </c>
      <c r="AU37" s="10"/>
      <c r="AV37" s="10">
        <f t="shared" si="13"/>
        <v>164900</v>
      </c>
      <c r="AW37" s="1"/>
    </row>
    <row r="38" spans="1:49" ht="15" customHeight="1">
      <c r="A38" s="1"/>
      <c r="B38" s="49" t="s">
        <v>236</v>
      </c>
      <c r="C38" s="49"/>
      <c r="D38" s="49"/>
      <c r="E38" s="49"/>
      <c r="F38" s="49"/>
      <c r="G38" s="49"/>
      <c r="H38" s="9" t="s">
        <v>88</v>
      </c>
      <c r="I38" s="20">
        <v>3518721</v>
      </c>
      <c r="J38" s="10"/>
      <c r="K38" s="10">
        <f t="shared" si="1"/>
        <v>3518721</v>
      </c>
      <c r="L38" s="10">
        <f t="shared" si="15"/>
        <v>396497</v>
      </c>
      <c r="M38" s="20" t="s">
        <v>295</v>
      </c>
      <c r="N38" s="20"/>
      <c r="O38" s="20">
        <v>396497</v>
      </c>
      <c r="P38" s="10">
        <f t="shared" si="16"/>
        <v>776967</v>
      </c>
      <c r="Q38" s="20">
        <v>455867</v>
      </c>
      <c r="R38" s="20">
        <v>260060</v>
      </c>
      <c r="S38" s="20">
        <v>61040</v>
      </c>
      <c r="T38" s="10">
        <f t="shared" si="17"/>
        <v>826480</v>
      </c>
      <c r="U38" s="20">
        <v>62400</v>
      </c>
      <c r="V38" s="20">
        <v>631680</v>
      </c>
      <c r="W38" s="20">
        <v>132400</v>
      </c>
      <c r="X38" s="10">
        <f t="shared" si="18"/>
        <v>1198050</v>
      </c>
      <c r="Y38" s="20">
        <v>148050</v>
      </c>
      <c r="Z38" s="20">
        <v>1050000</v>
      </c>
      <c r="AA38" s="20"/>
      <c r="AB38" s="10">
        <f t="shared" si="6"/>
        <v>3197994</v>
      </c>
      <c r="AC38" s="10">
        <f t="shared" si="19"/>
        <v>396497</v>
      </c>
      <c r="AD38" s="20"/>
      <c r="AE38" s="20"/>
      <c r="AF38" s="20">
        <v>396497</v>
      </c>
      <c r="AG38" s="10">
        <f t="shared" si="20"/>
        <v>776967</v>
      </c>
      <c r="AH38" s="20">
        <v>455867</v>
      </c>
      <c r="AI38" s="20">
        <v>260060</v>
      </c>
      <c r="AJ38" s="20">
        <v>61040</v>
      </c>
      <c r="AK38" s="10">
        <f t="shared" si="21"/>
        <v>826480</v>
      </c>
      <c r="AL38" s="20">
        <v>62400</v>
      </c>
      <c r="AM38" s="20">
        <v>631680</v>
      </c>
      <c r="AN38" s="20">
        <v>132400</v>
      </c>
      <c r="AO38" s="10">
        <f t="shared" si="22"/>
        <v>1198050</v>
      </c>
      <c r="AP38" s="20">
        <v>148050</v>
      </c>
      <c r="AQ38" s="20">
        <v>1050000</v>
      </c>
      <c r="AR38" s="20"/>
      <c r="AS38" s="10">
        <f t="shared" si="11"/>
        <v>3197994</v>
      </c>
      <c r="AT38" s="10">
        <f t="shared" si="12"/>
        <v>320727</v>
      </c>
      <c r="AU38" s="10"/>
      <c r="AV38" s="10">
        <f t="shared" si="13"/>
        <v>0</v>
      </c>
      <c r="AW38" s="1"/>
    </row>
    <row r="39" spans="1:49" ht="15" customHeight="1">
      <c r="A39" s="1"/>
      <c r="B39" s="49" t="s">
        <v>237</v>
      </c>
      <c r="C39" s="49"/>
      <c r="D39" s="49"/>
      <c r="E39" s="49"/>
      <c r="F39" s="49"/>
      <c r="G39" s="49"/>
      <c r="H39" s="9" t="s">
        <v>89</v>
      </c>
      <c r="I39" s="20"/>
      <c r="J39" s="10"/>
      <c r="K39" s="10">
        <f t="shared" si="1"/>
        <v>0</v>
      </c>
      <c r="L39" s="10">
        <f t="shared" si="15"/>
        <v>0</v>
      </c>
      <c r="M39" s="20" t="s">
        <v>295</v>
      </c>
      <c r="N39" s="20"/>
      <c r="O39" s="20"/>
      <c r="P39" s="10">
        <f t="shared" si="16"/>
        <v>0</v>
      </c>
      <c r="Q39" s="20"/>
      <c r="R39" s="20"/>
      <c r="S39" s="20"/>
      <c r="T39" s="10">
        <f t="shared" si="17"/>
        <v>0</v>
      </c>
      <c r="U39" s="20"/>
      <c r="V39" s="20"/>
      <c r="W39" s="20"/>
      <c r="X39" s="10">
        <f t="shared" si="18"/>
        <v>0</v>
      </c>
      <c r="Y39" s="20"/>
      <c r="Z39" s="20"/>
      <c r="AA39" s="20"/>
      <c r="AB39" s="10">
        <f t="shared" si="6"/>
        <v>0</v>
      </c>
      <c r="AC39" s="10">
        <f t="shared" si="19"/>
        <v>0</v>
      </c>
      <c r="AD39" s="20"/>
      <c r="AE39" s="20"/>
      <c r="AF39" s="20"/>
      <c r="AG39" s="10">
        <f t="shared" si="20"/>
        <v>0</v>
      </c>
      <c r="AH39" s="20"/>
      <c r="AI39" s="20"/>
      <c r="AJ39" s="20"/>
      <c r="AK39" s="10">
        <f t="shared" si="21"/>
        <v>0</v>
      </c>
      <c r="AL39" s="20"/>
      <c r="AM39" s="20"/>
      <c r="AN39" s="20"/>
      <c r="AO39" s="10">
        <f t="shared" si="22"/>
        <v>0</v>
      </c>
      <c r="AP39" s="20"/>
      <c r="AQ39" s="20"/>
      <c r="AR39" s="20"/>
      <c r="AS39" s="10">
        <f t="shared" si="11"/>
        <v>0</v>
      </c>
      <c r="AT39" s="10">
        <f t="shared" si="12"/>
        <v>0</v>
      </c>
      <c r="AU39" s="10"/>
      <c r="AV39" s="10">
        <f t="shared" si="13"/>
        <v>0</v>
      </c>
      <c r="AW39" s="1"/>
    </row>
    <row r="40" spans="1:49" ht="15" customHeight="1">
      <c r="A40" s="1"/>
      <c r="B40" s="49" t="s">
        <v>238</v>
      </c>
      <c r="C40" s="49"/>
      <c r="D40" s="49"/>
      <c r="E40" s="49"/>
      <c r="F40" s="49"/>
      <c r="G40" s="49"/>
      <c r="H40" s="9" t="s">
        <v>90</v>
      </c>
      <c r="I40" s="20">
        <v>70500</v>
      </c>
      <c r="J40" s="10"/>
      <c r="K40" s="10">
        <f t="shared" si="1"/>
        <v>70500</v>
      </c>
      <c r="L40" s="10">
        <f t="shared" si="15"/>
        <v>0</v>
      </c>
      <c r="M40" s="20" t="s">
        <v>295</v>
      </c>
      <c r="N40" s="20"/>
      <c r="O40" s="20"/>
      <c r="P40" s="10">
        <f t="shared" si="16"/>
        <v>0</v>
      </c>
      <c r="Q40" s="20"/>
      <c r="R40" s="20"/>
      <c r="S40" s="20"/>
      <c r="T40" s="10">
        <f t="shared" si="17"/>
        <v>0</v>
      </c>
      <c r="U40" s="20"/>
      <c r="V40" s="20"/>
      <c r="W40" s="20"/>
      <c r="X40" s="10">
        <f t="shared" si="18"/>
        <v>0</v>
      </c>
      <c r="Y40" s="20"/>
      <c r="Z40" s="20"/>
      <c r="AA40" s="20"/>
      <c r="AB40" s="10">
        <f t="shared" si="6"/>
        <v>0</v>
      </c>
      <c r="AC40" s="10">
        <f t="shared" si="19"/>
        <v>0</v>
      </c>
      <c r="AD40" s="20"/>
      <c r="AE40" s="20"/>
      <c r="AF40" s="20"/>
      <c r="AG40" s="10">
        <f t="shared" si="20"/>
        <v>0</v>
      </c>
      <c r="AH40" s="20"/>
      <c r="AI40" s="20"/>
      <c r="AJ40" s="20"/>
      <c r="AK40" s="10">
        <f t="shared" si="21"/>
        <v>0</v>
      </c>
      <c r="AL40" s="20"/>
      <c r="AM40" s="20"/>
      <c r="AN40" s="20"/>
      <c r="AO40" s="10">
        <f t="shared" si="22"/>
        <v>0</v>
      </c>
      <c r="AP40" s="20"/>
      <c r="AQ40" s="20"/>
      <c r="AR40" s="20"/>
      <c r="AS40" s="10">
        <f t="shared" si="11"/>
        <v>0</v>
      </c>
      <c r="AT40" s="10">
        <f t="shared" si="12"/>
        <v>70500</v>
      </c>
      <c r="AU40" s="10"/>
      <c r="AV40" s="10">
        <f t="shared" si="13"/>
        <v>0</v>
      </c>
      <c r="AW40" s="1"/>
    </row>
    <row r="41" spans="1:49" ht="15" customHeight="1">
      <c r="A41" s="1"/>
      <c r="B41" s="49" t="s">
        <v>239</v>
      </c>
      <c r="C41" s="49"/>
      <c r="D41" s="49"/>
      <c r="E41" s="49"/>
      <c r="F41" s="49"/>
      <c r="G41" s="49"/>
      <c r="H41" s="9" t="s">
        <v>92</v>
      </c>
      <c r="I41" s="20">
        <v>187200</v>
      </c>
      <c r="J41" s="10"/>
      <c r="K41" s="10">
        <f t="shared" si="1"/>
        <v>187200</v>
      </c>
      <c r="L41" s="10">
        <f t="shared" si="15"/>
        <v>0</v>
      </c>
      <c r="M41" s="20" t="s">
        <v>295</v>
      </c>
      <c r="N41" s="20"/>
      <c r="O41" s="20"/>
      <c r="P41" s="10">
        <f t="shared" si="16"/>
        <v>106968</v>
      </c>
      <c r="Q41" s="20"/>
      <c r="R41" s="20">
        <v>106968</v>
      </c>
      <c r="S41" s="20"/>
      <c r="T41" s="10">
        <f t="shared" si="17"/>
        <v>0</v>
      </c>
      <c r="U41" s="20"/>
      <c r="V41" s="20"/>
      <c r="W41" s="20"/>
      <c r="X41" s="10">
        <f t="shared" si="18"/>
        <v>0</v>
      </c>
      <c r="Y41" s="20"/>
      <c r="Z41" s="20"/>
      <c r="AA41" s="20"/>
      <c r="AB41" s="10">
        <f t="shared" si="6"/>
        <v>106968</v>
      </c>
      <c r="AC41" s="10">
        <f t="shared" si="19"/>
        <v>0</v>
      </c>
      <c r="AD41" s="20"/>
      <c r="AE41" s="20"/>
      <c r="AF41" s="20"/>
      <c r="AG41" s="10">
        <f t="shared" si="20"/>
        <v>106968</v>
      </c>
      <c r="AH41" s="20"/>
      <c r="AI41" s="20">
        <v>106968</v>
      </c>
      <c r="AJ41" s="20"/>
      <c r="AK41" s="10">
        <f t="shared" si="21"/>
        <v>0</v>
      </c>
      <c r="AL41" s="20"/>
      <c r="AM41" s="20"/>
      <c r="AN41" s="20"/>
      <c r="AO41" s="10">
        <f t="shared" si="22"/>
        <v>0</v>
      </c>
      <c r="AP41" s="20"/>
      <c r="AQ41" s="20"/>
      <c r="AR41" s="20"/>
      <c r="AS41" s="10">
        <f t="shared" si="11"/>
        <v>106968</v>
      </c>
      <c r="AT41" s="10">
        <f t="shared" si="12"/>
        <v>80232</v>
      </c>
      <c r="AU41" s="10"/>
      <c r="AV41" s="10">
        <f t="shared" si="13"/>
        <v>0</v>
      </c>
      <c r="AW41" s="1"/>
    </row>
    <row r="42" spans="1:49" ht="15" customHeight="1">
      <c r="A42" s="1"/>
      <c r="B42" s="49" t="s">
        <v>240</v>
      </c>
      <c r="C42" s="49"/>
      <c r="D42" s="49"/>
      <c r="E42" s="49"/>
      <c r="F42" s="49"/>
      <c r="G42" s="49"/>
      <c r="H42" s="9" t="s">
        <v>94</v>
      </c>
      <c r="I42" s="20">
        <v>141510</v>
      </c>
      <c r="J42" s="10"/>
      <c r="K42" s="10">
        <f t="shared" si="1"/>
        <v>141510</v>
      </c>
      <c r="L42" s="10">
        <f t="shared" si="15"/>
        <v>0</v>
      </c>
      <c r="M42" s="20" t="s">
        <v>295</v>
      </c>
      <c r="N42" s="20"/>
      <c r="O42" s="20"/>
      <c r="P42" s="10">
        <f t="shared" si="16"/>
        <v>0</v>
      </c>
      <c r="Q42" s="20"/>
      <c r="R42" s="20"/>
      <c r="S42" s="20"/>
      <c r="T42" s="10">
        <f t="shared" si="17"/>
        <v>0</v>
      </c>
      <c r="U42" s="20"/>
      <c r="V42" s="20"/>
      <c r="W42" s="20"/>
      <c r="X42" s="10">
        <f t="shared" si="18"/>
        <v>0</v>
      </c>
      <c r="Y42" s="20"/>
      <c r="Z42" s="20"/>
      <c r="AA42" s="20"/>
      <c r="AB42" s="10">
        <f t="shared" si="6"/>
        <v>0</v>
      </c>
      <c r="AC42" s="10">
        <f t="shared" si="19"/>
        <v>0</v>
      </c>
      <c r="AD42" s="20"/>
      <c r="AE42" s="20"/>
      <c r="AF42" s="20"/>
      <c r="AG42" s="10">
        <f t="shared" si="20"/>
        <v>0</v>
      </c>
      <c r="AH42" s="20"/>
      <c r="AI42" s="20"/>
      <c r="AJ42" s="20"/>
      <c r="AK42" s="10">
        <f t="shared" si="21"/>
        <v>0</v>
      </c>
      <c r="AL42" s="20"/>
      <c r="AM42" s="20"/>
      <c r="AN42" s="20"/>
      <c r="AO42" s="10">
        <f t="shared" si="22"/>
        <v>0</v>
      </c>
      <c r="AP42" s="20"/>
      <c r="AQ42" s="20"/>
      <c r="AR42" s="20"/>
      <c r="AS42" s="10">
        <f t="shared" si="11"/>
        <v>0</v>
      </c>
      <c r="AT42" s="10">
        <f t="shared" si="12"/>
        <v>141510</v>
      </c>
      <c r="AU42" s="10"/>
      <c r="AV42" s="10">
        <f t="shared" si="13"/>
        <v>0</v>
      </c>
      <c r="AW42" s="1"/>
    </row>
    <row r="43" spans="1:49" ht="15" customHeight="1">
      <c r="A43" s="1"/>
      <c r="B43" s="49" t="s">
        <v>241</v>
      </c>
      <c r="C43" s="49"/>
      <c r="D43" s="49"/>
      <c r="E43" s="49"/>
      <c r="F43" s="49"/>
      <c r="G43" s="49"/>
      <c r="H43" s="9" t="s">
        <v>96</v>
      </c>
      <c r="I43" s="20"/>
      <c r="J43" s="10"/>
      <c r="K43" s="10">
        <f t="shared" si="1"/>
        <v>0</v>
      </c>
      <c r="L43" s="10">
        <f t="shared" si="15"/>
        <v>0</v>
      </c>
      <c r="M43" s="20" t="s">
        <v>295</v>
      </c>
      <c r="N43" s="20"/>
      <c r="O43" s="20"/>
      <c r="P43" s="10">
        <f t="shared" si="16"/>
        <v>0</v>
      </c>
      <c r="Q43" s="20"/>
      <c r="R43" s="20"/>
      <c r="S43" s="20"/>
      <c r="T43" s="10">
        <f t="shared" si="17"/>
        <v>0</v>
      </c>
      <c r="U43" s="20"/>
      <c r="V43" s="20"/>
      <c r="W43" s="20"/>
      <c r="X43" s="10">
        <f t="shared" si="18"/>
        <v>0</v>
      </c>
      <c r="Y43" s="20"/>
      <c r="Z43" s="20"/>
      <c r="AA43" s="20"/>
      <c r="AB43" s="10">
        <f t="shared" si="6"/>
        <v>0</v>
      </c>
      <c r="AC43" s="10">
        <f t="shared" si="19"/>
        <v>0</v>
      </c>
      <c r="AD43" s="20"/>
      <c r="AE43" s="20"/>
      <c r="AF43" s="20"/>
      <c r="AG43" s="10">
        <f t="shared" si="20"/>
        <v>0</v>
      </c>
      <c r="AH43" s="20"/>
      <c r="AI43" s="20"/>
      <c r="AJ43" s="20"/>
      <c r="AK43" s="10">
        <f t="shared" si="21"/>
        <v>0</v>
      </c>
      <c r="AL43" s="20"/>
      <c r="AM43" s="20"/>
      <c r="AN43" s="20"/>
      <c r="AO43" s="10">
        <f t="shared" si="22"/>
        <v>0</v>
      </c>
      <c r="AP43" s="20"/>
      <c r="AQ43" s="20"/>
      <c r="AR43" s="20"/>
      <c r="AS43" s="10">
        <f t="shared" si="11"/>
        <v>0</v>
      </c>
      <c r="AT43" s="10">
        <f t="shared" si="12"/>
        <v>0</v>
      </c>
      <c r="AU43" s="10"/>
      <c r="AV43" s="10">
        <f t="shared" si="13"/>
        <v>0</v>
      </c>
      <c r="AW43" s="1"/>
    </row>
    <row r="44" spans="1:49" ht="15" customHeight="1">
      <c r="A44" s="1"/>
      <c r="B44" s="49" t="s">
        <v>242</v>
      </c>
      <c r="C44" s="49"/>
      <c r="D44" s="49"/>
      <c r="E44" s="49"/>
      <c r="F44" s="49"/>
      <c r="G44" s="49"/>
      <c r="H44" s="9" t="s">
        <v>98</v>
      </c>
      <c r="I44" s="20">
        <v>1120810</v>
      </c>
      <c r="J44" s="10"/>
      <c r="K44" s="10">
        <f t="shared" si="1"/>
        <v>1120810</v>
      </c>
      <c r="L44" s="10">
        <f t="shared" si="15"/>
        <v>22990</v>
      </c>
      <c r="M44" s="20" t="s">
        <v>295</v>
      </c>
      <c r="N44" s="20"/>
      <c r="O44" s="20">
        <v>22990</v>
      </c>
      <c r="P44" s="10">
        <f t="shared" si="16"/>
        <v>296000</v>
      </c>
      <c r="Q44" s="20"/>
      <c r="R44" s="20">
        <v>296000</v>
      </c>
      <c r="S44" s="20"/>
      <c r="T44" s="10">
        <f t="shared" si="17"/>
        <v>5500</v>
      </c>
      <c r="U44" s="20"/>
      <c r="V44" s="20">
        <v>5500</v>
      </c>
      <c r="W44" s="20"/>
      <c r="X44" s="10">
        <f t="shared" si="18"/>
        <v>374870</v>
      </c>
      <c r="Y44" s="20"/>
      <c r="Z44" s="20">
        <v>113620</v>
      </c>
      <c r="AA44" s="20">
        <v>261250</v>
      </c>
      <c r="AB44" s="10">
        <f t="shared" si="6"/>
        <v>699360</v>
      </c>
      <c r="AC44" s="10">
        <f t="shared" si="19"/>
        <v>22990</v>
      </c>
      <c r="AD44" s="20"/>
      <c r="AE44" s="20"/>
      <c r="AF44" s="20">
        <v>22990</v>
      </c>
      <c r="AG44" s="10">
        <f t="shared" si="20"/>
        <v>296000</v>
      </c>
      <c r="AH44" s="20"/>
      <c r="AI44" s="20">
        <v>296000</v>
      </c>
      <c r="AJ44" s="20"/>
      <c r="AK44" s="10">
        <f t="shared" si="21"/>
        <v>5500</v>
      </c>
      <c r="AL44" s="20"/>
      <c r="AM44" s="20">
        <v>5500</v>
      </c>
      <c r="AN44" s="20"/>
      <c r="AO44" s="10">
        <f t="shared" si="22"/>
        <v>0</v>
      </c>
      <c r="AP44" s="20"/>
      <c r="AQ44" s="20"/>
      <c r="AR44" s="20"/>
      <c r="AS44" s="10">
        <f t="shared" si="11"/>
        <v>324490</v>
      </c>
      <c r="AT44" s="10">
        <f t="shared" si="12"/>
        <v>421450</v>
      </c>
      <c r="AU44" s="10"/>
      <c r="AV44" s="10">
        <f t="shared" si="13"/>
        <v>374870</v>
      </c>
      <c r="AW44" s="1"/>
    </row>
    <row r="45" spans="1:49" ht="15" customHeight="1">
      <c r="A45" s="1"/>
      <c r="B45" s="49" t="s">
        <v>233</v>
      </c>
      <c r="C45" s="49"/>
      <c r="D45" s="49"/>
      <c r="E45" s="49"/>
      <c r="F45" s="49"/>
      <c r="G45" s="49"/>
      <c r="H45" s="9" t="s">
        <v>100</v>
      </c>
      <c r="I45" s="20">
        <v>3363422.35</v>
      </c>
      <c r="J45" s="10"/>
      <c r="K45" s="10">
        <f t="shared" si="1"/>
        <v>3363422.35</v>
      </c>
      <c r="L45" s="10">
        <f t="shared" si="15"/>
        <v>437040</v>
      </c>
      <c r="M45" s="20" t="s">
        <v>295</v>
      </c>
      <c r="N45" s="20"/>
      <c r="O45" s="20">
        <v>437040</v>
      </c>
      <c r="P45" s="10">
        <f t="shared" si="16"/>
        <v>393700</v>
      </c>
      <c r="Q45" s="20"/>
      <c r="R45" s="20">
        <v>294330</v>
      </c>
      <c r="S45" s="20">
        <v>99370</v>
      </c>
      <c r="T45" s="10">
        <f t="shared" si="17"/>
        <v>695440</v>
      </c>
      <c r="U45" s="20">
        <v>16350</v>
      </c>
      <c r="V45" s="20">
        <v>529050</v>
      </c>
      <c r="W45" s="20">
        <v>150040</v>
      </c>
      <c r="X45" s="10">
        <f t="shared" si="18"/>
        <v>1037420</v>
      </c>
      <c r="Y45" s="20">
        <v>829480</v>
      </c>
      <c r="Z45" s="20">
        <v>18700</v>
      </c>
      <c r="AA45" s="20">
        <v>189240</v>
      </c>
      <c r="AB45" s="10">
        <f t="shared" si="6"/>
        <v>2563600</v>
      </c>
      <c r="AC45" s="10">
        <f t="shared" si="19"/>
        <v>437040</v>
      </c>
      <c r="AD45" s="20"/>
      <c r="AE45" s="20"/>
      <c r="AF45" s="20">
        <v>437040</v>
      </c>
      <c r="AG45" s="10">
        <f t="shared" si="20"/>
        <v>393700</v>
      </c>
      <c r="AH45" s="20"/>
      <c r="AI45" s="20">
        <v>294330</v>
      </c>
      <c r="AJ45" s="20">
        <v>99370</v>
      </c>
      <c r="AK45" s="10">
        <f t="shared" si="21"/>
        <v>613800</v>
      </c>
      <c r="AL45" s="20">
        <v>16350</v>
      </c>
      <c r="AM45" s="20">
        <v>529050</v>
      </c>
      <c r="AN45" s="20">
        <v>68400</v>
      </c>
      <c r="AO45" s="10">
        <f t="shared" si="22"/>
        <v>624255</v>
      </c>
      <c r="AP45" s="20">
        <v>605555</v>
      </c>
      <c r="AQ45" s="20">
        <v>18700</v>
      </c>
      <c r="AR45" s="20"/>
      <c r="AS45" s="10">
        <f t="shared" si="11"/>
        <v>2068795</v>
      </c>
      <c r="AT45" s="10">
        <f t="shared" si="12"/>
        <v>799822.35000000009</v>
      </c>
      <c r="AU45" s="10"/>
      <c r="AV45" s="10">
        <f t="shared" si="13"/>
        <v>494805</v>
      </c>
      <c r="AW45" s="1"/>
    </row>
    <row r="46" spans="1:49" ht="15" customHeight="1">
      <c r="A46" s="1"/>
      <c r="B46" s="49" t="s">
        <v>234</v>
      </c>
      <c r="C46" s="49"/>
      <c r="D46" s="49"/>
      <c r="E46" s="49"/>
      <c r="F46" s="49"/>
      <c r="G46" s="49"/>
      <c r="H46" s="9" t="s">
        <v>102</v>
      </c>
      <c r="I46" s="20"/>
      <c r="J46" s="10"/>
      <c r="K46" s="10">
        <f t="shared" si="1"/>
        <v>0</v>
      </c>
      <c r="L46" s="10">
        <f t="shared" si="15"/>
        <v>0</v>
      </c>
      <c r="M46" s="20" t="s">
        <v>295</v>
      </c>
      <c r="N46" s="20"/>
      <c r="O46" s="20"/>
      <c r="P46" s="10">
        <f t="shared" si="16"/>
        <v>0</v>
      </c>
      <c r="Q46" s="20"/>
      <c r="R46" s="20"/>
      <c r="S46" s="20"/>
      <c r="T46" s="10">
        <f t="shared" si="17"/>
        <v>474104.5</v>
      </c>
      <c r="U46" s="20"/>
      <c r="V46" s="20">
        <v>140241.5</v>
      </c>
      <c r="W46" s="20">
        <v>333863</v>
      </c>
      <c r="X46" s="10">
        <f t="shared" si="18"/>
        <v>0</v>
      </c>
      <c r="Y46" s="20"/>
      <c r="Z46" s="20"/>
      <c r="AA46" s="20"/>
      <c r="AB46" s="10">
        <f t="shared" si="6"/>
        <v>474104.5</v>
      </c>
      <c r="AC46" s="10">
        <f t="shared" si="19"/>
        <v>0</v>
      </c>
      <c r="AD46" s="20"/>
      <c r="AE46" s="20"/>
      <c r="AF46" s="20"/>
      <c r="AG46" s="10">
        <f t="shared" si="20"/>
        <v>0</v>
      </c>
      <c r="AH46" s="20"/>
      <c r="AI46" s="20"/>
      <c r="AJ46" s="20"/>
      <c r="AK46" s="10">
        <f t="shared" si="21"/>
        <v>333863</v>
      </c>
      <c r="AL46" s="20"/>
      <c r="AM46" s="20"/>
      <c r="AN46" s="20">
        <v>333863</v>
      </c>
      <c r="AO46" s="10">
        <f t="shared" si="22"/>
        <v>0</v>
      </c>
      <c r="AP46" s="20"/>
      <c r="AQ46" s="20"/>
      <c r="AR46" s="20"/>
      <c r="AS46" s="10">
        <f t="shared" si="11"/>
        <v>333863</v>
      </c>
      <c r="AT46" s="10">
        <f t="shared" si="12"/>
        <v>-474104.5</v>
      </c>
      <c r="AU46" s="10"/>
      <c r="AV46" s="10">
        <f t="shared" si="13"/>
        <v>140241.5</v>
      </c>
      <c r="AW46" s="1"/>
    </row>
    <row r="47" spans="1:49" ht="15" customHeight="1">
      <c r="A47" s="1"/>
      <c r="B47" s="49" t="s">
        <v>103</v>
      </c>
      <c r="C47" s="49"/>
      <c r="D47" s="49"/>
      <c r="E47" s="49"/>
      <c r="F47" s="49"/>
      <c r="G47" s="49"/>
      <c r="H47" s="9" t="s">
        <v>104</v>
      </c>
      <c r="I47" s="20">
        <v>9298905.6999999993</v>
      </c>
      <c r="J47" s="10"/>
      <c r="K47" s="10">
        <f t="shared" si="1"/>
        <v>9298905.6999999993</v>
      </c>
      <c r="L47" s="10">
        <f t="shared" si="15"/>
        <v>411772.15</v>
      </c>
      <c r="M47" s="20" t="s">
        <v>295</v>
      </c>
      <c r="N47" s="20">
        <v>115408.65</v>
      </c>
      <c r="O47" s="20">
        <v>296363.5</v>
      </c>
      <c r="P47" s="10">
        <f t="shared" si="16"/>
        <v>2547470.8499999996</v>
      </c>
      <c r="Q47" s="20">
        <v>1244059.25</v>
      </c>
      <c r="R47" s="20">
        <v>574595.9</v>
      </c>
      <c r="S47" s="20">
        <v>728815.7</v>
      </c>
      <c r="T47" s="10">
        <f t="shared" si="17"/>
        <v>1512336.65</v>
      </c>
      <c r="U47" s="20">
        <v>684315.6</v>
      </c>
      <c r="V47" s="20">
        <v>101268</v>
      </c>
      <c r="W47" s="20">
        <v>726753.05</v>
      </c>
      <c r="X47" s="10">
        <f t="shared" si="18"/>
        <v>1038554.3</v>
      </c>
      <c r="Y47" s="20">
        <v>388132.8</v>
      </c>
      <c r="Z47" s="20">
        <v>243162.5</v>
      </c>
      <c r="AA47" s="20">
        <v>407259</v>
      </c>
      <c r="AB47" s="10">
        <f t="shared" si="6"/>
        <v>5510133.9499999993</v>
      </c>
      <c r="AC47" s="10">
        <f t="shared" si="19"/>
        <v>411772.15</v>
      </c>
      <c r="AD47" s="20"/>
      <c r="AE47" s="20">
        <v>115408.65</v>
      </c>
      <c r="AF47" s="20">
        <v>296363.5</v>
      </c>
      <c r="AG47" s="10">
        <f t="shared" si="20"/>
        <v>2547470.8499999996</v>
      </c>
      <c r="AH47" s="20">
        <v>1244059.25</v>
      </c>
      <c r="AI47" s="20">
        <v>574595.9</v>
      </c>
      <c r="AJ47" s="20">
        <v>728815.7</v>
      </c>
      <c r="AK47" s="10">
        <f t="shared" si="21"/>
        <v>1485556.65</v>
      </c>
      <c r="AL47" s="20">
        <v>684315.6</v>
      </c>
      <c r="AM47" s="20">
        <v>101268</v>
      </c>
      <c r="AN47" s="20">
        <v>699973.05</v>
      </c>
      <c r="AO47" s="10">
        <f t="shared" si="22"/>
        <v>674724.3</v>
      </c>
      <c r="AP47" s="20">
        <v>388132.8</v>
      </c>
      <c r="AQ47" s="20">
        <v>216587.5</v>
      </c>
      <c r="AR47" s="20">
        <v>70004</v>
      </c>
      <c r="AS47" s="10">
        <f t="shared" si="11"/>
        <v>5119523.9499999993</v>
      </c>
      <c r="AT47" s="10">
        <f t="shared" si="12"/>
        <v>3788771.75</v>
      </c>
      <c r="AU47" s="10"/>
      <c r="AV47" s="10">
        <f t="shared" si="13"/>
        <v>390610</v>
      </c>
      <c r="AW47" s="1"/>
    </row>
    <row r="48" spans="1:49" ht="15" customHeight="1">
      <c r="A48" s="1"/>
      <c r="B48" s="49" t="s">
        <v>105</v>
      </c>
      <c r="C48" s="49"/>
      <c r="D48" s="49"/>
      <c r="E48" s="49"/>
      <c r="F48" s="49"/>
      <c r="G48" s="49"/>
      <c r="H48" s="9" t="s">
        <v>106</v>
      </c>
      <c r="I48" s="20">
        <v>23204.9</v>
      </c>
      <c r="J48" s="10"/>
      <c r="K48" s="10">
        <f t="shared" si="1"/>
        <v>23204.9</v>
      </c>
      <c r="L48" s="10">
        <f t="shared" si="15"/>
        <v>0</v>
      </c>
      <c r="M48" s="20" t="s">
        <v>295</v>
      </c>
      <c r="N48" s="20"/>
      <c r="O48" s="20"/>
      <c r="P48" s="10">
        <f t="shared" si="16"/>
        <v>9238</v>
      </c>
      <c r="Q48" s="20">
        <v>2185</v>
      </c>
      <c r="R48" s="20">
        <v>3618</v>
      </c>
      <c r="S48" s="20">
        <v>3435</v>
      </c>
      <c r="T48" s="10">
        <f t="shared" si="17"/>
        <v>4772</v>
      </c>
      <c r="U48" s="20">
        <v>1930</v>
      </c>
      <c r="V48" s="20">
        <v>2842</v>
      </c>
      <c r="W48" s="20"/>
      <c r="X48" s="10">
        <f t="shared" si="18"/>
        <v>14345</v>
      </c>
      <c r="Y48" s="20">
        <v>5725</v>
      </c>
      <c r="Z48" s="20">
        <v>3150</v>
      </c>
      <c r="AA48" s="20">
        <v>5470</v>
      </c>
      <c r="AB48" s="10">
        <f t="shared" si="6"/>
        <v>28355</v>
      </c>
      <c r="AC48" s="10">
        <f t="shared" si="19"/>
        <v>0</v>
      </c>
      <c r="AD48" s="20"/>
      <c r="AE48" s="20"/>
      <c r="AF48" s="20"/>
      <c r="AG48" s="10">
        <f t="shared" si="20"/>
        <v>9238</v>
      </c>
      <c r="AH48" s="20">
        <v>2185</v>
      </c>
      <c r="AI48" s="20">
        <v>3618</v>
      </c>
      <c r="AJ48" s="20">
        <v>3435</v>
      </c>
      <c r="AK48" s="10">
        <f t="shared" si="21"/>
        <v>4772</v>
      </c>
      <c r="AL48" s="20">
        <v>1930</v>
      </c>
      <c r="AM48" s="20">
        <v>2842</v>
      </c>
      <c r="AN48" s="20"/>
      <c r="AO48" s="10">
        <f t="shared" si="22"/>
        <v>8665</v>
      </c>
      <c r="AP48" s="20">
        <v>5725</v>
      </c>
      <c r="AQ48" s="20">
        <v>120</v>
      </c>
      <c r="AR48" s="20">
        <v>2820</v>
      </c>
      <c r="AS48" s="10">
        <f t="shared" si="11"/>
        <v>22675</v>
      </c>
      <c r="AT48" s="10">
        <f t="shared" si="12"/>
        <v>-5150.0999999999985</v>
      </c>
      <c r="AU48" s="10"/>
      <c r="AV48" s="10">
        <f t="shared" si="13"/>
        <v>5680</v>
      </c>
      <c r="AW48" s="1"/>
    </row>
    <row r="49" spans="1:49" ht="15" customHeight="1">
      <c r="A49" s="1"/>
      <c r="B49" s="49" t="s">
        <v>107</v>
      </c>
      <c r="C49" s="49"/>
      <c r="D49" s="49"/>
      <c r="E49" s="49"/>
      <c r="F49" s="49"/>
      <c r="G49" s="49"/>
      <c r="H49" s="9" t="s">
        <v>108</v>
      </c>
      <c r="I49" s="20">
        <v>2202202.56</v>
      </c>
      <c r="J49" s="10"/>
      <c r="K49" s="10">
        <f t="shared" si="1"/>
        <v>2202202.56</v>
      </c>
      <c r="L49" s="10">
        <f t="shared" si="15"/>
        <v>112865.93</v>
      </c>
      <c r="M49" s="20">
        <v>112865.93</v>
      </c>
      <c r="N49" s="20"/>
      <c r="O49" s="20"/>
      <c r="P49" s="10">
        <f t="shared" si="16"/>
        <v>1134671.58</v>
      </c>
      <c r="Q49" s="20">
        <v>527466.28</v>
      </c>
      <c r="R49" s="20"/>
      <c r="S49" s="20">
        <v>607205.30000000005</v>
      </c>
      <c r="T49" s="10">
        <f t="shared" si="17"/>
        <v>500</v>
      </c>
      <c r="U49" s="20"/>
      <c r="V49" s="20"/>
      <c r="W49" s="20">
        <v>500</v>
      </c>
      <c r="X49" s="10">
        <f t="shared" si="18"/>
        <v>1218359.02</v>
      </c>
      <c r="Y49" s="20"/>
      <c r="Z49" s="20">
        <v>653970.12</v>
      </c>
      <c r="AA49" s="20">
        <v>564388.9</v>
      </c>
      <c r="AB49" s="10">
        <f t="shared" si="6"/>
        <v>2466396.5300000003</v>
      </c>
      <c r="AC49" s="10">
        <f t="shared" si="19"/>
        <v>112865.93</v>
      </c>
      <c r="AD49" s="20">
        <v>112865.93</v>
      </c>
      <c r="AE49" s="20"/>
      <c r="AF49" s="20"/>
      <c r="AG49" s="10">
        <f t="shared" si="20"/>
        <v>1134671.58</v>
      </c>
      <c r="AH49" s="20">
        <v>527466.28</v>
      </c>
      <c r="AI49" s="20"/>
      <c r="AJ49" s="20">
        <v>607205.30000000005</v>
      </c>
      <c r="AK49" s="10">
        <f t="shared" si="21"/>
        <v>500</v>
      </c>
      <c r="AL49" s="20"/>
      <c r="AM49" s="20"/>
      <c r="AN49" s="20">
        <v>500</v>
      </c>
      <c r="AO49" s="10">
        <f t="shared" si="22"/>
        <v>1210701.02</v>
      </c>
      <c r="AP49" s="20"/>
      <c r="AQ49" s="20">
        <v>653970.12</v>
      </c>
      <c r="AR49" s="20">
        <v>556730.9</v>
      </c>
      <c r="AS49" s="10">
        <f t="shared" si="11"/>
        <v>2458738.5300000003</v>
      </c>
      <c r="AT49" s="10">
        <f t="shared" si="12"/>
        <v>-264193.9700000002</v>
      </c>
      <c r="AU49" s="10"/>
      <c r="AV49" s="10">
        <f t="shared" si="13"/>
        <v>7658</v>
      </c>
      <c r="AW49" s="1"/>
    </row>
    <row r="50" spans="1:49" ht="15" customHeight="1">
      <c r="A50" s="1"/>
      <c r="B50" s="49" t="s">
        <v>109</v>
      </c>
      <c r="C50" s="49"/>
      <c r="D50" s="49"/>
      <c r="E50" s="49"/>
      <c r="F50" s="49"/>
      <c r="G50" s="49"/>
      <c r="H50" s="9" t="s">
        <v>110</v>
      </c>
      <c r="I50" s="20">
        <v>25958</v>
      </c>
      <c r="J50" s="10"/>
      <c r="K50" s="10">
        <f t="shared" si="1"/>
        <v>25958</v>
      </c>
      <c r="L50" s="10">
        <f t="shared" si="15"/>
        <v>975</v>
      </c>
      <c r="M50" s="20"/>
      <c r="N50" s="20"/>
      <c r="O50" s="20">
        <v>975</v>
      </c>
      <c r="P50" s="10">
        <f t="shared" si="16"/>
        <v>6102</v>
      </c>
      <c r="Q50" s="20">
        <v>227</v>
      </c>
      <c r="R50" s="20">
        <v>310</v>
      </c>
      <c r="S50" s="20">
        <v>5565</v>
      </c>
      <c r="T50" s="10">
        <f t="shared" si="17"/>
        <v>1721</v>
      </c>
      <c r="U50" s="20">
        <v>1346</v>
      </c>
      <c r="V50" s="20">
        <v>375</v>
      </c>
      <c r="W50" s="20"/>
      <c r="X50" s="10">
        <f t="shared" si="18"/>
        <v>3179</v>
      </c>
      <c r="Y50" s="20"/>
      <c r="Z50" s="20"/>
      <c r="AA50" s="20">
        <v>3179</v>
      </c>
      <c r="AB50" s="10">
        <f t="shared" si="6"/>
        <v>11977</v>
      </c>
      <c r="AC50" s="10">
        <f t="shared" si="19"/>
        <v>975</v>
      </c>
      <c r="AD50" s="20"/>
      <c r="AE50" s="20"/>
      <c r="AF50" s="20">
        <v>975</v>
      </c>
      <c r="AG50" s="10">
        <f t="shared" si="20"/>
        <v>6102</v>
      </c>
      <c r="AH50" s="20">
        <v>227</v>
      </c>
      <c r="AI50" s="20">
        <v>310</v>
      </c>
      <c r="AJ50" s="20">
        <v>5565</v>
      </c>
      <c r="AK50" s="10">
        <f t="shared" si="21"/>
        <v>1721</v>
      </c>
      <c r="AL50" s="20">
        <v>1346</v>
      </c>
      <c r="AM50" s="20">
        <v>375</v>
      </c>
      <c r="AN50" s="20"/>
      <c r="AO50" s="10">
        <f t="shared" si="22"/>
        <v>3179</v>
      </c>
      <c r="AP50" s="20"/>
      <c r="AQ50" s="20"/>
      <c r="AR50" s="20">
        <v>3179</v>
      </c>
      <c r="AS50" s="10">
        <f t="shared" si="11"/>
        <v>11977</v>
      </c>
      <c r="AT50" s="10">
        <f t="shared" si="12"/>
        <v>13981</v>
      </c>
      <c r="AU50" s="10"/>
      <c r="AV50" s="10">
        <f t="shared" si="13"/>
        <v>0</v>
      </c>
      <c r="AW50" s="1"/>
    </row>
    <row r="51" spans="1:49" ht="15" customHeight="1">
      <c r="A51" s="1"/>
      <c r="B51" s="49" t="s">
        <v>231</v>
      </c>
      <c r="C51" s="49"/>
      <c r="D51" s="49"/>
      <c r="E51" s="49"/>
      <c r="F51" s="49"/>
      <c r="G51" s="49"/>
      <c r="H51" s="9" t="s">
        <v>111</v>
      </c>
      <c r="I51" s="20">
        <v>367200</v>
      </c>
      <c r="J51" s="10"/>
      <c r="K51" s="10">
        <f t="shared" si="1"/>
        <v>367200</v>
      </c>
      <c r="L51" s="10">
        <f t="shared" si="15"/>
        <v>37900.97</v>
      </c>
      <c r="M51" s="20"/>
      <c r="N51" s="20">
        <v>9398</v>
      </c>
      <c r="O51" s="20">
        <v>28502.97</v>
      </c>
      <c r="P51" s="10">
        <f t="shared" si="16"/>
        <v>75397.989999999991</v>
      </c>
      <c r="Q51" s="20">
        <v>15799.99</v>
      </c>
      <c r="R51" s="20">
        <v>28399</v>
      </c>
      <c r="S51" s="20">
        <v>31199</v>
      </c>
      <c r="T51" s="10">
        <f t="shared" si="17"/>
        <v>49600</v>
      </c>
      <c r="U51" s="20">
        <v>34400</v>
      </c>
      <c r="V51" s="20">
        <v>15200</v>
      </c>
      <c r="W51" s="20"/>
      <c r="X51" s="10">
        <f t="shared" si="18"/>
        <v>139695</v>
      </c>
      <c r="Y51" s="20">
        <v>2200</v>
      </c>
      <c r="Z51" s="20">
        <v>43300</v>
      </c>
      <c r="AA51" s="20">
        <v>94195</v>
      </c>
      <c r="AB51" s="10">
        <f t="shared" si="6"/>
        <v>302593.95999999996</v>
      </c>
      <c r="AC51" s="10">
        <f t="shared" si="19"/>
        <v>37900.97</v>
      </c>
      <c r="AD51" s="20"/>
      <c r="AE51" s="20">
        <v>9398</v>
      </c>
      <c r="AF51" s="20">
        <v>28502.97</v>
      </c>
      <c r="AG51" s="10">
        <f t="shared" si="20"/>
        <v>75397.989999999991</v>
      </c>
      <c r="AH51" s="20">
        <v>15799.99</v>
      </c>
      <c r="AI51" s="20">
        <v>28399</v>
      </c>
      <c r="AJ51" s="20">
        <v>31199</v>
      </c>
      <c r="AK51" s="10">
        <f t="shared" si="21"/>
        <v>49600</v>
      </c>
      <c r="AL51" s="20">
        <v>34400</v>
      </c>
      <c r="AM51" s="20">
        <v>15200</v>
      </c>
      <c r="AN51" s="20"/>
      <c r="AO51" s="10">
        <f t="shared" si="22"/>
        <v>93998</v>
      </c>
      <c r="AP51" s="20">
        <v>2200</v>
      </c>
      <c r="AQ51" s="20">
        <v>43300</v>
      </c>
      <c r="AR51" s="20">
        <v>48498</v>
      </c>
      <c r="AS51" s="10">
        <f t="shared" si="11"/>
        <v>256896.96</v>
      </c>
      <c r="AT51" s="10">
        <f t="shared" si="12"/>
        <v>64606.040000000037</v>
      </c>
      <c r="AU51" s="10"/>
      <c r="AV51" s="10">
        <f t="shared" si="13"/>
        <v>45696.999999999971</v>
      </c>
      <c r="AW51" s="1"/>
    </row>
    <row r="52" spans="1:49" ht="15" customHeight="1">
      <c r="A52" s="1"/>
      <c r="B52" s="49" t="s">
        <v>232</v>
      </c>
      <c r="C52" s="49"/>
      <c r="D52" s="49"/>
      <c r="E52" s="49"/>
      <c r="F52" s="49"/>
      <c r="G52" s="49"/>
      <c r="H52" s="9" t="s">
        <v>112</v>
      </c>
      <c r="I52" s="20"/>
      <c r="J52" s="10"/>
      <c r="K52" s="10">
        <f t="shared" si="1"/>
        <v>0</v>
      </c>
      <c r="L52" s="10">
        <f t="shared" si="15"/>
        <v>0</v>
      </c>
      <c r="M52" s="20"/>
      <c r="N52" s="20"/>
      <c r="O52" s="20"/>
      <c r="P52" s="10">
        <f t="shared" si="16"/>
        <v>0</v>
      </c>
      <c r="Q52" s="20"/>
      <c r="R52" s="20"/>
      <c r="S52" s="20"/>
      <c r="T52" s="10">
        <f t="shared" si="17"/>
        <v>0</v>
      </c>
      <c r="U52" s="20"/>
      <c r="V52" s="20"/>
      <c r="W52" s="20"/>
      <c r="X52" s="10">
        <f t="shared" si="18"/>
        <v>0</v>
      </c>
      <c r="Y52" s="20"/>
      <c r="Z52" s="20"/>
      <c r="AA52" s="20"/>
      <c r="AB52" s="10">
        <f t="shared" si="6"/>
        <v>0</v>
      </c>
      <c r="AC52" s="10">
        <f t="shared" si="19"/>
        <v>0</v>
      </c>
      <c r="AD52" s="20"/>
      <c r="AE52" s="20"/>
      <c r="AF52" s="20"/>
      <c r="AG52" s="10">
        <f t="shared" si="20"/>
        <v>0</v>
      </c>
      <c r="AH52" s="20"/>
      <c r="AI52" s="20"/>
      <c r="AJ52" s="20"/>
      <c r="AK52" s="10">
        <f t="shared" si="21"/>
        <v>0</v>
      </c>
      <c r="AL52" s="20"/>
      <c r="AM52" s="20"/>
      <c r="AN52" s="20"/>
      <c r="AO52" s="10">
        <f t="shared" si="22"/>
        <v>0</v>
      </c>
      <c r="AP52" s="20"/>
      <c r="AQ52" s="20"/>
      <c r="AR52" s="20"/>
      <c r="AS52" s="10">
        <f t="shared" si="11"/>
        <v>0</v>
      </c>
      <c r="AT52" s="10">
        <f t="shared" si="12"/>
        <v>0</v>
      </c>
      <c r="AU52" s="10"/>
      <c r="AV52" s="10">
        <f t="shared" si="13"/>
        <v>0</v>
      </c>
      <c r="AW52" s="1"/>
    </row>
    <row r="53" spans="1:49" ht="15" customHeight="1">
      <c r="A53" s="1"/>
      <c r="B53" s="49" t="s">
        <v>113</v>
      </c>
      <c r="C53" s="49"/>
      <c r="D53" s="49"/>
      <c r="E53" s="49"/>
      <c r="F53" s="49"/>
      <c r="G53" s="49"/>
      <c r="H53" s="9" t="s">
        <v>114</v>
      </c>
      <c r="I53" s="20">
        <v>2768300</v>
      </c>
      <c r="J53" s="10"/>
      <c r="K53" s="10">
        <f t="shared" si="1"/>
        <v>2768300</v>
      </c>
      <c r="L53" s="10">
        <f t="shared" si="15"/>
        <v>118560</v>
      </c>
      <c r="M53" s="20"/>
      <c r="N53" s="20">
        <v>118560</v>
      </c>
      <c r="O53" s="20"/>
      <c r="P53" s="10">
        <f t="shared" si="16"/>
        <v>474240</v>
      </c>
      <c r="Q53" s="20">
        <v>237120</v>
      </c>
      <c r="R53" s="20">
        <v>118560</v>
      </c>
      <c r="S53" s="20">
        <v>118560</v>
      </c>
      <c r="T53" s="10">
        <f t="shared" si="17"/>
        <v>355680</v>
      </c>
      <c r="U53" s="20">
        <v>118560</v>
      </c>
      <c r="V53" s="20">
        <v>118560</v>
      </c>
      <c r="W53" s="20">
        <v>118560</v>
      </c>
      <c r="X53" s="10">
        <f t="shared" si="18"/>
        <v>474240</v>
      </c>
      <c r="Y53" s="20">
        <v>237120</v>
      </c>
      <c r="Z53" s="20">
        <v>118560</v>
      </c>
      <c r="AA53" s="20">
        <v>118560</v>
      </c>
      <c r="AB53" s="10">
        <f t="shared" si="6"/>
        <v>1422720</v>
      </c>
      <c r="AC53" s="10">
        <f t="shared" si="19"/>
        <v>118560</v>
      </c>
      <c r="AD53" s="20"/>
      <c r="AE53" s="20">
        <v>118560</v>
      </c>
      <c r="AF53" s="20"/>
      <c r="AG53" s="10">
        <f t="shared" si="20"/>
        <v>474240</v>
      </c>
      <c r="AH53" s="20">
        <v>237120</v>
      </c>
      <c r="AI53" s="20">
        <v>118560</v>
      </c>
      <c r="AJ53" s="20">
        <v>118560</v>
      </c>
      <c r="AK53" s="10">
        <f t="shared" si="21"/>
        <v>355680</v>
      </c>
      <c r="AL53" s="20">
        <v>118560</v>
      </c>
      <c r="AM53" s="20">
        <v>118560</v>
      </c>
      <c r="AN53" s="20">
        <v>118560</v>
      </c>
      <c r="AO53" s="10">
        <f t="shared" si="22"/>
        <v>355680</v>
      </c>
      <c r="AP53" s="20">
        <v>237120</v>
      </c>
      <c r="AQ53" s="20">
        <v>118560</v>
      </c>
      <c r="AR53" s="20"/>
      <c r="AS53" s="10">
        <f t="shared" si="11"/>
        <v>1304160</v>
      </c>
      <c r="AT53" s="10">
        <f t="shared" si="12"/>
        <v>1345580</v>
      </c>
      <c r="AU53" s="10"/>
      <c r="AV53" s="10">
        <f t="shared" si="13"/>
        <v>118560</v>
      </c>
      <c r="AW53" s="1"/>
    </row>
    <row r="54" spans="1:49" ht="15" customHeight="1">
      <c r="A54" s="1"/>
      <c r="B54" s="49" t="s">
        <v>115</v>
      </c>
      <c r="C54" s="49"/>
      <c r="D54" s="49"/>
      <c r="E54" s="49"/>
      <c r="F54" s="49"/>
      <c r="G54" s="49"/>
      <c r="H54" s="9" t="s">
        <v>116</v>
      </c>
      <c r="I54" s="20"/>
      <c r="J54" s="10"/>
      <c r="K54" s="10">
        <f t="shared" si="1"/>
        <v>0</v>
      </c>
      <c r="L54" s="10">
        <f t="shared" si="15"/>
        <v>0</v>
      </c>
      <c r="M54" s="20"/>
      <c r="N54" s="20"/>
      <c r="O54" s="20"/>
      <c r="P54" s="10">
        <f t="shared" si="16"/>
        <v>0</v>
      </c>
      <c r="Q54" s="20"/>
      <c r="R54" s="20"/>
      <c r="S54" s="20"/>
      <c r="T54" s="10">
        <f t="shared" si="17"/>
        <v>0</v>
      </c>
      <c r="U54" s="20"/>
      <c r="V54" s="20"/>
      <c r="W54" s="20"/>
      <c r="X54" s="10">
        <f t="shared" si="18"/>
        <v>0</v>
      </c>
      <c r="Y54" s="20"/>
      <c r="Z54" s="20"/>
      <c r="AA54" s="20"/>
      <c r="AB54" s="10">
        <f t="shared" si="6"/>
        <v>0</v>
      </c>
      <c r="AC54" s="10">
        <f t="shared" si="19"/>
        <v>0</v>
      </c>
      <c r="AD54" s="20"/>
      <c r="AE54" s="20"/>
      <c r="AF54" s="20"/>
      <c r="AG54" s="10">
        <f t="shared" si="20"/>
        <v>0</v>
      </c>
      <c r="AH54" s="20"/>
      <c r="AI54" s="20"/>
      <c r="AJ54" s="20"/>
      <c r="AK54" s="10">
        <f t="shared" si="21"/>
        <v>0</v>
      </c>
      <c r="AL54" s="20"/>
      <c r="AM54" s="20"/>
      <c r="AN54" s="20"/>
      <c r="AO54" s="10">
        <f t="shared" si="22"/>
        <v>0</v>
      </c>
      <c r="AP54" s="20"/>
      <c r="AQ54" s="20"/>
      <c r="AR54" s="20"/>
      <c r="AS54" s="10">
        <f t="shared" si="11"/>
        <v>0</v>
      </c>
      <c r="AT54" s="10">
        <f t="shared" si="12"/>
        <v>0</v>
      </c>
      <c r="AU54" s="10"/>
      <c r="AV54" s="10">
        <f t="shared" si="13"/>
        <v>0</v>
      </c>
      <c r="AW54" s="1"/>
    </row>
    <row r="55" spans="1:49" ht="15" customHeight="1">
      <c r="A55" s="1"/>
      <c r="B55" s="49" t="s">
        <v>117</v>
      </c>
      <c r="C55" s="49"/>
      <c r="D55" s="49"/>
      <c r="E55" s="49"/>
      <c r="F55" s="49"/>
      <c r="G55" s="49"/>
      <c r="H55" s="9" t="s">
        <v>118</v>
      </c>
      <c r="I55" s="20">
        <v>587500</v>
      </c>
      <c r="J55" s="10"/>
      <c r="K55" s="10">
        <f t="shared" si="1"/>
        <v>587500</v>
      </c>
      <c r="L55" s="10">
        <f t="shared" si="15"/>
        <v>67400</v>
      </c>
      <c r="M55" s="20"/>
      <c r="N55" s="20"/>
      <c r="O55" s="20">
        <v>67400</v>
      </c>
      <c r="P55" s="10">
        <f t="shared" si="16"/>
        <v>0</v>
      </c>
      <c r="Q55" s="20"/>
      <c r="R55" s="20"/>
      <c r="S55" s="20"/>
      <c r="T55" s="10">
        <f t="shared" si="17"/>
        <v>76500</v>
      </c>
      <c r="U55" s="20"/>
      <c r="V55" s="20">
        <v>5000</v>
      </c>
      <c r="W55" s="20">
        <v>71500</v>
      </c>
      <c r="X55" s="10">
        <f t="shared" si="18"/>
        <v>185300</v>
      </c>
      <c r="Y55" s="20">
        <v>107900</v>
      </c>
      <c r="Z55" s="20">
        <v>77400</v>
      </c>
      <c r="AA55" s="20"/>
      <c r="AB55" s="10">
        <f t="shared" si="6"/>
        <v>329200</v>
      </c>
      <c r="AC55" s="10">
        <f t="shared" si="19"/>
        <v>67400</v>
      </c>
      <c r="AD55" s="20"/>
      <c r="AE55" s="20"/>
      <c r="AF55" s="20">
        <v>67400</v>
      </c>
      <c r="AG55" s="10">
        <f t="shared" si="20"/>
        <v>0</v>
      </c>
      <c r="AH55" s="20"/>
      <c r="AI55" s="20"/>
      <c r="AJ55" s="20"/>
      <c r="AK55" s="10">
        <f t="shared" si="21"/>
        <v>76500</v>
      </c>
      <c r="AL55" s="20"/>
      <c r="AM55" s="20">
        <v>5000</v>
      </c>
      <c r="AN55" s="20">
        <v>71500</v>
      </c>
      <c r="AO55" s="10">
        <f t="shared" si="22"/>
        <v>185300</v>
      </c>
      <c r="AP55" s="20">
        <v>107900</v>
      </c>
      <c r="AQ55" s="20">
        <v>77400</v>
      </c>
      <c r="AR55" s="20"/>
      <c r="AS55" s="10">
        <f t="shared" si="11"/>
        <v>329200</v>
      </c>
      <c r="AT55" s="10">
        <f t="shared" si="12"/>
        <v>258300</v>
      </c>
      <c r="AU55" s="10"/>
      <c r="AV55" s="10">
        <f t="shared" si="13"/>
        <v>0</v>
      </c>
      <c r="AW55" s="1"/>
    </row>
    <row r="56" spans="1:49" ht="15" customHeight="1">
      <c r="A56" s="1"/>
      <c r="B56" s="49" t="s">
        <v>119</v>
      </c>
      <c r="C56" s="49"/>
      <c r="D56" s="49"/>
      <c r="E56" s="49"/>
      <c r="F56" s="49"/>
      <c r="G56" s="49"/>
      <c r="H56" s="9" t="s">
        <v>120</v>
      </c>
      <c r="I56" s="20"/>
      <c r="J56" s="10"/>
      <c r="K56" s="10">
        <f t="shared" si="1"/>
        <v>0</v>
      </c>
      <c r="L56" s="10">
        <f t="shared" si="15"/>
        <v>0</v>
      </c>
      <c r="M56" s="20"/>
      <c r="N56" s="20"/>
      <c r="O56" s="20"/>
      <c r="P56" s="10">
        <f t="shared" si="16"/>
        <v>0</v>
      </c>
      <c r="Q56" s="20"/>
      <c r="R56" s="20"/>
      <c r="S56" s="20"/>
      <c r="T56" s="10">
        <f t="shared" si="17"/>
        <v>0</v>
      </c>
      <c r="U56" s="20"/>
      <c r="V56" s="20"/>
      <c r="W56" s="20"/>
      <c r="X56" s="10">
        <f t="shared" si="18"/>
        <v>0</v>
      </c>
      <c r="Y56" s="20"/>
      <c r="Z56" s="20"/>
      <c r="AA56" s="20"/>
      <c r="AB56" s="10">
        <f t="shared" si="6"/>
        <v>0</v>
      </c>
      <c r="AC56" s="10">
        <f t="shared" si="19"/>
        <v>0</v>
      </c>
      <c r="AD56" s="20"/>
      <c r="AE56" s="20"/>
      <c r="AF56" s="20"/>
      <c r="AG56" s="10">
        <f t="shared" si="20"/>
        <v>0</v>
      </c>
      <c r="AH56" s="20"/>
      <c r="AI56" s="20"/>
      <c r="AJ56" s="20"/>
      <c r="AK56" s="10">
        <f t="shared" si="21"/>
        <v>0</v>
      </c>
      <c r="AL56" s="20"/>
      <c r="AM56" s="20"/>
      <c r="AN56" s="20"/>
      <c r="AO56" s="10">
        <f t="shared" si="22"/>
        <v>0</v>
      </c>
      <c r="AP56" s="20"/>
      <c r="AQ56" s="20"/>
      <c r="AR56" s="20"/>
      <c r="AS56" s="10">
        <f t="shared" si="11"/>
        <v>0</v>
      </c>
      <c r="AT56" s="10">
        <f t="shared" si="12"/>
        <v>0</v>
      </c>
      <c r="AU56" s="10"/>
      <c r="AV56" s="10">
        <f t="shared" si="13"/>
        <v>0</v>
      </c>
      <c r="AW56" s="1"/>
    </row>
    <row r="57" spans="1:49" ht="15" customHeight="1">
      <c r="A57" s="1"/>
      <c r="B57" s="49" t="s">
        <v>121</v>
      </c>
      <c r="C57" s="49"/>
      <c r="D57" s="49"/>
      <c r="E57" s="49"/>
      <c r="F57" s="49"/>
      <c r="G57" s="49"/>
      <c r="H57" s="9" t="s">
        <v>122</v>
      </c>
      <c r="I57" s="20"/>
      <c r="J57" s="10"/>
      <c r="K57" s="10">
        <f t="shared" si="1"/>
        <v>0</v>
      </c>
      <c r="L57" s="10">
        <f t="shared" si="15"/>
        <v>0</v>
      </c>
      <c r="M57" s="20"/>
      <c r="N57" s="20"/>
      <c r="O57" s="20"/>
      <c r="P57" s="10">
        <f t="shared" si="16"/>
        <v>0</v>
      </c>
      <c r="Q57" s="20"/>
      <c r="R57" s="20"/>
      <c r="S57" s="20"/>
      <c r="T57" s="10">
        <f t="shared" si="17"/>
        <v>0</v>
      </c>
      <c r="U57" s="20"/>
      <c r="V57" s="20"/>
      <c r="W57" s="20"/>
      <c r="X57" s="10">
        <f t="shared" si="18"/>
        <v>0</v>
      </c>
      <c r="Y57" s="20"/>
      <c r="Z57" s="20"/>
      <c r="AA57" s="20"/>
      <c r="AB57" s="10">
        <f t="shared" si="6"/>
        <v>0</v>
      </c>
      <c r="AC57" s="10">
        <f t="shared" si="19"/>
        <v>0</v>
      </c>
      <c r="AD57" s="20"/>
      <c r="AE57" s="20"/>
      <c r="AF57" s="20"/>
      <c r="AG57" s="10">
        <f t="shared" si="20"/>
        <v>0</v>
      </c>
      <c r="AH57" s="20"/>
      <c r="AI57" s="20"/>
      <c r="AJ57" s="20"/>
      <c r="AK57" s="10">
        <f t="shared" si="21"/>
        <v>0</v>
      </c>
      <c r="AL57" s="20"/>
      <c r="AM57" s="20"/>
      <c r="AN57" s="20"/>
      <c r="AO57" s="10">
        <f t="shared" si="22"/>
        <v>0</v>
      </c>
      <c r="AP57" s="20"/>
      <c r="AQ57" s="20"/>
      <c r="AR57" s="20"/>
      <c r="AS57" s="10">
        <f t="shared" si="11"/>
        <v>0</v>
      </c>
      <c r="AT57" s="10">
        <f t="shared" si="12"/>
        <v>0</v>
      </c>
      <c r="AU57" s="10"/>
      <c r="AV57" s="10">
        <f t="shared" si="13"/>
        <v>0</v>
      </c>
      <c r="AW57" s="1"/>
    </row>
    <row r="58" spans="1:49" ht="15" customHeight="1">
      <c r="A58" s="1"/>
      <c r="B58" s="49" t="s">
        <v>124</v>
      </c>
      <c r="C58" s="49"/>
      <c r="D58" s="49"/>
      <c r="E58" s="49"/>
      <c r="F58" s="49"/>
      <c r="G58" s="49"/>
      <c r="H58" s="9" t="s">
        <v>123</v>
      </c>
      <c r="I58" s="20">
        <v>35793</v>
      </c>
      <c r="J58" s="10"/>
      <c r="K58" s="10">
        <f t="shared" si="1"/>
        <v>35793</v>
      </c>
      <c r="L58" s="10">
        <f t="shared" si="15"/>
        <v>3440</v>
      </c>
      <c r="M58" s="20"/>
      <c r="N58" s="20">
        <v>2240</v>
      </c>
      <c r="O58" s="20">
        <v>1200</v>
      </c>
      <c r="P58" s="10">
        <f t="shared" si="16"/>
        <v>9550</v>
      </c>
      <c r="Q58" s="20">
        <v>2800</v>
      </c>
      <c r="R58" s="20">
        <v>4950</v>
      </c>
      <c r="S58" s="20">
        <v>1800</v>
      </c>
      <c r="T58" s="10">
        <f t="shared" si="17"/>
        <v>2450</v>
      </c>
      <c r="U58" s="20">
        <v>2450</v>
      </c>
      <c r="V58" s="20"/>
      <c r="W58" s="20"/>
      <c r="X58" s="10">
        <f t="shared" si="18"/>
        <v>7840</v>
      </c>
      <c r="Y58" s="20">
        <v>6190</v>
      </c>
      <c r="Z58" s="20"/>
      <c r="AA58" s="20">
        <v>1650</v>
      </c>
      <c r="AB58" s="10">
        <f t="shared" si="6"/>
        <v>23280</v>
      </c>
      <c r="AC58" s="10">
        <f t="shared" si="19"/>
        <v>3440</v>
      </c>
      <c r="AD58" s="20"/>
      <c r="AE58" s="20">
        <v>2240</v>
      </c>
      <c r="AF58" s="20">
        <v>1200</v>
      </c>
      <c r="AG58" s="10">
        <f t="shared" si="20"/>
        <v>9550</v>
      </c>
      <c r="AH58" s="20">
        <v>2800</v>
      </c>
      <c r="AI58" s="20">
        <v>4950</v>
      </c>
      <c r="AJ58" s="20">
        <v>1800</v>
      </c>
      <c r="AK58" s="10">
        <f t="shared" si="21"/>
        <v>2450</v>
      </c>
      <c r="AL58" s="20">
        <v>2450</v>
      </c>
      <c r="AM58" s="20"/>
      <c r="AN58" s="20"/>
      <c r="AO58" s="10">
        <f t="shared" si="22"/>
        <v>7840</v>
      </c>
      <c r="AP58" s="20">
        <v>6190</v>
      </c>
      <c r="AQ58" s="20"/>
      <c r="AR58" s="20">
        <v>1650</v>
      </c>
      <c r="AS58" s="10">
        <f t="shared" si="11"/>
        <v>23280</v>
      </c>
      <c r="AT58" s="10">
        <f t="shared" si="12"/>
        <v>12513</v>
      </c>
      <c r="AU58" s="10"/>
      <c r="AV58" s="10">
        <f t="shared" si="13"/>
        <v>0</v>
      </c>
      <c r="AW58" s="1"/>
    </row>
    <row r="59" spans="1:49" ht="15" customHeight="1">
      <c r="A59" s="1"/>
      <c r="B59" s="49" t="s">
        <v>125</v>
      </c>
      <c r="C59" s="49"/>
      <c r="D59" s="49"/>
      <c r="E59" s="49"/>
      <c r="F59" s="49"/>
      <c r="G59" s="49"/>
      <c r="H59" s="9" t="s">
        <v>126</v>
      </c>
      <c r="I59" s="20"/>
      <c r="J59" s="10"/>
      <c r="K59" s="10">
        <f t="shared" si="1"/>
        <v>0</v>
      </c>
      <c r="L59" s="10">
        <f t="shared" si="15"/>
        <v>17451.71</v>
      </c>
      <c r="M59" s="20"/>
      <c r="N59" s="20">
        <v>5601.09</v>
      </c>
      <c r="O59" s="20">
        <v>11850.62</v>
      </c>
      <c r="P59" s="10">
        <f t="shared" si="16"/>
        <v>32079.17</v>
      </c>
      <c r="Q59" s="20">
        <v>8757.86</v>
      </c>
      <c r="R59" s="20">
        <v>11377.05</v>
      </c>
      <c r="S59" s="20">
        <v>11944.26</v>
      </c>
      <c r="T59" s="10">
        <f t="shared" si="17"/>
        <v>32634.519999999997</v>
      </c>
      <c r="U59" s="20">
        <v>11055.2</v>
      </c>
      <c r="V59" s="20">
        <v>12791.83</v>
      </c>
      <c r="W59" s="20">
        <v>8787.49</v>
      </c>
      <c r="X59" s="10">
        <f t="shared" si="18"/>
        <v>36796.51</v>
      </c>
      <c r="Y59" s="20">
        <v>11129.87</v>
      </c>
      <c r="Z59" s="20">
        <v>10588.14</v>
      </c>
      <c r="AA59" s="20">
        <v>15078.5</v>
      </c>
      <c r="AB59" s="10">
        <f t="shared" si="6"/>
        <v>118961.91</v>
      </c>
      <c r="AC59" s="10">
        <f t="shared" si="19"/>
        <v>17451.71</v>
      </c>
      <c r="AD59" s="20"/>
      <c r="AE59" s="20">
        <v>5601.09</v>
      </c>
      <c r="AF59" s="20">
        <v>11850.62</v>
      </c>
      <c r="AG59" s="10">
        <f t="shared" si="20"/>
        <v>32079.17</v>
      </c>
      <c r="AH59" s="20">
        <v>8757.86</v>
      </c>
      <c r="AI59" s="20">
        <v>11377.05</v>
      </c>
      <c r="AJ59" s="20">
        <v>11944.26</v>
      </c>
      <c r="AK59" s="10">
        <f t="shared" si="21"/>
        <v>32634.519999999997</v>
      </c>
      <c r="AL59" s="20">
        <v>11055.2</v>
      </c>
      <c r="AM59" s="20">
        <v>12791.83</v>
      </c>
      <c r="AN59" s="20">
        <v>8787.49</v>
      </c>
      <c r="AO59" s="10">
        <f t="shared" si="22"/>
        <v>36796.51</v>
      </c>
      <c r="AP59" s="20">
        <v>11129.87</v>
      </c>
      <c r="AQ59" s="20">
        <v>10588.14</v>
      </c>
      <c r="AR59" s="20">
        <v>15078.5</v>
      </c>
      <c r="AS59" s="10">
        <f t="shared" si="11"/>
        <v>118961.91</v>
      </c>
      <c r="AT59" s="10">
        <f t="shared" si="12"/>
        <v>-118961.91</v>
      </c>
      <c r="AU59" s="10"/>
      <c r="AV59" s="10">
        <f t="shared" si="13"/>
        <v>0</v>
      </c>
      <c r="AW59" s="1"/>
    </row>
    <row r="60" spans="1:49" ht="15" customHeight="1">
      <c r="A60" s="1"/>
      <c r="B60" s="49" t="s">
        <v>127</v>
      </c>
      <c r="C60" s="49"/>
      <c r="D60" s="49"/>
      <c r="E60" s="49"/>
      <c r="F60" s="49"/>
      <c r="G60" s="49"/>
      <c r="H60" s="9" t="s">
        <v>128</v>
      </c>
      <c r="I60" s="20"/>
      <c r="J60" s="10"/>
      <c r="K60" s="10">
        <f t="shared" si="1"/>
        <v>0</v>
      </c>
      <c r="L60" s="10">
        <f t="shared" si="15"/>
        <v>0</v>
      </c>
      <c r="M60" s="20"/>
      <c r="N60" s="20"/>
      <c r="O60" s="20"/>
      <c r="P60" s="10">
        <f t="shared" si="16"/>
        <v>0</v>
      </c>
      <c r="Q60" s="20"/>
      <c r="R60" s="20"/>
      <c r="S60" s="20"/>
      <c r="T60" s="10">
        <f t="shared" si="17"/>
        <v>0</v>
      </c>
      <c r="U60" s="20"/>
      <c r="V60" s="20"/>
      <c r="W60" s="20"/>
      <c r="X60" s="10">
        <f t="shared" si="18"/>
        <v>0</v>
      </c>
      <c r="Y60" s="20"/>
      <c r="Z60" s="20"/>
      <c r="AA60" s="20"/>
      <c r="AB60" s="10">
        <f t="shared" si="6"/>
        <v>0</v>
      </c>
      <c r="AC60" s="10">
        <f t="shared" si="19"/>
        <v>0</v>
      </c>
      <c r="AD60" s="20"/>
      <c r="AE60" s="20"/>
      <c r="AF60" s="20"/>
      <c r="AG60" s="10">
        <f t="shared" si="20"/>
        <v>0</v>
      </c>
      <c r="AH60" s="20"/>
      <c r="AI60" s="20"/>
      <c r="AJ60" s="20"/>
      <c r="AK60" s="10">
        <f t="shared" si="21"/>
        <v>0</v>
      </c>
      <c r="AL60" s="20"/>
      <c r="AM60" s="20"/>
      <c r="AN60" s="20"/>
      <c r="AO60" s="10">
        <f t="shared" si="22"/>
        <v>0</v>
      </c>
      <c r="AP60" s="20"/>
      <c r="AQ60" s="20"/>
      <c r="AR60" s="20"/>
      <c r="AS60" s="10">
        <f t="shared" si="11"/>
        <v>0</v>
      </c>
      <c r="AT60" s="10">
        <f t="shared" si="12"/>
        <v>0</v>
      </c>
      <c r="AU60" s="10"/>
      <c r="AV60" s="10">
        <f t="shared" si="13"/>
        <v>0</v>
      </c>
      <c r="AW60" s="1"/>
    </row>
    <row r="61" spans="1:49" ht="15" customHeight="1">
      <c r="A61" s="1"/>
      <c r="B61" s="49" t="s">
        <v>129</v>
      </c>
      <c r="C61" s="49"/>
      <c r="D61" s="49"/>
      <c r="E61" s="49"/>
      <c r="F61" s="49"/>
      <c r="G61" s="49"/>
      <c r="H61" s="9" t="s">
        <v>130</v>
      </c>
      <c r="I61" s="20">
        <v>7208319.0599999996</v>
      </c>
      <c r="J61" s="10"/>
      <c r="K61" s="10">
        <f t="shared" si="1"/>
        <v>7208319.0599999996</v>
      </c>
      <c r="L61" s="10">
        <f t="shared" si="15"/>
        <v>1509397.94</v>
      </c>
      <c r="M61" s="20">
        <v>43000</v>
      </c>
      <c r="N61" s="20">
        <v>894275.85</v>
      </c>
      <c r="O61" s="20">
        <v>572122.09</v>
      </c>
      <c r="P61" s="10">
        <f t="shared" si="16"/>
        <v>2210613.62</v>
      </c>
      <c r="Q61" s="20">
        <v>549571.9</v>
      </c>
      <c r="R61" s="20">
        <v>1228933.71</v>
      </c>
      <c r="S61" s="20">
        <v>432108.01</v>
      </c>
      <c r="T61" s="10">
        <f t="shared" si="17"/>
        <v>2657901.46</v>
      </c>
      <c r="U61" s="20">
        <v>624061.75</v>
      </c>
      <c r="V61" s="20">
        <v>307591.38</v>
      </c>
      <c r="W61" s="20">
        <v>1726248.33</v>
      </c>
      <c r="X61" s="10">
        <f t="shared" si="18"/>
        <v>4916059.0600000005</v>
      </c>
      <c r="Y61" s="20">
        <v>432337.23</v>
      </c>
      <c r="Z61" s="20">
        <v>1302423.54</v>
      </c>
      <c r="AA61" s="20">
        <v>3181298.29</v>
      </c>
      <c r="AB61" s="10">
        <f t="shared" si="6"/>
        <v>11293972.08</v>
      </c>
      <c r="AC61" s="10">
        <f t="shared" si="19"/>
        <v>1509397.94</v>
      </c>
      <c r="AD61" s="20">
        <v>43000</v>
      </c>
      <c r="AE61" s="20">
        <v>894275.85</v>
      </c>
      <c r="AF61" s="20">
        <v>572122.09</v>
      </c>
      <c r="AG61" s="10">
        <f t="shared" si="20"/>
        <v>2210613.62</v>
      </c>
      <c r="AH61" s="20">
        <v>549571.9</v>
      </c>
      <c r="AI61" s="20">
        <v>1228933.71</v>
      </c>
      <c r="AJ61" s="20">
        <v>432108.01</v>
      </c>
      <c r="AK61" s="10">
        <f t="shared" si="21"/>
        <v>2657901.46</v>
      </c>
      <c r="AL61" s="20">
        <v>624061.75</v>
      </c>
      <c r="AM61" s="20">
        <v>307591.38</v>
      </c>
      <c r="AN61" s="20">
        <v>1726248.33</v>
      </c>
      <c r="AO61" s="10">
        <f t="shared" si="22"/>
        <v>3196215.8</v>
      </c>
      <c r="AP61" s="20">
        <v>432337.23</v>
      </c>
      <c r="AQ61" s="20">
        <v>1302423.54</v>
      </c>
      <c r="AR61" s="20">
        <v>1461455.03</v>
      </c>
      <c r="AS61" s="10">
        <f t="shared" si="11"/>
        <v>9574128.8200000003</v>
      </c>
      <c r="AT61" s="10">
        <f t="shared" si="12"/>
        <v>-4085653.0200000005</v>
      </c>
      <c r="AU61" s="10"/>
      <c r="AV61" s="10">
        <f t="shared" si="13"/>
        <v>1719843.2599999998</v>
      </c>
      <c r="AW61" s="1"/>
    </row>
    <row r="62" spans="1:49" ht="15" customHeight="1">
      <c r="A62" s="1"/>
      <c r="B62" s="49" t="s">
        <v>131</v>
      </c>
      <c r="C62" s="49"/>
      <c r="D62" s="49"/>
      <c r="E62" s="49"/>
      <c r="F62" s="49"/>
      <c r="G62" s="49"/>
      <c r="H62" s="9" t="s">
        <v>132</v>
      </c>
      <c r="I62" s="20">
        <v>1745850</v>
      </c>
      <c r="J62" s="10"/>
      <c r="K62" s="10">
        <f t="shared" si="1"/>
        <v>1745850</v>
      </c>
      <c r="L62" s="10">
        <f t="shared" si="15"/>
        <v>238980</v>
      </c>
      <c r="M62" s="20"/>
      <c r="N62" s="20">
        <v>81367</v>
      </c>
      <c r="O62" s="20">
        <v>157613</v>
      </c>
      <c r="P62" s="10">
        <f t="shared" si="16"/>
        <v>488771</v>
      </c>
      <c r="Q62" s="20">
        <v>157613</v>
      </c>
      <c r="R62" s="20">
        <v>163872</v>
      </c>
      <c r="S62" s="20">
        <v>167286</v>
      </c>
      <c r="T62" s="10">
        <f t="shared" si="17"/>
        <v>462028</v>
      </c>
      <c r="U62" s="20">
        <v>148509</v>
      </c>
      <c r="V62" s="20">
        <v>153630</v>
      </c>
      <c r="W62" s="20">
        <v>159889</v>
      </c>
      <c r="X62" s="10">
        <f t="shared" si="18"/>
        <v>516083</v>
      </c>
      <c r="Y62" s="20">
        <v>134284</v>
      </c>
      <c r="Z62" s="20">
        <v>153630</v>
      </c>
      <c r="AA62" s="20">
        <v>228169</v>
      </c>
      <c r="AB62" s="10">
        <f t="shared" si="6"/>
        <v>1705862</v>
      </c>
      <c r="AC62" s="10">
        <f t="shared" si="19"/>
        <v>238980</v>
      </c>
      <c r="AD62" s="20"/>
      <c r="AE62" s="20">
        <v>81367</v>
      </c>
      <c r="AF62" s="20">
        <v>157613</v>
      </c>
      <c r="AG62" s="10">
        <f t="shared" si="20"/>
        <v>488771</v>
      </c>
      <c r="AH62" s="20">
        <v>157613</v>
      </c>
      <c r="AI62" s="20">
        <v>163872</v>
      </c>
      <c r="AJ62" s="20">
        <v>167286</v>
      </c>
      <c r="AK62" s="10">
        <f t="shared" si="21"/>
        <v>462028</v>
      </c>
      <c r="AL62" s="20">
        <v>148509</v>
      </c>
      <c r="AM62" s="20">
        <v>153630</v>
      </c>
      <c r="AN62" s="20">
        <v>159889</v>
      </c>
      <c r="AO62" s="10">
        <f t="shared" si="22"/>
        <v>502427</v>
      </c>
      <c r="AP62" s="20">
        <v>134284</v>
      </c>
      <c r="AQ62" s="20">
        <v>153630</v>
      </c>
      <c r="AR62" s="20">
        <v>214513</v>
      </c>
      <c r="AS62" s="10">
        <f t="shared" si="11"/>
        <v>1692206</v>
      </c>
      <c r="AT62" s="10">
        <f t="shared" si="12"/>
        <v>39988</v>
      </c>
      <c r="AU62" s="10"/>
      <c r="AV62" s="10">
        <f t="shared" si="13"/>
        <v>13656</v>
      </c>
      <c r="AW62" s="1"/>
    </row>
    <row r="63" spans="1:49" ht="15" customHeight="1">
      <c r="A63" s="1"/>
      <c r="B63" s="49" t="s">
        <v>133</v>
      </c>
      <c r="C63" s="49"/>
      <c r="D63" s="49"/>
      <c r="E63" s="49"/>
      <c r="F63" s="49"/>
      <c r="G63" s="49"/>
      <c r="H63" s="9" t="s">
        <v>134</v>
      </c>
      <c r="I63" s="20">
        <v>13356411.6</v>
      </c>
      <c r="J63" s="10"/>
      <c r="K63" s="10">
        <f t="shared" si="1"/>
        <v>13356411.6</v>
      </c>
      <c r="L63" s="10">
        <f t="shared" si="15"/>
        <v>1284434.24</v>
      </c>
      <c r="M63" s="20"/>
      <c r="N63" s="20">
        <v>403620.93</v>
      </c>
      <c r="O63" s="20">
        <v>880813.31</v>
      </c>
      <c r="P63" s="10">
        <f t="shared" si="16"/>
        <v>2945135.39</v>
      </c>
      <c r="Q63" s="20">
        <v>795041.67</v>
      </c>
      <c r="R63" s="20">
        <v>1016351.64</v>
      </c>
      <c r="S63" s="20">
        <v>1133742.0800000001</v>
      </c>
      <c r="T63" s="10">
        <f t="shared" si="17"/>
        <v>2545690.5500000003</v>
      </c>
      <c r="U63" s="20">
        <v>843981.58</v>
      </c>
      <c r="V63" s="20">
        <v>910057.31</v>
      </c>
      <c r="W63" s="20">
        <v>791651.66</v>
      </c>
      <c r="X63" s="10">
        <f t="shared" si="18"/>
        <v>3125097.9</v>
      </c>
      <c r="Y63" s="20">
        <v>868800.77</v>
      </c>
      <c r="Z63" s="20">
        <v>1070492.1599999999</v>
      </c>
      <c r="AA63" s="20">
        <v>1185804.97</v>
      </c>
      <c r="AB63" s="10">
        <f t="shared" si="6"/>
        <v>9900358.0800000001</v>
      </c>
      <c r="AC63" s="10">
        <f t="shared" si="19"/>
        <v>1284434.24</v>
      </c>
      <c r="AD63" s="20"/>
      <c r="AE63" s="20">
        <v>403620.93</v>
      </c>
      <c r="AF63" s="20">
        <v>880813.31</v>
      </c>
      <c r="AG63" s="10">
        <f t="shared" si="20"/>
        <v>2945135.39</v>
      </c>
      <c r="AH63" s="20">
        <v>795041.67</v>
      </c>
      <c r="AI63" s="20">
        <v>1016351.64</v>
      </c>
      <c r="AJ63" s="20">
        <v>1133742.0800000001</v>
      </c>
      <c r="AK63" s="10">
        <f t="shared" si="21"/>
        <v>2545690.5500000003</v>
      </c>
      <c r="AL63" s="20">
        <v>843981.58</v>
      </c>
      <c r="AM63" s="20">
        <v>910057.31</v>
      </c>
      <c r="AN63" s="20">
        <v>791651.66</v>
      </c>
      <c r="AO63" s="10">
        <f t="shared" si="22"/>
        <v>3113676.41</v>
      </c>
      <c r="AP63" s="20">
        <v>868800.77</v>
      </c>
      <c r="AQ63" s="20">
        <v>1070492.1599999999</v>
      </c>
      <c r="AR63" s="20">
        <v>1174383.48</v>
      </c>
      <c r="AS63" s="10">
        <f t="shared" si="11"/>
        <v>9888936.5899999999</v>
      </c>
      <c r="AT63" s="10">
        <f t="shared" si="12"/>
        <v>3456053.5199999996</v>
      </c>
      <c r="AU63" s="10"/>
      <c r="AV63" s="10">
        <f t="shared" si="13"/>
        <v>11421.490000000224</v>
      </c>
      <c r="AW63" s="1"/>
    </row>
    <row r="64" spans="1:49" ht="15" customHeight="1">
      <c r="A64" s="1"/>
      <c r="B64" s="49" t="s">
        <v>230</v>
      </c>
      <c r="C64" s="49"/>
      <c r="D64" s="49"/>
      <c r="E64" s="49"/>
      <c r="F64" s="49"/>
      <c r="G64" s="49"/>
      <c r="H64" s="9" t="s">
        <v>135</v>
      </c>
      <c r="I64" s="20"/>
      <c r="J64" s="10"/>
      <c r="K64" s="10">
        <f t="shared" si="1"/>
        <v>0</v>
      </c>
      <c r="L64" s="10">
        <f t="shared" si="15"/>
        <v>0</v>
      </c>
      <c r="M64" s="20"/>
      <c r="N64" s="20"/>
      <c r="O64" s="20"/>
      <c r="P64" s="10">
        <f t="shared" si="16"/>
        <v>0</v>
      </c>
      <c r="Q64" s="20"/>
      <c r="R64" s="20"/>
      <c r="S64" s="20"/>
      <c r="T64" s="10">
        <f t="shared" si="17"/>
        <v>0</v>
      </c>
      <c r="U64" s="20"/>
      <c r="V64" s="20"/>
      <c r="W64" s="20"/>
      <c r="X64" s="10">
        <f t="shared" si="18"/>
        <v>0</v>
      </c>
      <c r="Y64" s="20"/>
      <c r="Z64" s="20"/>
      <c r="AA64" s="20"/>
      <c r="AB64" s="10">
        <f t="shared" si="6"/>
        <v>0</v>
      </c>
      <c r="AC64" s="10">
        <f t="shared" si="19"/>
        <v>0</v>
      </c>
      <c r="AD64" s="20"/>
      <c r="AE64" s="20"/>
      <c r="AF64" s="20"/>
      <c r="AG64" s="10">
        <f t="shared" si="20"/>
        <v>0</v>
      </c>
      <c r="AH64" s="20"/>
      <c r="AI64" s="20"/>
      <c r="AJ64" s="20"/>
      <c r="AK64" s="10">
        <f t="shared" si="21"/>
        <v>0</v>
      </c>
      <c r="AL64" s="20"/>
      <c r="AM64" s="20"/>
      <c r="AN64" s="20"/>
      <c r="AO64" s="10">
        <f t="shared" si="22"/>
        <v>0</v>
      </c>
      <c r="AP64" s="20"/>
      <c r="AQ64" s="20"/>
      <c r="AR64" s="20"/>
      <c r="AS64" s="10">
        <f t="shared" si="11"/>
        <v>0</v>
      </c>
      <c r="AT64" s="10">
        <f t="shared" si="12"/>
        <v>0</v>
      </c>
      <c r="AU64" s="10"/>
      <c r="AV64" s="10">
        <f t="shared" si="13"/>
        <v>0</v>
      </c>
      <c r="AW64" s="1"/>
    </row>
    <row r="65" spans="1:49" ht="15" customHeight="1">
      <c r="A65" s="1"/>
      <c r="B65" s="49" t="s">
        <v>229</v>
      </c>
      <c r="C65" s="49"/>
      <c r="D65" s="49"/>
      <c r="E65" s="49"/>
      <c r="F65" s="49"/>
      <c r="G65" s="49"/>
      <c r="H65" s="9" t="s">
        <v>137</v>
      </c>
      <c r="I65" s="20">
        <v>4170598.5</v>
      </c>
      <c r="J65" s="10"/>
      <c r="K65" s="10">
        <f t="shared" si="1"/>
        <v>4170598.5</v>
      </c>
      <c r="L65" s="10">
        <f t="shared" si="15"/>
        <v>0</v>
      </c>
      <c r="M65" s="20"/>
      <c r="N65" s="20"/>
      <c r="O65" s="20"/>
      <c r="P65" s="10">
        <f t="shared" si="16"/>
        <v>0</v>
      </c>
      <c r="Q65" s="20"/>
      <c r="R65" s="20"/>
      <c r="S65" s="20"/>
      <c r="T65" s="10">
        <f t="shared" si="17"/>
        <v>568000</v>
      </c>
      <c r="U65" s="20"/>
      <c r="V65" s="20"/>
      <c r="W65" s="20">
        <v>568000</v>
      </c>
      <c r="X65" s="10">
        <f t="shared" si="18"/>
        <v>298370</v>
      </c>
      <c r="Y65" s="20">
        <v>298370</v>
      </c>
      <c r="Z65" s="20"/>
      <c r="AA65" s="20"/>
      <c r="AB65" s="10">
        <f t="shared" si="6"/>
        <v>866370</v>
      </c>
      <c r="AC65" s="10">
        <f t="shared" si="19"/>
        <v>0</v>
      </c>
      <c r="AD65" s="20"/>
      <c r="AE65" s="20"/>
      <c r="AF65" s="20"/>
      <c r="AG65" s="10">
        <f t="shared" si="20"/>
        <v>0</v>
      </c>
      <c r="AH65" s="20"/>
      <c r="AI65" s="20"/>
      <c r="AJ65" s="20"/>
      <c r="AK65" s="10">
        <f t="shared" si="21"/>
        <v>318500</v>
      </c>
      <c r="AL65" s="20"/>
      <c r="AM65" s="20"/>
      <c r="AN65" s="20">
        <v>318500</v>
      </c>
      <c r="AO65" s="10">
        <f t="shared" si="22"/>
        <v>298370</v>
      </c>
      <c r="AP65" s="20">
        <v>298370</v>
      </c>
      <c r="AQ65" s="20"/>
      <c r="AR65" s="20"/>
      <c r="AS65" s="10">
        <f t="shared" si="11"/>
        <v>616870</v>
      </c>
      <c r="AT65" s="10">
        <f t="shared" si="12"/>
        <v>3304228.5</v>
      </c>
      <c r="AU65" s="10"/>
      <c r="AV65" s="10">
        <f t="shared" si="13"/>
        <v>249500</v>
      </c>
      <c r="AW65" s="1"/>
    </row>
    <row r="66" spans="1:49" ht="15" customHeight="1">
      <c r="A66" s="1"/>
      <c r="B66" s="49" t="s">
        <v>228</v>
      </c>
      <c r="C66" s="49"/>
      <c r="D66" s="49"/>
      <c r="E66" s="49"/>
      <c r="F66" s="49"/>
      <c r="G66" s="49"/>
      <c r="H66" s="9" t="s">
        <v>139</v>
      </c>
      <c r="I66" s="20">
        <v>480013</v>
      </c>
      <c r="J66" s="10"/>
      <c r="K66" s="10">
        <f t="shared" si="1"/>
        <v>480013</v>
      </c>
      <c r="L66" s="10">
        <f t="shared" si="15"/>
        <v>16367</v>
      </c>
      <c r="M66" s="20"/>
      <c r="N66" s="20">
        <v>16367</v>
      </c>
      <c r="O66" s="20"/>
      <c r="P66" s="10">
        <f t="shared" si="16"/>
        <v>247680</v>
      </c>
      <c r="Q66" s="20"/>
      <c r="R66" s="20"/>
      <c r="S66" s="20">
        <v>247680</v>
      </c>
      <c r="T66" s="10">
        <f t="shared" si="17"/>
        <v>185700</v>
      </c>
      <c r="U66" s="20"/>
      <c r="V66" s="20"/>
      <c r="W66" s="20">
        <v>185700</v>
      </c>
      <c r="X66" s="10">
        <f t="shared" si="18"/>
        <v>0</v>
      </c>
      <c r="Y66" s="20"/>
      <c r="Z66" s="20"/>
      <c r="AA66" s="20"/>
      <c r="AB66" s="10">
        <f t="shared" si="6"/>
        <v>449747</v>
      </c>
      <c r="AC66" s="10">
        <f t="shared" si="19"/>
        <v>16367</v>
      </c>
      <c r="AD66" s="20"/>
      <c r="AE66" s="20">
        <v>16367</v>
      </c>
      <c r="AF66" s="20"/>
      <c r="AG66" s="10">
        <f t="shared" si="20"/>
        <v>247680</v>
      </c>
      <c r="AH66" s="20"/>
      <c r="AI66" s="20"/>
      <c r="AJ66" s="20">
        <v>247680</v>
      </c>
      <c r="AK66" s="10">
        <f t="shared" si="21"/>
        <v>185700</v>
      </c>
      <c r="AL66" s="20"/>
      <c r="AM66" s="20"/>
      <c r="AN66" s="20">
        <v>185700</v>
      </c>
      <c r="AO66" s="10">
        <f t="shared" si="22"/>
        <v>0</v>
      </c>
      <c r="AP66" s="20"/>
      <c r="AQ66" s="20"/>
      <c r="AR66" s="20"/>
      <c r="AS66" s="10">
        <f t="shared" si="11"/>
        <v>449747</v>
      </c>
      <c r="AT66" s="10">
        <f t="shared" si="12"/>
        <v>30266</v>
      </c>
      <c r="AU66" s="10"/>
      <c r="AV66" s="10">
        <f t="shared" si="13"/>
        <v>0</v>
      </c>
      <c r="AW66" s="1"/>
    </row>
    <row r="67" spans="1:49" ht="15" customHeight="1">
      <c r="A67" s="1"/>
      <c r="B67" s="49" t="s">
        <v>227</v>
      </c>
      <c r="C67" s="49"/>
      <c r="D67" s="49"/>
      <c r="E67" s="49"/>
      <c r="F67" s="49"/>
      <c r="G67" s="49"/>
      <c r="H67" s="9" t="s">
        <v>140</v>
      </c>
      <c r="I67" s="20">
        <v>308920.53999999998</v>
      </c>
      <c r="J67" s="10"/>
      <c r="K67" s="10">
        <f t="shared" si="1"/>
        <v>308920.53999999998</v>
      </c>
      <c r="L67" s="10">
        <f t="shared" si="15"/>
        <v>0</v>
      </c>
      <c r="M67" s="20"/>
      <c r="N67" s="20"/>
      <c r="O67" s="20"/>
      <c r="P67" s="10">
        <f t="shared" si="16"/>
        <v>0</v>
      </c>
      <c r="Q67" s="20"/>
      <c r="R67" s="20"/>
      <c r="S67" s="20"/>
      <c r="T67" s="10">
        <f t="shared" si="17"/>
        <v>0</v>
      </c>
      <c r="U67" s="20"/>
      <c r="V67" s="20"/>
      <c r="W67" s="20"/>
      <c r="X67" s="10">
        <f t="shared" si="18"/>
        <v>0</v>
      </c>
      <c r="Y67" s="20"/>
      <c r="Z67" s="20"/>
      <c r="AA67" s="20"/>
      <c r="AB67" s="10">
        <f t="shared" si="6"/>
        <v>0</v>
      </c>
      <c r="AC67" s="10">
        <f t="shared" si="19"/>
        <v>0</v>
      </c>
      <c r="AD67" s="20"/>
      <c r="AE67" s="20"/>
      <c r="AF67" s="20"/>
      <c r="AG67" s="10">
        <f t="shared" si="20"/>
        <v>0</v>
      </c>
      <c r="AH67" s="20"/>
      <c r="AI67" s="20"/>
      <c r="AJ67" s="20"/>
      <c r="AK67" s="10">
        <f t="shared" si="21"/>
        <v>0</v>
      </c>
      <c r="AL67" s="20"/>
      <c r="AM67" s="20"/>
      <c r="AN67" s="20"/>
      <c r="AO67" s="10">
        <f t="shared" si="22"/>
        <v>0</v>
      </c>
      <c r="AP67" s="20"/>
      <c r="AQ67" s="20"/>
      <c r="AR67" s="20"/>
      <c r="AS67" s="10">
        <f t="shared" si="11"/>
        <v>0</v>
      </c>
      <c r="AT67" s="10">
        <f t="shared" si="12"/>
        <v>308920.53999999998</v>
      </c>
      <c r="AU67" s="10"/>
      <c r="AV67" s="10">
        <f t="shared" si="13"/>
        <v>0</v>
      </c>
      <c r="AW67" s="1"/>
    </row>
    <row r="68" spans="1:49" ht="15" customHeight="1">
      <c r="A68" s="1"/>
      <c r="B68" s="49" t="s">
        <v>226</v>
      </c>
      <c r="C68" s="49"/>
      <c r="D68" s="49"/>
      <c r="E68" s="49"/>
      <c r="F68" s="49"/>
      <c r="G68" s="49"/>
      <c r="H68" s="9" t="s">
        <v>142</v>
      </c>
      <c r="I68" s="20">
        <v>212500</v>
      </c>
      <c r="J68" s="10"/>
      <c r="K68" s="10">
        <f t="shared" si="1"/>
        <v>212500</v>
      </c>
      <c r="L68" s="10">
        <f t="shared" si="15"/>
        <v>0</v>
      </c>
      <c r="M68" s="20"/>
      <c r="N68" s="20"/>
      <c r="O68" s="20"/>
      <c r="P68" s="10">
        <f t="shared" si="16"/>
        <v>0</v>
      </c>
      <c r="Q68" s="20"/>
      <c r="R68" s="20"/>
      <c r="S68" s="20"/>
      <c r="T68" s="10">
        <f t="shared" si="17"/>
        <v>0</v>
      </c>
      <c r="U68" s="20"/>
      <c r="V68" s="20"/>
      <c r="W68" s="20"/>
      <c r="X68" s="10">
        <f t="shared" si="18"/>
        <v>0</v>
      </c>
      <c r="Y68" s="20"/>
      <c r="Z68" s="20"/>
      <c r="AA68" s="20"/>
      <c r="AB68" s="10">
        <f t="shared" si="6"/>
        <v>0</v>
      </c>
      <c r="AC68" s="10">
        <f t="shared" si="19"/>
        <v>0</v>
      </c>
      <c r="AD68" s="20"/>
      <c r="AE68" s="20"/>
      <c r="AF68" s="20"/>
      <c r="AG68" s="10">
        <f t="shared" si="20"/>
        <v>0</v>
      </c>
      <c r="AH68" s="20"/>
      <c r="AI68" s="20"/>
      <c r="AJ68" s="20"/>
      <c r="AK68" s="10">
        <f t="shared" si="21"/>
        <v>0</v>
      </c>
      <c r="AL68" s="20"/>
      <c r="AM68" s="20"/>
      <c r="AN68" s="20"/>
      <c r="AO68" s="10">
        <f t="shared" si="22"/>
        <v>0</v>
      </c>
      <c r="AP68" s="20"/>
      <c r="AQ68" s="20"/>
      <c r="AR68" s="20"/>
      <c r="AS68" s="10">
        <f t="shared" si="11"/>
        <v>0</v>
      </c>
      <c r="AT68" s="10">
        <f t="shared" si="12"/>
        <v>212500</v>
      </c>
      <c r="AU68" s="10"/>
      <c r="AV68" s="10">
        <f t="shared" si="13"/>
        <v>0</v>
      </c>
      <c r="AW68" s="1"/>
    </row>
    <row r="69" spans="1:49" ht="15" customHeight="1">
      <c r="A69" s="1"/>
      <c r="B69" s="49" t="s">
        <v>225</v>
      </c>
      <c r="C69" s="49"/>
      <c r="D69" s="49"/>
      <c r="E69" s="49"/>
      <c r="F69" s="49"/>
      <c r="G69" s="49"/>
      <c r="H69" s="9" t="s">
        <v>143</v>
      </c>
      <c r="I69" s="20"/>
      <c r="J69" s="10"/>
      <c r="K69" s="10">
        <f t="shared" si="1"/>
        <v>0</v>
      </c>
      <c r="L69" s="10">
        <f t="shared" si="15"/>
        <v>0</v>
      </c>
      <c r="M69" s="20"/>
      <c r="N69" s="20"/>
      <c r="O69" s="20"/>
      <c r="P69" s="10">
        <f t="shared" si="16"/>
        <v>0</v>
      </c>
      <c r="Q69" s="20"/>
      <c r="R69" s="20"/>
      <c r="S69" s="20"/>
      <c r="T69" s="10">
        <f t="shared" si="17"/>
        <v>0</v>
      </c>
      <c r="U69" s="20"/>
      <c r="V69" s="20"/>
      <c r="W69" s="20"/>
      <c r="X69" s="10">
        <f t="shared" si="18"/>
        <v>0</v>
      </c>
      <c r="Y69" s="20"/>
      <c r="Z69" s="20"/>
      <c r="AA69" s="20"/>
      <c r="AB69" s="10">
        <f t="shared" si="6"/>
        <v>0</v>
      </c>
      <c r="AC69" s="10">
        <f t="shared" si="19"/>
        <v>0</v>
      </c>
      <c r="AD69" s="20"/>
      <c r="AE69" s="20"/>
      <c r="AF69" s="20"/>
      <c r="AG69" s="10">
        <f t="shared" si="20"/>
        <v>0</v>
      </c>
      <c r="AH69" s="20"/>
      <c r="AI69" s="20"/>
      <c r="AJ69" s="20"/>
      <c r="AK69" s="10">
        <f t="shared" si="21"/>
        <v>0</v>
      </c>
      <c r="AL69" s="20"/>
      <c r="AM69" s="20"/>
      <c r="AN69" s="20"/>
      <c r="AO69" s="10">
        <f t="shared" si="22"/>
        <v>0</v>
      </c>
      <c r="AP69" s="20"/>
      <c r="AQ69" s="20"/>
      <c r="AR69" s="20"/>
      <c r="AS69" s="10">
        <f t="shared" si="11"/>
        <v>0</v>
      </c>
      <c r="AT69" s="10">
        <f t="shared" si="12"/>
        <v>0</v>
      </c>
      <c r="AU69" s="10"/>
      <c r="AV69" s="10">
        <f t="shared" si="13"/>
        <v>0</v>
      </c>
      <c r="AW69" s="1"/>
    </row>
    <row r="70" spans="1:49" ht="15" customHeight="1">
      <c r="A70" s="1"/>
      <c r="B70" s="49" t="s">
        <v>224</v>
      </c>
      <c r="C70" s="49"/>
      <c r="D70" s="49"/>
      <c r="E70" s="49"/>
      <c r="F70" s="49"/>
      <c r="G70" s="49"/>
      <c r="H70" s="9" t="s">
        <v>144</v>
      </c>
      <c r="I70" s="20"/>
      <c r="J70" s="10"/>
      <c r="K70" s="10">
        <f t="shared" si="1"/>
        <v>0</v>
      </c>
      <c r="L70" s="10">
        <f t="shared" si="15"/>
        <v>0</v>
      </c>
      <c r="M70" s="20"/>
      <c r="N70" s="20"/>
      <c r="O70" s="20"/>
      <c r="P70" s="10">
        <f t="shared" si="16"/>
        <v>0</v>
      </c>
      <c r="Q70" s="20"/>
      <c r="R70" s="20"/>
      <c r="S70" s="20"/>
      <c r="T70" s="10">
        <f t="shared" si="17"/>
        <v>0</v>
      </c>
      <c r="U70" s="20"/>
      <c r="V70" s="20"/>
      <c r="W70" s="20"/>
      <c r="X70" s="10">
        <f t="shared" si="18"/>
        <v>0</v>
      </c>
      <c r="Y70" s="20"/>
      <c r="Z70" s="20"/>
      <c r="AA70" s="20"/>
      <c r="AB70" s="10">
        <f t="shared" si="6"/>
        <v>0</v>
      </c>
      <c r="AC70" s="10">
        <f t="shared" si="19"/>
        <v>0</v>
      </c>
      <c r="AD70" s="20"/>
      <c r="AE70" s="20"/>
      <c r="AF70" s="20"/>
      <c r="AG70" s="10">
        <f t="shared" si="20"/>
        <v>0</v>
      </c>
      <c r="AH70" s="20"/>
      <c r="AI70" s="20"/>
      <c r="AJ70" s="20"/>
      <c r="AK70" s="10">
        <f t="shared" si="21"/>
        <v>0</v>
      </c>
      <c r="AL70" s="20"/>
      <c r="AM70" s="20"/>
      <c r="AN70" s="20"/>
      <c r="AO70" s="10">
        <f t="shared" si="22"/>
        <v>0</v>
      </c>
      <c r="AP70" s="20"/>
      <c r="AQ70" s="20"/>
      <c r="AR70" s="20"/>
      <c r="AS70" s="10">
        <f t="shared" si="11"/>
        <v>0</v>
      </c>
      <c r="AT70" s="10">
        <f t="shared" si="12"/>
        <v>0</v>
      </c>
      <c r="AU70" s="10"/>
      <c r="AV70" s="10">
        <f t="shared" si="13"/>
        <v>0</v>
      </c>
      <c r="AW70" s="1"/>
    </row>
    <row r="71" spans="1:49" ht="15" customHeight="1">
      <c r="A71" s="1"/>
      <c r="B71" s="49" t="s">
        <v>223</v>
      </c>
      <c r="C71" s="49"/>
      <c r="D71" s="49"/>
      <c r="E71" s="49"/>
      <c r="F71" s="49"/>
      <c r="G71" s="49"/>
      <c r="H71" s="9" t="s">
        <v>145</v>
      </c>
      <c r="I71" s="20">
        <v>15000</v>
      </c>
      <c r="J71" s="10"/>
      <c r="K71" s="10">
        <f t="shared" si="1"/>
        <v>15000</v>
      </c>
      <c r="L71" s="10">
        <f t="shared" si="15"/>
        <v>0</v>
      </c>
      <c r="M71" s="20"/>
      <c r="N71" s="20"/>
      <c r="O71" s="20"/>
      <c r="P71" s="10">
        <f t="shared" si="16"/>
        <v>0</v>
      </c>
      <c r="Q71" s="20"/>
      <c r="R71" s="20"/>
      <c r="S71" s="20"/>
      <c r="T71" s="10">
        <f t="shared" si="17"/>
        <v>0</v>
      </c>
      <c r="U71" s="20"/>
      <c r="V71" s="20"/>
      <c r="W71" s="20"/>
      <c r="X71" s="10">
        <f t="shared" si="18"/>
        <v>0</v>
      </c>
      <c r="Y71" s="20"/>
      <c r="Z71" s="20"/>
      <c r="AA71" s="20"/>
      <c r="AB71" s="10">
        <f t="shared" si="6"/>
        <v>0</v>
      </c>
      <c r="AC71" s="10">
        <f t="shared" si="19"/>
        <v>0</v>
      </c>
      <c r="AD71" s="20"/>
      <c r="AE71" s="20"/>
      <c r="AF71" s="20"/>
      <c r="AG71" s="10">
        <f t="shared" si="20"/>
        <v>0</v>
      </c>
      <c r="AH71" s="20"/>
      <c r="AI71" s="20"/>
      <c r="AJ71" s="20"/>
      <c r="AK71" s="10">
        <f t="shared" si="21"/>
        <v>0</v>
      </c>
      <c r="AL71" s="20"/>
      <c r="AM71" s="20"/>
      <c r="AN71" s="20"/>
      <c r="AO71" s="10">
        <f t="shared" si="22"/>
        <v>0</v>
      </c>
      <c r="AP71" s="20"/>
      <c r="AQ71" s="20"/>
      <c r="AR71" s="20"/>
      <c r="AS71" s="10">
        <f t="shared" si="11"/>
        <v>0</v>
      </c>
      <c r="AT71" s="10">
        <f t="shared" si="12"/>
        <v>15000</v>
      </c>
      <c r="AU71" s="10"/>
      <c r="AV71" s="10">
        <f t="shared" si="13"/>
        <v>0</v>
      </c>
      <c r="AW71" s="1"/>
    </row>
    <row r="72" spans="1:49" ht="15" customHeight="1">
      <c r="A72" s="1"/>
      <c r="B72" s="49" t="s">
        <v>222</v>
      </c>
      <c r="C72" s="49"/>
      <c r="D72" s="49"/>
      <c r="E72" s="49"/>
      <c r="F72" s="49"/>
      <c r="G72" s="49"/>
      <c r="H72" s="9" t="s">
        <v>147</v>
      </c>
      <c r="I72" s="20"/>
      <c r="J72" s="10"/>
      <c r="K72" s="10">
        <f t="shared" si="1"/>
        <v>0</v>
      </c>
      <c r="L72" s="10">
        <f t="shared" si="15"/>
        <v>0</v>
      </c>
      <c r="M72" s="20"/>
      <c r="N72" s="20"/>
      <c r="O72" s="20"/>
      <c r="P72" s="10">
        <f t="shared" si="16"/>
        <v>0</v>
      </c>
      <c r="Q72" s="20"/>
      <c r="R72" s="20"/>
      <c r="S72" s="20"/>
      <c r="T72" s="10">
        <f t="shared" si="17"/>
        <v>0</v>
      </c>
      <c r="U72" s="20"/>
      <c r="V72" s="20"/>
      <c r="W72" s="20"/>
      <c r="X72" s="10">
        <f t="shared" si="18"/>
        <v>0</v>
      </c>
      <c r="Y72" s="20"/>
      <c r="Z72" s="20"/>
      <c r="AA72" s="20"/>
      <c r="AB72" s="10">
        <f t="shared" si="6"/>
        <v>0</v>
      </c>
      <c r="AC72" s="10">
        <f t="shared" si="19"/>
        <v>0</v>
      </c>
      <c r="AD72" s="20"/>
      <c r="AE72" s="20"/>
      <c r="AF72" s="20"/>
      <c r="AG72" s="10">
        <f t="shared" si="20"/>
        <v>0</v>
      </c>
      <c r="AH72" s="20"/>
      <c r="AI72" s="20"/>
      <c r="AJ72" s="20"/>
      <c r="AK72" s="10">
        <f t="shared" si="21"/>
        <v>0</v>
      </c>
      <c r="AL72" s="20"/>
      <c r="AM72" s="20"/>
      <c r="AN72" s="20"/>
      <c r="AO72" s="10">
        <f t="shared" si="22"/>
        <v>0</v>
      </c>
      <c r="AP72" s="20"/>
      <c r="AQ72" s="20"/>
      <c r="AR72" s="20"/>
      <c r="AS72" s="10">
        <f t="shared" si="11"/>
        <v>0</v>
      </c>
      <c r="AT72" s="10">
        <f t="shared" si="12"/>
        <v>0</v>
      </c>
      <c r="AU72" s="10"/>
      <c r="AV72" s="10">
        <f t="shared" si="13"/>
        <v>0</v>
      </c>
      <c r="AW72" s="1"/>
    </row>
    <row r="73" spans="1:49" ht="15" customHeight="1">
      <c r="A73" s="1"/>
      <c r="B73" s="49" t="s">
        <v>149</v>
      </c>
      <c r="C73" s="49"/>
      <c r="D73" s="49"/>
      <c r="E73" s="49"/>
      <c r="F73" s="49"/>
      <c r="G73" s="49"/>
      <c r="H73" s="9" t="s">
        <v>148</v>
      </c>
      <c r="I73" s="20">
        <v>153000</v>
      </c>
      <c r="J73" s="10"/>
      <c r="K73" s="10">
        <f t="shared" si="1"/>
        <v>153000</v>
      </c>
      <c r="L73" s="10">
        <f t="shared" si="15"/>
        <v>0</v>
      </c>
      <c r="M73" s="20"/>
      <c r="N73" s="20"/>
      <c r="O73" s="20"/>
      <c r="P73" s="10">
        <f t="shared" si="16"/>
        <v>0</v>
      </c>
      <c r="Q73" s="20"/>
      <c r="R73" s="20"/>
      <c r="S73" s="20"/>
      <c r="T73" s="10">
        <f t="shared" si="17"/>
        <v>0</v>
      </c>
      <c r="U73" s="20"/>
      <c r="V73" s="20"/>
      <c r="W73" s="20"/>
      <c r="X73" s="10">
        <f t="shared" si="18"/>
        <v>0</v>
      </c>
      <c r="Y73" s="20"/>
      <c r="Z73" s="20"/>
      <c r="AA73" s="20"/>
      <c r="AB73" s="10">
        <f t="shared" si="6"/>
        <v>0</v>
      </c>
      <c r="AC73" s="10">
        <f t="shared" si="19"/>
        <v>0</v>
      </c>
      <c r="AD73" s="20"/>
      <c r="AE73" s="20"/>
      <c r="AF73" s="20"/>
      <c r="AG73" s="10">
        <f t="shared" si="20"/>
        <v>0</v>
      </c>
      <c r="AH73" s="20"/>
      <c r="AI73" s="20"/>
      <c r="AJ73" s="20"/>
      <c r="AK73" s="10">
        <f t="shared" si="21"/>
        <v>0</v>
      </c>
      <c r="AL73" s="20"/>
      <c r="AM73" s="20"/>
      <c r="AN73" s="20"/>
      <c r="AO73" s="10">
        <f t="shared" si="22"/>
        <v>0</v>
      </c>
      <c r="AP73" s="20"/>
      <c r="AQ73" s="20"/>
      <c r="AR73" s="20"/>
      <c r="AS73" s="10">
        <f t="shared" si="11"/>
        <v>0</v>
      </c>
      <c r="AT73" s="10">
        <f t="shared" si="12"/>
        <v>153000</v>
      </c>
      <c r="AU73" s="10"/>
      <c r="AV73" s="10">
        <f t="shared" si="13"/>
        <v>0</v>
      </c>
      <c r="AW73" s="1"/>
    </row>
    <row r="74" spans="1:49" ht="15" customHeight="1">
      <c r="A74" s="1"/>
      <c r="B74" s="49" t="s">
        <v>150</v>
      </c>
      <c r="C74" s="49"/>
      <c r="D74" s="49"/>
      <c r="E74" s="49"/>
      <c r="F74" s="49"/>
      <c r="G74" s="49"/>
      <c r="H74" s="9" t="s">
        <v>152</v>
      </c>
      <c r="I74" s="20"/>
      <c r="J74" s="10"/>
      <c r="K74" s="10">
        <f t="shared" si="1"/>
        <v>0</v>
      </c>
      <c r="L74" s="10">
        <f t="shared" si="15"/>
        <v>0</v>
      </c>
      <c r="M74" s="20"/>
      <c r="N74" s="20"/>
      <c r="O74" s="20"/>
      <c r="P74" s="10">
        <f t="shared" si="16"/>
        <v>0</v>
      </c>
      <c r="Q74" s="20"/>
      <c r="R74" s="20"/>
      <c r="S74" s="20"/>
      <c r="T74" s="10">
        <f t="shared" si="17"/>
        <v>0</v>
      </c>
      <c r="U74" s="20"/>
      <c r="V74" s="20"/>
      <c r="W74" s="20"/>
      <c r="X74" s="10">
        <f t="shared" si="18"/>
        <v>0</v>
      </c>
      <c r="Y74" s="20"/>
      <c r="Z74" s="20"/>
      <c r="AA74" s="20"/>
      <c r="AB74" s="10">
        <f t="shared" si="6"/>
        <v>0</v>
      </c>
      <c r="AC74" s="10">
        <f t="shared" si="19"/>
        <v>0</v>
      </c>
      <c r="AD74" s="20"/>
      <c r="AE74" s="20"/>
      <c r="AF74" s="20"/>
      <c r="AG74" s="10">
        <f t="shared" si="20"/>
        <v>0</v>
      </c>
      <c r="AH74" s="20"/>
      <c r="AI74" s="20"/>
      <c r="AJ74" s="20"/>
      <c r="AK74" s="10">
        <f t="shared" si="21"/>
        <v>0</v>
      </c>
      <c r="AL74" s="20"/>
      <c r="AM74" s="20"/>
      <c r="AN74" s="20"/>
      <c r="AO74" s="10">
        <f t="shared" si="22"/>
        <v>0</v>
      </c>
      <c r="AP74" s="20"/>
      <c r="AQ74" s="20"/>
      <c r="AR74" s="20"/>
      <c r="AS74" s="10">
        <f t="shared" si="11"/>
        <v>0</v>
      </c>
      <c r="AT74" s="10">
        <f t="shared" si="12"/>
        <v>0</v>
      </c>
      <c r="AU74" s="10"/>
      <c r="AV74" s="10">
        <f t="shared" si="13"/>
        <v>0</v>
      </c>
      <c r="AW74" s="1"/>
    </row>
    <row r="75" spans="1:49" ht="15" customHeight="1">
      <c r="A75" s="1"/>
      <c r="B75" s="49" t="s">
        <v>153</v>
      </c>
      <c r="C75" s="49"/>
      <c r="D75" s="49"/>
      <c r="E75" s="49"/>
      <c r="F75" s="49"/>
      <c r="G75" s="49"/>
      <c r="H75" s="9" t="s">
        <v>154</v>
      </c>
      <c r="I75" s="20"/>
      <c r="J75" s="10"/>
      <c r="K75" s="10">
        <f t="shared" si="1"/>
        <v>0</v>
      </c>
      <c r="L75" s="10">
        <f t="shared" si="15"/>
        <v>0</v>
      </c>
      <c r="M75" s="20"/>
      <c r="N75" s="20"/>
      <c r="O75" s="20"/>
      <c r="P75" s="10">
        <f t="shared" si="16"/>
        <v>0</v>
      </c>
      <c r="Q75" s="20"/>
      <c r="R75" s="20"/>
      <c r="S75" s="20"/>
      <c r="T75" s="10">
        <f t="shared" si="17"/>
        <v>0</v>
      </c>
      <c r="U75" s="20"/>
      <c r="V75" s="20"/>
      <c r="W75" s="20"/>
      <c r="X75" s="10">
        <f t="shared" si="18"/>
        <v>0</v>
      </c>
      <c r="Y75" s="20"/>
      <c r="Z75" s="20"/>
      <c r="AA75" s="20"/>
      <c r="AB75" s="10">
        <f t="shared" si="6"/>
        <v>0</v>
      </c>
      <c r="AC75" s="10">
        <f t="shared" si="19"/>
        <v>0</v>
      </c>
      <c r="AD75" s="20"/>
      <c r="AE75" s="20"/>
      <c r="AF75" s="20"/>
      <c r="AG75" s="10">
        <f t="shared" si="20"/>
        <v>0</v>
      </c>
      <c r="AH75" s="20"/>
      <c r="AI75" s="20"/>
      <c r="AJ75" s="20"/>
      <c r="AK75" s="10">
        <f t="shared" si="21"/>
        <v>0</v>
      </c>
      <c r="AL75" s="20"/>
      <c r="AM75" s="20"/>
      <c r="AN75" s="20"/>
      <c r="AO75" s="10">
        <f t="shared" si="22"/>
        <v>0</v>
      </c>
      <c r="AP75" s="20"/>
      <c r="AQ75" s="20"/>
      <c r="AR75" s="20"/>
      <c r="AS75" s="10">
        <f t="shared" si="11"/>
        <v>0</v>
      </c>
      <c r="AT75" s="10">
        <f t="shared" si="12"/>
        <v>0</v>
      </c>
      <c r="AU75" s="10"/>
      <c r="AV75" s="10">
        <f t="shared" si="13"/>
        <v>0</v>
      </c>
      <c r="AW75" s="1"/>
    </row>
    <row r="76" spans="1:49" ht="15" customHeight="1">
      <c r="A76" s="1"/>
      <c r="B76" s="49" t="s">
        <v>155</v>
      </c>
      <c r="C76" s="49"/>
      <c r="D76" s="49"/>
      <c r="E76" s="49"/>
      <c r="F76" s="49"/>
      <c r="G76" s="49"/>
      <c r="H76" s="9" t="s">
        <v>156</v>
      </c>
      <c r="I76" s="20"/>
      <c r="J76" s="10"/>
      <c r="K76" s="10">
        <f t="shared" si="1"/>
        <v>0</v>
      </c>
      <c r="L76" s="10">
        <f t="shared" si="15"/>
        <v>0</v>
      </c>
      <c r="M76" s="20"/>
      <c r="N76" s="20"/>
      <c r="O76" s="20"/>
      <c r="P76" s="10">
        <f t="shared" si="16"/>
        <v>0</v>
      </c>
      <c r="Q76" s="20"/>
      <c r="R76" s="20"/>
      <c r="S76" s="20"/>
      <c r="T76" s="10">
        <f t="shared" si="17"/>
        <v>0</v>
      </c>
      <c r="U76" s="20"/>
      <c r="V76" s="20"/>
      <c r="W76" s="20"/>
      <c r="X76" s="10">
        <f t="shared" si="18"/>
        <v>0</v>
      </c>
      <c r="Y76" s="20"/>
      <c r="Z76" s="20"/>
      <c r="AA76" s="20"/>
      <c r="AB76" s="10">
        <f t="shared" si="6"/>
        <v>0</v>
      </c>
      <c r="AC76" s="10">
        <f t="shared" si="19"/>
        <v>0</v>
      </c>
      <c r="AD76" s="20"/>
      <c r="AE76" s="20"/>
      <c r="AF76" s="20"/>
      <c r="AG76" s="10">
        <f t="shared" si="20"/>
        <v>0</v>
      </c>
      <c r="AH76" s="20"/>
      <c r="AI76" s="20"/>
      <c r="AJ76" s="20"/>
      <c r="AK76" s="10">
        <f t="shared" si="21"/>
        <v>0</v>
      </c>
      <c r="AL76" s="20"/>
      <c r="AM76" s="20"/>
      <c r="AN76" s="20"/>
      <c r="AO76" s="10">
        <f t="shared" si="22"/>
        <v>0</v>
      </c>
      <c r="AP76" s="20"/>
      <c r="AQ76" s="20"/>
      <c r="AR76" s="20"/>
      <c r="AS76" s="10">
        <f t="shared" si="11"/>
        <v>0</v>
      </c>
      <c r="AT76" s="10">
        <f t="shared" si="12"/>
        <v>0</v>
      </c>
      <c r="AU76" s="10"/>
      <c r="AV76" s="10">
        <f t="shared" si="13"/>
        <v>0</v>
      </c>
      <c r="AW76" s="1"/>
    </row>
    <row r="77" spans="1:49" ht="15" customHeight="1">
      <c r="A77" s="1"/>
      <c r="B77" s="49" t="s">
        <v>157</v>
      </c>
      <c r="C77" s="49"/>
      <c r="D77" s="49"/>
      <c r="E77" s="49"/>
      <c r="F77" s="49"/>
      <c r="G77" s="49"/>
      <c r="H77" s="9" t="s">
        <v>158</v>
      </c>
      <c r="I77" s="20">
        <v>355050</v>
      </c>
      <c r="J77" s="10"/>
      <c r="K77" s="10">
        <f t="shared" si="1"/>
        <v>355050</v>
      </c>
      <c r="L77" s="10">
        <f t="shared" si="15"/>
        <v>0</v>
      </c>
      <c r="M77" s="20"/>
      <c r="N77" s="20"/>
      <c r="O77" s="20"/>
      <c r="P77" s="10">
        <f t="shared" si="16"/>
        <v>0</v>
      </c>
      <c r="Q77" s="20"/>
      <c r="R77" s="20"/>
      <c r="S77" s="20"/>
      <c r="T77" s="10">
        <f t="shared" si="17"/>
        <v>0</v>
      </c>
      <c r="U77" s="20"/>
      <c r="V77" s="20"/>
      <c r="W77" s="20"/>
      <c r="X77" s="10">
        <f t="shared" si="18"/>
        <v>312000</v>
      </c>
      <c r="Y77" s="20"/>
      <c r="Z77" s="20"/>
      <c r="AA77" s="20">
        <v>312000</v>
      </c>
      <c r="AB77" s="10">
        <f t="shared" si="6"/>
        <v>312000</v>
      </c>
      <c r="AC77" s="10">
        <f t="shared" si="19"/>
        <v>0</v>
      </c>
      <c r="AD77" s="20"/>
      <c r="AE77" s="20"/>
      <c r="AF77" s="20"/>
      <c r="AG77" s="10">
        <f t="shared" si="20"/>
        <v>0</v>
      </c>
      <c r="AH77" s="20"/>
      <c r="AI77" s="20"/>
      <c r="AJ77" s="20"/>
      <c r="AK77" s="10">
        <f t="shared" si="21"/>
        <v>0</v>
      </c>
      <c r="AL77" s="20"/>
      <c r="AM77" s="20"/>
      <c r="AN77" s="20"/>
      <c r="AO77" s="10">
        <f t="shared" si="22"/>
        <v>0</v>
      </c>
      <c r="AP77" s="20"/>
      <c r="AQ77" s="20"/>
      <c r="AR77" s="20"/>
      <c r="AS77" s="10">
        <f t="shared" si="11"/>
        <v>0</v>
      </c>
      <c r="AT77" s="10">
        <f t="shared" si="12"/>
        <v>43050</v>
      </c>
      <c r="AU77" s="10"/>
      <c r="AV77" s="10">
        <f t="shared" si="13"/>
        <v>312000</v>
      </c>
      <c r="AW77" s="1"/>
    </row>
    <row r="78" spans="1:49" ht="15" customHeight="1">
      <c r="A78" s="1"/>
      <c r="B78" s="49" t="s">
        <v>159</v>
      </c>
      <c r="C78" s="49"/>
      <c r="D78" s="49"/>
      <c r="E78" s="49"/>
      <c r="F78" s="49"/>
      <c r="G78" s="49"/>
      <c r="H78" s="9" t="s">
        <v>160</v>
      </c>
      <c r="I78" s="20">
        <v>87800</v>
      </c>
      <c r="J78" s="10"/>
      <c r="K78" s="10">
        <f t="shared" si="1"/>
        <v>87800</v>
      </c>
      <c r="L78" s="10">
        <f t="shared" si="15"/>
        <v>149926.1</v>
      </c>
      <c r="M78" s="20"/>
      <c r="N78" s="20">
        <v>73604.100000000006</v>
      </c>
      <c r="O78" s="20">
        <v>76322</v>
      </c>
      <c r="P78" s="10">
        <f t="shared" si="16"/>
        <v>227331.9</v>
      </c>
      <c r="Q78" s="20">
        <v>78488.100000000006</v>
      </c>
      <c r="R78" s="20">
        <v>73020.899999999994</v>
      </c>
      <c r="S78" s="20">
        <v>75822.899999999994</v>
      </c>
      <c r="T78" s="10">
        <f t="shared" si="17"/>
        <v>12100</v>
      </c>
      <c r="U78" s="20">
        <v>2400</v>
      </c>
      <c r="V78" s="20">
        <v>4800</v>
      </c>
      <c r="W78" s="20">
        <v>4900</v>
      </c>
      <c r="X78" s="10">
        <f t="shared" si="18"/>
        <v>186959.09999999998</v>
      </c>
      <c r="Y78" s="20">
        <v>41454.9</v>
      </c>
      <c r="Z78" s="20">
        <v>39067.5</v>
      </c>
      <c r="AA78" s="20">
        <v>106436.7</v>
      </c>
      <c r="AB78" s="10">
        <f t="shared" si="6"/>
        <v>576317.1</v>
      </c>
      <c r="AC78" s="10">
        <f t="shared" si="19"/>
        <v>149926.1</v>
      </c>
      <c r="AD78" s="20"/>
      <c r="AE78" s="20">
        <v>73604.100000000006</v>
      </c>
      <c r="AF78" s="20">
        <v>76322</v>
      </c>
      <c r="AG78" s="10">
        <f t="shared" si="20"/>
        <v>227331.9</v>
      </c>
      <c r="AH78" s="20">
        <v>78488.100000000006</v>
      </c>
      <c r="AI78" s="20">
        <v>73020.899999999994</v>
      </c>
      <c r="AJ78" s="20">
        <v>75822.899999999994</v>
      </c>
      <c r="AK78" s="10">
        <f t="shared" si="21"/>
        <v>12100</v>
      </c>
      <c r="AL78" s="20">
        <v>2400</v>
      </c>
      <c r="AM78" s="20">
        <v>4800</v>
      </c>
      <c r="AN78" s="20">
        <v>4900</v>
      </c>
      <c r="AO78" s="10">
        <f t="shared" si="22"/>
        <v>142519.79999999999</v>
      </c>
      <c r="AP78" s="20">
        <v>41454.9</v>
      </c>
      <c r="AQ78" s="20">
        <v>39067.5</v>
      </c>
      <c r="AR78" s="20">
        <v>61997.4</v>
      </c>
      <c r="AS78" s="10">
        <f t="shared" si="11"/>
        <v>531877.80000000005</v>
      </c>
      <c r="AT78" s="10">
        <f t="shared" si="12"/>
        <v>-488517.1</v>
      </c>
      <c r="AU78" s="10"/>
      <c r="AV78" s="10">
        <f t="shared" si="13"/>
        <v>44439.29999999993</v>
      </c>
      <c r="AW78" s="1"/>
    </row>
    <row r="79" spans="1:49" ht="15" customHeight="1">
      <c r="A79" s="1"/>
      <c r="B79" s="49" t="s">
        <v>161</v>
      </c>
      <c r="C79" s="49"/>
      <c r="D79" s="49"/>
      <c r="E79" s="49"/>
      <c r="F79" s="49"/>
      <c r="G79" s="49"/>
      <c r="H79" s="9" t="s">
        <v>162</v>
      </c>
      <c r="I79" s="20"/>
      <c r="J79" s="10"/>
      <c r="K79" s="10">
        <f t="shared" si="1"/>
        <v>0</v>
      </c>
      <c r="L79" s="10">
        <f t="shared" si="15"/>
        <v>0</v>
      </c>
      <c r="M79" s="20"/>
      <c r="N79" s="20"/>
      <c r="O79" s="20"/>
      <c r="P79" s="10">
        <f t="shared" si="16"/>
        <v>0</v>
      </c>
      <c r="Q79" s="20"/>
      <c r="R79" s="20"/>
      <c r="S79" s="20"/>
      <c r="T79" s="10">
        <f t="shared" si="17"/>
        <v>0</v>
      </c>
      <c r="U79" s="20"/>
      <c r="V79" s="20"/>
      <c r="W79" s="20"/>
      <c r="X79" s="10">
        <f t="shared" si="18"/>
        <v>0</v>
      </c>
      <c r="Y79" s="20"/>
      <c r="Z79" s="20"/>
      <c r="AA79" s="20"/>
      <c r="AB79" s="10">
        <f t="shared" si="6"/>
        <v>0</v>
      </c>
      <c r="AC79" s="10">
        <f t="shared" si="19"/>
        <v>0</v>
      </c>
      <c r="AD79" s="20"/>
      <c r="AE79" s="20"/>
      <c r="AF79" s="20"/>
      <c r="AG79" s="10">
        <f t="shared" si="20"/>
        <v>0</v>
      </c>
      <c r="AH79" s="20"/>
      <c r="AI79" s="20"/>
      <c r="AJ79" s="20"/>
      <c r="AK79" s="10">
        <f t="shared" si="21"/>
        <v>0</v>
      </c>
      <c r="AL79" s="20"/>
      <c r="AM79" s="20"/>
      <c r="AN79" s="20"/>
      <c r="AO79" s="10">
        <f t="shared" si="22"/>
        <v>0</v>
      </c>
      <c r="AP79" s="20"/>
      <c r="AQ79" s="20"/>
      <c r="AR79" s="20"/>
      <c r="AS79" s="10">
        <f t="shared" si="11"/>
        <v>0</v>
      </c>
      <c r="AT79" s="10">
        <f t="shared" si="12"/>
        <v>0</v>
      </c>
      <c r="AU79" s="10"/>
      <c r="AV79" s="10">
        <f t="shared" si="13"/>
        <v>0</v>
      </c>
      <c r="AW79" s="1"/>
    </row>
    <row r="80" spans="1:49" ht="15" customHeight="1">
      <c r="A80" s="1"/>
      <c r="B80" s="49" t="s">
        <v>163</v>
      </c>
      <c r="C80" s="49"/>
      <c r="D80" s="49"/>
      <c r="E80" s="49"/>
      <c r="F80" s="49"/>
      <c r="G80" s="49"/>
      <c r="H80" s="9" t="s">
        <v>164</v>
      </c>
      <c r="I80" s="20">
        <v>10000</v>
      </c>
      <c r="J80" s="10"/>
      <c r="K80" s="10">
        <f t="shared" si="1"/>
        <v>10000</v>
      </c>
      <c r="L80" s="10">
        <f t="shared" si="15"/>
        <v>0</v>
      </c>
      <c r="M80" s="20"/>
      <c r="N80" s="20"/>
      <c r="O80" s="20"/>
      <c r="P80" s="10">
        <f t="shared" si="16"/>
        <v>0</v>
      </c>
      <c r="Q80" s="20"/>
      <c r="R80" s="20"/>
      <c r="S80" s="20"/>
      <c r="T80" s="10">
        <f t="shared" si="17"/>
        <v>0</v>
      </c>
      <c r="U80" s="20"/>
      <c r="V80" s="20"/>
      <c r="W80" s="20"/>
      <c r="X80" s="10">
        <f t="shared" si="18"/>
        <v>0</v>
      </c>
      <c r="Y80" s="20"/>
      <c r="Z80" s="20"/>
      <c r="AA80" s="20"/>
      <c r="AB80" s="10">
        <f t="shared" si="6"/>
        <v>0</v>
      </c>
      <c r="AC80" s="10">
        <f t="shared" si="19"/>
        <v>0</v>
      </c>
      <c r="AD80" s="20"/>
      <c r="AE80" s="20"/>
      <c r="AF80" s="20"/>
      <c r="AG80" s="10">
        <f t="shared" si="20"/>
        <v>0</v>
      </c>
      <c r="AH80" s="20"/>
      <c r="AI80" s="20"/>
      <c r="AJ80" s="20"/>
      <c r="AK80" s="10">
        <f t="shared" si="21"/>
        <v>0</v>
      </c>
      <c r="AL80" s="20"/>
      <c r="AM80" s="20"/>
      <c r="AN80" s="20"/>
      <c r="AO80" s="10">
        <f t="shared" si="22"/>
        <v>0</v>
      </c>
      <c r="AP80" s="20"/>
      <c r="AQ80" s="20"/>
      <c r="AR80" s="20"/>
      <c r="AS80" s="10">
        <f t="shared" si="11"/>
        <v>0</v>
      </c>
      <c r="AT80" s="10">
        <f t="shared" si="12"/>
        <v>10000</v>
      </c>
      <c r="AU80" s="10"/>
      <c r="AV80" s="10">
        <f t="shared" si="13"/>
        <v>0</v>
      </c>
      <c r="AW80" s="1"/>
    </row>
    <row r="81" spans="1:49" ht="15" customHeight="1">
      <c r="A81" s="1"/>
      <c r="B81" s="49" t="s">
        <v>165</v>
      </c>
      <c r="C81" s="49"/>
      <c r="D81" s="49"/>
      <c r="E81" s="49"/>
      <c r="F81" s="49"/>
      <c r="G81" s="49"/>
      <c r="H81" s="9" t="s">
        <v>166</v>
      </c>
      <c r="I81" s="20">
        <v>2499550.41</v>
      </c>
      <c r="J81" s="10"/>
      <c r="K81" s="10">
        <f t="shared" si="1"/>
        <v>2499550.41</v>
      </c>
      <c r="L81" s="10">
        <f t="shared" si="15"/>
        <v>0</v>
      </c>
      <c r="M81" s="20"/>
      <c r="N81" s="20"/>
      <c r="O81" s="20"/>
      <c r="P81" s="10">
        <f t="shared" si="16"/>
        <v>0</v>
      </c>
      <c r="Q81" s="20"/>
      <c r="R81" s="20"/>
      <c r="S81" s="20"/>
      <c r="T81" s="10">
        <f t="shared" si="17"/>
        <v>0</v>
      </c>
      <c r="U81" s="20"/>
      <c r="V81" s="20"/>
      <c r="W81" s="20"/>
      <c r="X81" s="10">
        <f t="shared" si="18"/>
        <v>516200</v>
      </c>
      <c r="Y81" s="20"/>
      <c r="Z81" s="20">
        <v>245000</v>
      </c>
      <c r="AA81" s="20">
        <v>271200</v>
      </c>
      <c r="AB81" s="10">
        <f t="shared" si="6"/>
        <v>516200</v>
      </c>
      <c r="AC81" s="10">
        <f t="shared" si="19"/>
        <v>0</v>
      </c>
      <c r="AD81" s="20"/>
      <c r="AE81" s="20"/>
      <c r="AF81" s="20"/>
      <c r="AG81" s="10">
        <f t="shared" si="20"/>
        <v>0</v>
      </c>
      <c r="AH81" s="20"/>
      <c r="AI81" s="20"/>
      <c r="AJ81" s="20"/>
      <c r="AK81" s="10">
        <f t="shared" si="21"/>
        <v>0</v>
      </c>
      <c r="AL81" s="20"/>
      <c r="AM81" s="20"/>
      <c r="AN81" s="20"/>
      <c r="AO81" s="10">
        <f t="shared" si="22"/>
        <v>245000</v>
      </c>
      <c r="AP81" s="20"/>
      <c r="AQ81" s="20">
        <v>245000</v>
      </c>
      <c r="AR81" s="20"/>
      <c r="AS81" s="10">
        <f t="shared" si="11"/>
        <v>245000</v>
      </c>
      <c r="AT81" s="10">
        <f t="shared" si="12"/>
        <v>1983350.4100000001</v>
      </c>
      <c r="AU81" s="10"/>
      <c r="AV81" s="10">
        <f t="shared" si="13"/>
        <v>271200</v>
      </c>
      <c r="AW81" s="1"/>
    </row>
    <row r="82" spans="1:49" ht="15" customHeight="1">
      <c r="A82" s="1"/>
      <c r="B82" s="49" t="s">
        <v>167</v>
      </c>
      <c r="C82" s="49"/>
      <c r="D82" s="49"/>
      <c r="E82" s="49"/>
      <c r="F82" s="49"/>
      <c r="G82" s="49"/>
      <c r="H82" s="9" t="s">
        <v>168</v>
      </c>
      <c r="I82" s="20">
        <v>1987964.81</v>
      </c>
      <c r="J82" s="10"/>
      <c r="K82" s="10">
        <f t="shared" si="1"/>
        <v>1987964.81</v>
      </c>
      <c r="L82" s="10">
        <f t="shared" si="15"/>
        <v>938335</v>
      </c>
      <c r="M82" s="20">
        <v>21785</v>
      </c>
      <c r="N82" s="20">
        <v>373558.15</v>
      </c>
      <c r="O82" s="20">
        <v>542991.85</v>
      </c>
      <c r="P82" s="10">
        <f t="shared" si="16"/>
        <v>2001522.1400000001</v>
      </c>
      <c r="Q82" s="20">
        <v>967420.21</v>
      </c>
      <c r="R82" s="20">
        <v>541536.68000000005</v>
      </c>
      <c r="S82" s="20">
        <v>492565.25</v>
      </c>
      <c r="T82" s="10">
        <f t="shared" si="17"/>
        <v>795131.34</v>
      </c>
      <c r="U82" s="20">
        <v>162389.49</v>
      </c>
      <c r="V82" s="20">
        <v>202339.5</v>
      </c>
      <c r="W82" s="20">
        <v>430402.35</v>
      </c>
      <c r="X82" s="10">
        <f t="shared" si="18"/>
        <v>2113125</v>
      </c>
      <c r="Y82" s="20">
        <v>549962</v>
      </c>
      <c r="Z82" s="20">
        <v>519813</v>
      </c>
      <c r="AA82" s="20">
        <v>1043350</v>
      </c>
      <c r="AB82" s="10">
        <f t="shared" si="6"/>
        <v>5848113.4800000004</v>
      </c>
      <c r="AC82" s="10">
        <f t="shared" si="19"/>
        <v>938335</v>
      </c>
      <c r="AD82" s="20">
        <v>21785</v>
      </c>
      <c r="AE82" s="20">
        <v>373558.15</v>
      </c>
      <c r="AF82" s="20">
        <v>542991.85</v>
      </c>
      <c r="AG82" s="10">
        <f t="shared" si="20"/>
        <v>1975022.1400000001</v>
      </c>
      <c r="AH82" s="20">
        <v>967420.21</v>
      </c>
      <c r="AI82" s="20">
        <v>541536.68000000005</v>
      </c>
      <c r="AJ82" s="20">
        <v>466065.25</v>
      </c>
      <c r="AK82" s="10">
        <f t="shared" si="21"/>
        <v>795131.34</v>
      </c>
      <c r="AL82" s="20">
        <v>162389.49</v>
      </c>
      <c r="AM82" s="20">
        <v>202339.5</v>
      </c>
      <c r="AN82" s="20">
        <v>430402.35</v>
      </c>
      <c r="AO82" s="10">
        <f t="shared" si="22"/>
        <v>1984875</v>
      </c>
      <c r="AP82" s="20">
        <v>549962</v>
      </c>
      <c r="AQ82" s="20">
        <v>519813</v>
      </c>
      <c r="AR82" s="20">
        <v>915100</v>
      </c>
      <c r="AS82" s="10">
        <f t="shared" si="11"/>
        <v>5693363.4800000004</v>
      </c>
      <c r="AT82" s="10">
        <f t="shared" si="12"/>
        <v>-3860148.6700000004</v>
      </c>
      <c r="AU82" s="10"/>
      <c r="AV82" s="10">
        <f t="shared" si="13"/>
        <v>154750</v>
      </c>
      <c r="AW82" s="1"/>
    </row>
    <row r="83" spans="1:49" ht="15" customHeight="1">
      <c r="A83" s="1"/>
      <c r="B83" s="49" t="s">
        <v>169</v>
      </c>
      <c r="C83" s="49"/>
      <c r="D83" s="49"/>
      <c r="E83" s="49"/>
      <c r="F83" s="49"/>
      <c r="G83" s="49"/>
      <c r="H83" s="9" t="s">
        <v>170</v>
      </c>
      <c r="I83" s="20">
        <v>30000</v>
      </c>
      <c r="J83" s="10"/>
      <c r="K83" s="10">
        <f t="shared" si="1"/>
        <v>30000</v>
      </c>
      <c r="L83" s="10">
        <f t="shared" si="15"/>
        <v>30180</v>
      </c>
      <c r="M83" s="20"/>
      <c r="N83" s="20">
        <v>16030</v>
      </c>
      <c r="O83" s="20">
        <v>14150</v>
      </c>
      <c r="P83" s="10">
        <f t="shared" si="16"/>
        <v>67546.62</v>
      </c>
      <c r="Q83" s="20">
        <v>150</v>
      </c>
      <c r="R83" s="20">
        <v>40335</v>
      </c>
      <c r="S83" s="20">
        <v>27061.62</v>
      </c>
      <c r="T83" s="10">
        <f t="shared" si="17"/>
        <v>2870</v>
      </c>
      <c r="U83" s="20">
        <v>630</v>
      </c>
      <c r="V83" s="20">
        <v>1500</v>
      </c>
      <c r="W83" s="20">
        <v>740</v>
      </c>
      <c r="X83" s="10">
        <f t="shared" si="18"/>
        <v>51891</v>
      </c>
      <c r="Y83" s="20">
        <v>42561</v>
      </c>
      <c r="Z83" s="20">
        <v>300</v>
      </c>
      <c r="AA83" s="20">
        <v>9030</v>
      </c>
      <c r="AB83" s="10">
        <f t="shared" si="6"/>
        <v>152487.62</v>
      </c>
      <c r="AC83" s="10">
        <f t="shared" si="19"/>
        <v>30180</v>
      </c>
      <c r="AD83" s="20"/>
      <c r="AE83" s="20">
        <v>16030</v>
      </c>
      <c r="AF83" s="20">
        <v>14150</v>
      </c>
      <c r="AG83" s="10">
        <f t="shared" si="20"/>
        <v>67546.62</v>
      </c>
      <c r="AH83" s="20">
        <v>150</v>
      </c>
      <c r="AI83" s="20">
        <v>40335</v>
      </c>
      <c r="AJ83" s="20">
        <v>27061.62</v>
      </c>
      <c r="AK83" s="10">
        <f t="shared" si="21"/>
        <v>2870</v>
      </c>
      <c r="AL83" s="20">
        <v>630</v>
      </c>
      <c r="AM83" s="20">
        <v>1500</v>
      </c>
      <c r="AN83" s="20">
        <v>740</v>
      </c>
      <c r="AO83" s="10">
        <f t="shared" si="22"/>
        <v>51891</v>
      </c>
      <c r="AP83" s="20">
        <v>42561</v>
      </c>
      <c r="AQ83" s="20">
        <v>300</v>
      </c>
      <c r="AR83" s="20">
        <v>9030</v>
      </c>
      <c r="AS83" s="10">
        <f t="shared" si="11"/>
        <v>152487.62</v>
      </c>
      <c r="AT83" s="10">
        <f t="shared" si="12"/>
        <v>-122487.62</v>
      </c>
      <c r="AU83" s="10"/>
      <c r="AV83" s="10">
        <f t="shared" si="13"/>
        <v>0</v>
      </c>
      <c r="AW83" s="1"/>
    </row>
    <row r="84" spans="1:49" ht="15" customHeight="1">
      <c r="A84" s="1"/>
      <c r="B84" s="49" t="s">
        <v>171</v>
      </c>
      <c r="C84" s="49"/>
      <c r="D84" s="49"/>
      <c r="E84" s="49"/>
      <c r="F84" s="49"/>
      <c r="G84" s="49"/>
      <c r="H84" s="9" t="s">
        <v>172</v>
      </c>
      <c r="I84" s="20"/>
      <c r="J84" s="10"/>
      <c r="K84" s="10">
        <f t="shared" si="1"/>
        <v>0</v>
      </c>
      <c r="L84" s="10">
        <f t="shared" si="15"/>
        <v>0</v>
      </c>
      <c r="M84" s="20"/>
      <c r="N84" s="20"/>
      <c r="O84" s="20"/>
      <c r="P84" s="10">
        <f t="shared" si="16"/>
        <v>0</v>
      </c>
      <c r="Q84" s="20"/>
      <c r="R84" s="20"/>
      <c r="S84" s="20"/>
      <c r="T84" s="10">
        <f t="shared" si="17"/>
        <v>0</v>
      </c>
      <c r="U84" s="20"/>
      <c r="V84" s="20"/>
      <c r="W84" s="20"/>
      <c r="X84" s="10">
        <f t="shared" si="18"/>
        <v>0</v>
      </c>
      <c r="Y84" s="20"/>
      <c r="Z84" s="20"/>
      <c r="AA84" s="20"/>
      <c r="AB84" s="10">
        <f t="shared" si="6"/>
        <v>0</v>
      </c>
      <c r="AC84" s="10">
        <f t="shared" si="19"/>
        <v>0</v>
      </c>
      <c r="AD84" s="20"/>
      <c r="AE84" s="20"/>
      <c r="AF84" s="20"/>
      <c r="AG84" s="10">
        <f t="shared" si="20"/>
        <v>0</v>
      </c>
      <c r="AH84" s="20"/>
      <c r="AI84" s="20"/>
      <c r="AJ84" s="20"/>
      <c r="AK84" s="10">
        <f t="shared" si="21"/>
        <v>0</v>
      </c>
      <c r="AL84" s="20"/>
      <c r="AM84" s="20"/>
      <c r="AN84" s="20"/>
      <c r="AO84" s="10">
        <f t="shared" si="22"/>
        <v>52000</v>
      </c>
      <c r="AP84" s="20"/>
      <c r="AQ84" s="20">
        <v>52000</v>
      </c>
      <c r="AR84" s="20"/>
      <c r="AS84" s="10">
        <f t="shared" si="11"/>
        <v>52000</v>
      </c>
      <c r="AT84" s="10">
        <f t="shared" si="12"/>
        <v>0</v>
      </c>
      <c r="AU84" s="10"/>
      <c r="AV84" s="10">
        <f t="shared" si="13"/>
        <v>-52000</v>
      </c>
      <c r="AW84" s="1"/>
    </row>
    <row r="85" spans="1:49" ht="15" customHeight="1">
      <c r="A85" s="1"/>
      <c r="B85" s="49" t="s">
        <v>173</v>
      </c>
      <c r="C85" s="49"/>
      <c r="D85" s="49"/>
      <c r="E85" s="49"/>
      <c r="F85" s="49"/>
      <c r="G85" s="49"/>
      <c r="H85" s="9" t="s">
        <v>174</v>
      </c>
      <c r="I85" s="20"/>
      <c r="J85" s="10"/>
      <c r="K85" s="10">
        <f t="shared" ref="K85:K110" si="23">I85+J85</f>
        <v>0</v>
      </c>
      <c r="L85" s="10">
        <f t="shared" si="15"/>
        <v>0</v>
      </c>
      <c r="M85" s="20"/>
      <c r="N85" s="20"/>
      <c r="O85" s="20"/>
      <c r="P85" s="10">
        <f t="shared" si="16"/>
        <v>0</v>
      </c>
      <c r="Q85" s="20"/>
      <c r="R85" s="20"/>
      <c r="S85" s="20"/>
      <c r="T85" s="10">
        <f t="shared" si="17"/>
        <v>0</v>
      </c>
      <c r="U85" s="20"/>
      <c r="V85" s="20"/>
      <c r="W85" s="20"/>
      <c r="X85" s="10">
        <f t="shared" si="18"/>
        <v>0</v>
      </c>
      <c r="Y85" s="20"/>
      <c r="Z85" s="20"/>
      <c r="AA85" s="20"/>
      <c r="AB85" s="10">
        <f t="shared" ref="AB85:AB110" si="24">L85+P85+T85+X85</f>
        <v>0</v>
      </c>
      <c r="AC85" s="10">
        <f t="shared" si="19"/>
        <v>0</v>
      </c>
      <c r="AD85" s="20"/>
      <c r="AE85" s="20"/>
      <c r="AF85" s="20"/>
      <c r="AG85" s="10">
        <f t="shared" si="20"/>
        <v>0</v>
      </c>
      <c r="AH85" s="20"/>
      <c r="AI85" s="20"/>
      <c r="AJ85" s="20"/>
      <c r="AK85" s="10">
        <f t="shared" si="21"/>
        <v>0</v>
      </c>
      <c r="AL85" s="20"/>
      <c r="AM85" s="20"/>
      <c r="AN85" s="20"/>
      <c r="AO85" s="10">
        <f t="shared" si="22"/>
        <v>0</v>
      </c>
      <c r="AP85" s="20"/>
      <c r="AQ85" s="20"/>
      <c r="AR85" s="20"/>
      <c r="AS85" s="10">
        <f t="shared" ref="AS85:AS110" si="25">AC85+AG85+AK85+AO85</f>
        <v>0</v>
      </c>
      <c r="AT85" s="10">
        <f t="shared" ref="AT85:AT110" si="26">K85-AB85</f>
        <v>0</v>
      </c>
      <c r="AU85" s="10"/>
      <c r="AV85" s="10">
        <f t="shared" ref="AV85:AV110" si="27">AB85-AS85-AU85</f>
        <v>0</v>
      </c>
      <c r="AW85" s="1"/>
    </row>
    <row r="86" spans="1:49" ht="15" customHeight="1">
      <c r="A86" s="1"/>
      <c r="B86" s="49" t="s">
        <v>175</v>
      </c>
      <c r="C86" s="49"/>
      <c r="D86" s="49"/>
      <c r="E86" s="49"/>
      <c r="F86" s="49"/>
      <c r="G86" s="49"/>
      <c r="H86" s="9" t="s">
        <v>176</v>
      </c>
      <c r="I86" s="20">
        <v>114500</v>
      </c>
      <c r="J86" s="10"/>
      <c r="K86" s="10">
        <f t="shared" si="23"/>
        <v>114500</v>
      </c>
      <c r="L86" s="10">
        <f t="shared" si="15"/>
        <v>4000</v>
      </c>
      <c r="M86" s="20"/>
      <c r="N86" s="20"/>
      <c r="O86" s="20">
        <v>4000</v>
      </c>
      <c r="P86" s="10">
        <f t="shared" si="16"/>
        <v>0</v>
      </c>
      <c r="Q86" s="20"/>
      <c r="R86" s="20"/>
      <c r="S86" s="20"/>
      <c r="T86" s="10">
        <f t="shared" si="17"/>
        <v>0</v>
      </c>
      <c r="U86" s="20"/>
      <c r="V86" s="20"/>
      <c r="W86" s="20"/>
      <c r="X86" s="10">
        <f t="shared" si="18"/>
        <v>52000</v>
      </c>
      <c r="Y86" s="20"/>
      <c r="Z86" s="20">
        <v>52000</v>
      </c>
      <c r="AA86" s="20"/>
      <c r="AB86" s="10">
        <f t="shared" si="24"/>
        <v>56000</v>
      </c>
      <c r="AC86" s="10">
        <f t="shared" si="19"/>
        <v>4000</v>
      </c>
      <c r="AD86" s="20"/>
      <c r="AE86" s="20"/>
      <c r="AF86" s="20">
        <v>4000</v>
      </c>
      <c r="AG86" s="10">
        <f t="shared" si="20"/>
        <v>0</v>
      </c>
      <c r="AH86" s="20"/>
      <c r="AI86" s="20"/>
      <c r="AJ86" s="20"/>
      <c r="AK86" s="10">
        <f t="shared" si="21"/>
        <v>0</v>
      </c>
      <c r="AL86" s="20"/>
      <c r="AM86" s="20"/>
      <c r="AN86" s="20"/>
      <c r="AO86" s="10">
        <f t="shared" si="22"/>
        <v>0</v>
      </c>
      <c r="AP86" s="20"/>
      <c r="AQ86" s="20"/>
      <c r="AR86" s="20"/>
      <c r="AS86" s="10">
        <f t="shared" si="25"/>
        <v>4000</v>
      </c>
      <c r="AT86" s="10">
        <f t="shared" si="26"/>
        <v>58500</v>
      </c>
      <c r="AU86" s="10"/>
      <c r="AV86" s="10">
        <f t="shared" si="27"/>
        <v>52000</v>
      </c>
      <c r="AW86" s="1"/>
    </row>
    <row r="87" spans="1:49" ht="15" customHeight="1">
      <c r="A87" s="1"/>
      <c r="B87" s="49" t="s">
        <v>177</v>
      </c>
      <c r="C87" s="49"/>
      <c r="D87" s="49"/>
      <c r="E87" s="49"/>
      <c r="F87" s="49"/>
      <c r="G87" s="49"/>
      <c r="H87" s="9" t="s">
        <v>178</v>
      </c>
      <c r="I87" s="20">
        <v>543809</v>
      </c>
      <c r="J87" s="10"/>
      <c r="K87" s="10">
        <f t="shared" si="23"/>
        <v>543809</v>
      </c>
      <c r="L87" s="10">
        <f t="shared" si="15"/>
        <v>0</v>
      </c>
      <c r="M87" s="20"/>
      <c r="N87" s="20"/>
      <c r="O87" s="20"/>
      <c r="P87" s="10">
        <f t="shared" si="16"/>
        <v>0</v>
      </c>
      <c r="Q87" s="20"/>
      <c r="R87" s="20"/>
      <c r="S87" s="20"/>
      <c r="T87" s="10">
        <f t="shared" si="17"/>
        <v>0</v>
      </c>
      <c r="U87" s="20"/>
      <c r="V87" s="20"/>
      <c r="W87" s="20"/>
      <c r="X87" s="10">
        <f t="shared" si="18"/>
        <v>0</v>
      </c>
      <c r="Y87" s="20"/>
      <c r="Z87" s="20"/>
      <c r="AA87" s="20"/>
      <c r="AB87" s="10">
        <f t="shared" si="24"/>
        <v>0</v>
      </c>
      <c r="AC87" s="10">
        <f t="shared" si="19"/>
        <v>0</v>
      </c>
      <c r="AD87" s="20"/>
      <c r="AE87" s="20"/>
      <c r="AF87" s="20"/>
      <c r="AG87" s="10">
        <f t="shared" si="20"/>
        <v>0</v>
      </c>
      <c r="AH87" s="20"/>
      <c r="AI87" s="20"/>
      <c r="AJ87" s="20"/>
      <c r="AK87" s="10">
        <f t="shared" si="21"/>
        <v>0</v>
      </c>
      <c r="AL87" s="20"/>
      <c r="AM87" s="20"/>
      <c r="AN87" s="20"/>
      <c r="AO87" s="10">
        <f t="shared" si="22"/>
        <v>0</v>
      </c>
      <c r="AP87" s="20"/>
      <c r="AQ87" s="20"/>
      <c r="AR87" s="20"/>
      <c r="AS87" s="10">
        <f t="shared" si="25"/>
        <v>0</v>
      </c>
      <c r="AT87" s="10">
        <f t="shared" si="26"/>
        <v>543809</v>
      </c>
      <c r="AU87" s="10"/>
      <c r="AV87" s="10">
        <f t="shared" si="27"/>
        <v>0</v>
      </c>
      <c r="AW87" s="1"/>
    </row>
    <row r="88" spans="1:49" ht="15" customHeight="1">
      <c r="A88" s="1"/>
      <c r="B88" s="49" t="s">
        <v>179</v>
      </c>
      <c r="C88" s="49"/>
      <c r="D88" s="49"/>
      <c r="E88" s="49"/>
      <c r="F88" s="49"/>
      <c r="G88" s="49"/>
      <c r="H88" s="9" t="s">
        <v>180</v>
      </c>
      <c r="I88" s="20"/>
      <c r="J88" s="10"/>
      <c r="K88" s="10">
        <f t="shared" si="23"/>
        <v>0</v>
      </c>
      <c r="L88" s="10">
        <f t="shared" si="15"/>
        <v>1672.12</v>
      </c>
      <c r="M88" s="20"/>
      <c r="N88" s="20">
        <v>839.44</v>
      </c>
      <c r="O88" s="20">
        <v>832.68</v>
      </c>
      <c r="P88" s="10">
        <f t="shared" si="16"/>
        <v>247707.8</v>
      </c>
      <c r="Q88" s="20">
        <v>246848</v>
      </c>
      <c r="R88" s="20">
        <v>859.8</v>
      </c>
      <c r="S88" s="20"/>
      <c r="T88" s="10">
        <f t="shared" si="17"/>
        <v>889</v>
      </c>
      <c r="U88" s="20"/>
      <c r="V88" s="20"/>
      <c r="W88" s="20">
        <v>889</v>
      </c>
      <c r="X88" s="10">
        <f t="shared" si="18"/>
        <v>243798</v>
      </c>
      <c r="Y88" s="20"/>
      <c r="Z88" s="20"/>
      <c r="AA88" s="20">
        <v>243798</v>
      </c>
      <c r="AB88" s="10">
        <f t="shared" si="24"/>
        <v>494066.92</v>
      </c>
      <c r="AC88" s="10">
        <f t="shared" si="19"/>
        <v>1672.12</v>
      </c>
      <c r="AD88" s="20"/>
      <c r="AE88" s="20">
        <v>839.44</v>
      </c>
      <c r="AF88" s="20">
        <v>832.68</v>
      </c>
      <c r="AG88" s="10">
        <f t="shared" si="20"/>
        <v>247707.8</v>
      </c>
      <c r="AH88" s="20">
        <v>246848</v>
      </c>
      <c r="AI88" s="20">
        <v>859.8</v>
      </c>
      <c r="AJ88" s="20"/>
      <c r="AK88" s="10">
        <f t="shared" si="21"/>
        <v>889</v>
      </c>
      <c r="AL88" s="20"/>
      <c r="AM88" s="20"/>
      <c r="AN88" s="20">
        <v>889</v>
      </c>
      <c r="AO88" s="10">
        <f t="shared" si="22"/>
        <v>0</v>
      </c>
      <c r="AP88" s="20"/>
      <c r="AQ88" s="20"/>
      <c r="AR88" s="20"/>
      <c r="AS88" s="10">
        <f t="shared" si="25"/>
        <v>250268.91999999998</v>
      </c>
      <c r="AT88" s="10">
        <f t="shared" si="26"/>
        <v>-494066.92</v>
      </c>
      <c r="AU88" s="10"/>
      <c r="AV88" s="10">
        <f t="shared" si="27"/>
        <v>243798</v>
      </c>
      <c r="AW88" s="1"/>
    </row>
    <row r="89" spans="1:49" ht="15" customHeight="1">
      <c r="A89" s="1"/>
      <c r="B89" s="49" t="s">
        <v>161</v>
      </c>
      <c r="C89" s="49"/>
      <c r="D89" s="49"/>
      <c r="E89" s="49"/>
      <c r="F89" s="49"/>
      <c r="G89" s="49"/>
      <c r="H89" s="9" t="s">
        <v>181</v>
      </c>
      <c r="I89" s="20">
        <v>4883386.5599999996</v>
      </c>
      <c r="J89" s="10"/>
      <c r="K89" s="10">
        <f t="shared" si="23"/>
        <v>4883386.5599999996</v>
      </c>
      <c r="L89" s="10">
        <f t="shared" ref="L89:L110" si="28">SUM(M89:O89)</f>
        <v>728849</v>
      </c>
      <c r="M89" s="20"/>
      <c r="N89" s="20">
        <v>59784</v>
      </c>
      <c r="O89" s="20">
        <v>669065</v>
      </c>
      <c r="P89" s="10">
        <f t="shared" ref="P89:P110" si="29">SUM(Q89:S89)</f>
        <v>328412.09000000003</v>
      </c>
      <c r="Q89" s="20">
        <v>116051.36</v>
      </c>
      <c r="R89" s="20">
        <v>97329.78</v>
      </c>
      <c r="S89" s="20">
        <v>115030.95</v>
      </c>
      <c r="T89" s="10">
        <f t="shared" ref="T89:T110" si="30">SUM(U89:W89)</f>
        <v>554737.25</v>
      </c>
      <c r="U89" s="20">
        <v>146935.25</v>
      </c>
      <c r="V89" s="20">
        <v>73782</v>
      </c>
      <c r="W89" s="20">
        <v>334020</v>
      </c>
      <c r="X89" s="10">
        <f t="shared" ref="X89:X110" si="31">SUM(Y89:AA89)</f>
        <v>3369553.6199999996</v>
      </c>
      <c r="Y89" s="20">
        <v>34268</v>
      </c>
      <c r="Z89" s="20">
        <v>126381.36</v>
      </c>
      <c r="AA89" s="20">
        <v>3208904.26</v>
      </c>
      <c r="AB89" s="10">
        <f t="shared" si="24"/>
        <v>4981551.96</v>
      </c>
      <c r="AC89" s="10">
        <f t="shared" ref="AC89:AC110" si="32">SUM(AD89:AF89)</f>
        <v>728849</v>
      </c>
      <c r="AD89" s="20"/>
      <c r="AE89" s="20">
        <v>59784</v>
      </c>
      <c r="AF89" s="20">
        <v>669065</v>
      </c>
      <c r="AG89" s="10">
        <f t="shared" ref="AG89:AG110" si="33">SUM(AH89:AJ89)</f>
        <v>328412.09000000003</v>
      </c>
      <c r="AH89" s="20">
        <v>116051.36</v>
      </c>
      <c r="AI89" s="20">
        <v>97329.78</v>
      </c>
      <c r="AJ89" s="20">
        <v>115030.95</v>
      </c>
      <c r="AK89" s="10">
        <f t="shared" ref="AK89:AK110" si="34">SUM(AL89:AN89)</f>
        <v>554737.25</v>
      </c>
      <c r="AL89" s="20">
        <v>146935.25</v>
      </c>
      <c r="AM89" s="20">
        <v>73782</v>
      </c>
      <c r="AN89" s="20">
        <v>334020</v>
      </c>
      <c r="AO89" s="10">
        <f t="shared" ref="AO89:AO110" si="35">SUM(AP89:AR89)</f>
        <v>2963306.5</v>
      </c>
      <c r="AP89" s="20">
        <v>34268</v>
      </c>
      <c r="AQ89" s="20">
        <v>126381.36</v>
      </c>
      <c r="AR89" s="20">
        <v>2802657.14</v>
      </c>
      <c r="AS89" s="10">
        <f t="shared" si="25"/>
        <v>4575304.84</v>
      </c>
      <c r="AT89" s="10">
        <f t="shared" si="26"/>
        <v>-98165.400000000373</v>
      </c>
      <c r="AU89" s="10"/>
      <c r="AV89" s="10">
        <f t="shared" si="27"/>
        <v>406247.12000000011</v>
      </c>
      <c r="AW89" s="1"/>
    </row>
    <row r="90" spans="1:49" ht="15" customHeight="1">
      <c r="A90" s="1"/>
      <c r="B90" s="47" t="s">
        <v>182</v>
      </c>
      <c r="C90" s="47"/>
      <c r="D90" s="47"/>
      <c r="E90" s="47"/>
      <c r="F90" s="47"/>
      <c r="G90" s="47"/>
      <c r="H90" s="8"/>
      <c r="I90" s="19">
        <f t="shared" ref="I90:AV90" si="36">SUM(I91:I110)</f>
        <v>15056145</v>
      </c>
      <c r="J90" s="12">
        <f t="shared" si="36"/>
        <v>0</v>
      </c>
      <c r="K90" s="12">
        <f t="shared" si="36"/>
        <v>15056145</v>
      </c>
      <c r="L90" s="12">
        <f t="shared" si="36"/>
        <v>390080</v>
      </c>
      <c r="M90" s="19">
        <f t="shared" si="36"/>
        <v>0</v>
      </c>
      <c r="N90" s="19">
        <f t="shared" si="36"/>
        <v>0</v>
      </c>
      <c r="O90" s="19">
        <f t="shared" si="36"/>
        <v>390080</v>
      </c>
      <c r="P90" s="12">
        <f t="shared" si="36"/>
        <v>2310871</v>
      </c>
      <c r="Q90" s="19">
        <f t="shared" si="36"/>
        <v>460195</v>
      </c>
      <c r="R90" s="19">
        <f t="shared" si="36"/>
        <v>1232400</v>
      </c>
      <c r="S90" s="19">
        <f t="shared" si="36"/>
        <v>618276</v>
      </c>
      <c r="T90" s="12">
        <f t="shared" si="36"/>
        <v>2672546.14</v>
      </c>
      <c r="U90" s="19">
        <f t="shared" si="36"/>
        <v>598000</v>
      </c>
      <c r="V90" s="19">
        <f t="shared" si="36"/>
        <v>1305795</v>
      </c>
      <c r="W90" s="19">
        <f t="shared" si="36"/>
        <v>768751.14</v>
      </c>
      <c r="X90" s="12">
        <f t="shared" si="36"/>
        <v>6024031.8499999996</v>
      </c>
      <c r="Y90" s="19">
        <f t="shared" si="36"/>
        <v>268794</v>
      </c>
      <c r="Z90" s="19">
        <f t="shared" si="36"/>
        <v>4891678.8499999996</v>
      </c>
      <c r="AA90" s="19">
        <f t="shared" si="36"/>
        <v>863559</v>
      </c>
      <c r="AB90" s="12">
        <f t="shared" si="36"/>
        <v>11397528.99</v>
      </c>
      <c r="AC90" s="12">
        <f t="shared" si="36"/>
        <v>390080</v>
      </c>
      <c r="AD90" s="19">
        <f t="shared" si="36"/>
        <v>0</v>
      </c>
      <c r="AE90" s="19">
        <f t="shared" si="36"/>
        <v>0</v>
      </c>
      <c r="AF90" s="19">
        <f t="shared" si="36"/>
        <v>390080</v>
      </c>
      <c r="AG90" s="12">
        <f t="shared" si="36"/>
        <v>2310871</v>
      </c>
      <c r="AH90" s="19">
        <f t="shared" si="36"/>
        <v>460195</v>
      </c>
      <c r="AI90" s="19">
        <f t="shared" si="36"/>
        <v>1232400</v>
      </c>
      <c r="AJ90" s="19">
        <f t="shared" si="36"/>
        <v>618276</v>
      </c>
      <c r="AK90" s="12">
        <f t="shared" si="36"/>
        <v>2293505</v>
      </c>
      <c r="AL90" s="19">
        <f t="shared" si="36"/>
        <v>598000</v>
      </c>
      <c r="AM90" s="19">
        <f t="shared" si="36"/>
        <v>1305795</v>
      </c>
      <c r="AN90" s="19">
        <f t="shared" si="36"/>
        <v>389710</v>
      </c>
      <c r="AO90" s="12">
        <f t="shared" si="36"/>
        <v>757494</v>
      </c>
      <c r="AP90" s="19">
        <f t="shared" si="36"/>
        <v>268794</v>
      </c>
      <c r="AQ90" s="19">
        <f t="shared" si="36"/>
        <v>488700</v>
      </c>
      <c r="AR90" s="19">
        <f t="shared" si="36"/>
        <v>0</v>
      </c>
      <c r="AS90" s="12">
        <f t="shared" si="36"/>
        <v>5751950</v>
      </c>
      <c r="AT90" s="12">
        <f t="shared" si="36"/>
        <v>3658616.0100000002</v>
      </c>
      <c r="AU90" s="12">
        <f t="shared" si="36"/>
        <v>0</v>
      </c>
      <c r="AV90" s="12">
        <f t="shared" si="36"/>
        <v>5645578.9899999993</v>
      </c>
      <c r="AW90" s="1"/>
    </row>
    <row r="91" spans="1:49" ht="15" customHeight="1">
      <c r="A91" s="1"/>
      <c r="B91" s="49" t="s">
        <v>183</v>
      </c>
      <c r="C91" s="49"/>
      <c r="D91" s="49"/>
      <c r="E91" s="49"/>
      <c r="F91" s="49"/>
      <c r="G91" s="49"/>
      <c r="H91" s="9" t="s">
        <v>184</v>
      </c>
      <c r="I91" s="20">
        <v>250000</v>
      </c>
      <c r="J91" s="10"/>
      <c r="K91" s="10">
        <f t="shared" si="23"/>
        <v>250000</v>
      </c>
      <c r="L91" s="10">
        <f t="shared" si="28"/>
        <v>0</v>
      </c>
      <c r="M91" s="20"/>
      <c r="N91" s="20"/>
      <c r="O91" s="20"/>
      <c r="P91" s="10">
        <f t="shared" si="29"/>
        <v>0</v>
      </c>
      <c r="Q91" s="20"/>
      <c r="R91" s="20"/>
      <c r="S91" s="20"/>
      <c r="T91" s="10">
        <f t="shared" si="30"/>
        <v>0</v>
      </c>
      <c r="U91" s="20"/>
      <c r="V91" s="20"/>
      <c r="W91" s="20"/>
      <c r="X91" s="10">
        <f t="shared" si="31"/>
        <v>0</v>
      </c>
      <c r="Y91" s="20"/>
      <c r="Z91" s="20"/>
      <c r="AA91" s="20"/>
      <c r="AB91" s="10">
        <f t="shared" si="24"/>
        <v>0</v>
      </c>
      <c r="AC91" s="10">
        <f t="shared" si="32"/>
        <v>0</v>
      </c>
      <c r="AD91" s="20"/>
      <c r="AE91" s="20"/>
      <c r="AF91" s="20"/>
      <c r="AG91" s="10">
        <f t="shared" si="33"/>
        <v>0</v>
      </c>
      <c r="AH91" s="20"/>
      <c r="AI91" s="20"/>
      <c r="AJ91" s="20"/>
      <c r="AK91" s="10">
        <f t="shared" si="34"/>
        <v>0</v>
      </c>
      <c r="AL91" s="20"/>
      <c r="AM91" s="20"/>
      <c r="AN91" s="20"/>
      <c r="AO91" s="10">
        <f t="shared" si="35"/>
        <v>0</v>
      </c>
      <c r="AP91" s="20"/>
      <c r="AQ91" s="20"/>
      <c r="AR91" s="20"/>
      <c r="AS91" s="10">
        <f t="shared" si="25"/>
        <v>0</v>
      </c>
      <c r="AT91" s="10">
        <f t="shared" si="26"/>
        <v>250000</v>
      </c>
      <c r="AU91" s="10"/>
      <c r="AV91" s="10">
        <f t="shared" si="27"/>
        <v>0</v>
      </c>
      <c r="AW91" s="1"/>
    </row>
    <row r="92" spans="1:49" ht="15" customHeight="1">
      <c r="A92" s="1"/>
      <c r="B92" s="49" t="s">
        <v>185</v>
      </c>
      <c r="C92" s="49"/>
      <c r="D92" s="49"/>
      <c r="E92" s="49"/>
      <c r="F92" s="49"/>
      <c r="G92" s="49"/>
      <c r="H92" s="9" t="s">
        <v>186</v>
      </c>
      <c r="I92" s="20"/>
      <c r="J92" s="10"/>
      <c r="K92" s="10">
        <f t="shared" si="23"/>
        <v>0</v>
      </c>
      <c r="L92" s="10">
        <f t="shared" si="28"/>
        <v>0</v>
      </c>
      <c r="M92" s="20"/>
      <c r="N92" s="20"/>
      <c r="O92" s="20"/>
      <c r="P92" s="10">
        <f t="shared" si="29"/>
        <v>0</v>
      </c>
      <c r="Q92" s="20"/>
      <c r="R92" s="20"/>
      <c r="S92" s="20"/>
      <c r="T92" s="10">
        <f t="shared" si="30"/>
        <v>0</v>
      </c>
      <c r="U92" s="20"/>
      <c r="V92" s="20"/>
      <c r="W92" s="20"/>
      <c r="X92" s="10">
        <f t="shared" si="31"/>
        <v>0</v>
      </c>
      <c r="Y92" s="20"/>
      <c r="Z92" s="20"/>
      <c r="AA92" s="20"/>
      <c r="AB92" s="10">
        <f t="shared" si="24"/>
        <v>0</v>
      </c>
      <c r="AC92" s="10">
        <f t="shared" si="32"/>
        <v>0</v>
      </c>
      <c r="AD92" s="20"/>
      <c r="AE92" s="20"/>
      <c r="AF92" s="20"/>
      <c r="AG92" s="10">
        <f t="shared" si="33"/>
        <v>0</v>
      </c>
      <c r="AH92" s="20"/>
      <c r="AI92" s="20"/>
      <c r="AJ92" s="20"/>
      <c r="AK92" s="10">
        <f t="shared" si="34"/>
        <v>0</v>
      </c>
      <c r="AL92" s="20"/>
      <c r="AM92" s="20"/>
      <c r="AN92" s="20"/>
      <c r="AO92" s="10">
        <f t="shared" si="35"/>
        <v>0</v>
      </c>
      <c r="AP92" s="20"/>
      <c r="AQ92" s="20"/>
      <c r="AR92" s="20"/>
      <c r="AS92" s="10">
        <f t="shared" si="25"/>
        <v>0</v>
      </c>
      <c r="AT92" s="10">
        <f t="shared" si="26"/>
        <v>0</v>
      </c>
      <c r="AU92" s="10"/>
      <c r="AV92" s="10">
        <f t="shared" si="27"/>
        <v>0</v>
      </c>
      <c r="AW92" s="1"/>
    </row>
    <row r="93" spans="1:49" ht="15" customHeight="1">
      <c r="A93" s="1"/>
      <c r="B93" s="49" t="s">
        <v>187</v>
      </c>
      <c r="C93" s="49"/>
      <c r="D93" s="49"/>
      <c r="E93" s="49"/>
      <c r="F93" s="49"/>
      <c r="G93" s="49"/>
      <c r="H93" s="9" t="s">
        <v>188</v>
      </c>
      <c r="I93" s="20"/>
      <c r="J93" s="10"/>
      <c r="K93" s="10">
        <f t="shared" si="23"/>
        <v>0</v>
      </c>
      <c r="L93" s="10">
        <f t="shared" si="28"/>
        <v>0</v>
      </c>
      <c r="M93" s="20"/>
      <c r="N93" s="20"/>
      <c r="O93" s="20"/>
      <c r="P93" s="10">
        <f t="shared" si="29"/>
        <v>0</v>
      </c>
      <c r="Q93" s="20"/>
      <c r="R93" s="20"/>
      <c r="S93" s="20"/>
      <c r="T93" s="10">
        <f t="shared" si="30"/>
        <v>0</v>
      </c>
      <c r="U93" s="20"/>
      <c r="V93" s="20"/>
      <c r="W93" s="20"/>
      <c r="X93" s="10">
        <f t="shared" si="31"/>
        <v>0</v>
      </c>
      <c r="Y93" s="20"/>
      <c r="Z93" s="20"/>
      <c r="AA93" s="20"/>
      <c r="AB93" s="10">
        <f t="shared" si="24"/>
        <v>0</v>
      </c>
      <c r="AC93" s="10">
        <f t="shared" si="32"/>
        <v>0</v>
      </c>
      <c r="AD93" s="20"/>
      <c r="AE93" s="20"/>
      <c r="AF93" s="20"/>
      <c r="AG93" s="10">
        <f t="shared" si="33"/>
        <v>0</v>
      </c>
      <c r="AH93" s="20"/>
      <c r="AI93" s="20"/>
      <c r="AJ93" s="20"/>
      <c r="AK93" s="10">
        <f t="shared" si="34"/>
        <v>0</v>
      </c>
      <c r="AL93" s="20"/>
      <c r="AM93" s="20"/>
      <c r="AN93" s="20"/>
      <c r="AO93" s="10">
        <f t="shared" si="35"/>
        <v>0</v>
      </c>
      <c r="AP93" s="20"/>
      <c r="AQ93" s="20"/>
      <c r="AR93" s="20"/>
      <c r="AS93" s="10">
        <f t="shared" si="25"/>
        <v>0</v>
      </c>
      <c r="AT93" s="10">
        <f t="shared" si="26"/>
        <v>0</v>
      </c>
      <c r="AU93" s="10"/>
      <c r="AV93" s="10">
        <f t="shared" si="27"/>
        <v>0</v>
      </c>
      <c r="AW93" s="1"/>
    </row>
    <row r="94" spans="1:49" ht="15" customHeight="1">
      <c r="A94" s="1"/>
      <c r="B94" s="49" t="s">
        <v>136</v>
      </c>
      <c r="C94" s="49"/>
      <c r="D94" s="49"/>
      <c r="E94" s="49"/>
      <c r="F94" s="49"/>
      <c r="G94" s="49"/>
      <c r="H94" s="9" t="s">
        <v>189</v>
      </c>
      <c r="I94" s="20">
        <v>4000000</v>
      </c>
      <c r="J94" s="10"/>
      <c r="K94" s="10">
        <f t="shared" si="23"/>
        <v>4000000</v>
      </c>
      <c r="L94" s="10">
        <f t="shared" si="28"/>
        <v>0</v>
      </c>
      <c r="M94" s="20"/>
      <c r="N94" s="20"/>
      <c r="O94" s="20"/>
      <c r="P94" s="10">
        <f t="shared" si="29"/>
        <v>0</v>
      </c>
      <c r="Q94" s="20"/>
      <c r="R94" s="20"/>
      <c r="S94" s="20"/>
      <c r="T94" s="10">
        <f t="shared" si="30"/>
        <v>0</v>
      </c>
      <c r="U94" s="20"/>
      <c r="V94" s="20"/>
      <c r="W94" s="20"/>
      <c r="X94" s="10">
        <f t="shared" si="31"/>
        <v>4334978.8499999996</v>
      </c>
      <c r="Y94" s="20"/>
      <c r="Z94" s="20">
        <v>4334978.8499999996</v>
      </c>
      <c r="AA94" s="20"/>
      <c r="AB94" s="10">
        <f t="shared" si="24"/>
        <v>4334978.8499999996</v>
      </c>
      <c r="AC94" s="10">
        <f t="shared" si="32"/>
        <v>0</v>
      </c>
      <c r="AD94" s="20"/>
      <c r="AE94" s="20"/>
      <c r="AF94" s="20"/>
      <c r="AG94" s="10">
        <f t="shared" si="33"/>
        <v>0</v>
      </c>
      <c r="AH94" s="20"/>
      <c r="AI94" s="20"/>
      <c r="AJ94" s="20"/>
      <c r="AK94" s="10">
        <f t="shared" si="34"/>
        <v>0</v>
      </c>
      <c r="AL94" s="20"/>
      <c r="AM94" s="20"/>
      <c r="AN94" s="20"/>
      <c r="AO94" s="10">
        <f t="shared" si="35"/>
        <v>0</v>
      </c>
      <c r="AP94" s="20"/>
      <c r="AQ94" s="20"/>
      <c r="AR94" s="20"/>
      <c r="AS94" s="10">
        <f t="shared" si="25"/>
        <v>0</v>
      </c>
      <c r="AT94" s="10">
        <f t="shared" si="26"/>
        <v>-334978.84999999963</v>
      </c>
      <c r="AU94" s="10"/>
      <c r="AV94" s="10">
        <f t="shared" si="27"/>
        <v>4334978.8499999996</v>
      </c>
      <c r="AW94" s="1"/>
    </row>
    <row r="95" spans="1:49" ht="15" customHeight="1">
      <c r="A95" s="1"/>
      <c r="B95" s="49" t="s">
        <v>138</v>
      </c>
      <c r="C95" s="49"/>
      <c r="D95" s="49"/>
      <c r="E95" s="49"/>
      <c r="F95" s="49"/>
      <c r="G95" s="49"/>
      <c r="H95" s="9" t="s">
        <v>190</v>
      </c>
      <c r="I95" s="20">
        <v>150000</v>
      </c>
      <c r="J95" s="10"/>
      <c r="K95" s="10">
        <f t="shared" si="23"/>
        <v>150000</v>
      </c>
      <c r="L95" s="10">
        <f t="shared" si="28"/>
        <v>0</v>
      </c>
      <c r="M95" s="20"/>
      <c r="N95" s="20"/>
      <c r="O95" s="20"/>
      <c r="P95" s="10">
        <f t="shared" si="29"/>
        <v>0</v>
      </c>
      <c r="Q95" s="20"/>
      <c r="R95" s="20"/>
      <c r="S95" s="20"/>
      <c r="T95" s="10">
        <f t="shared" si="30"/>
        <v>347500</v>
      </c>
      <c r="U95" s="20"/>
      <c r="V95" s="20">
        <v>347500</v>
      </c>
      <c r="W95" s="20"/>
      <c r="X95" s="10">
        <f t="shared" si="31"/>
        <v>68000</v>
      </c>
      <c r="Y95" s="20"/>
      <c r="Z95" s="20">
        <v>68000</v>
      </c>
      <c r="AA95" s="20"/>
      <c r="AB95" s="10">
        <f t="shared" si="24"/>
        <v>415500</v>
      </c>
      <c r="AC95" s="10">
        <f t="shared" si="32"/>
        <v>0</v>
      </c>
      <c r="AD95" s="20"/>
      <c r="AE95" s="20"/>
      <c r="AF95" s="20"/>
      <c r="AG95" s="10">
        <f t="shared" si="33"/>
        <v>0</v>
      </c>
      <c r="AH95" s="20"/>
      <c r="AI95" s="20"/>
      <c r="AJ95" s="20"/>
      <c r="AK95" s="10">
        <f t="shared" si="34"/>
        <v>347500</v>
      </c>
      <c r="AL95" s="20"/>
      <c r="AM95" s="20">
        <v>347500</v>
      </c>
      <c r="AN95" s="20"/>
      <c r="AO95" s="10">
        <f t="shared" si="35"/>
        <v>0</v>
      </c>
      <c r="AP95" s="20"/>
      <c r="AQ95" s="20"/>
      <c r="AR95" s="20"/>
      <c r="AS95" s="10">
        <f t="shared" si="25"/>
        <v>347500</v>
      </c>
      <c r="AT95" s="10">
        <f t="shared" si="26"/>
        <v>-265500</v>
      </c>
      <c r="AU95" s="10"/>
      <c r="AV95" s="10">
        <f t="shared" si="27"/>
        <v>68000</v>
      </c>
      <c r="AW95" s="1"/>
    </row>
    <row r="96" spans="1:49" ht="15" customHeight="1">
      <c r="A96" s="1"/>
      <c r="B96" s="49" t="s">
        <v>191</v>
      </c>
      <c r="C96" s="49"/>
      <c r="D96" s="49"/>
      <c r="E96" s="49"/>
      <c r="F96" s="49"/>
      <c r="G96" s="49"/>
      <c r="H96" s="9" t="s">
        <v>192</v>
      </c>
      <c r="I96" s="20"/>
      <c r="J96" s="10"/>
      <c r="K96" s="10">
        <f t="shared" si="23"/>
        <v>0</v>
      </c>
      <c r="L96" s="10">
        <f t="shared" si="28"/>
        <v>0</v>
      </c>
      <c r="M96" s="20"/>
      <c r="N96" s="20"/>
      <c r="O96" s="20"/>
      <c r="P96" s="10">
        <f t="shared" si="29"/>
        <v>0</v>
      </c>
      <c r="Q96" s="20"/>
      <c r="R96" s="20"/>
      <c r="S96" s="20"/>
      <c r="T96" s="10">
        <f t="shared" si="30"/>
        <v>0</v>
      </c>
      <c r="U96" s="20"/>
      <c r="V96" s="20"/>
      <c r="W96" s="20"/>
      <c r="X96" s="10">
        <f t="shared" si="31"/>
        <v>0</v>
      </c>
      <c r="Y96" s="20"/>
      <c r="Z96" s="20"/>
      <c r="AA96" s="20"/>
      <c r="AB96" s="10">
        <f t="shared" si="24"/>
        <v>0</v>
      </c>
      <c r="AC96" s="10">
        <f t="shared" si="32"/>
        <v>0</v>
      </c>
      <c r="AD96" s="20"/>
      <c r="AE96" s="20"/>
      <c r="AF96" s="20"/>
      <c r="AG96" s="10">
        <f t="shared" si="33"/>
        <v>0</v>
      </c>
      <c r="AH96" s="20"/>
      <c r="AI96" s="20"/>
      <c r="AJ96" s="20"/>
      <c r="AK96" s="10">
        <f t="shared" si="34"/>
        <v>0</v>
      </c>
      <c r="AL96" s="20"/>
      <c r="AM96" s="20"/>
      <c r="AN96" s="20"/>
      <c r="AO96" s="10">
        <f t="shared" si="35"/>
        <v>0</v>
      </c>
      <c r="AP96" s="20"/>
      <c r="AQ96" s="20"/>
      <c r="AR96" s="20"/>
      <c r="AS96" s="10">
        <f t="shared" si="25"/>
        <v>0</v>
      </c>
      <c r="AT96" s="10">
        <f t="shared" si="26"/>
        <v>0</v>
      </c>
      <c r="AU96" s="10"/>
      <c r="AV96" s="10">
        <f t="shared" si="27"/>
        <v>0</v>
      </c>
      <c r="AW96" s="1"/>
    </row>
    <row r="97" spans="1:49" ht="15" customHeight="1">
      <c r="A97" s="1"/>
      <c r="B97" s="49" t="s">
        <v>86</v>
      </c>
      <c r="C97" s="49"/>
      <c r="D97" s="49"/>
      <c r="E97" s="49"/>
      <c r="F97" s="49"/>
      <c r="G97" s="49"/>
      <c r="H97" s="9" t="s">
        <v>193</v>
      </c>
      <c r="I97" s="20">
        <v>2468906</v>
      </c>
      <c r="J97" s="10"/>
      <c r="K97" s="10">
        <f t="shared" si="23"/>
        <v>2468906</v>
      </c>
      <c r="L97" s="10">
        <f t="shared" si="28"/>
        <v>0</v>
      </c>
      <c r="M97" s="20"/>
      <c r="N97" s="20"/>
      <c r="O97" s="20"/>
      <c r="P97" s="10">
        <f t="shared" si="29"/>
        <v>1403976</v>
      </c>
      <c r="Q97" s="20">
        <v>375695</v>
      </c>
      <c r="R97" s="20">
        <v>550000</v>
      </c>
      <c r="S97" s="20">
        <v>478281</v>
      </c>
      <c r="T97" s="10">
        <f t="shared" si="30"/>
        <v>196210</v>
      </c>
      <c r="U97" s="20"/>
      <c r="V97" s="20"/>
      <c r="W97" s="20">
        <v>196210</v>
      </c>
      <c r="X97" s="10">
        <f t="shared" si="31"/>
        <v>1027238</v>
      </c>
      <c r="Y97" s="20">
        <v>72099</v>
      </c>
      <c r="Z97" s="20">
        <v>488700</v>
      </c>
      <c r="AA97" s="20">
        <v>466439</v>
      </c>
      <c r="AB97" s="10">
        <f t="shared" si="24"/>
        <v>2627424</v>
      </c>
      <c r="AC97" s="10">
        <f t="shared" si="32"/>
        <v>0</v>
      </c>
      <c r="AD97" s="20"/>
      <c r="AE97" s="20"/>
      <c r="AF97" s="20"/>
      <c r="AG97" s="10">
        <f t="shared" si="33"/>
        <v>1403976</v>
      </c>
      <c r="AH97" s="20">
        <v>375695</v>
      </c>
      <c r="AI97" s="20">
        <v>550000</v>
      </c>
      <c r="AJ97" s="20">
        <v>478281</v>
      </c>
      <c r="AK97" s="10">
        <f t="shared" si="34"/>
        <v>196210</v>
      </c>
      <c r="AL97" s="20"/>
      <c r="AM97" s="20"/>
      <c r="AN97" s="20">
        <v>196210</v>
      </c>
      <c r="AO97" s="10">
        <f t="shared" si="35"/>
        <v>560799</v>
      </c>
      <c r="AP97" s="20">
        <v>72099</v>
      </c>
      <c r="AQ97" s="20">
        <v>488700</v>
      </c>
      <c r="AR97" s="20"/>
      <c r="AS97" s="10">
        <f t="shared" si="25"/>
        <v>2160985</v>
      </c>
      <c r="AT97" s="10">
        <f t="shared" si="26"/>
        <v>-158518</v>
      </c>
      <c r="AU97" s="10"/>
      <c r="AV97" s="10">
        <f t="shared" si="27"/>
        <v>466439</v>
      </c>
      <c r="AW97" s="1"/>
    </row>
    <row r="98" spans="1:49" ht="15" customHeight="1">
      <c r="A98" s="1"/>
      <c r="B98" s="49" t="s">
        <v>141</v>
      </c>
      <c r="C98" s="49"/>
      <c r="D98" s="49"/>
      <c r="E98" s="49"/>
      <c r="F98" s="49"/>
      <c r="G98" s="49"/>
      <c r="H98" s="9" t="s">
        <v>194</v>
      </c>
      <c r="I98" s="20">
        <v>4730600</v>
      </c>
      <c r="J98" s="10"/>
      <c r="K98" s="10">
        <f t="shared" si="23"/>
        <v>4730600</v>
      </c>
      <c r="L98" s="10">
        <f>SUM(M98:O98)</f>
        <v>59500</v>
      </c>
      <c r="M98" s="20"/>
      <c r="N98" s="20"/>
      <c r="O98" s="20">
        <v>59500</v>
      </c>
      <c r="P98" s="10">
        <f t="shared" si="29"/>
        <v>906895</v>
      </c>
      <c r="Q98" s="20">
        <v>84500</v>
      </c>
      <c r="R98" s="20">
        <v>682400</v>
      </c>
      <c r="S98" s="20">
        <v>139995</v>
      </c>
      <c r="T98" s="10">
        <f t="shared" si="30"/>
        <v>929995</v>
      </c>
      <c r="U98" s="20">
        <v>598000</v>
      </c>
      <c r="V98" s="20">
        <v>138495</v>
      </c>
      <c r="W98" s="20">
        <v>193500</v>
      </c>
      <c r="X98" s="10">
        <f t="shared" si="31"/>
        <v>406315</v>
      </c>
      <c r="Y98" s="20">
        <v>196695</v>
      </c>
      <c r="Z98" s="20"/>
      <c r="AA98" s="20">
        <v>209620</v>
      </c>
      <c r="AB98" s="10">
        <f t="shared" si="24"/>
        <v>2302705</v>
      </c>
      <c r="AC98" s="10">
        <f t="shared" si="32"/>
        <v>59500</v>
      </c>
      <c r="AD98" s="20"/>
      <c r="AE98" s="20"/>
      <c r="AF98" s="20">
        <v>59500</v>
      </c>
      <c r="AG98" s="10">
        <f t="shared" si="33"/>
        <v>906895</v>
      </c>
      <c r="AH98" s="20">
        <v>84500</v>
      </c>
      <c r="AI98" s="20">
        <v>682400</v>
      </c>
      <c r="AJ98" s="20">
        <v>139995</v>
      </c>
      <c r="AK98" s="10">
        <f t="shared" si="34"/>
        <v>929995</v>
      </c>
      <c r="AL98" s="20">
        <v>598000</v>
      </c>
      <c r="AM98" s="20">
        <v>138495</v>
      </c>
      <c r="AN98" s="20">
        <v>193500</v>
      </c>
      <c r="AO98" s="10">
        <f t="shared" si="35"/>
        <v>196695</v>
      </c>
      <c r="AP98" s="20">
        <v>196695</v>
      </c>
      <c r="AQ98" s="20"/>
      <c r="AR98" s="20"/>
      <c r="AS98" s="10">
        <f t="shared" si="25"/>
        <v>2093085</v>
      </c>
      <c r="AT98" s="10">
        <f t="shared" si="26"/>
        <v>2427895</v>
      </c>
      <c r="AU98" s="10"/>
      <c r="AV98" s="10">
        <f t="shared" si="27"/>
        <v>209620</v>
      </c>
      <c r="AW98" s="1"/>
    </row>
    <row r="99" spans="1:49" ht="15" customHeight="1">
      <c r="A99" s="1"/>
      <c r="B99" s="49" t="s">
        <v>195</v>
      </c>
      <c r="C99" s="49"/>
      <c r="D99" s="49"/>
      <c r="E99" s="49"/>
      <c r="F99" s="49"/>
      <c r="G99" s="49"/>
      <c r="H99" s="9" t="s">
        <v>196</v>
      </c>
      <c r="I99" s="20"/>
      <c r="J99" s="10"/>
      <c r="K99" s="10">
        <f t="shared" si="23"/>
        <v>0</v>
      </c>
      <c r="L99" s="10">
        <f t="shared" si="28"/>
        <v>0</v>
      </c>
      <c r="M99" s="20"/>
      <c r="N99" s="20"/>
      <c r="O99" s="20"/>
      <c r="P99" s="10">
        <f t="shared" si="29"/>
        <v>0</v>
      </c>
      <c r="Q99" s="20"/>
      <c r="R99" s="20"/>
      <c r="S99" s="20"/>
      <c r="T99" s="10">
        <f t="shared" si="30"/>
        <v>0</v>
      </c>
      <c r="U99" s="20"/>
      <c r="V99" s="20"/>
      <c r="W99" s="20"/>
      <c r="X99" s="10">
        <f t="shared" si="31"/>
        <v>0</v>
      </c>
      <c r="Y99" s="20"/>
      <c r="Z99" s="20"/>
      <c r="AA99" s="20"/>
      <c r="AB99" s="10">
        <f t="shared" si="24"/>
        <v>0</v>
      </c>
      <c r="AC99" s="10">
        <f t="shared" si="32"/>
        <v>0</v>
      </c>
      <c r="AD99" s="20"/>
      <c r="AE99" s="20"/>
      <c r="AF99" s="20"/>
      <c r="AG99" s="10">
        <f t="shared" si="33"/>
        <v>0</v>
      </c>
      <c r="AH99" s="20"/>
      <c r="AI99" s="20"/>
      <c r="AJ99" s="20"/>
      <c r="AK99" s="10">
        <f t="shared" si="34"/>
        <v>0</v>
      </c>
      <c r="AL99" s="20"/>
      <c r="AM99" s="20"/>
      <c r="AN99" s="20"/>
      <c r="AO99" s="10">
        <f t="shared" si="35"/>
        <v>0</v>
      </c>
      <c r="AP99" s="20"/>
      <c r="AQ99" s="20"/>
      <c r="AR99" s="20"/>
      <c r="AS99" s="10">
        <f t="shared" si="25"/>
        <v>0</v>
      </c>
      <c r="AT99" s="10">
        <f t="shared" si="26"/>
        <v>0</v>
      </c>
      <c r="AU99" s="10"/>
      <c r="AV99" s="10">
        <f t="shared" si="27"/>
        <v>0</v>
      </c>
      <c r="AW99" s="1"/>
    </row>
    <row r="100" spans="1:49" ht="15" customHeight="1">
      <c r="A100" s="1"/>
      <c r="B100" s="49" t="s">
        <v>296</v>
      </c>
      <c r="C100" s="49"/>
      <c r="D100" s="49"/>
      <c r="E100" s="49"/>
      <c r="F100" s="49"/>
      <c r="G100" s="49"/>
      <c r="H100" s="9"/>
      <c r="I100" s="20">
        <v>250000</v>
      </c>
      <c r="J100" s="10"/>
      <c r="K100" s="10">
        <f>I100+J100</f>
        <v>250000</v>
      </c>
      <c r="L100" s="10">
        <f t="shared" si="28"/>
        <v>0</v>
      </c>
      <c r="M100" s="20"/>
      <c r="N100" s="20"/>
      <c r="O100" s="20"/>
      <c r="P100" s="10">
        <f t="shared" si="29"/>
        <v>0</v>
      </c>
      <c r="Q100" s="20"/>
      <c r="R100" s="20"/>
      <c r="S100" s="20"/>
      <c r="T100" s="10">
        <f t="shared" si="30"/>
        <v>0</v>
      </c>
      <c r="U100" s="20"/>
      <c r="V100" s="20"/>
      <c r="W100" s="20"/>
      <c r="X100" s="10">
        <f t="shared" si="31"/>
        <v>0</v>
      </c>
      <c r="Y100" s="20"/>
      <c r="Z100" s="20"/>
      <c r="AA100" s="20"/>
      <c r="AB100" s="10">
        <f t="shared" si="24"/>
        <v>0</v>
      </c>
      <c r="AC100" s="10">
        <f t="shared" si="32"/>
        <v>0</v>
      </c>
      <c r="AD100" s="20"/>
      <c r="AE100" s="20"/>
      <c r="AF100" s="20"/>
      <c r="AG100" s="10">
        <f t="shared" si="33"/>
        <v>0</v>
      </c>
      <c r="AH100" s="20"/>
      <c r="AI100" s="20"/>
      <c r="AJ100" s="20"/>
      <c r="AK100" s="10">
        <f t="shared" si="34"/>
        <v>0</v>
      </c>
      <c r="AL100" s="20"/>
      <c r="AM100" s="20"/>
      <c r="AN100" s="20"/>
      <c r="AO100" s="10">
        <f t="shared" si="35"/>
        <v>0</v>
      </c>
      <c r="AP100" s="20"/>
      <c r="AQ100" s="20"/>
      <c r="AR100" s="20"/>
      <c r="AS100" s="10">
        <f t="shared" si="25"/>
        <v>0</v>
      </c>
      <c r="AT100" s="10">
        <f t="shared" si="26"/>
        <v>250000</v>
      </c>
      <c r="AU100" s="10"/>
      <c r="AV100" s="10"/>
      <c r="AW100" s="1"/>
    </row>
    <row r="101" spans="1:49" ht="15" customHeight="1">
      <c r="A101" s="1"/>
      <c r="B101" s="49" t="s">
        <v>91</v>
      </c>
      <c r="C101" s="49"/>
      <c r="D101" s="49"/>
      <c r="E101" s="49"/>
      <c r="F101" s="49"/>
      <c r="G101" s="49"/>
      <c r="H101" s="9" t="s">
        <v>197</v>
      </c>
      <c r="I101" s="20"/>
      <c r="J101" s="10"/>
      <c r="K101" s="10">
        <f t="shared" si="23"/>
        <v>0</v>
      </c>
      <c r="L101" s="10">
        <f t="shared" si="28"/>
        <v>0</v>
      </c>
      <c r="M101" s="20"/>
      <c r="N101" s="20"/>
      <c r="O101" s="20"/>
      <c r="P101" s="10">
        <f t="shared" si="29"/>
        <v>0</v>
      </c>
      <c r="Q101" s="20"/>
      <c r="R101" s="20"/>
      <c r="S101" s="20"/>
      <c r="T101" s="10">
        <f t="shared" si="30"/>
        <v>0</v>
      </c>
      <c r="U101" s="20"/>
      <c r="V101" s="20"/>
      <c r="W101" s="20"/>
      <c r="X101" s="10">
        <f t="shared" si="31"/>
        <v>0</v>
      </c>
      <c r="Y101" s="20"/>
      <c r="Z101" s="20"/>
      <c r="AA101" s="20"/>
      <c r="AB101" s="10">
        <f t="shared" si="24"/>
        <v>0</v>
      </c>
      <c r="AC101" s="10">
        <f t="shared" si="32"/>
        <v>0</v>
      </c>
      <c r="AD101" s="20"/>
      <c r="AE101" s="20"/>
      <c r="AF101" s="20"/>
      <c r="AG101" s="10">
        <f t="shared" si="33"/>
        <v>0</v>
      </c>
      <c r="AH101" s="20"/>
      <c r="AI101" s="20"/>
      <c r="AJ101" s="20"/>
      <c r="AK101" s="10">
        <f t="shared" si="34"/>
        <v>0</v>
      </c>
      <c r="AL101" s="20"/>
      <c r="AM101" s="20"/>
      <c r="AN101" s="20"/>
      <c r="AO101" s="10">
        <f t="shared" si="35"/>
        <v>0</v>
      </c>
      <c r="AP101" s="20"/>
      <c r="AQ101" s="20"/>
      <c r="AR101" s="20"/>
      <c r="AS101" s="10">
        <f t="shared" si="25"/>
        <v>0</v>
      </c>
      <c r="AT101" s="10">
        <f t="shared" si="26"/>
        <v>0</v>
      </c>
      <c r="AU101" s="10"/>
      <c r="AV101" s="10">
        <f t="shared" si="27"/>
        <v>0</v>
      </c>
      <c r="AW101" s="1"/>
    </row>
    <row r="102" spans="1:49" ht="15" customHeight="1">
      <c r="A102" s="1"/>
      <c r="B102" s="49" t="s">
        <v>93</v>
      </c>
      <c r="C102" s="49"/>
      <c r="D102" s="49"/>
      <c r="E102" s="49"/>
      <c r="F102" s="49"/>
      <c r="G102" s="49"/>
      <c r="H102" s="9" t="s">
        <v>198</v>
      </c>
      <c r="I102" s="20"/>
      <c r="J102" s="10"/>
      <c r="K102" s="10">
        <f t="shared" si="23"/>
        <v>0</v>
      </c>
      <c r="L102" s="10">
        <f t="shared" si="28"/>
        <v>0</v>
      </c>
      <c r="M102" s="20"/>
      <c r="N102" s="20"/>
      <c r="O102" s="20"/>
      <c r="P102" s="10">
        <f t="shared" si="29"/>
        <v>0</v>
      </c>
      <c r="Q102" s="20"/>
      <c r="R102" s="20"/>
      <c r="S102" s="20"/>
      <c r="T102" s="10">
        <f t="shared" si="30"/>
        <v>0</v>
      </c>
      <c r="U102" s="20"/>
      <c r="V102" s="20"/>
      <c r="W102" s="20"/>
      <c r="X102" s="10">
        <f t="shared" si="31"/>
        <v>0</v>
      </c>
      <c r="Y102" s="20"/>
      <c r="Z102" s="20"/>
      <c r="AA102" s="20"/>
      <c r="AB102" s="10">
        <f t="shared" si="24"/>
        <v>0</v>
      </c>
      <c r="AC102" s="10">
        <f t="shared" si="32"/>
        <v>0</v>
      </c>
      <c r="AD102" s="20"/>
      <c r="AE102" s="20"/>
      <c r="AF102" s="20"/>
      <c r="AG102" s="10">
        <f t="shared" si="33"/>
        <v>0</v>
      </c>
      <c r="AH102" s="20"/>
      <c r="AI102" s="20"/>
      <c r="AJ102" s="20"/>
      <c r="AK102" s="10">
        <f t="shared" si="34"/>
        <v>0</v>
      </c>
      <c r="AL102" s="20"/>
      <c r="AM102" s="20"/>
      <c r="AN102" s="20"/>
      <c r="AO102" s="10">
        <f t="shared" si="35"/>
        <v>0</v>
      </c>
      <c r="AP102" s="20"/>
      <c r="AQ102" s="20"/>
      <c r="AR102" s="20"/>
      <c r="AS102" s="10">
        <f t="shared" si="25"/>
        <v>0</v>
      </c>
      <c r="AT102" s="10">
        <f t="shared" si="26"/>
        <v>0</v>
      </c>
      <c r="AU102" s="10"/>
      <c r="AV102" s="10">
        <f t="shared" si="27"/>
        <v>0</v>
      </c>
      <c r="AW102" s="1"/>
    </row>
    <row r="103" spans="1:49" ht="15" customHeight="1">
      <c r="A103" s="1"/>
      <c r="B103" s="49" t="s">
        <v>95</v>
      </c>
      <c r="C103" s="49"/>
      <c r="D103" s="49"/>
      <c r="E103" s="49"/>
      <c r="F103" s="49"/>
      <c r="G103" s="49"/>
      <c r="H103" s="9" t="s">
        <v>199</v>
      </c>
      <c r="I103" s="20">
        <v>839482</v>
      </c>
      <c r="J103" s="10"/>
      <c r="K103" s="10">
        <f t="shared" si="23"/>
        <v>839482</v>
      </c>
      <c r="L103" s="10">
        <f t="shared" si="28"/>
        <v>0</v>
      </c>
      <c r="M103" s="20"/>
      <c r="N103" s="20"/>
      <c r="O103" s="20"/>
      <c r="P103" s="10">
        <f t="shared" si="29"/>
        <v>0</v>
      </c>
      <c r="Q103" s="20"/>
      <c r="R103" s="20"/>
      <c r="S103" s="20"/>
      <c r="T103" s="10">
        <f t="shared" si="30"/>
        <v>0</v>
      </c>
      <c r="U103" s="20"/>
      <c r="V103" s="20"/>
      <c r="W103" s="20"/>
      <c r="X103" s="10">
        <f t="shared" si="31"/>
        <v>0</v>
      </c>
      <c r="Y103" s="20"/>
      <c r="Z103" s="20"/>
      <c r="AA103" s="20"/>
      <c r="AB103" s="10">
        <f t="shared" si="24"/>
        <v>0</v>
      </c>
      <c r="AC103" s="10">
        <f t="shared" si="32"/>
        <v>0</v>
      </c>
      <c r="AD103" s="20"/>
      <c r="AE103" s="20"/>
      <c r="AF103" s="20"/>
      <c r="AG103" s="10">
        <f t="shared" si="33"/>
        <v>0</v>
      </c>
      <c r="AH103" s="20"/>
      <c r="AI103" s="20"/>
      <c r="AJ103" s="20"/>
      <c r="AK103" s="10">
        <f t="shared" si="34"/>
        <v>0</v>
      </c>
      <c r="AL103" s="20"/>
      <c r="AM103" s="20"/>
      <c r="AN103" s="20"/>
      <c r="AO103" s="10">
        <f t="shared" si="35"/>
        <v>0</v>
      </c>
      <c r="AP103" s="20"/>
      <c r="AQ103" s="20"/>
      <c r="AR103" s="20"/>
      <c r="AS103" s="10">
        <f t="shared" si="25"/>
        <v>0</v>
      </c>
      <c r="AT103" s="10">
        <f t="shared" si="26"/>
        <v>839482</v>
      </c>
      <c r="AU103" s="10"/>
      <c r="AV103" s="10">
        <f t="shared" si="27"/>
        <v>0</v>
      </c>
      <c r="AW103" s="1"/>
    </row>
    <row r="104" spans="1:49" ht="15" customHeight="1">
      <c r="A104" s="1"/>
      <c r="B104" s="49" t="s">
        <v>200</v>
      </c>
      <c r="C104" s="49"/>
      <c r="D104" s="49"/>
      <c r="E104" s="49"/>
      <c r="F104" s="49"/>
      <c r="G104" s="49"/>
      <c r="H104" s="9" t="s">
        <v>201</v>
      </c>
      <c r="I104" s="20"/>
      <c r="J104" s="10"/>
      <c r="K104" s="10">
        <f t="shared" si="23"/>
        <v>0</v>
      </c>
      <c r="L104" s="10">
        <f t="shared" si="28"/>
        <v>90800</v>
      </c>
      <c r="M104" s="20"/>
      <c r="N104" s="20"/>
      <c r="O104" s="20">
        <v>90800</v>
      </c>
      <c r="P104" s="10">
        <f t="shared" si="29"/>
        <v>0</v>
      </c>
      <c r="Q104" s="20"/>
      <c r="R104" s="20"/>
      <c r="S104" s="20"/>
      <c r="T104" s="10">
        <f t="shared" si="30"/>
        <v>0</v>
      </c>
      <c r="U104" s="20"/>
      <c r="V104" s="20"/>
      <c r="W104" s="20"/>
      <c r="X104" s="10">
        <f t="shared" si="31"/>
        <v>0</v>
      </c>
      <c r="Y104" s="20"/>
      <c r="Z104" s="20"/>
      <c r="AA104" s="20"/>
      <c r="AB104" s="10">
        <f t="shared" si="24"/>
        <v>90800</v>
      </c>
      <c r="AC104" s="10">
        <f t="shared" si="32"/>
        <v>90800</v>
      </c>
      <c r="AD104" s="20"/>
      <c r="AE104" s="20"/>
      <c r="AF104" s="20">
        <v>90800</v>
      </c>
      <c r="AG104" s="10">
        <f t="shared" si="33"/>
        <v>0</v>
      </c>
      <c r="AH104" s="20"/>
      <c r="AI104" s="20"/>
      <c r="AJ104" s="20"/>
      <c r="AK104" s="10">
        <f t="shared" si="34"/>
        <v>0</v>
      </c>
      <c r="AL104" s="20"/>
      <c r="AM104" s="20"/>
      <c r="AN104" s="20"/>
      <c r="AO104" s="10">
        <f t="shared" si="35"/>
        <v>0</v>
      </c>
      <c r="AP104" s="20"/>
      <c r="AQ104" s="20"/>
      <c r="AR104" s="20"/>
      <c r="AS104" s="10">
        <f t="shared" si="25"/>
        <v>90800</v>
      </c>
      <c r="AT104" s="10">
        <f t="shared" si="26"/>
        <v>-90800</v>
      </c>
      <c r="AU104" s="10"/>
      <c r="AV104" s="10">
        <f t="shared" si="27"/>
        <v>0</v>
      </c>
      <c r="AW104" s="1"/>
    </row>
    <row r="105" spans="1:49" ht="15" customHeight="1">
      <c r="A105" s="1"/>
      <c r="B105" s="49" t="s">
        <v>97</v>
      </c>
      <c r="C105" s="49"/>
      <c r="D105" s="49"/>
      <c r="E105" s="49"/>
      <c r="F105" s="49"/>
      <c r="G105" s="49"/>
      <c r="H105" s="9" t="s">
        <v>202</v>
      </c>
      <c r="I105" s="20">
        <v>665960</v>
      </c>
      <c r="J105" s="10"/>
      <c r="K105" s="10">
        <f t="shared" si="23"/>
        <v>665960</v>
      </c>
      <c r="L105" s="10">
        <f t="shared" si="28"/>
        <v>0</v>
      </c>
      <c r="M105" s="20"/>
      <c r="N105" s="20"/>
      <c r="O105" s="20"/>
      <c r="P105" s="10">
        <f t="shared" si="29"/>
        <v>0</v>
      </c>
      <c r="Q105" s="20"/>
      <c r="R105" s="20"/>
      <c r="S105" s="20"/>
      <c r="T105" s="10">
        <f t="shared" si="30"/>
        <v>819800</v>
      </c>
      <c r="U105" s="20"/>
      <c r="V105" s="20">
        <v>819800</v>
      </c>
      <c r="W105" s="20"/>
      <c r="X105" s="10">
        <f t="shared" si="31"/>
        <v>187500</v>
      </c>
      <c r="Y105" s="20"/>
      <c r="Z105" s="20"/>
      <c r="AA105" s="20">
        <v>187500</v>
      </c>
      <c r="AB105" s="10">
        <f t="shared" si="24"/>
        <v>1007300</v>
      </c>
      <c r="AC105" s="10">
        <f t="shared" si="32"/>
        <v>0</v>
      </c>
      <c r="AD105" s="20"/>
      <c r="AE105" s="20"/>
      <c r="AF105" s="20"/>
      <c r="AG105" s="10">
        <f t="shared" si="33"/>
        <v>0</v>
      </c>
      <c r="AH105" s="20"/>
      <c r="AI105" s="20"/>
      <c r="AJ105" s="20"/>
      <c r="AK105" s="10">
        <f t="shared" si="34"/>
        <v>819800</v>
      </c>
      <c r="AL105" s="20"/>
      <c r="AM105" s="20">
        <v>819800</v>
      </c>
      <c r="AN105" s="20"/>
      <c r="AO105" s="10">
        <f t="shared" si="35"/>
        <v>0</v>
      </c>
      <c r="AP105" s="20"/>
      <c r="AQ105" s="20"/>
      <c r="AR105" s="20"/>
      <c r="AS105" s="10">
        <f t="shared" si="25"/>
        <v>819800</v>
      </c>
      <c r="AT105" s="10">
        <f t="shared" si="26"/>
        <v>-341340</v>
      </c>
      <c r="AU105" s="10"/>
      <c r="AV105" s="10">
        <f t="shared" si="27"/>
        <v>187500</v>
      </c>
      <c r="AW105" s="1"/>
    </row>
    <row r="106" spans="1:49" ht="15" customHeight="1">
      <c r="A106" s="1"/>
      <c r="B106" s="49" t="s">
        <v>203</v>
      </c>
      <c r="C106" s="49"/>
      <c r="D106" s="49"/>
      <c r="E106" s="49"/>
      <c r="F106" s="49"/>
      <c r="G106" s="49"/>
      <c r="H106" s="9" t="s">
        <v>204</v>
      </c>
      <c r="I106" s="20"/>
      <c r="J106" s="10"/>
      <c r="K106" s="10">
        <f t="shared" si="23"/>
        <v>0</v>
      </c>
      <c r="L106" s="10">
        <f t="shared" si="28"/>
        <v>0</v>
      </c>
      <c r="M106" s="20"/>
      <c r="N106" s="20"/>
      <c r="O106" s="20"/>
      <c r="P106" s="10">
        <f t="shared" si="29"/>
        <v>0</v>
      </c>
      <c r="Q106" s="20"/>
      <c r="R106" s="20"/>
      <c r="S106" s="20"/>
      <c r="T106" s="10">
        <f t="shared" si="30"/>
        <v>0</v>
      </c>
      <c r="U106" s="20"/>
      <c r="V106" s="20"/>
      <c r="W106" s="20"/>
      <c r="X106" s="10">
        <f t="shared" si="31"/>
        <v>0</v>
      </c>
      <c r="Y106" s="20"/>
      <c r="Z106" s="20"/>
      <c r="AA106" s="20"/>
      <c r="AB106" s="10">
        <f t="shared" si="24"/>
        <v>0</v>
      </c>
      <c r="AC106" s="10">
        <f t="shared" si="32"/>
        <v>0</v>
      </c>
      <c r="AD106" s="20"/>
      <c r="AE106" s="20"/>
      <c r="AF106" s="20"/>
      <c r="AG106" s="10">
        <f t="shared" si="33"/>
        <v>0</v>
      </c>
      <c r="AH106" s="20"/>
      <c r="AI106" s="20"/>
      <c r="AJ106" s="20"/>
      <c r="AK106" s="10">
        <f t="shared" si="34"/>
        <v>0</v>
      </c>
      <c r="AL106" s="20"/>
      <c r="AM106" s="20"/>
      <c r="AN106" s="20"/>
      <c r="AO106" s="10">
        <f t="shared" si="35"/>
        <v>0</v>
      </c>
      <c r="AP106" s="20"/>
      <c r="AQ106" s="20"/>
      <c r="AR106" s="20"/>
      <c r="AS106" s="10">
        <f t="shared" si="25"/>
        <v>0</v>
      </c>
      <c r="AT106" s="10">
        <f t="shared" si="26"/>
        <v>0</v>
      </c>
      <c r="AU106" s="10"/>
      <c r="AV106" s="10">
        <f t="shared" si="27"/>
        <v>0</v>
      </c>
      <c r="AW106" s="1"/>
    </row>
    <row r="107" spans="1:49" ht="15" customHeight="1">
      <c r="A107" s="1"/>
      <c r="B107" s="49" t="s">
        <v>146</v>
      </c>
      <c r="C107" s="49"/>
      <c r="D107" s="49"/>
      <c r="E107" s="49"/>
      <c r="F107" s="49"/>
      <c r="G107" s="49"/>
      <c r="H107" s="9" t="s">
        <v>205</v>
      </c>
      <c r="I107" s="20"/>
      <c r="J107" s="10"/>
      <c r="K107" s="10">
        <f t="shared" si="23"/>
        <v>0</v>
      </c>
      <c r="L107" s="10">
        <f t="shared" si="28"/>
        <v>0</v>
      </c>
      <c r="M107" s="20"/>
      <c r="N107" s="20"/>
      <c r="O107" s="20"/>
      <c r="P107" s="10">
        <f t="shared" si="29"/>
        <v>0</v>
      </c>
      <c r="Q107" s="20"/>
      <c r="R107" s="20"/>
      <c r="S107" s="20"/>
      <c r="T107" s="10">
        <f t="shared" si="30"/>
        <v>0</v>
      </c>
      <c r="U107" s="20"/>
      <c r="V107" s="20"/>
      <c r="W107" s="20"/>
      <c r="X107" s="10">
        <f t="shared" si="31"/>
        <v>0</v>
      </c>
      <c r="Y107" s="20"/>
      <c r="Z107" s="20"/>
      <c r="AA107" s="20"/>
      <c r="AB107" s="10">
        <f t="shared" si="24"/>
        <v>0</v>
      </c>
      <c r="AC107" s="10">
        <f t="shared" si="32"/>
        <v>0</v>
      </c>
      <c r="AD107" s="20"/>
      <c r="AE107" s="20"/>
      <c r="AF107" s="20"/>
      <c r="AG107" s="10">
        <f t="shared" si="33"/>
        <v>0</v>
      </c>
      <c r="AH107" s="20"/>
      <c r="AI107" s="20"/>
      <c r="AJ107" s="20"/>
      <c r="AK107" s="10">
        <f t="shared" si="34"/>
        <v>0</v>
      </c>
      <c r="AL107" s="20"/>
      <c r="AM107" s="20"/>
      <c r="AN107" s="20"/>
      <c r="AO107" s="10">
        <f t="shared" si="35"/>
        <v>0</v>
      </c>
      <c r="AP107" s="20"/>
      <c r="AQ107" s="20"/>
      <c r="AR107" s="20"/>
      <c r="AS107" s="10">
        <f t="shared" si="25"/>
        <v>0</v>
      </c>
      <c r="AT107" s="10">
        <f t="shared" si="26"/>
        <v>0</v>
      </c>
      <c r="AU107" s="10"/>
      <c r="AV107" s="10">
        <f t="shared" si="27"/>
        <v>0</v>
      </c>
      <c r="AW107" s="1"/>
    </row>
    <row r="108" spans="1:49" ht="15" customHeight="1">
      <c r="A108" s="1"/>
      <c r="B108" s="49" t="s">
        <v>99</v>
      </c>
      <c r="C108" s="49"/>
      <c r="D108" s="49"/>
      <c r="E108" s="49"/>
      <c r="F108" s="49"/>
      <c r="G108" s="49"/>
      <c r="H108" s="9" t="s">
        <v>206</v>
      </c>
      <c r="I108" s="20">
        <v>75000</v>
      </c>
      <c r="J108" s="10"/>
      <c r="K108" s="10">
        <f t="shared" si="23"/>
        <v>75000</v>
      </c>
      <c r="L108" s="10">
        <f t="shared" si="28"/>
        <v>0</v>
      </c>
      <c r="M108" s="20"/>
      <c r="N108" s="20"/>
      <c r="O108" s="20"/>
      <c r="P108" s="10">
        <f t="shared" si="29"/>
        <v>0</v>
      </c>
      <c r="Q108" s="20"/>
      <c r="R108" s="20"/>
      <c r="S108" s="20"/>
      <c r="T108" s="10">
        <f t="shared" si="30"/>
        <v>0</v>
      </c>
      <c r="U108" s="20"/>
      <c r="V108" s="20"/>
      <c r="W108" s="20"/>
      <c r="X108" s="10">
        <f t="shared" si="31"/>
        <v>0</v>
      </c>
      <c r="Y108" s="20"/>
      <c r="Z108" s="20"/>
      <c r="AA108" s="20"/>
      <c r="AB108" s="10">
        <f t="shared" si="24"/>
        <v>0</v>
      </c>
      <c r="AC108" s="10">
        <f t="shared" si="32"/>
        <v>0</v>
      </c>
      <c r="AD108" s="20"/>
      <c r="AE108" s="20"/>
      <c r="AF108" s="20"/>
      <c r="AG108" s="10">
        <f t="shared" si="33"/>
        <v>0</v>
      </c>
      <c r="AH108" s="20"/>
      <c r="AI108" s="20"/>
      <c r="AJ108" s="20"/>
      <c r="AK108" s="10">
        <f t="shared" si="34"/>
        <v>0</v>
      </c>
      <c r="AL108" s="20"/>
      <c r="AM108" s="20"/>
      <c r="AN108" s="20"/>
      <c r="AO108" s="10">
        <f t="shared" si="35"/>
        <v>0</v>
      </c>
      <c r="AP108" s="20"/>
      <c r="AQ108" s="20"/>
      <c r="AR108" s="20"/>
      <c r="AS108" s="10">
        <f t="shared" si="25"/>
        <v>0</v>
      </c>
      <c r="AT108" s="10">
        <f t="shared" si="26"/>
        <v>75000</v>
      </c>
      <c r="AU108" s="10"/>
      <c r="AV108" s="10">
        <f t="shared" si="27"/>
        <v>0</v>
      </c>
      <c r="AW108" s="1"/>
    </row>
    <row r="109" spans="1:49" ht="15" customHeight="1">
      <c r="A109" s="1"/>
      <c r="B109" s="49" t="s">
        <v>101</v>
      </c>
      <c r="C109" s="49"/>
      <c r="D109" s="49"/>
      <c r="E109" s="49"/>
      <c r="F109" s="49"/>
      <c r="G109" s="49"/>
      <c r="H109" s="9" t="s">
        <v>207</v>
      </c>
      <c r="I109" s="20">
        <v>1426197</v>
      </c>
      <c r="J109" s="10"/>
      <c r="K109" s="10">
        <f t="shared" si="23"/>
        <v>1426197</v>
      </c>
      <c r="L109" s="10">
        <f t="shared" si="28"/>
        <v>239780</v>
      </c>
      <c r="M109" s="20"/>
      <c r="N109" s="20"/>
      <c r="O109" s="20">
        <v>239780</v>
      </c>
      <c r="P109" s="10">
        <f t="shared" si="29"/>
        <v>0</v>
      </c>
      <c r="Q109" s="20"/>
      <c r="R109" s="20"/>
      <c r="S109" s="20"/>
      <c r="T109" s="10">
        <f t="shared" si="30"/>
        <v>379041.14</v>
      </c>
      <c r="U109" s="20"/>
      <c r="V109" s="20"/>
      <c r="W109" s="20">
        <v>379041.14</v>
      </c>
      <c r="X109" s="10">
        <f t="shared" si="31"/>
        <v>0</v>
      </c>
      <c r="Y109" s="20"/>
      <c r="Z109" s="20"/>
      <c r="AA109" s="20"/>
      <c r="AB109" s="10">
        <f t="shared" si="24"/>
        <v>618821.14</v>
      </c>
      <c r="AC109" s="10">
        <f t="shared" si="32"/>
        <v>239780</v>
      </c>
      <c r="AD109" s="20"/>
      <c r="AE109" s="20"/>
      <c r="AF109" s="20">
        <v>239780</v>
      </c>
      <c r="AG109" s="10">
        <f t="shared" si="33"/>
        <v>0</v>
      </c>
      <c r="AH109" s="20"/>
      <c r="AI109" s="20"/>
      <c r="AJ109" s="20"/>
      <c r="AK109" s="10">
        <f t="shared" si="34"/>
        <v>0</v>
      </c>
      <c r="AL109" s="20"/>
      <c r="AM109" s="20"/>
      <c r="AN109" s="20"/>
      <c r="AO109" s="10">
        <f t="shared" si="35"/>
        <v>0</v>
      </c>
      <c r="AP109" s="20"/>
      <c r="AQ109" s="20"/>
      <c r="AR109" s="20"/>
      <c r="AS109" s="10">
        <f t="shared" si="25"/>
        <v>239780</v>
      </c>
      <c r="AT109" s="10">
        <f t="shared" si="26"/>
        <v>807375.86</v>
      </c>
      <c r="AU109" s="10"/>
      <c r="AV109" s="10">
        <f t="shared" si="27"/>
        <v>379041.14</v>
      </c>
      <c r="AW109" s="1"/>
    </row>
    <row r="110" spans="1:49" ht="15" customHeight="1">
      <c r="A110" s="1"/>
      <c r="B110" s="49" t="s">
        <v>151</v>
      </c>
      <c r="C110" s="49"/>
      <c r="D110" s="49"/>
      <c r="E110" s="49"/>
      <c r="F110" s="49"/>
      <c r="G110" s="49"/>
      <c r="H110" s="9" t="s">
        <v>208</v>
      </c>
      <c r="I110" s="20">
        <v>200000</v>
      </c>
      <c r="J110" s="10"/>
      <c r="K110" s="10">
        <f t="shared" si="23"/>
        <v>200000</v>
      </c>
      <c r="L110" s="10">
        <f t="shared" si="28"/>
        <v>0</v>
      </c>
      <c r="M110" s="20"/>
      <c r="N110" s="20"/>
      <c r="O110" s="20"/>
      <c r="P110" s="10">
        <f t="shared" si="29"/>
        <v>0</v>
      </c>
      <c r="Q110" s="20"/>
      <c r="R110" s="20"/>
      <c r="S110" s="20"/>
      <c r="T110" s="10">
        <f t="shared" si="30"/>
        <v>0</v>
      </c>
      <c r="U110" s="20"/>
      <c r="V110" s="20"/>
      <c r="W110" s="20"/>
      <c r="X110" s="10">
        <f t="shared" si="31"/>
        <v>0</v>
      </c>
      <c r="Y110" s="20"/>
      <c r="Z110" s="20"/>
      <c r="AA110" s="20"/>
      <c r="AB110" s="10">
        <f t="shared" si="24"/>
        <v>0</v>
      </c>
      <c r="AC110" s="10">
        <f t="shared" si="32"/>
        <v>0</v>
      </c>
      <c r="AD110" s="20"/>
      <c r="AE110" s="20"/>
      <c r="AF110" s="20"/>
      <c r="AG110" s="10">
        <f t="shared" si="33"/>
        <v>0</v>
      </c>
      <c r="AH110" s="20"/>
      <c r="AI110" s="20"/>
      <c r="AJ110" s="20"/>
      <c r="AK110" s="10">
        <f t="shared" si="34"/>
        <v>0</v>
      </c>
      <c r="AL110" s="20"/>
      <c r="AM110" s="20"/>
      <c r="AN110" s="20"/>
      <c r="AO110" s="10">
        <f t="shared" si="35"/>
        <v>0</v>
      </c>
      <c r="AP110" s="20"/>
      <c r="AQ110" s="20"/>
      <c r="AR110" s="20"/>
      <c r="AS110" s="10">
        <f t="shared" si="25"/>
        <v>0</v>
      </c>
      <c r="AT110" s="10">
        <f t="shared" si="26"/>
        <v>200000</v>
      </c>
      <c r="AU110" s="10"/>
      <c r="AV110" s="10">
        <f t="shared" si="27"/>
        <v>0</v>
      </c>
      <c r="AW110" s="1"/>
    </row>
    <row r="111" spans="1:49" ht="15" customHeight="1">
      <c r="A111" s="1"/>
      <c r="B111" s="47" t="s">
        <v>209</v>
      </c>
      <c r="C111" s="47"/>
      <c r="D111" s="47"/>
      <c r="E111" s="47"/>
      <c r="F111" s="47"/>
      <c r="G111" s="47"/>
      <c r="H111" s="6"/>
      <c r="I111" s="19">
        <f>I19+I23+I90</f>
        <v>101412715.00000001</v>
      </c>
      <c r="J111" s="12">
        <f t="shared" ref="J111:AV111" si="37">J19+J23+J90</f>
        <v>0</v>
      </c>
      <c r="K111" s="12">
        <f t="shared" si="37"/>
        <v>101412715.00000001</v>
      </c>
      <c r="L111" s="12">
        <f t="shared" si="37"/>
        <v>8674284.6799999997</v>
      </c>
      <c r="M111" s="19">
        <f t="shared" si="37"/>
        <v>222717.93</v>
      </c>
      <c r="N111" s="19">
        <f t="shared" si="37"/>
        <v>3082663.1300000004</v>
      </c>
      <c r="O111" s="19">
        <f t="shared" si="37"/>
        <v>5368903.6200000001</v>
      </c>
      <c r="P111" s="12">
        <f t="shared" ref="P111" si="38">P19+P23+P90</f>
        <v>20615400.460000001</v>
      </c>
      <c r="Q111" s="19">
        <f t="shared" si="37"/>
        <v>6910014.1600000001</v>
      </c>
      <c r="R111" s="19">
        <f t="shared" si="37"/>
        <v>7292587.5799999991</v>
      </c>
      <c r="S111" s="19">
        <f t="shared" si="37"/>
        <v>6412798.7199999997</v>
      </c>
      <c r="T111" s="12">
        <f t="shared" ref="T111" si="39">T19+T23+T90</f>
        <v>20482027.440000001</v>
      </c>
      <c r="U111" s="19">
        <f t="shared" si="37"/>
        <v>4507077.37</v>
      </c>
      <c r="V111" s="19">
        <f t="shared" si="37"/>
        <v>5606251</v>
      </c>
      <c r="W111" s="19">
        <f t="shared" si="37"/>
        <v>10368699.07</v>
      </c>
      <c r="X111" s="12">
        <f t="shared" ref="X111" si="40">X19+X23+X90</f>
        <v>32354078.609999999</v>
      </c>
      <c r="Y111" s="19">
        <f t="shared" si="37"/>
        <v>5864644.6100000003</v>
      </c>
      <c r="Z111" s="19">
        <f t="shared" si="37"/>
        <v>13067959.619999999</v>
      </c>
      <c r="AA111" s="19">
        <f t="shared" si="37"/>
        <v>13421474.380000001</v>
      </c>
      <c r="AB111" s="12">
        <f t="shared" si="37"/>
        <v>82125791.189999998</v>
      </c>
      <c r="AC111" s="12">
        <f t="shared" ref="AC111" si="41">AC19+AC23+AC90</f>
        <v>8674284.6799999997</v>
      </c>
      <c r="AD111" s="19">
        <f t="shared" si="37"/>
        <v>222717.93</v>
      </c>
      <c r="AE111" s="19">
        <f t="shared" si="37"/>
        <v>3082663.1300000004</v>
      </c>
      <c r="AF111" s="19">
        <f t="shared" si="37"/>
        <v>5368903.6200000001</v>
      </c>
      <c r="AG111" s="12">
        <f t="shared" ref="AG111" si="42">AG19+AG23+AG90</f>
        <v>20302500.460000001</v>
      </c>
      <c r="AH111" s="19">
        <f t="shared" si="37"/>
        <v>6910014.1600000001</v>
      </c>
      <c r="AI111" s="19">
        <f t="shared" si="37"/>
        <v>7006187.5800000001</v>
      </c>
      <c r="AJ111" s="19">
        <f t="shared" si="37"/>
        <v>6386298.7199999997</v>
      </c>
      <c r="AK111" s="12">
        <f t="shared" ref="AK111" si="43">AK19+AK23+AK90</f>
        <v>19604824.800000001</v>
      </c>
      <c r="AL111" s="19">
        <f t="shared" si="37"/>
        <v>4507077.37</v>
      </c>
      <c r="AM111" s="19">
        <f t="shared" si="37"/>
        <v>5466009.5</v>
      </c>
      <c r="AN111" s="19">
        <f t="shared" si="37"/>
        <v>9631737.9299999997</v>
      </c>
      <c r="AO111" s="12">
        <f t="shared" ref="AO111" si="44">AO19+AO23+AO90</f>
        <v>21741659</v>
      </c>
      <c r="AP111" s="19">
        <f t="shared" si="37"/>
        <v>5640019.6100000003</v>
      </c>
      <c r="AQ111" s="19">
        <f t="shared" si="37"/>
        <v>8245230.7700000005</v>
      </c>
      <c r="AR111" s="19">
        <f t="shared" si="37"/>
        <v>7856408.620000001</v>
      </c>
      <c r="AS111" s="12">
        <f t="shared" ref="AS111" si="45">AS19+AS23+AS90</f>
        <v>70323268.939999998</v>
      </c>
      <c r="AT111" s="12">
        <f>AT19+AT23+AT90</f>
        <v>19286923.809999999</v>
      </c>
      <c r="AU111" s="12">
        <f t="shared" si="37"/>
        <v>0</v>
      </c>
      <c r="AV111" s="12">
        <f t="shared" si="37"/>
        <v>11802522.25</v>
      </c>
      <c r="AW111" s="1"/>
    </row>
    <row r="112" spans="1:49" ht="10.15" customHeight="1">
      <c r="A112" s="1"/>
      <c r="B112" s="1"/>
      <c r="C112" s="1"/>
      <c r="D112" s="1"/>
      <c r="E112" s="1"/>
      <c r="F112" s="1"/>
      <c r="G112" s="1"/>
      <c r="H112" s="1"/>
      <c r="I112" s="32"/>
      <c r="J112" s="1"/>
      <c r="K112" s="1"/>
      <c r="L112" s="1"/>
      <c r="M112" s="16"/>
      <c r="N112" s="16"/>
      <c r="O112" s="16"/>
      <c r="P112" s="1"/>
      <c r="Q112" s="16"/>
      <c r="R112" s="16"/>
      <c r="S112" s="16"/>
      <c r="T112" s="1"/>
      <c r="U112" s="16"/>
      <c r="V112" s="16"/>
      <c r="W112" s="16"/>
      <c r="X112" s="1"/>
      <c r="Y112" s="16"/>
      <c r="Z112" s="16"/>
      <c r="AA112" s="16"/>
      <c r="AB112" s="1"/>
      <c r="AC112" s="1"/>
      <c r="AD112" s="16"/>
      <c r="AE112" s="16"/>
      <c r="AF112" s="16"/>
      <c r="AG112" s="1"/>
      <c r="AH112" s="16"/>
      <c r="AI112" s="16"/>
      <c r="AJ112" s="16"/>
      <c r="AK112" s="1"/>
      <c r="AL112" s="16"/>
      <c r="AM112" s="16"/>
      <c r="AN112" s="16"/>
      <c r="AO112" s="1"/>
      <c r="AP112" s="16"/>
      <c r="AQ112" s="16"/>
      <c r="AR112" s="16"/>
      <c r="AS112" s="1"/>
      <c r="AT112" s="1"/>
      <c r="AU112" s="1"/>
      <c r="AV112" s="1"/>
      <c r="AW112" s="1"/>
    </row>
    <row r="113" spans="1:49" ht="15" customHeight="1">
      <c r="A113" s="1"/>
      <c r="B113" s="1"/>
      <c r="C113" s="51" t="s">
        <v>210</v>
      </c>
      <c r="D113" s="51"/>
      <c r="E113" s="51"/>
      <c r="F113" s="51"/>
      <c r="G113" s="51"/>
      <c r="H113" s="51"/>
      <c r="I113" s="51"/>
      <c r="J113" s="1"/>
      <c r="K113" s="51" t="s">
        <v>210</v>
      </c>
      <c r="L113" s="51"/>
      <c r="M113" s="51"/>
      <c r="N113" s="51"/>
      <c r="O113" s="51"/>
      <c r="P113" s="51"/>
      <c r="Q113" s="51"/>
      <c r="R113" s="51"/>
      <c r="S113" s="51"/>
      <c r="T113" s="51"/>
      <c r="U113" s="34"/>
      <c r="V113" s="34"/>
      <c r="W113" s="34"/>
      <c r="X113" s="1"/>
      <c r="Y113" s="34"/>
      <c r="Z113" s="34"/>
      <c r="AA113" s="34"/>
      <c r="AB113" s="51" t="s">
        <v>211</v>
      </c>
      <c r="AC113" s="51"/>
      <c r="AD113" s="51"/>
      <c r="AE113" s="51"/>
      <c r="AF113" s="51"/>
      <c r="AG113" s="51"/>
      <c r="AH113" s="51"/>
      <c r="AI113" s="51"/>
      <c r="AJ113" s="51"/>
      <c r="AK113" s="51"/>
      <c r="AL113" s="34"/>
      <c r="AM113" s="34"/>
      <c r="AN113" s="34"/>
      <c r="AO113" s="1"/>
      <c r="AP113" s="34"/>
      <c r="AQ113" s="34"/>
      <c r="AR113" s="34"/>
      <c r="AS113" s="51" t="s">
        <v>212</v>
      </c>
      <c r="AT113" s="51"/>
      <c r="AU113" s="51"/>
      <c r="AV113" s="51"/>
      <c r="AW113" s="1"/>
    </row>
    <row r="114" spans="1:49" ht="10.15" customHeight="1">
      <c r="A114" s="1"/>
      <c r="B114" s="1"/>
      <c r="C114" s="1"/>
      <c r="D114" s="1"/>
      <c r="E114" s="1"/>
      <c r="F114" s="1"/>
      <c r="G114" s="1"/>
      <c r="H114" s="1"/>
      <c r="I114" s="32"/>
      <c r="J114" s="1"/>
      <c r="K114" s="1"/>
      <c r="L114" s="1"/>
      <c r="M114" s="16"/>
      <c r="N114" s="16"/>
      <c r="O114" s="16"/>
      <c r="P114" s="1"/>
      <c r="Q114" s="16"/>
      <c r="R114" s="16"/>
      <c r="S114" s="16"/>
      <c r="T114" s="1"/>
      <c r="U114" s="16"/>
      <c r="V114" s="16"/>
      <c r="W114" s="16"/>
      <c r="X114" s="1"/>
      <c r="Y114" s="16"/>
      <c r="Z114" s="16"/>
      <c r="AA114" s="16"/>
      <c r="AB114" s="1"/>
      <c r="AC114" s="1"/>
      <c r="AD114" s="16"/>
      <c r="AE114" s="16"/>
      <c r="AF114" s="16"/>
      <c r="AG114" s="1"/>
      <c r="AH114" s="16"/>
      <c r="AI114" s="16"/>
      <c r="AJ114" s="16"/>
      <c r="AK114" s="1"/>
      <c r="AL114" s="16"/>
      <c r="AM114" s="16"/>
      <c r="AN114" s="16"/>
      <c r="AO114" s="1"/>
      <c r="AP114" s="16"/>
      <c r="AQ114" s="16"/>
      <c r="AR114" s="16"/>
      <c r="AS114" s="1"/>
      <c r="AT114" s="1"/>
      <c r="AU114" s="1"/>
      <c r="AV114" s="1"/>
      <c r="AW114" s="1"/>
    </row>
    <row r="115" spans="1:49" s="15" customFormat="1" ht="13.15" customHeight="1">
      <c r="A115" s="13"/>
      <c r="B115" s="13"/>
      <c r="C115" s="52" t="s">
        <v>213</v>
      </c>
      <c r="D115" s="52"/>
      <c r="E115" s="52"/>
      <c r="F115" s="52"/>
      <c r="G115" s="52"/>
      <c r="H115" s="52"/>
      <c r="I115" s="52"/>
      <c r="J115" s="14"/>
      <c r="K115" s="52" t="s">
        <v>214</v>
      </c>
      <c r="L115" s="52"/>
      <c r="M115" s="52"/>
      <c r="N115" s="52"/>
      <c r="O115" s="52"/>
      <c r="P115" s="52"/>
      <c r="Q115" s="52"/>
      <c r="R115" s="52"/>
      <c r="S115" s="52"/>
      <c r="T115" s="52"/>
      <c r="U115" s="35"/>
      <c r="V115" s="35"/>
      <c r="W115" s="35"/>
      <c r="X115" s="14"/>
      <c r="Y115" s="35"/>
      <c r="Z115" s="35"/>
      <c r="AA115" s="35"/>
      <c r="AB115" s="52" t="s">
        <v>215</v>
      </c>
      <c r="AC115" s="52"/>
      <c r="AD115" s="52"/>
      <c r="AE115" s="52"/>
      <c r="AF115" s="52"/>
      <c r="AG115" s="52"/>
      <c r="AH115" s="52"/>
      <c r="AI115" s="52"/>
      <c r="AJ115" s="52"/>
      <c r="AK115" s="52"/>
      <c r="AL115" s="35"/>
      <c r="AM115" s="35"/>
      <c r="AN115" s="35"/>
      <c r="AO115" s="14"/>
      <c r="AP115" s="35"/>
      <c r="AQ115" s="35"/>
      <c r="AR115" s="35"/>
      <c r="AS115" s="52" t="s">
        <v>216</v>
      </c>
      <c r="AT115" s="52"/>
      <c r="AU115" s="52"/>
      <c r="AV115" s="52"/>
      <c r="AW115" s="13"/>
    </row>
    <row r="116" spans="1:49" ht="10.15" customHeight="1">
      <c r="A116" s="1"/>
      <c r="B116" s="1"/>
      <c r="C116" s="50" t="s">
        <v>217</v>
      </c>
      <c r="D116" s="50"/>
      <c r="E116" s="50"/>
      <c r="F116" s="50"/>
      <c r="G116" s="50"/>
      <c r="H116" s="50"/>
      <c r="I116" s="50"/>
      <c r="J116" s="11"/>
      <c r="K116" s="50" t="s">
        <v>218</v>
      </c>
      <c r="L116" s="50"/>
      <c r="M116" s="50"/>
      <c r="N116" s="50"/>
      <c r="O116" s="50"/>
      <c r="P116" s="50"/>
      <c r="Q116" s="50"/>
      <c r="R116" s="50"/>
      <c r="S116" s="50"/>
      <c r="T116" s="50"/>
      <c r="U116" s="36"/>
      <c r="V116" s="36"/>
      <c r="W116" s="36"/>
      <c r="X116" s="11"/>
      <c r="Y116" s="36"/>
      <c r="Z116" s="36"/>
      <c r="AA116" s="36"/>
      <c r="AB116" s="50" t="s">
        <v>219</v>
      </c>
      <c r="AC116" s="50"/>
      <c r="AD116" s="50"/>
      <c r="AE116" s="50"/>
      <c r="AF116" s="50"/>
      <c r="AG116" s="50"/>
      <c r="AH116" s="50"/>
      <c r="AI116" s="50"/>
      <c r="AJ116" s="50"/>
      <c r="AK116" s="50"/>
      <c r="AL116" s="36"/>
      <c r="AM116" s="36"/>
      <c r="AN116" s="36"/>
      <c r="AO116" s="11"/>
      <c r="AP116" s="36"/>
      <c r="AQ116" s="36"/>
      <c r="AR116" s="36"/>
      <c r="AS116" s="50" t="s">
        <v>220</v>
      </c>
      <c r="AT116" s="50"/>
      <c r="AU116" s="50"/>
      <c r="AV116" s="50"/>
      <c r="AW116" s="1"/>
    </row>
    <row r="117" spans="1:49" ht="10.15" customHeight="1">
      <c r="A117" s="1"/>
      <c r="B117" s="1"/>
      <c r="C117" s="22" t="s">
        <v>255</v>
      </c>
      <c r="D117" s="23"/>
      <c r="E117" s="23"/>
      <c r="F117" s="23"/>
      <c r="G117" s="23"/>
      <c r="H117" s="23"/>
      <c r="I117" s="33"/>
      <c r="J117" s="11"/>
      <c r="K117" s="50" t="str">
        <f>C117</f>
        <v>Date: January 29, 2024</v>
      </c>
      <c r="L117" s="50"/>
      <c r="M117" s="50"/>
      <c r="N117" s="50"/>
      <c r="O117" s="50"/>
      <c r="P117" s="50"/>
      <c r="Q117" s="50"/>
      <c r="R117" s="50"/>
      <c r="S117" s="50"/>
      <c r="T117" s="50"/>
      <c r="U117" s="36"/>
      <c r="V117" s="36"/>
      <c r="W117" s="36"/>
      <c r="X117" s="11"/>
      <c r="Y117" s="36"/>
      <c r="Z117" s="36"/>
      <c r="AA117" s="36"/>
      <c r="AB117" s="50" t="str">
        <f>K117</f>
        <v>Date: January 29, 2024</v>
      </c>
      <c r="AC117" s="50"/>
      <c r="AD117" s="50"/>
      <c r="AE117" s="50"/>
      <c r="AF117" s="50"/>
      <c r="AG117" s="50"/>
      <c r="AH117" s="50"/>
      <c r="AI117" s="50"/>
      <c r="AJ117" s="50"/>
      <c r="AK117" s="50"/>
      <c r="AL117" s="36"/>
      <c r="AM117" s="36"/>
      <c r="AN117" s="36"/>
      <c r="AO117" s="11"/>
      <c r="AP117" s="36"/>
      <c r="AQ117" s="36"/>
      <c r="AR117" s="36"/>
      <c r="AS117" s="50" t="str">
        <f>AB117</f>
        <v>Date: January 29, 2024</v>
      </c>
      <c r="AT117" s="50"/>
      <c r="AU117" s="50"/>
      <c r="AV117" s="50"/>
      <c r="AW117" s="1"/>
    </row>
  </sheetData>
  <mergeCells count="171">
    <mergeCell ref="AB117:AK117"/>
    <mergeCell ref="AS117:AV117"/>
    <mergeCell ref="C116:I116"/>
    <mergeCell ref="K116:T116"/>
    <mergeCell ref="AB116:AK116"/>
    <mergeCell ref="AS116:AV116"/>
    <mergeCell ref="C113:I113"/>
    <mergeCell ref="K113:T113"/>
    <mergeCell ref="AB113:AK113"/>
    <mergeCell ref="AS113:AV113"/>
    <mergeCell ref="C115:I115"/>
    <mergeCell ref="K115:T115"/>
    <mergeCell ref="AB115:AK115"/>
    <mergeCell ref="AS115:AV115"/>
    <mergeCell ref="B105:G105"/>
    <mergeCell ref="B104:G104"/>
    <mergeCell ref="B107:G107"/>
    <mergeCell ref="B106:G106"/>
    <mergeCell ref="B108:G108"/>
    <mergeCell ref="B109:G109"/>
    <mergeCell ref="B111:G111"/>
    <mergeCell ref="B110:G110"/>
    <mergeCell ref="K117:T117"/>
    <mergeCell ref="B93:G93"/>
    <mergeCell ref="B95:G95"/>
    <mergeCell ref="B94:G94"/>
    <mergeCell ref="B96:G96"/>
    <mergeCell ref="B98:G98"/>
    <mergeCell ref="B97:G97"/>
    <mergeCell ref="B101:G101"/>
    <mergeCell ref="B99:G99"/>
    <mergeCell ref="B103:G103"/>
    <mergeCell ref="B102:G102"/>
    <mergeCell ref="B100:G100"/>
    <mergeCell ref="B85:G85"/>
    <mergeCell ref="B84:G84"/>
    <mergeCell ref="B86:G86"/>
    <mergeCell ref="B88:G88"/>
    <mergeCell ref="B87:G87"/>
    <mergeCell ref="B89:G89"/>
    <mergeCell ref="B90:G90"/>
    <mergeCell ref="B91:G91"/>
    <mergeCell ref="B92:G92"/>
    <mergeCell ref="B75:G75"/>
    <mergeCell ref="B76:G76"/>
    <mergeCell ref="B77:G77"/>
    <mergeCell ref="B78:G78"/>
    <mergeCell ref="B79:G79"/>
    <mergeCell ref="B80:G80"/>
    <mergeCell ref="B81:G81"/>
    <mergeCell ref="B82:G82"/>
    <mergeCell ref="B83:G83"/>
    <mergeCell ref="B74:G74"/>
    <mergeCell ref="B66:G66"/>
    <mergeCell ref="B65:G65"/>
    <mergeCell ref="B67:G67"/>
    <mergeCell ref="B69:G69"/>
    <mergeCell ref="B68:G68"/>
    <mergeCell ref="B71:G71"/>
    <mergeCell ref="B70:G70"/>
    <mergeCell ref="B72:G72"/>
    <mergeCell ref="B73:G73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39:G39"/>
    <mergeCell ref="B38:G38"/>
    <mergeCell ref="B41:G41"/>
    <mergeCell ref="B40:G40"/>
    <mergeCell ref="B43:G43"/>
    <mergeCell ref="B42:G42"/>
    <mergeCell ref="B44:G44"/>
    <mergeCell ref="B46:G46"/>
    <mergeCell ref="B45:G45"/>
    <mergeCell ref="B29:G29"/>
    <mergeCell ref="B30:G30"/>
    <mergeCell ref="B31:G31"/>
    <mergeCell ref="B32:G32"/>
    <mergeCell ref="B33:G33"/>
    <mergeCell ref="B34:G34"/>
    <mergeCell ref="B35:G35"/>
    <mergeCell ref="B37:G37"/>
    <mergeCell ref="B36:G36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16:G16"/>
    <mergeCell ref="AB14:AB15"/>
    <mergeCell ref="AC14:AC15"/>
    <mergeCell ref="AG14:AG15"/>
    <mergeCell ref="AK14:AK15"/>
    <mergeCell ref="AO14:AO15"/>
    <mergeCell ref="B18:G18"/>
    <mergeCell ref="B17:G17"/>
    <mergeCell ref="B19:G19"/>
    <mergeCell ref="I14:I15"/>
    <mergeCell ref="J14:J15"/>
    <mergeCell ref="K14:K15"/>
    <mergeCell ref="L14:L15"/>
    <mergeCell ref="P14:P15"/>
    <mergeCell ref="T14:T15"/>
    <mergeCell ref="X14:X15"/>
    <mergeCell ref="B8:D8"/>
    <mergeCell ref="F8:AV8"/>
    <mergeCell ref="B9:D9"/>
    <mergeCell ref="F9:AV9"/>
    <mergeCell ref="B10:D10"/>
    <mergeCell ref="F10:AV10"/>
    <mergeCell ref="AS14:AS15"/>
    <mergeCell ref="AT14:AT15"/>
    <mergeCell ref="AU14:AV14"/>
    <mergeCell ref="AL14:AL15"/>
    <mergeCell ref="AM14:AM15"/>
    <mergeCell ref="AN14:AN15"/>
    <mergeCell ref="AP14:AP15"/>
    <mergeCell ref="AQ14:AQ15"/>
    <mergeCell ref="AR14:AR15"/>
    <mergeCell ref="B11:D11"/>
    <mergeCell ref="F11:AV11"/>
    <mergeCell ref="F12:AV12"/>
    <mergeCell ref="B13:G15"/>
    <mergeCell ref="H13:H15"/>
    <mergeCell ref="I13:K13"/>
    <mergeCell ref="L13:AB13"/>
    <mergeCell ref="AC13:AS13"/>
    <mergeCell ref="AT13:AV13"/>
    <mergeCell ref="B2:AV2"/>
    <mergeCell ref="B3:AV3"/>
    <mergeCell ref="B4:AV4"/>
    <mergeCell ref="B5:AV5"/>
    <mergeCell ref="B7:D7"/>
    <mergeCell ref="F7:AV7"/>
    <mergeCell ref="M14:M15"/>
    <mergeCell ref="N14:N15"/>
    <mergeCell ref="O14:O15"/>
    <mergeCell ref="Q14:Q15"/>
    <mergeCell ref="R14:R15"/>
    <mergeCell ref="S14:S15"/>
    <mergeCell ref="U14:U15"/>
    <mergeCell ref="V14:V15"/>
    <mergeCell ref="W14:W15"/>
    <mergeCell ref="Y14:Y15"/>
    <mergeCell ref="Z14:Z15"/>
    <mergeCell ref="AA14:AA15"/>
    <mergeCell ref="AD14:AD15"/>
    <mergeCell ref="AE14:AE15"/>
    <mergeCell ref="AF14:AF15"/>
    <mergeCell ref="AH14:AH15"/>
    <mergeCell ref="AI14:AI15"/>
    <mergeCell ref="AJ14:AJ15"/>
  </mergeCells>
  <pageMargins left="0" right="0" top="0" bottom="0" header="0" footer="0"/>
  <pageSetup paperSize="137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61"/>
  <sheetViews>
    <sheetView tabSelected="1" zoomScaleNormal="100" workbookViewId="0">
      <pane xSplit="11" ySplit="11" topLeftCell="AS33" activePane="bottomRight" state="frozen"/>
      <selection pane="topRight" activeCell="L1" sqref="L1"/>
      <selection pane="bottomLeft" activeCell="A12" sqref="A12"/>
      <selection pane="bottomRight" activeCell="AS40" sqref="AS40"/>
    </sheetView>
  </sheetViews>
  <sheetFormatPr defaultRowHeight="15"/>
  <cols>
    <col min="1" max="1" width="1.7109375" customWidth="1"/>
    <col min="2" max="2" width="6.7109375" customWidth="1"/>
    <col min="3" max="3" width="5" customWidth="1"/>
    <col min="4" max="4" width="12.42578125" customWidth="1"/>
    <col min="5" max="5" width="1" customWidth="1"/>
    <col min="6" max="6" width="6.42578125" customWidth="1"/>
    <col min="7" max="7" width="10" customWidth="1"/>
    <col min="8" max="8" width="12.42578125" customWidth="1"/>
    <col min="9" max="9" width="12.140625" customWidth="1"/>
    <col min="10" max="11" width="12.42578125" customWidth="1"/>
    <col min="12" max="12" width="12.7109375" customWidth="1"/>
    <col min="13" max="15" width="12.7109375" style="21" customWidth="1"/>
    <col min="16" max="16" width="12.7109375" customWidth="1"/>
    <col min="17" max="19" width="12.7109375" style="21" customWidth="1"/>
    <col min="20" max="20" width="12.7109375" customWidth="1"/>
    <col min="21" max="23" width="12.7109375" style="21" customWidth="1"/>
    <col min="24" max="24" width="12.7109375" customWidth="1"/>
    <col min="25" max="27" width="12.7109375" style="21" customWidth="1"/>
    <col min="28" max="28" width="12.42578125" customWidth="1"/>
    <col min="29" max="29" width="12.7109375" customWidth="1"/>
    <col min="30" max="32" width="12.7109375" style="21" customWidth="1"/>
    <col min="33" max="33" width="12.7109375" customWidth="1"/>
    <col min="34" max="36" width="12.7109375" style="21" customWidth="1"/>
    <col min="37" max="37" width="12.7109375" customWidth="1"/>
    <col min="38" max="40" width="12.7109375" style="21" customWidth="1"/>
    <col min="41" max="41" width="12.7109375" customWidth="1"/>
    <col min="42" max="44" width="12.7109375" style="21" customWidth="1"/>
    <col min="45" max="45" width="12.42578125" customWidth="1"/>
    <col min="46" max="46" width="11.7109375" customWidth="1"/>
    <col min="47" max="47" width="12.42578125" customWidth="1"/>
    <col min="48" max="48" width="12.28515625" customWidth="1"/>
    <col min="49" max="49" width="1.7109375" customWidth="1"/>
  </cols>
  <sheetData>
    <row r="1" spans="1:49" ht="10.1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6"/>
      <c r="N1" s="16"/>
      <c r="O1" s="16"/>
      <c r="P1" s="24"/>
      <c r="Q1" s="16"/>
      <c r="R1" s="16"/>
      <c r="S1" s="16"/>
      <c r="T1" s="24"/>
      <c r="U1" s="16"/>
      <c r="V1" s="16"/>
      <c r="W1" s="16"/>
      <c r="X1" s="24"/>
      <c r="Y1" s="16"/>
      <c r="Z1" s="16"/>
      <c r="AA1" s="16"/>
      <c r="AB1" s="24"/>
      <c r="AC1" s="24"/>
      <c r="AD1" s="16"/>
      <c r="AE1" s="16"/>
      <c r="AF1" s="16"/>
      <c r="AG1" s="24"/>
      <c r="AH1" s="16"/>
      <c r="AI1" s="16"/>
      <c r="AJ1" s="16"/>
      <c r="AK1" s="24"/>
      <c r="AL1" s="16"/>
      <c r="AM1" s="16"/>
      <c r="AN1" s="16"/>
      <c r="AO1" s="24"/>
      <c r="AP1" s="16"/>
      <c r="AQ1" s="16"/>
      <c r="AR1" s="16"/>
      <c r="AS1" s="24"/>
      <c r="AT1" s="24"/>
      <c r="AU1" s="24"/>
      <c r="AV1" s="24"/>
      <c r="AW1" s="24"/>
    </row>
    <row r="2" spans="1:49" ht="19.899999999999999" customHeight="1">
      <c r="A2" s="24"/>
      <c r="B2" s="63" t="s">
        <v>256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24"/>
    </row>
    <row r="3" spans="1:49" ht="19.899999999999999" customHeight="1">
      <c r="A3" s="24"/>
      <c r="B3" s="64" t="s">
        <v>257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24"/>
    </row>
    <row r="4" spans="1:49" ht="19.899999999999999" customHeight="1">
      <c r="A4" s="24"/>
      <c r="B4" s="64" t="s">
        <v>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24"/>
    </row>
    <row r="5" spans="1:49" ht="19.899999999999999" customHeight="1">
      <c r="A5" s="24"/>
      <c r="B5" s="64" t="s">
        <v>221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24"/>
    </row>
    <row r="6" spans="1:49" ht="10.1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16"/>
      <c r="N6" s="16"/>
      <c r="O6" s="16"/>
      <c r="P6" s="24"/>
      <c r="Q6" s="16"/>
      <c r="R6" s="16"/>
      <c r="S6" s="16"/>
      <c r="T6" s="24"/>
      <c r="U6" s="16"/>
      <c r="V6" s="16"/>
      <c r="W6" s="16"/>
      <c r="X6" s="24"/>
      <c r="Y6" s="16"/>
      <c r="Z6" s="16"/>
      <c r="AA6" s="16"/>
      <c r="AB6" s="24"/>
      <c r="AC6" s="24"/>
      <c r="AD6" s="16"/>
      <c r="AE6" s="16"/>
      <c r="AF6" s="16"/>
      <c r="AG6" s="24"/>
      <c r="AH6" s="16"/>
      <c r="AI6" s="16"/>
      <c r="AJ6" s="16"/>
      <c r="AK6" s="24"/>
      <c r="AL6" s="16"/>
      <c r="AM6" s="16"/>
      <c r="AN6" s="16"/>
      <c r="AO6" s="24"/>
      <c r="AP6" s="16"/>
      <c r="AQ6" s="16"/>
      <c r="AR6" s="16"/>
      <c r="AS6" s="24"/>
      <c r="AT6" s="24"/>
      <c r="AU6" s="24"/>
      <c r="AV6" s="24"/>
      <c r="AW6" s="24"/>
    </row>
    <row r="7" spans="1:49" ht="15" customHeight="1">
      <c r="A7" s="24"/>
      <c r="B7" s="60" t="s">
        <v>3</v>
      </c>
      <c r="C7" s="60"/>
      <c r="D7" s="60"/>
      <c r="E7" s="25" t="s">
        <v>4</v>
      </c>
      <c r="F7" s="60" t="s">
        <v>5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24"/>
    </row>
    <row r="8" spans="1:49" ht="15" customHeight="1">
      <c r="A8" s="24"/>
      <c r="B8" s="60" t="s">
        <v>6</v>
      </c>
      <c r="C8" s="60"/>
      <c r="D8" s="60"/>
      <c r="E8" s="25" t="s">
        <v>4</v>
      </c>
      <c r="F8" s="60" t="s">
        <v>293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24"/>
    </row>
    <row r="9" spans="1:49" ht="15" customHeight="1">
      <c r="A9" s="24"/>
      <c r="B9" s="60" t="s">
        <v>7</v>
      </c>
      <c r="C9" s="60"/>
      <c r="D9" s="60"/>
      <c r="E9" s="25" t="s">
        <v>4</v>
      </c>
      <c r="F9" s="60" t="s">
        <v>8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24"/>
    </row>
    <row r="10" spans="1:49" ht="15" customHeight="1">
      <c r="A10" s="24"/>
      <c r="B10" s="62" t="s">
        <v>9</v>
      </c>
      <c r="C10" s="62"/>
      <c r="D10" s="62"/>
      <c r="E10" s="25" t="s">
        <v>4</v>
      </c>
      <c r="F10" s="60" t="s">
        <v>10</v>
      </c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24"/>
    </row>
    <row r="11" spans="1:49" ht="15" customHeight="1">
      <c r="A11" s="24"/>
      <c r="B11" s="60" t="s">
        <v>11</v>
      </c>
      <c r="C11" s="60"/>
      <c r="D11" s="60"/>
      <c r="E11" s="25" t="s">
        <v>4</v>
      </c>
      <c r="F11" s="60" t="s">
        <v>12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24"/>
    </row>
    <row r="12" spans="1:49" ht="15" customHeight="1">
      <c r="A12" s="24"/>
      <c r="B12" s="24"/>
      <c r="C12" s="24"/>
      <c r="D12" s="24"/>
      <c r="E12" s="24"/>
      <c r="F12" s="60" t="s">
        <v>13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24"/>
    </row>
    <row r="13" spans="1:49" ht="15" customHeight="1">
      <c r="A13" s="24"/>
      <c r="B13" s="61" t="s">
        <v>14</v>
      </c>
      <c r="C13" s="61"/>
      <c r="D13" s="61"/>
      <c r="E13" s="61"/>
      <c r="F13" s="61"/>
      <c r="G13" s="61"/>
      <c r="H13" s="59" t="s">
        <v>15</v>
      </c>
      <c r="I13" s="59" t="s">
        <v>16</v>
      </c>
      <c r="J13" s="59"/>
      <c r="K13" s="59"/>
      <c r="L13" s="59" t="s">
        <v>17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 t="s">
        <v>18</v>
      </c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 t="s">
        <v>19</v>
      </c>
      <c r="AU13" s="59"/>
      <c r="AV13" s="59"/>
      <c r="AW13" s="24"/>
    </row>
    <row r="14" spans="1:49" ht="25.15" customHeight="1">
      <c r="A14" s="24"/>
      <c r="B14" s="61"/>
      <c r="C14" s="61"/>
      <c r="D14" s="61"/>
      <c r="E14" s="61"/>
      <c r="F14" s="61"/>
      <c r="G14" s="61"/>
      <c r="H14" s="59"/>
      <c r="I14" s="59" t="s">
        <v>20</v>
      </c>
      <c r="J14" s="59" t="s">
        <v>21</v>
      </c>
      <c r="K14" s="59" t="s">
        <v>22</v>
      </c>
      <c r="L14" s="44" t="s">
        <v>23</v>
      </c>
      <c r="M14" s="41" t="s">
        <v>243</v>
      </c>
      <c r="N14" s="41" t="s">
        <v>244</v>
      </c>
      <c r="O14" s="41" t="s">
        <v>245</v>
      </c>
      <c r="P14" s="44" t="s">
        <v>24</v>
      </c>
      <c r="Q14" s="41" t="s">
        <v>246</v>
      </c>
      <c r="R14" s="41" t="s">
        <v>247</v>
      </c>
      <c r="S14" s="41" t="s">
        <v>248</v>
      </c>
      <c r="T14" s="44" t="s">
        <v>25</v>
      </c>
      <c r="U14" s="41" t="s">
        <v>249</v>
      </c>
      <c r="V14" s="41" t="s">
        <v>250</v>
      </c>
      <c r="W14" s="41" t="s">
        <v>251</v>
      </c>
      <c r="X14" s="44" t="s">
        <v>26</v>
      </c>
      <c r="Y14" s="41" t="s">
        <v>252</v>
      </c>
      <c r="Z14" s="41" t="s">
        <v>253</v>
      </c>
      <c r="AA14" s="41" t="s">
        <v>254</v>
      </c>
      <c r="AB14" s="44" t="s">
        <v>27</v>
      </c>
      <c r="AC14" s="44" t="s">
        <v>23</v>
      </c>
      <c r="AD14" s="41" t="s">
        <v>243</v>
      </c>
      <c r="AE14" s="41" t="s">
        <v>244</v>
      </c>
      <c r="AF14" s="41" t="s">
        <v>245</v>
      </c>
      <c r="AG14" s="44" t="s">
        <v>24</v>
      </c>
      <c r="AH14" s="41" t="s">
        <v>246</v>
      </c>
      <c r="AI14" s="41" t="s">
        <v>247</v>
      </c>
      <c r="AJ14" s="41" t="s">
        <v>248</v>
      </c>
      <c r="AK14" s="44" t="s">
        <v>25</v>
      </c>
      <c r="AL14" s="41" t="s">
        <v>249</v>
      </c>
      <c r="AM14" s="41" t="s">
        <v>250</v>
      </c>
      <c r="AN14" s="41" t="s">
        <v>251</v>
      </c>
      <c r="AO14" s="44" t="s">
        <v>26</v>
      </c>
      <c r="AP14" s="41" t="s">
        <v>252</v>
      </c>
      <c r="AQ14" s="41" t="s">
        <v>253</v>
      </c>
      <c r="AR14" s="41" t="s">
        <v>254</v>
      </c>
      <c r="AS14" s="44" t="s">
        <v>27</v>
      </c>
      <c r="AT14" s="59" t="s">
        <v>28</v>
      </c>
      <c r="AU14" s="59" t="s">
        <v>29</v>
      </c>
      <c r="AV14" s="59"/>
      <c r="AW14" s="24"/>
    </row>
    <row r="15" spans="1:49" ht="19.899999999999999" customHeight="1">
      <c r="A15" s="24"/>
      <c r="B15" s="61"/>
      <c r="C15" s="61"/>
      <c r="D15" s="61"/>
      <c r="E15" s="61"/>
      <c r="F15" s="61"/>
      <c r="G15" s="61"/>
      <c r="H15" s="59"/>
      <c r="I15" s="59"/>
      <c r="J15" s="59"/>
      <c r="K15" s="59"/>
      <c r="L15" s="44"/>
      <c r="M15" s="42"/>
      <c r="N15" s="42"/>
      <c r="O15" s="42"/>
      <c r="P15" s="44"/>
      <c r="Q15" s="42"/>
      <c r="R15" s="42"/>
      <c r="S15" s="42"/>
      <c r="T15" s="44"/>
      <c r="U15" s="42"/>
      <c r="V15" s="42"/>
      <c r="W15" s="42"/>
      <c r="X15" s="44"/>
      <c r="Y15" s="42"/>
      <c r="Z15" s="42"/>
      <c r="AA15" s="42"/>
      <c r="AB15" s="44"/>
      <c r="AC15" s="44"/>
      <c r="AD15" s="42"/>
      <c r="AE15" s="42"/>
      <c r="AF15" s="42"/>
      <c r="AG15" s="44"/>
      <c r="AH15" s="42"/>
      <c r="AI15" s="42"/>
      <c r="AJ15" s="42"/>
      <c r="AK15" s="44"/>
      <c r="AL15" s="42"/>
      <c r="AM15" s="42"/>
      <c r="AN15" s="42"/>
      <c r="AO15" s="44"/>
      <c r="AP15" s="42"/>
      <c r="AQ15" s="42"/>
      <c r="AR15" s="42"/>
      <c r="AS15" s="44"/>
      <c r="AT15" s="59"/>
      <c r="AU15" s="26" t="s">
        <v>30</v>
      </c>
      <c r="AV15" s="26" t="s">
        <v>31</v>
      </c>
      <c r="AW15" s="24"/>
    </row>
    <row r="16" spans="1:49" ht="12" customHeight="1">
      <c r="A16" s="24"/>
      <c r="B16" s="58" t="s">
        <v>32</v>
      </c>
      <c r="C16" s="58"/>
      <c r="D16" s="58"/>
      <c r="E16" s="58"/>
      <c r="F16" s="58"/>
      <c r="G16" s="58"/>
      <c r="H16" s="27" t="s">
        <v>33</v>
      </c>
      <c r="I16" s="27" t="s">
        <v>34</v>
      </c>
      <c r="J16" s="27" t="s">
        <v>35</v>
      </c>
      <c r="K16" s="27" t="s">
        <v>36</v>
      </c>
      <c r="L16" s="27" t="s">
        <v>37</v>
      </c>
      <c r="M16" s="17"/>
      <c r="N16" s="17"/>
      <c r="O16" s="17"/>
      <c r="P16" s="27" t="s">
        <v>38</v>
      </c>
      <c r="Q16" s="17"/>
      <c r="R16" s="17"/>
      <c r="S16" s="17"/>
      <c r="T16" s="27" t="s">
        <v>39</v>
      </c>
      <c r="U16" s="17"/>
      <c r="V16" s="17"/>
      <c r="W16" s="17"/>
      <c r="X16" s="27" t="s">
        <v>40</v>
      </c>
      <c r="Y16" s="17"/>
      <c r="Z16" s="17"/>
      <c r="AA16" s="17"/>
      <c r="AB16" s="27" t="s">
        <v>41</v>
      </c>
      <c r="AC16" s="27" t="s">
        <v>42</v>
      </c>
      <c r="AD16" s="17"/>
      <c r="AE16" s="17"/>
      <c r="AF16" s="17"/>
      <c r="AG16" s="27" t="s">
        <v>43</v>
      </c>
      <c r="AH16" s="17"/>
      <c r="AI16" s="17"/>
      <c r="AJ16" s="17"/>
      <c r="AK16" s="27" t="s">
        <v>44</v>
      </c>
      <c r="AL16" s="17"/>
      <c r="AM16" s="17"/>
      <c r="AN16" s="17"/>
      <c r="AO16" s="27" t="s">
        <v>45</v>
      </c>
      <c r="AP16" s="17"/>
      <c r="AQ16" s="17"/>
      <c r="AR16" s="17"/>
      <c r="AS16" s="28" t="s">
        <v>46</v>
      </c>
      <c r="AT16" s="27" t="s">
        <v>47</v>
      </c>
      <c r="AU16" s="27" t="s">
        <v>48</v>
      </c>
      <c r="AV16" s="27" t="s">
        <v>49</v>
      </c>
      <c r="AW16" s="24"/>
    </row>
    <row r="17" spans="1:49" ht="15" customHeight="1">
      <c r="A17" s="24"/>
      <c r="B17" s="57" t="s">
        <v>258</v>
      </c>
      <c r="C17" s="57"/>
      <c r="D17" s="57"/>
      <c r="E17" s="57"/>
      <c r="F17" s="57"/>
      <c r="G17" s="57"/>
      <c r="H17" s="27" t="s">
        <v>259</v>
      </c>
      <c r="I17" s="29"/>
      <c r="J17" s="29"/>
      <c r="K17" s="29"/>
      <c r="L17" s="29"/>
      <c r="M17" s="19"/>
      <c r="N17" s="19"/>
      <c r="O17" s="19"/>
      <c r="P17" s="29"/>
      <c r="Q17" s="19"/>
      <c r="R17" s="19"/>
      <c r="S17" s="19"/>
      <c r="T17" s="29"/>
      <c r="U17" s="19"/>
      <c r="V17" s="19"/>
      <c r="W17" s="19"/>
      <c r="X17" s="29"/>
      <c r="Y17" s="19"/>
      <c r="Z17" s="19"/>
      <c r="AA17" s="19"/>
      <c r="AB17" s="29"/>
      <c r="AC17" s="29"/>
      <c r="AD17" s="19"/>
      <c r="AE17" s="19"/>
      <c r="AF17" s="19"/>
      <c r="AG17" s="29"/>
      <c r="AH17" s="19"/>
      <c r="AI17" s="19"/>
      <c r="AJ17" s="19"/>
      <c r="AK17" s="29"/>
      <c r="AL17" s="19"/>
      <c r="AM17" s="19"/>
      <c r="AN17" s="19"/>
      <c r="AO17" s="29"/>
      <c r="AP17" s="19"/>
      <c r="AQ17" s="19"/>
      <c r="AR17" s="19"/>
      <c r="AS17" s="29"/>
      <c r="AT17" s="29"/>
      <c r="AU17" s="29"/>
      <c r="AV17" s="29"/>
      <c r="AW17" s="24"/>
    </row>
    <row r="18" spans="1:49" ht="15" customHeight="1">
      <c r="A18" s="24"/>
      <c r="B18" s="53" t="s">
        <v>260</v>
      </c>
      <c r="C18" s="53"/>
      <c r="D18" s="53"/>
      <c r="E18" s="53"/>
      <c r="F18" s="53"/>
      <c r="G18" s="53"/>
      <c r="H18" s="30" t="s">
        <v>261</v>
      </c>
      <c r="I18" s="31">
        <f>SUM(I19:I21)</f>
        <v>27036138.370000001</v>
      </c>
      <c r="J18" s="31">
        <f t="shared" ref="J18:AV18" si="0">SUM(J19:J21)</f>
        <v>0</v>
      </c>
      <c r="K18" s="31">
        <f t="shared" si="0"/>
        <v>27036138.370000001</v>
      </c>
      <c r="L18" s="31">
        <f t="shared" si="0"/>
        <v>2160118.44</v>
      </c>
      <c r="M18" s="20">
        <f t="shared" si="0"/>
        <v>177650.93</v>
      </c>
      <c r="N18" s="20">
        <f t="shared" si="0"/>
        <v>486465.48</v>
      </c>
      <c r="O18" s="20">
        <f t="shared" si="0"/>
        <v>1496002.03</v>
      </c>
      <c r="P18" s="31">
        <f t="shared" si="0"/>
        <v>6496408.04</v>
      </c>
      <c r="Q18" s="20">
        <f t="shared" si="0"/>
        <v>2100630.3600000003</v>
      </c>
      <c r="R18" s="20">
        <f t="shared" si="0"/>
        <v>1993302.72</v>
      </c>
      <c r="S18" s="20">
        <f t="shared" si="0"/>
        <v>2402474.96</v>
      </c>
      <c r="T18" s="31">
        <f t="shared" si="0"/>
        <v>6058889.1699999999</v>
      </c>
      <c r="U18" s="20">
        <f t="shared" si="0"/>
        <v>1885214.94</v>
      </c>
      <c r="V18" s="20">
        <f t="shared" si="0"/>
        <v>1481459.73</v>
      </c>
      <c r="W18" s="20">
        <f t="shared" si="0"/>
        <v>2692214.5</v>
      </c>
      <c r="X18" s="31">
        <f t="shared" si="0"/>
        <v>10190282.07</v>
      </c>
      <c r="Y18" s="20">
        <f t="shared" si="0"/>
        <v>886897.76</v>
      </c>
      <c r="Z18" s="20">
        <f t="shared" si="0"/>
        <v>5917686.8099999996</v>
      </c>
      <c r="AA18" s="20">
        <f t="shared" si="0"/>
        <v>3385697.5</v>
      </c>
      <c r="AB18" s="31">
        <f t="shared" si="0"/>
        <v>24905697.719999999</v>
      </c>
      <c r="AC18" s="31">
        <f t="shared" si="0"/>
        <v>2160118.44</v>
      </c>
      <c r="AD18" s="20">
        <f t="shared" si="0"/>
        <v>177650.93</v>
      </c>
      <c r="AE18" s="20">
        <f t="shared" si="0"/>
        <v>486465.48</v>
      </c>
      <c r="AF18" s="20">
        <f t="shared" si="0"/>
        <v>1496002.03</v>
      </c>
      <c r="AG18" s="31">
        <f t="shared" si="0"/>
        <v>6469908.04</v>
      </c>
      <c r="AH18" s="20">
        <f t="shared" si="0"/>
        <v>2100630.3600000003</v>
      </c>
      <c r="AI18" s="20">
        <f t="shared" si="0"/>
        <v>1993302.72</v>
      </c>
      <c r="AJ18" s="20">
        <f t="shared" si="0"/>
        <v>2375974.96</v>
      </c>
      <c r="AK18" s="31">
        <f t="shared" si="0"/>
        <v>6032109.1699999999</v>
      </c>
      <c r="AL18" s="20">
        <f t="shared" si="0"/>
        <v>1885214.94</v>
      </c>
      <c r="AM18" s="20">
        <f t="shared" si="0"/>
        <v>1481459.73</v>
      </c>
      <c r="AN18" s="20">
        <f t="shared" si="0"/>
        <v>2665434.5</v>
      </c>
      <c r="AO18" s="31">
        <f t="shared" si="0"/>
        <v>4422260.76</v>
      </c>
      <c r="AP18" s="20">
        <f t="shared" si="0"/>
        <v>886197.76000000001</v>
      </c>
      <c r="AQ18" s="20">
        <f t="shared" si="0"/>
        <v>1511677.96</v>
      </c>
      <c r="AR18" s="20">
        <f t="shared" si="0"/>
        <v>2024385.04</v>
      </c>
      <c r="AS18" s="31">
        <f t="shared" si="0"/>
        <v>19084396.41</v>
      </c>
      <c r="AT18" s="31">
        <f t="shared" si="0"/>
        <v>2130440.6500000004</v>
      </c>
      <c r="AU18" s="31">
        <f t="shared" si="0"/>
        <v>0</v>
      </c>
      <c r="AV18" s="31">
        <f t="shared" si="0"/>
        <v>5821301.3100000005</v>
      </c>
      <c r="AW18" s="24"/>
    </row>
    <row r="19" spans="1:49" ht="15" customHeight="1">
      <c r="A19" s="24"/>
      <c r="B19" s="53" t="s">
        <v>262</v>
      </c>
      <c r="C19" s="53"/>
      <c r="D19" s="53"/>
      <c r="E19" s="53"/>
      <c r="F19" s="53"/>
      <c r="G19" s="53"/>
      <c r="H19" s="30"/>
      <c r="I19" s="31"/>
      <c r="J19" s="31"/>
      <c r="K19" s="31">
        <f>I19+J19</f>
        <v>0</v>
      </c>
      <c r="L19" s="31">
        <f>SUM(M19:O19)</f>
        <v>0</v>
      </c>
      <c r="M19" s="20">
        <v>0</v>
      </c>
      <c r="N19" s="20">
        <v>0</v>
      </c>
      <c r="O19" s="20">
        <v>0</v>
      </c>
      <c r="P19" s="31">
        <f>SUM(Q19:S19)</f>
        <v>0</v>
      </c>
      <c r="Q19" s="20"/>
      <c r="R19" s="20"/>
      <c r="S19" s="20"/>
      <c r="T19" s="31">
        <f>SUM(U19:W19)</f>
        <v>0</v>
      </c>
      <c r="U19" s="20"/>
      <c r="V19" s="20"/>
      <c r="W19" s="20"/>
      <c r="X19" s="31">
        <f>SUM(Y19:AA19)</f>
        <v>0</v>
      </c>
      <c r="Y19" s="20"/>
      <c r="Z19" s="20"/>
      <c r="AA19" s="20"/>
      <c r="AB19" s="31">
        <f>L19+P19+T19+X19</f>
        <v>0</v>
      </c>
      <c r="AC19" s="31">
        <f>SUM(AD19:AF19)</f>
        <v>0</v>
      </c>
      <c r="AD19" s="20">
        <v>0</v>
      </c>
      <c r="AE19" s="20">
        <v>0</v>
      </c>
      <c r="AF19" s="20">
        <v>0</v>
      </c>
      <c r="AG19" s="31">
        <f>SUM(AH19:AJ19)</f>
        <v>0</v>
      </c>
      <c r="AH19" s="20"/>
      <c r="AI19" s="20"/>
      <c r="AJ19" s="20"/>
      <c r="AK19" s="31">
        <f>SUM(AL19:AN19)</f>
        <v>0</v>
      </c>
      <c r="AL19" s="20"/>
      <c r="AM19" s="20"/>
      <c r="AN19" s="20"/>
      <c r="AO19" s="31">
        <f>SUM(AP19:AR19)</f>
        <v>0</v>
      </c>
      <c r="AP19" s="20"/>
      <c r="AQ19" s="20"/>
      <c r="AR19" s="20"/>
      <c r="AS19" s="31">
        <f>AC19+AG19+AK19+AO19</f>
        <v>0</v>
      </c>
      <c r="AT19" s="31">
        <f>K19-AB19</f>
        <v>0</v>
      </c>
      <c r="AU19" s="31"/>
      <c r="AV19" s="31">
        <f>AB19-AS19-AU19</f>
        <v>0</v>
      </c>
      <c r="AW19" s="24"/>
    </row>
    <row r="20" spans="1:49" ht="15" customHeight="1">
      <c r="A20" s="24"/>
      <c r="B20" s="53" t="s">
        <v>263</v>
      </c>
      <c r="C20" s="53"/>
      <c r="D20" s="53"/>
      <c r="E20" s="53"/>
      <c r="F20" s="53"/>
      <c r="G20" s="53"/>
      <c r="H20" s="30"/>
      <c r="I20" s="31">
        <v>21399752.370000001</v>
      </c>
      <c r="J20" s="31"/>
      <c r="K20" s="31">
        <f t="shared" ref="K20:K22" si="1">I20+J20</f>
        <v>21399752.370000001</v>
      </c>
      <c r="L20" s="31">
        <f t="shared" ref="L20:L21" si="2">SUM(M20:O20)</f>
        <v>2100618.44</v>
      </c>
      <c r="M20" s="20">
        <v>177650.93</v>
      </c>
      <c r="N20" s="20">
        <v>486465.48</v>
      </c>
      <c r="O20" s="20">
        <v>1436502.03</v>
      </c>
      <c r="P20" s="31">
        <f t="shared" ref="P20:P21" si="3">SUM(Q20:S20)</f>
        <v>5400375.04</v>
      </c>
      <c r="Q20" s="20">
        <v>2043130.36</v>
      </c>
      <c r="R20" s="20">
        <v>1310902.72</v>
      </c>
      <c r="S20" s="20">
        <v>2046341.96</v>
      </c>
      <c r="T20" s="31">
        <f t="shared" ref="T20:T21" si="4">SUM(U20:W20)</f>
        <v>5193434.17</v>
      </c>
      <c r="U20" s="20">
        <v>1287214.94</v>
      </c>
      <c r="V20" s="20">
        <v>1342964.73</v>
      </c>
      <c r="W20" s="20">
        <v>2563254.5</v>
      </c>
      <c r="X20" s="31">
        <f t="shared" ref="X20:X21" si="5">SUM(Y20:AA20)</f>
        <v>5249188.22</v>
      </c>
      <c r="Y20" s="20">
        <v>745902.76</v>
      </c>
      <c r="Z20" s="20">
        <v>1514707.96</v>
      </c>
      <c r="AA20" s="20">
        <v>2988577.5</v>
      </c>
      <c r="AB20" s="31">
        <f t="shared" ref="AB20:AB21" si="6">L20+P20+T20+X20</f>
        <v>17943615.870000001</v>
      </c>
      <c r="AC20" s="31">
        <f t="shared" ref="AC20:AC21" si="7">SUM(AD20:AF20)</f>
        <v>2100618.44</v>
      </c>
      <c r="AD20" s="20">
        <v>177650.93</v>
      </c>
      <c r="AE20" s="20">
        <v>486465.48</v>
      </c>
      <c r="AF20" s="20">
        <v>1436502.03</v>
      </c>
      <c r="AG20" s="31">
        <f t="shared" ref="AG20:AG21" si="8">SUM(AH20:AJ20)</f>
        <v>5373875.04</v>
      </c>
      <c r="AH20" s="20">
        <v>2043130.36</v>
      </c>
      <c r="AI20" s="20">
        <v>1310902.72</v>
      </c>
      <c r="AJ20" s="20">
        <v>2019841.96</v>
      </c>
      <c r="AK20" s="31">
        <f t="shared" ref="AK20:AK21" si="9">SUM(AL20:AN20)</f>
        <v>5166654.17</v>
      </c>
      <c r="AL20" s="20">
        <v>1287214.94</v>
      </c>
      <c r="AM20" s="20">
        <v>1342964.73</v>
      </c>
      <c r="AN20" s="20">
        <v>2536474.5</v>
      </c>
      <c r="AO20" s="31">
        <f t="shared" ref="AO20:AO21" si="10">SUM(AP20:AR20)</f>
        <v>4281265.76</v>
      </c>
      <c r="AP20" s="20">
        <v>745202.76</v>
      </c>
      <c r="AQ20" s="20">
        <v>1511677.96</v>
      </c>
      <c r="AR20" s="20">
        <v>2024385.04</v>
      </c>
      <c r="AS20" s="31">
        <f t="shared" ref="AS20:AS21" si="11">AC20+AG20+AK20+AO20</f>
        <v>16922413.41</v>
      </c>
      <c r="AT20" s="31">
        <f t="shared" ref="AT20:AT21" si="12">K20-AB20</f>
        <v>3456136.5</v>
      </c>
      <c r="AU20" s="31"/>
      <c r="AV20" s="31">
        <f t="shared" ref="AV20:AV21" si="13">AB20-AS20-AU20</f>
        <v>1021202.4600000009</v>
      </c>
      <c r="AW20" s="24"/>
    </row>
    <row r="21" spans="1:49" ht="15" customHeight="1">
      <c r="A21" s="24"/>
      <c r="B21" s="53" t="s">
        <v>264</v>
      </c>
      <c r="C21" s="53"/>
      <c r="D21" s="53"/>
      <c r="E21" s="53"/>
      <c r="F21" s="53"/>
      <c r="G21" s="53"/>
      <c r="H21" s="30"/>
      <c r="I21" s="31">
        <v>5636386</v>
      </c>
      <c r="J21" s="31"/>
      <c r="K21" s="31">
        <f t="shared" si="1"/>
        <v>5636386</v>
      </c>
      <c r="L21" s="31">
        <f t="shared" si="2"/>
        <v>59500</v>
      </c>
      <c r="M21" s="20">
        <v>0</v>
      </c>
      <c r="N21" s="20">
        <v>0</v>
      </c>
      <c r="O21" s="20">
        <v>59500</v>
      </c>
      <c r="P21" s="31">
        <f t="shared" si="3"/>
        <v>1096033</v>
      </c>
      <c r="Q21" s="20">
        <v>57500</v>
      </c>
      <c r="R21" s="20">
        <v>682400</v>
      </c>
      <c r="S21" s="20">
        <v>356133</v>
      </c>
      <c r="T21" s="31">
        <f t="shared" si="4"/>
        <v>865455</v>
      </c>
      <c r="U21" s="20">
        <v>598000</v>
      </c>
      <c r="V21" s="20">
        <v>138495</v>
      </c>
      <c r="W21" s="20">
        <v>128960</v>
      </c>
      <c r="X21" s="31">
        <f t="shared" si="5"/>
        <v>4941093.8499999996</v>
      </c>
      <c r="Y21" s="20">
        <v>140995</v>
      </c>
      <c r="Z21" s="20">
        <v>4402978.8499999996</v>
      </c>
      <c r="AA21" s="20">
        <v>397120</v>
      </c>
      <c r="AB21" s="31">
        <f t="shared" si="6"/>
        <v>6962081.8499999996</v>
      </c>
      <c r="AC21" s="31">
        <f t="shared" si="7"/>
        <v>59500</v>
      </c>
      <c r="AD21" s="20">
        <v>0</v>
      </c>
      <c r="AE21" s="20">
        <v>0</v>
      </c>
      <c r="AF21" s="20">
        <v>59500</v>
      </c>
      <c r="AG21" s="31">
        <f t="shared" si="8"/>
        <v>1096033</v>
      </c>
      <c r="AH21" s="20">
        <v>57500</v>
      </c>
      <c r="AI21" s="20">
        <v>682400</v>
      </c>
      <c r="AJ21" s="20">
        <v>356133</v>
      </c>
      <c r="AK21" s="31">
        <f t="shared" si="9"/>
        <v>865455</v>
      </c>
      <c r="AL21" s="20">
        <v>598000</v>
      </c>
      <c r="AM21" s="20">
        <v>138495</v>
      </c>
      <c r="AN21" s="20">
        <v>128960</v>
      </c>
      <c r="AO21" s="31">
        <f t="shared" si="10"/>
        <v>140995</v>
      </c>
      <c r="AP21" s="20">
        <v>140995</v>
      </c>
      <c r="AQ21" s="20"/>
      <c r="AR21" s="20"/>
      <c r="AS21" s="31">
        <f t="shared" si="11"/>
        <v>2161983</v>
      </c>
      <c r="AT21" s="31">
        <f t="shared" si="12"/>
        <v>-1325695.8499999996</v>
      </c>
      <c r="AU21" s="31"/>
      <c r="AV21" s="31">
        <f t="shared" si="13"/>
        <v>4800098.8499999996</v>
      </c>
      <c r="AW21" s="24"/>
    </row>
    <row r="22" spans="1:49" ht="15" customHeight="1">
      <c r="A22" s="24"/>
      <c r="B22" s="57" t="s">
        <v>265</v>
      </c>
      <c r="C22" s="57"/>
      <c r="D22" s="57"/>
      <c r="E22" s="57"/>
      <c r="F22" s="57"/>
      <c r="G22" s="57"/>
      <c r="H22" s="27" t="s">
        <v>266</v>
      </c>
      <c r="I22" s="29"/>
      <c r="J22" s="29"/>
      <c r="K22" s="31">
        <f t="shared" si="1"/>
        <v>0</v>
      </c>
      <c r="L22" s="29"/>
      <c r="M22" s="19"/>
      <c r="N22" s="19"/>
      <c r="O22" s="19"/>
      <c r="P22" s="29"/>
      <c r="Q22" s="19"/>
      <c r="R22" s="19"/>
      <c r="S22" s="19"/>
      <c r="T22" s="29"/>
      <c r="U22" s="19"/>
      <c r="V22" s="19"/>
      <c r="W22" s="19"/>
      <c r="X22" s="29"/>
      <c r="Y22" s="19"/>
      <c r="Z22" s="19"/>
      <c r="AA22" s="19"/>
      <c r="AB22" s="29"/>
      <c r="AC22" s="29"/>
      <c r="AD22" s="19"/>
      <c r="AE22" s="19"/>
      <c r="AF22" s="19"/>
      <c r="AG22" s="29"/>
      <c r="AH22" s="19"/>
      <c r="AI22" s="19"/>
      <c r="AJ22" s="19"/>
      <c r="AK22" s="29"/>
      <c r="AL22" s="19"/>
      <c r="AM22" s="19"/>
      <c r="AN22" s="19"/>
      <c r="AO22" s="29"/>
      <c r="AP22" s="19"/>
      <c r="AQ22" s="19"/>
      <c r="AR22" s="19"/>
      <c r="AS22" s="29"/>
      <c r="AT22" s="29"/>
      <c r="AU22" s="29"/>
      <c r="AV22" s="29"/>
      <c r="AW22" s="24"/>
    </row>
    <row r="23" spans="1:49" ht="15" customHeight="1">
      <c r="A23" s="24"/>
      <c r="B23" s="53" t="s">
        <v>267</v>
      </c>
      <c r="C23" s="53"/>
      <c r="D23" s="53"/>
      <c r="E23" s="53"/>
      <c r="F23" s="53"/>
      <c r="G23" s="53"/>
      <c r="H23" s="30" t="s">
        <v>268</v>
      </c>
      <c r="I23" s="31">
        <f>SUM(I24:I26)</f>
        <v>37074473.5</v>
      </c>
      <c r="J23" s="31">
        <f t="shared" ref="J23:AV23" si="14">SUM(J24:J26)</f>
        <v>0</v>
      </c>
      <c r="K23" s="31">
        <f>SUM(K24:K26)</f>
        <v>37074473.5</v>
      </c>
      <c r="L23" s="31">
        <f t="shared" si="14"/>
        <v>2844274.15</v>
      </c>
      <c r="M23" s="20">
        <f t="shared" si="14"/>
        <v>45067</v>
      </c>
      <c r="N23" s="20">
        <f t="shared" si="14"/>
        <v>454053.33</v>
      </c>
      <c r="O23" s="20">
        <f t="shared" si="14"/>
        <v>2345153.8200000003</v>
      </c>
      <c r="P23" s="31">
        <f t="shared" si="14"/>
        <v>5616753.9600000009</v>
      </c>
      <c r="Q23" s="20">
        <f t="shared" si="14"/>
        <v>2465257.64</v>
      </c>
      <c r="R23" s="20">
        <f t="shared" si="14"/>
        <v>1994448.72</v>
      </c>
      <c r="S23" s="20">
        <f t="shared" si="14"/>
        <v>1157047.6000000001</v>
      </c>
      <c r="T23" s="31">
        <f t="shared" si="14"/>
        <v>3832685.9200000004</v>
      </c>
      <c r="U23" s="20">
        <f t="shared" si="14"/>
        <v>600046.53</v>
      </c>
      <c r="V23" s="20">
        <f t="shared" si="14"/>
        <v>962584.41</v>
      </c>
      <c r="W23" s="20">
        <f t="shared" si="14"/>
        <v>2270054.98</v>
      </c>
      <c r="X23" s="31">
        <f t="shared" si="14"/>
        <v>9908653.1799999997</v>
      </c>
      <c r="Y23" s="20">
        <f t="shared" si="14"/>
        <v>2086350.84</v>
      </c>
      <c r="Z23" s="20">
        <f t="shared" si="14"/>
        <v>3216212.16</v>
      </c>
      <c r="AA23" s="20">
        <f t="shared" si="14"/>
        <v>4606090.18</v>
      </c>
      <c r="AB23" s="31">
        <f t="shared" si="14"/>
        <v>22202367.210000001</v>
      </c>
      <c r="AC23" s="31">
        <f t="shared" si="14"/>
        <v>2844274.15</v>
      </c>
      <c r="AD23" s="20">
        <f t="shared" si="14"/>
        <v>45067</v>
      </c>
      <c r="AE23" s="20">
        <f t="shared" si="14"/>
        <v>454053.33</v>
      </c>
      <c r="AF23" s="20">
        <f t="shared" si="14"/>
        <v>2345153.8200000003</v>
      </c>
      <c r="AG23" s="31">
        <f t="shared" si="14"/>
        <v>5616753.9600000009</v>
      </c>
      <c r="AH23" s="20">
        <f t="shared" si="14"/>
        <v>2465257.64</v>
      </c>
      <c r="AI23" s="20">
        <f t="shared" si="14"/>
        <v>1994448.72</v>
      </c>
      <c r="AJ23" s="20">
        <f t="shared" si="14"/>
        <v>1157047.6000000001</v>
      </c>
      <c r="AK23" s="31">
        <f t="shared" si="14"/>
        <v>3313403.2800000003</v>
      </c>
      <c r="AL23" s="20">
        <f t="shared" si="14"/>
        <v>600046.53</v>
      </c>
      <c r="AM23" s="20">
        <f t="shared" si="14"/>
        <v>822342.91</v>
      </c>
      <c r="AN23" s="20">
        <f t="shared" si="14"/>
        <v>1891013.84</v>
      </c>
      <c r="AO23" s="31">
        <f t="shared" si="14"/>
        <v>7522745.3599999994</v>
      </c>
      <c r="AP23" s="20">
        <f t="shared" si="14"/>
        <v>1862425.84</v>
      </c>
      <c r="AQ23" s="20">
        <f t="shared" si="14"/>
        <v>2879567.16</v>
      </c>
      <c r="AR23" s="20">
        <f t="shared" si="14"/>
        <v>2780752.36</v>
      </c>
      <c r="AS23" s="31">
        <f t="shared" si="14"/>
        <v>19297176.75</v>
      </c>
      <c r="AT23" s="31">
        <f t="shared" si="14"/>
        <v>14872106.289999999</v>
      </c>
      <c r="AU23" s="31">
        <f t="shared" si="14"/>
        <v>0</v>
      </c>
      <c r="AV23" s="31">
        <f t="shared" si="14"/>
        <v>2905190.4600000004</v>
      </c>
      <c r="AW23" s="24"/>
    </row>
    <row r="24" spans="1:49" ht="15" customHeight="1">
      <c r="A24" s="24"/>
      <c r="B24" s="53" t="s">
        <v>262</v>
      </c>
      <c r="C24" s="53"/>
      <c r="D24" s="53"/>
      <c r="E24" s="53"/>
      <c r="F24" s="53"/>
      <c r="G24" s="53"/>
      <c r="H24" s="30"/>
      <c r="I24" s="31"/>
      <c r="J24" s="31"/>
      <c r="K24" s="31">
        <f>I24+J24</f>
        <v>0</v>
      </c>
      <c r="L24" s="31">
        <f>SUM(M24:O24)</f>
        <v>0</v>
      </c>
      <c r="M24" s="20">
        <v>0</v>
      </c>
      <c r="N24" s="20">
        <v>0</v>
      </c>
      <c r="O24" s="20">
        <v>0</v>
      </c>
      <c r="P24" s="31">
        <f>SUM(Q24:S24)</f>
        <v>0</v>
      </c>
      <c r="Q24" s="20"/>
      <c r="R24" s="20"/>
      <c r="S24" s="20"/>
      <c r="T24" s="31">
        <f>SUM(U24:W24)</f>
        <v>0</v>
      </c>
      <c r="U24" s="20"/>
      <c r="V24" s="20"/>
      <c r="W24" s="20"/>
      <c r="X24" s="31">
        <f>SUM(Y24:AA24)</f>
        <v>0</v>
      </c>
      <c r="Y24" s="20"/>
      <c r="Z24" s="20"/>
      <c r="AA24" s="20"/>
      <c r="AB24" s="31">
        <f>L24+P24+T24+X24</f>
        <v>0</v>
      </c>
      <c r="AC24" s="31">
        <f>SUM(AD24:AF24)</f>
        <v>0</v>
      </c>
      <c r="AD24" s="20">
        <v>0</v>
      </c>
      <c r="AE24" s="20">
        <v>0</v>
      </c>
      <c r="AF24" s="20">
        <v>0</v>
      </c>
      <c r="AG24" s="31">
        <f>SUM(AH24:AJ24)</f>
        <v>0</v>
      </c>
      <c r="AH24" s="20"/>
      <c r="AI24" s="20"/>
      <c r="AJ24" s="20"/>
      <c r="AK24" s="31">
        <f>SUM(AL24:AN24)</f>
        <v>0</v>
      </c>
      <c r="AL24" s="20"/>
      <c r="AM24" s="20"/>
      <c r="AN24" s="20"/>
      <c r="AO24" s="31">
        <f>SUM(AP24:AR24)</f>
        <v>0</v>
      </c>
      <c r="AP24" s="20"/>
      <c r="AQ24" s="20"/>
      <c r="AR24" s="20"/>
      <c r="AS24" s="31">
        <f>AC24+AG24+AK24+AO24</f>
        <v>0</v>
      </c>
      <c r="AT24" s="31">
        <f>K24-AB24</f>
        <v>0</v>
      </c>
      <c r="AU24" s="31"/>
      <c r="AV24" s="31">
        <f>AB24-AS24-AU24</f>
        <v>0</v>
      </c>
      <c r="AW24" s="24"/>
    </row>
    <row r="25" spans="1:49" ht="15" customHeight="1">
      <c r="A25" s="24"/>
      <c r="B25" s="53" t="s">
        <v>263</v>
      </c>
      <c r="C25" s="53"/>
      <c r="D25" s="53"/>
      <c r="E25" s="53"/>
      <c r="F25" s="53"/>
      <c r="G25" s="53"/>
      <c r="H25" s="30"/>
      <c r="I25" s="31">
        <v>30752234.5</v>
      </c>
      <c r="J25" s="31"/>
      <c r="K25" s="31">
        <f t="shared" ref="K25:K26" si="15">I25+J25</f>
        <v>30752234.5</v>
      </c>
      <c r="L25" s="31">
        <f t="shared" ref="L25:L26" si="16">SUM(M25:O25)</f>
        <v>2513694.15</v>
      </c>
      <c r="M25" s="20">
        <v>45067</v>
      </c>
      <c r="N25" s="20">
        <v>454053.33</v>
      </c>
      <c r="O25" s="20">
        <v>2014573.82</v>
      </c>
      <c r="P25" s="31">
        <f t="shared" ref="P25:P26" si="17">SUM(Q25:S25)</f>
        <v>5221753.9600000009</v>
      </c>
      <c r="Q25" s="20">
        <v>2257057.64</v>
      </c>
      <c r="R25" s="20">
        <v>1807648.72</v>
      </c>
      <c r="S25" s="20">
        <v>1157047.6000000001</v>
      </c>
      <c r="T25" s="31">
        <f t="shared" ref="T25:T26" si="18">SUM(U25:W25)</f>
        <v>3175394.7800000003</v>
      </c>
      <c r="U25" s="20">
        <v>600046.53</v>
      </c>
      <c r="V25" s="20">
        <v>813084.41</v>
      </c>
      <c r="W25" s="20">
        <v>1762263.84</v>
      </c>
      <c r="X25" s="31">
        <f t="shared" ref="X25:X26" si="19">SUM(Y25:AA25)</f>
        <v>9083114.1799999997</v>
      </c>
      <c r="Y25" s="20">
        <v>2086350.84</v>
      </c>
      <c r="Z25" s="20">
        <v>2727512.16</v>
      </c>
      <c r="AA25" s="20">
        <v>4269251.18</v>
      </c>
      <c r="AB25" s="31">
        <f t="shared" ref="AB25:AB26" si="20">L25+P25+T25+X25</f>
        <v>19993957.07</v>
      </c>
      <c r="AC25" s="31">
        <f t="shared" ref="AC25:AC26" si="21">SUM(AD25:AF25)</f>
        <v>2513694.15</v>
      </c>
      <c r="AD25" s="20">
        <v>45067</v>
      </c>
      <c r="AE25" s="20">
        <v>454053.33</v>
      </c>
      <c r="AF25" s="20">
        <v>2014573.82</v>
      </c>
      <c r="AG25" s="31">
        <f t="shared" ref="AG25:AG26" si="22">SUM(AH25:AJ25)</f>
        <v>5221753.9600000009</v>
      </c>
      <c r="AH25" s="20">
        <v>2257057.64</v>
      </c>
      <c r="AI25" s="20">
        <v>1807648.72</v>
      </c>
      <c r="AJ25" s="20">
        <v>1157047.6000000001</v>
      </c>
      <c r="AK25" s="31">
        <f t="shared" ref="AK25:AK26" si="23">SUM(AL25:AN25)</f>
        <v>3035153.2800000003</v>
      </c>
      <c r="AL25" s="20">
        <v>600046.53</v>
      </c>
      <c r="AM25" s="20">
        <v>672842.91</v>
      </c>
      <c r="AN25" s="20">
        <v>1762263.84</v>
      </c>
      <c r="AO25" s="31">
        <f t="shared" ref="AO25:AO26" si="24">SUM(AP25:AR25)</f>
        <v>7034045.3599999994</v>
      </c>
      <c r="AP25" s="20">
        <v>1862425.84</v>
      </c>
      <c r="AQ25" s="20">
        <v>2390867.16</v>
      </c>
      <c r="AR25" s="20">
        <v>2780752.36</v>
      </c>
      <c r="AS25" s="31">
        <f t="shared" ref="AS25:AS26" si="25">AC25+AG25+AK25+AO25</f>
        <v>17804646.75</v>
      </c>
      <c r="AT25" s="31">
        <f t="shared" ref="AT25:AT26" si="26">K25-AB25</f>
        <v>10758277.43</v>
      </c>
      <c r="AU25" s="31"/>
      <c r="AV25" s="31">
        <f t="shared" ref="AV25:AV26" si="27">AB25-AS25-AU25</f>
        <v>2189310.3200000003</v>
      </c>
      <c r="AW25" s="24"/>
    </row>
    <row r="26" spans="1:49" ht="15" customHeight="1">
      <c r="A26" s="24"/>
      <c r="B26" s="53" t="s">
        <v>264</v>
      </c>
      <c r="C26" s="53"/>
      <c r="D26" s="53"/>
      <c r="E26" s="53"/>
      <c r="F26" s="53"/>
      <c r="G26" s="53"/>
      <c r="H26" s="30"/>
      <c r="I26" s="31">
        <v>6322239</v>
      </c>
      <c r="J26" s="31"/>
      <c r="K26" s="31">
        <f t="shared" si="15"/>
        <v>6322239</v>
      </c>
      <c r="L26" s="31">
        <f t="shared" si="16"/>
        <v>330580</v>
      </c>
      <c r="M26" s="20">
        <v>0</v>
      </c>
      <c r="N26" s="20">
        <v>0</v>
      </c>
      <c r="O26" s="20">
        <v>330580</v>
      </c>
      <c r="P26" s="31">
        <f t="shared" si="17"/>
        <v>395000</v>
      </c>
      <c r="Q26" s="20">
        <v>208200</v>
      </c>
      <c r="R26" s="20">
        <v>186800</v>
      </c>
      <c r="S26" s="20"/>
      <c r="T26" s="31">
        <f t="shared" si="18"/>
        <v>657291.14</v>
      </c>
      <c r="U26" s="20"/>
      <c r="V26" s="20">
        <v>149500</v>
      </c>
      <c r="W26" s="20">
        <v>507791.14</v>
      </c>
      <c r="X26" s="31">
        <f t="shared" si="19"/>
        <v>825539</v>
      </c>
      <c r="Y26" s="20"/>
      <c r="Z26" s="20">
        <v>488700</v>
      </c>
      <c r="AA26" s="20">
        <v>336839</v>
      </c>
      <c r="AB26" s="31">
        <f t="shared" si="20"/>
        <v>2208410.14</v>
      </c>
      <c r="AC26" s="31">
        <f t="shared" si="21"/>
        <v>330580</v>
      </c>
      <c r="AD26" s="20">
        <v>0</v>
      </c>
      <c r="AE26" s="20">
        <v>0</v>
      </c>
      <c r="AF26" s="20">
        <v>330580</v>
      </c>
      <c r="AG26" s="31">
        <f t="shared" si="22"/>
        <v>395000</v>
      </c>
      <c r="AH26" s="20">
        <v>208200</v>
      </c>
      <c r="AI26" s="20">
        <v>186800</v>
      </c>
      <c r="AJ26" s="20">
        <v>0</v>
      </c>
      <c r="AK26" s="31">
        <f t="shared" si="23"/>
        <v>278250</v>
      </c>
      <c r="AL26" s="20"/>
      <c r="AM26" s="20">
        <v>149500</v>
      </c>
      <c r="AN26" s="20">
        <v>128750</v>
      </c>
      <c r="AO26" s="31">
        <f t="shared" si="24"/>
        <v>488700</v>
      </c>
      <c r="AP26" s="20"/>
      <c r="AQ26" s="20">
        <v>488700</v>
      </c>
      <c r="AR26" s="20"/>
      <c r="AS26" s="31">
        <f t="shared" si="25"/>
        <v>1492530</v>
      </c>
      <c r="AT26" s="31">
        <f t="shared" si="26"/>
        <v>4113828.86</v>
      </c>
      <c r="AU26" s="31"/>
      <c r="AV26" s="31">
        <f t="shared" si="27"/>
        <v>715880.14000000013</v>
      </c>
      <c r="AW26" s="24"/>
    </row>
    <row r="27" spans="1:49" ht="15" customHeight="1">
      <c r="A27" s="24"/>
      <c r="B27" s="57" t="s">
        <v>269</v>
      </c>
      <c r="C27" s="57"/>
      <c r="D27" s="57"/>
      <c r="E27" s="57"/>
      <c r="F27" s="57"/>
      <c r="G27" s="57"/>
      <c r="H27" s="27" t="s">
        <v>270</v>
      </c>
      <c r="I27" s="29"/>
      <c r="J27" s="29"/>
      <c r="K27" s="31"/>
      <c r="L27" s="29"/>
      <c r="M27" s="19"/>
      <c r="N27" s="19"/>
      <c r="O27" s="19"/>
      <c r="P27" s="29"/>
      <c r="Q27" s="19"/>
      <c r="R27" s="19"/>
      <c r="S27" s="19"/>
      <c r="T27" s="29"/>
      <c r="U27" s="19"/>
      <c r="V27" s="19"/>
      <c r="W27" s="19"/>
      <c r="X27" s="29"/>
      <c r="Y27" s="19"/>
      <c r="Z27" s="19"/>
      <c r="AA27" s="19"/>
      <c r="AB27" s="29"/>
      <c r="AC27" s="29"/>
      <c r="AD27" s="19"/>
      <c r="AE27" s="19"/>
      <c r="AF27" s="19"/>
      <c r="AG27" s="29"/>
      <c r="AH27" s="19"/>
      <c r="AI27" s="19"/>
      <c r="AJ27" s="19"/>
      <c r="AK27" s="29"/>
      <c r="AL27" s="19"/>
      <c r="AM27" s="19"/>
      <c r="AN27" s="19"/>
      <c r="AO27" s="29"/>
      <c r="AP27" s="19"/>
      <c r="AQ27" s="19"/>
      <c r="AR27" s="19"/>
      <c r="AS27" s="29"/>
      <c r="AT27" s="29"/>
      <c r="AU27" s="29"/>
      <c r="AV27" s="29"/>
      <c r="AW27" s="24"/>
    </row>
    <row r="28" spans="1:49" ht="34.9" customHeight="1">
      <c r="A28" s="24"/>
      <c r="B28" s="53" t="s">
        <v>271</v>
      </c>
      <c r="C28" s="53"/>
      <c r="D28" s="53"/>
      <c r="E28" s="53"/>
      <c r="F28" s="53"/>
      <c r="G28" s="53"/>
      <c r="H28" s="30" t="s">
        <v>272</v>
      </c>
      <c r="I28" s="31"/>
      <c r="J28" s="31"/>
      <c r="K28" s="31"/>
      <c r="L28" s="31"/>
      <c r="M28" s="20"/>
      <c r="N28" s="20"/>
      <c r="O28" s="20"/>
      <c r="P28" s="31"/>
      <c r="Q28" s="20"/>
      <c r="R28" s="20"/>
      <c r="S28" s="20"/>
      <c r="T28" s="31"/>
      <c r="U28" s="20"/>
      <c r="V28" s="20"/>
      <c r="W28" s="20"/>
      <c r="X28" s="31"/>
      <c r="Y28" s="20"/>
      <c r="Z28" s="20"/>
      <c r="AA28" s="20"/>
      <c r="AB28" s="31"/>
      <c r="AC28" s="31"/>
      <c r="AD28" s="20"/>
      <c r="AE28" s="20"/>
      <c r="AF28" s="20"/>
      <c r="AG28" s="31"/>
      <c r="AH28" s="20"/>
      <c r="AI28" s="20"/>
      <c r="AJ28" s="20"/>
      <c r="AK28" s="31"/>
      <c r="AL28" s="20"/>
      <c r="AM28" s="20"/>
      <c r="AN28" s="20"/>
      <c r="AO28" s="31"/>
      <c r="AP28" s="20"/>
      <c r="AQ28" s="20"/>
      <c r="AR28" s="20"/>
      <c r="AS28" s="31"/>
      <c r="AT28" s="31"/>
      <c r="AU28" s="31"/>
      <c r="AV28" s="31"/>
      <c r="AW28" s="24"/>
    </row>
    <row r="29" spans="1:49" ht="15" customHeight="1">
      <c r="A29" s="24"/>
      <c r="B29" s="53" t="s">
        <v>273</v>
      </c>
      <c r="C29" s="53"/>
      <c r="D29" s="53"/>
      <c r="E29" s="53"/>
      <c r="F29" s="53"/>
      <c r="G29" s="53"/>
      <c r="H29" s="30" t="s">
        <v>274</v>
      </c>
      <c r="I29" s="31"/>
      <c r="J29" s="31"/>
      <c r="K29" s="31"/>
      <c r="L29" s="31"/>
      <c r="M29" s="20"/>
      <c r="N29" s="20"/>
      <c r="O29" s="20"/>
      <c r="P29" s="31"/>
      <c r="Q29" s="20"/>
      <c r="R29" s="20"/>
      <c r="S29" s="20"/>
      <c r="T29" s="31"/>
      <c r="U29" s="20"/>
      <c r="V29" s="20"/>
      <c r="W29" s="20"/>
      <c r="X29" s="31"/>
      <c r="Y29" s="20"/>
      <c r="Z29" s="20"/>
      <c r="AA29" s="20"/>
      <c r="AB29" s="31"/>
      <c r="AC29" s="31"/>
      <c r="AD29" s="20"/>
      <c r="AE29" s="20"/>
      <c r="AF29" s="20"/>
      <c r="AG29" s="31"/>
      <c r="AH29" s="20"/>
      <c r="AI29" s="20"/>
      <c r="AJ29" s="20"/>
      <c r="AK29" s="31"/>
      <c r="AL29" s="20"/>
      <c r="AM29" s="20"/>
      <c r="AN29" s="20"/>
      <c r="AO29" s="31"/>
      <c r="AP29" s="20"/>
      <c r="AQ29" s="20"/>
      <c r="AR29" s="20"/>
      <c r="AS29" s="31"/>
      <c r="AT29" s="31"/>
      <c r="AU29" s="31"/>
      <c r="AV29" s="31"/>
      <c r="AW29" s="24"/>
    </row>
    <row r="30" spans="1:49" ht="15" customHeight="1">
      <c r="A30" s="24"/>
      <c r="B30" s="53" t="s">
        <v>275</v>
      </c>
      <c r="C30" s="53"/>
      <c r="D30" s="53"/>
      <c r="E30" s="53"/>
      <c r="F30" s="53"/>
      <c r="G30" s="53"/>
      <c r="H30" s="30" t="s">
        <v>276</v>
      </c>
      <c r="I30" s="31">
        <f>SUM(I31:I33)</f>
        <v>19959468.75</v>
      </c>
      <c r="J30" s="31">
        <f t="shared" ref="J30:AV30" si="28">SUM(J31:J33)</f>
        <v>0</v>
      </c>
      <c r="K30" s="31">
        <f t="shared" si="28"/>
        <v>19959468.75</v>
      </c>
      <c r="L30" s="31">
        <f t="shared" si="28"/>
        <v>2747669.1100000003</v>
      </c>
      <c r="M30" s="20">
        <f t="shared" si="28"/>
        <v>0</v>
      </c>
      <c r="N30" s="20">
        <f t="shared" si="28"/>
        <v>1512007.03</v>
      </c>
      <c r="O30" s="20">
        <f t="shared" si="28"/>
        <v>1235662.08</v>
      </c>
      <c r="P30" s="31">
        <f t="shared" si="28"/>
        <v>4839368.04</v>
      </c>
      <c r="Q30" s="20">
        <f t="shared" si="28"/>
        <v>1489086.07</v>
      </c>
      <c r="R30" s="20">
        <f t="shared" si="28"/>
        <v>1429784.58</v>
      </c>
      <c r="S30" s="20">
        <f t="shared" si="28"/>
        <v>1920497.39</v>
      </c>
      <c r="T30" s="31">
        <f t="shared" si="28"/>
        <v>6339445.9000000004</v>
      </c>
      <c r="U30" s="20">
        <f t="shared" si="28"/>
        <v>1279009.28</v>
      </c>
      <c r="V30" s="20">
        <f t="shared" si="28"/>
        <v>2520602.12</v>
      </c>
      <c r="W30" s="20">
        <f t="shared" si="28"/>
        <v>2539834.5</v>
      </c>
      <c r="X30" s="31">
        <f t="shared" si="28"/>
        <v>7021353.9900000002</v>
      </c>
      <c r="Y30" s="20">
        <f t="shared" si="28"/>
        <v>1667137.34</v>
      </c>
      <c r="Z30" s="20">
        <f t="shared" si="28"/>
        <v>1672606.47</v>
      </c>
      <c r="AA30" s="20">
        <f t="shared" si="28"/>
        <v>3681610.18</v>
      </c>
      <c r="AB30" s="31">
        <f t="shared" si="28"/>
        <v>20947837.039999999</v>
      </c>
      <c r="AC30" s="31">
        <f t="shared" si="28"/>
        <v>2747669.1100000003</v>
      </c>
      <c r="AD30" s="20">
        <f t="shared" si="28"/>
        <v>0</v>
      </c>
      <c r="AE30" s="20">
        <f t="shared" si="28"/>
        <v>1512007.03</v>
      </c>
      <c r="AF30" s="20">
        <f t="shared" si="28"/>
        <v>1235662.08</v>
      </c>
      <c r="AG30" s="31">
        <f t="shared" si="28"/>
        <v>4839368.04</v>
      </c>
      <c r="AH30" s="20">
        <f t="shared" si="28"/>
        <v>1489086.07</v>
      </c>
      <c r="AI30" s="20">
        <f t="shared" si="28"/>
        <v>1429784.58</v>
      </c>
      <c r="AJ30" s="20">
        <f t="shared" si="28"/>
        <v>1920497.39</v>
      </c>
      <c r="AK30" s="31">
        <f t="shared" si="28"/>
        <v>6008305.9000000004</v>
      </c>
      <c r="AL30" s="20">
        <f t="shared" si="28"/>
        <v>1279009.28</v>
      </c>
      <c r="AM30" s="20">
        <f t="shared" si="28"/>
        <v>2520602.12</v>
      </c>
      <c r="AN30" s="20">
        <f t="shared" si="28"/>
        <v>2208694.5</v>
      </c>
      <c r="AO30" s="31">
        <f t="shared" si="28"/>
        <v>5804413.5099999998</v>
      </c>
      <c r="AP30" s="20">
        <f t="shared" si="28"/>
        <v>1667137.34</v>
      </c>
      <c r="AQ30" s="20">
        <f t="shared" si="28"/>
        <v>1606631.47</v>
      </c>
      <c r="AR30" s="20">
        <f t="shared" si="28"/>
        <v>2530644.7000000002</v>
      </c>
      <c r="AS30" s="31">
        <f t="shared" si="28"/>
        <v>19399756.560000002</v>
      </c>
      <c r="AT30" s="31">
        <f t="shared" si="28"/>
        <v>-988368.28999999911</v>
      </c>
      <c r="AU30" s="31">
        <f t="shared" si="28"/>
        <v>0</v>
      </c>
      <c r="AV30" s="31">
        <f t="shared" si="28"/>
        <v>1548080.4799999967</v>
      </c>
      <c r="AW30" s="24"/>
    </row>
    <row r="31" spans="1:49" ht="15" customHeight="1">
      <c r="A31" s="24"/>
      <c r="B31" s="53" t="s">
        <v>262</v>
      </c>
      <c r="C31" s="53"/>
      <c r="D31" s="53"/>
      <c r="E31" s="53"/>
      <c r="F31" s="53"/>
      <c r="G31" s="53"/>
      <c r="H31" s="30"/>
      <c r="I31" s="31">
        <v>0</v>
      </c>
      <c r="J31" s="31"/>
      <c r="K31" s="31">
        <f>I31+J31</f>
        <v>0</v>
      </c>
      <c r="L31" s="31">
        <f>SUM(M31:O31)</f>
        <v>0</v>
      </c>
      <c r="M31" s="20">
        <v>0</v>
      </c>
      <c r="N31" s="20">
        <v>0</v>
      </c>
      <c r="O31" s="20"/>
      <c r="P31" s="31">
        <f>SUM(Q31:S31)</f>
        <v>0</v>
      </c>
      <c r="Q31" s="20"/>
      <c r="R31" s="20"/>
      <c r="S31" s="20"/>
      <c r="T31" s="31">
        <f>SUM(U31:W31)</f>
        <v>0</v>
      </c>
      <c r="U31" s="20"/>
      <c r="V31" s="20"/>
      <c r="W31" s="20"/>
      <c r="X31" s="31">
        <f>SUM(Y31:AA31)</f>
        <v>0</v>
      </c>
      <c r="Y31" s="20"/>
      <c r="Z31" s="20"/>
      <c r="AA31" s="20"/>
      <c r="AB31" s="31">
        <f>L31+P31+T31+X31</f>
        <v>0</v>
      </c>
      <c r="AC31" s="31">
        <f>SUM(AD31:AF31)</f>
        <v>0</v>
      </c>
      <c r="AD31" s="20">
        <v>0</v>
      </c>
      <c r="AE31" s="20">
        <v>0</v>
      </c>
      <c r="AF31" s="20"/>
      <c r="AG31" s="31">
        <f>SUM(AH31:AJ31)</f>
        <v>0</v>
      </c>
      <c r="AH31" s="20"/>
      <c r="AI31" s="20"/>
      <c r="AJ31" s="20"/>
      <c r="AK31" s="31">
        <f>SUM(AL31:AN31)</f>
        <v>0</v>
      </c>
      <c r="AL31" s="20"/>
      <c r="AM31" s="20"/>
      <c r="AN31" s="20"/>
      <c r="AO31" s="31">
        <f>SUM(AP31:AR31)</f>
        <v>0</v>
      </c>
      <c r="AP31" s="20"/>
      <c r="AQ31" s="20"/>
      <c r="AR31" s="20"/>
      <c r="AS31" s="31">
        <f>AC31+AG31+AK31+AO31</f>
        <v>0</v>
      </c>
      <c r="AT31" s="31">
        <f>K31-AB31</f>
        <v>0</v>
      </c>
      <c r="AU31" s="31"/>
      <c r="AV31" s="31">
        <f>AB31-AS31-AU31</f>
        <v>0</v>
      </c>
      <c r="AW31" s="24"/>
    </row>
    <row r="32" spans="1:49" ht="15" customHeight="1">
      <c r="A32" s="24"/>
      <c r="B32" s="53" t="s">
        <v>263</v>
      </c>
      <c r="C32" s="53"/>
      <c r="D32" s="53"/>
      <c r="E32" s="53"/>
      <c r="F32" s="53"/>
      <c r="G32" s="53"/>
      <c r="H32" s="30"/>
      <c r="I32" s="31">
        <v>17968948.75</v>
      </c>
      <c r="J32" s="31"/>
      <c r="K32" s="31">
        <f t="shared" ref="K32:K33" si="29">I32+J32</f>
        <v>17968948.75</v>
      </c>
      <c r="L32" s="31">
        <f t="shared" ref="L32:L33" si="30">SUM(M32:O32)</f>
        <v>2747669.1100000003</v>
      </c>
      <c r="M32" s="20">
        <v>0</v>
      </c>
      <c r="N32" s="20">
        <v>1512007.03</v>
      </c>
      <c r="O32" s="20">
        <v>1235662.08</v>
      </c>
      <c r="P32" s="31">
        <f t="shared" ref="P32:P33" si="31">SUM(Q32:S32)</f>
        <v>4425625.04</v>
      </c>
      <c r="Q32" s="20">
        <v>1379091.07</v>
      </c>
      <c r="R32" s="20">
        <v>1248184.58</v>
      </c>
      <c r="S32" s="20">
        <v>1798349.39</v>
      </c>
      <c r="T32" s="31">
        <f t="shared" ref="T32:T33" si="32">SUM(U32:W32)</f>
        <v>5189645.9000000004</v>
      </c>
      <c r="U32" s="20">
        <v>1279009.28</v>
      </c>
      <c r="V32" s="20">
        <v>1502802.12</v>
      </c>
      <c r="W32" s="20">
        <v>2407834.5</v>
      </c>
      <c r="X32" s="31">
        <f t="shared" ref="X32:X33" si="33">SUM(Y32:AA32)</f>
        <v>6819654.9900000002</v>
      </c>
      <c r="Y32" s="20">
        <v>1595038.34</v>
      </c>
      <c r="Z32" s="20">
        <v>1672606.47</v>
      </c>
      <c r="AA32" s="20">
        <v>3552010.18</v>
      </c>
      <c r="AB32" s="31">
        <f t="shared" ref="AB32:AB33" si="34">L32+P32+T32+X32</f>
        <v>19182595.039999999</v>
      </c>
      <c r="AC32" s="31">
        <f t="shared" ref="AC32:AC33" si="35">SUM(AD32:AF32)</f>
        <v>2747669.1100000003</v>
      </c>
      <c r="AD32" s="20">
        <v>0</v>
      </c>
      <c r="AE32" s="20">
        <v>1512007.03</v>
      </c>
      <c r="AF32" s="20">
        <v>1235662.08</v>
      </c>
      <c r="AG32" s="31">
        <f t="shared" ref="AG32:AG33" si="36">SUM(AH32:AJ32)</f>
        <v>4425625.04</v>
      </c>
      <c r="AH32" s="20">
        <v>1379091.07</v>
      </c>
      <c r="AI32" s="20">
        <v>1248184.58</v>
      </c>
      <c r="AJ32" s="20">
        <v>1798349.39</v>
      </c>
      <c r="AK32" s="31">
        <f t="shared" ref="AK32:AK33" si="37">SUM(AL32:AN32)</f>
        <v>4858505.9000000004</v>
      </c>
      <c r="AL32" s="20">
        <v>1279009.28</v>
      </c>
      <c r="AM32" s="20">
        <v>1502802.12</v>
      </c>
      <c r="AN32" s="20">
        <v>2076694.5</v>
      </c>
      <c r="AO32" s="31">
        <f t="shared" ref="AO32:AO33" si="38">SUM(AP32:AR32)</f>
        <v>5732314.5099999998</v>
      </c>
      <c r="AP32" s="20">
        <v>1595038.34</v>
      </c>
      <c r="AQ32" s="20">
        <v>1606631.47</v>
      </c>
      <c r="AR32" s="20">
        <v>2530644.7000000002</v>
      </c>
      <c r="AS32" s="31">
        <f t="shared" ref="AS32:AS33" si="39">AC32+AG32+AK32+AO32</f>
        <v>17764114.560000002</v>
      </c>
      <c r="AT32" s="31">
        <f t="shared" ref="AT32:AT33" si="40">K32-AB32</f>
        <v>-1213646.2899999991</v>
      </c>
      <c r="AU32" s="31"/>
      <c r="AV32" s="31">
        <f t="shared" ref="AV32:AV33" si="41">AB32-AS32-AU32</f>
        <v>1418480.4799999967</v>
      </c>
      <c r="AW32" s="24"/>
    </row>
    <row r="33" spans="1:49" ht="15" customHeight="1">
      <c r="A33" s="24"/>
      <c r="B33" s="53" t="s">
        <v>264</v>
      </c>
      <c r="C33" s="53"/>
      <c r="D33" s="53"/>
      <c r="E33" s="53"/>
      <c r="F33" s="53"/>
      <c r="G33" s="53"/>
      <c r="H33" s="30"/>
      <c r="I33" s="31">
        <v>1990520</v>
      </c>
      <c r="J33" s="31"/>
      <c r="K33" s="31">
        <f t="shared" si="29"/>
        <v>1990520</v>
      </c>
      <c r="L33" s="31">
        <f t="shared" si="30"/>
        <v>0</v>
      </c>
      <c r="M33" s="20">
        <v>0</v>
      </c>
      <c r="N33" s="20">
        <v>0</v>
      </c>
      <c r="O33" s="20">
        <v>0</v>
      </c>
      <c r="P33" s="31">
        <f t="shared" si="31"/>
        <v>413743</v>
      </c>
      <c r="Q33" s="20">
        <v>109995</v>
      </c>
      <c r="R33" s="20">
        <v>181600</v>
      </c>
      <c r="S33" s="20">
        <v>122148</v>
      </c>
      <c r="T33" s="31">
        <f t="shared" si="32"/>
        <v>1149800</v>
      </c>
      <c r="U33" s="20"/>
      <c r="V33" s="20">
        <v>1017800</v>
      </c>
      <c r="W33" s="20">
        <v>132000</v>
      </c>
      <c r="X33" s="31">
        <f t="shared" si="33"/>
        <v>201699</v>
      </c>
      <c r="Y33" s="20">
        <v>72099</v>
      </c>
      <c r="Z33" s="20"/>
      <c r="AA33" s="20">
        <v>129600</v>
      </c>
      <c r="AB33" s="31">
        <f t="shared" si="34"/>
        <v>1765242</v>
      </c>
      <c r="AC33" s="31">
        <f t="shared" si="35"/>
        <v>0</v>
      </c>
      <c r="AD33" s="20">
        <v>0</v>
      </c>
      <c r="AE33" s="20">
        <v>0</v>
      </c>
      <c r="AF33" s="20">
        <v>0</v>
      </c>
      <c r="AG33" s="31">
        <f t="shared" si="36"/>
        <v>413743</v>
      </c>
      <c r="AH33" s="20">
        <v>109995</v>
      </c>
      <c r="AI33" s="20">
        <v>181600</v>
      </c>
      <c r="AJ33" s="20">
        <v>122148</v>
      </c>
      <c r="AK33" s="31">
        <f t="shared" si="37"/>
        <v>1149800</v>
      </c>
      <c r="AL33" s="20"/>
      <c r="AM33" s="20">
        <v>1017800</v>
      </c>
      <c r="AN33" s="20">
        <v>132000</v>
      </c>
      <c r="AO33" s="31">
        <f t="shared" si="38"/>
        <v>72099</v>
      </c>
      <c r="AP33" s="20">
        <v>72099</v>
      </c>
      <c r="AQ33" s="20"/>
      <c r="AR33" s="20"/>
      <c r="AS33" s="31">
        <f t="shared" si="39"/>
        <v>1635642</v>
      </c>
      <c r="AT33" s="31">
        <f t="shared" si="40"/>
        <v>225278</v>
      </c>
      <c r="AU33" s="31"/>
      <c r="AV33" s="31">
        <f t="shared" si="41"/>
        <v>129600</v>
      </c>
      <c r="AW33" s="24"/>
    </row>
    <row r="34" spans="1:49" ht="23.45" customHeight="1">
      <c r="A34" s="24"/>
      <c r="B34" s="53" t="s">
        <v>277</v>
      </c>
      <c r="C34" s="53"/>
      <c r="D34" s="53"/>
      <c r="E34" s="53"/>
      <c r="F34" s="53"/>
      <c r="G34" s="53"/>
      <c r="H34" s="30" t="s">
        <v>278</v>
      </c>
      <c r="I34" s="31"/>
      <c r="J34" s="31"/>
      <c r="K34" s="31"/>
      <c r="L34" s="31"/>
      <c r="M34" s="20"/>
      <c r="N34" s="20"/>
      <c r="O34" s="20"/>
      <c r="P34" s="31"/>
      <c r="Q34" s="20"/>
      <c r="R34" s="20"/>
      <c r="S34" s="20"/>
      <c r="T34" s="31"/>
      <c r="U34" s="20"/>
      <c r="V34" s="20"/>
      <c r="W34" s="20"/>
      <c r="X34" s="31"/>
      <c r="Y34" s="20"/>
      <c r="Z34" s="20"/>
      <c r="AA34" s="20"/>
      <c r="AB34" s="31"/>
      <c r="AC34" s="31"/>
      <c r="AD34" s="20"/>
      <c r="AE34" s="20"/>
      <c r="AF34" s="20"/>
      <c r="AG34" s="31"/>
      <c r="AH34" s="20"/>
      <c r="AI34" s="20"/>
      <c r="AJ34" s="20"/>
      <c r="AK34" s="31"/>
      <c r="AL34" s="20"/>
      <c r="AM34" s="20"/>
      <c r="AN34" s="20"/>
      <c r="AO34" s="31"/>
      <c r="AP34" s="20"/>
      <c r="AQ34" s="20"/>
      <c r="AR34" s="20"/>
      <c r="AS34" s="31"/>
      <c r="AT34" s="31"/>
      <c r="AU34" s="31"/>
      <c r="AV34" s="31"/>
      <c r="AW34" s="24"/>
    </row>
    <row r="35" spans="1:49" ht="15" customHeight="1">
      <c r="A35" s="24"/>
      <c r="B35" s="53" t="s">
        <v>279</v>
      </c>
      <c r="C35" s="53"/>
      <c r="D35" s="53"/>
      <c r="E35" s="53"/>
      <c r="F35" s="53"/>
      <c r="G35" s="53"/>
      <c r="H35" s="30" t="s">
        <v>280</v>
      </c>
      <c r="I35" s="31"/>
      <c r="J35" s="31"/>
      <c r="K35" s="31"/>
      <c r="L35" s="31"/>
      <c r="M35" s="20"/>
      <c r="N35" s="20"/>
      <c r="O35" s="20"/>
      <c r="P35" s="31"/>
      <c r="Q35" s="20"/>
      <c r="R35" s="20"/>
      <c r="S35" s="20"/>
      <c r="T35" s="31"/>
      <c r="U35" s="20"/>
      <c r="V35" s="20"/>
      <c r="W35" s="20"/>
      <c r="X35" s="31"/>
      <c r="Y35" s="20"/>
      <c r="Z35" s="20"/>
      <c r="AA35" s="20"/>
      <c r="AB35" s="31"/>
      <c r="AC35" s="31"/>
      <c r="AD35" s="20"/>
      <c r="AE35" s="20"/>
      <c r="AF35" s="20"/>
      <c r="AG35" s="31"/>
      <c r="AH35" s="20"/>
      <c r="AI35" s="20"/>
      <c r="AJ35" s="20"/>
      <c r="AK35" s="31"/>
      <c r="AL35" s="20"/>
      <c r="AM35" s="20"/>
      <c r="AN35" s="20"/>
      <c r="AO35" s="31"/>
      <c r="AP35" s="20"/>
      <c r="AQ35" s="20"/>
      <c r="AR35" s="20"/>
      <c r="AS35" s="31"/>
      <c r="AT35" s="31"/>
      <c r="AU35" s="31"/>
      <c r="AV35" s="31"/>
      <c r="AW35" s="24"/>
    </row>
    <row r="36" spans="1:49" ht="15" customHeight="1">
      <c r="A36" s="24"/>
      <c r="B36" s="53" t="s">
        <v>281</v>
      </c>
      <c r="C36" s="53"/>
      <c r="D36" s="53"/>
      <c r="E36" s="53"/>
      <c r="F36" s="53"/>
      <c r="G36" s="53"/>
      <c r="H36" s="30" t="s">
        <v>282</v>
      </c>
      <c r="I36" s="31">
        <f>SUM(I37:I39)</f>
        <v>7362900</v>
      </c>
      <c r="J36" s="31">
        <f t="shared" ref="J36:AV36" si="42">SUM(J37:J39)</f>
        <v>0</v>
      </c>
      <c r="K36" s="31">
        <f t="shared" si="42"/>
        <v>7362900</v>
      </c>
      <c r="L36" s="31">
        <f t="shared" si="42"/>
        <v>309212.92000000004</v>
      </c>
      <c r="M36" s="20">
        <f t="shared" si="42"/>
        <v>0</v>
      </c>
      <c r="N36" s="20">
        <f t="shared" si="42"/>
        <v>298418.52</v>
      </c>
      <c r="O36" s="20">
        <f t="shared" si="42"/>
        <v>10794.4</v>
      </c>
      <c r="P36" s="31">
        <f t="shared" si="42"/>
        <v>758573.02</v>
      </c>
      <c r="Q36" s="20">
        <f t="shared" si="42"/>
        <v>53745.89</v>
      </c>
      <c r="R36" s="20">
        <f t="shared" si="42"/>
        <v>545770.59</v>
      </c>
      <c r="S36" s="20">
        <f t="shared" si="42"/>
        <v>159056.54</v>
      </c>
      <c r="T36" s="31">
        <f t="shared" si="42"/>
        <v>1551210.49</v>
      </c>
      <c r="U36" s="20">
        <f t="shared" si="42"/>
        <v>166571.99</v>
      </c>
      <c r="V36" s="20">
        <f t="shared" si="42"/>
        <v>70277.77</v>
      </c>
      <c r="W36" s="20">
        <f t="shared" si="42"/>
        <v>1314360.73</v>
      </c>
      <c r="X36" s="31">
        <f t="shared" si="42"/>
        <v>1974620.69</v>
      </c>
      <c r="Y36" s="20">
        <f t="shared" si="42"/>
        <v>10213.549999999999</v>
      </c>
      <c r="Z36" s="20">
        <f t="shared" si="42"/>
        <v>652353.36</v>
      </c>
      <c r="AA36" s="20">
        <f t="shared" si="42"/>
        <v>1312053.78</v>
      </c>
      <c r="AB36" s="31">
        <f t="shared" si="42"/>
        <v>4593617.1199999992</v>
      </c>
      <c r="AC36" s="31">
        <f t="shared" si="42"/>
        <v>309212.52</v>
      </c>
      <c r="AD36" s="20">
        <f t="shared" si="42"/>
        <v>0</v>
      </c>
      <c r="AE36" s="20">
        <f t="shared" si="42"/>
        <v>298418.52</v>
      </c>
      <c r="AF36" s="20">
        <f t="shared" si="42"/>
        <v>10794</v>
      </c>
      <c r="AG36" s="31">
        <f t="shared" si="42"/>
        <v>758573.02</v>
      </c>
      <c r="AH36" s="20">
        <f t="shared" si="42"/>
        <v>53745.89</v>
      </c>
      <c r="AI36" s="20">
        <f t="shared" si="42"/>
        <v>545770.59</v>
      </c>
      <c r="AJ36" s="20">
        <f t="shared" si="42"/>
        <v>159056.54</v>
      </c>
      <c r="AK36" s="31">
        <f t="shared" si="42"/>
        <v>1551210.49</v>
      </c>
      <c r="AL36" s="20">
        <f t="shared" si="42"/>
        <v>166571.99</v>
      </c>
      <c r="AM36" s="20">
        <f t="shared" si="42"/>
        <v>70277.77</v>
      </c>
      <c r="AN36" s="20">
        <f t="shared" si="42"/>
        <v>1314360.73</v>
      </c>
      <c r="AO36" s="31">
        <f t="shared" si="42"/>
        <v>878420.69000000006</v>
      </c>
      <c r="AP36" s="20">
        <f t="shared" si="42"/>
        <v>10213.549999999999</v>
      </c>
      <c r="AQ36" s="20">
        <f t="shared" si="42"/>
        <v>652353.36</v>
      </c>
      <c r="AR36" s="20">
        <f t="shared" si="42"/>
        <v>215853.78</v>
      </c>
      <c r="AS36" s="31">
        <f t="shared" si="42"/>
        <v>3497416.72</v>
      </c>
      <c r="AT36" s="31">
        <f t="shared" si="42"/>
        <v>2769282.8800000008</v>
      </c>
      <c r="AU36" s="31">
        <f t="shared" si="42"/>
        <v>0</v>
      </c>
      <c r="AV36" s="31">
        <f t="shared" si="42"/>
        <v>1096200.399999999</v>
      </c>
      <c r="AW36" s="24"/>
    </row>
    <row r="37" spans="1:49" ht="15" customHeight="1">
      <c r="A37" s="24"/>
      <c r="B37" s="53" t="s">
        <v>262</v>
      </c>
      <c r="C37" s="53"/>
      <c r="D37" s="53"/>
      <c r="E37" s="53"/>
      <c r="F37" s="53"/>
      <c r="G37" s="53"/>
      <c r="H37" s="30"/>
      <c r="I37" s="31">
        <v>0</v>
      </c>
      <c r="J37" s="31"/>
      <c r="K37" s="31">
        <f>I37+J37</f>
        <v>0</v>
      </c>
      <c r="L37" s="31">
        <f>SUM(M37:O37)</f>
        <v>0</v>
      </c>
      <c r="M37" s="20">
        <v>0</v>
      </c>
      <c r="N37" s="20">
        <v>0</v>
      </c>
      <c r="O37" s="20">
        <v>0</v>
      </c>
      <c r="P37" s="31">
        <f>SUM(Q37:S37)</f>
        <v>0</v>
      </c>
      <c r="Q37" s="20"/>
      <c r="R37" s="20"/>
      <c r="S37" s="20"/>
      <c r="T37" s="31">
        <f>SUM(U37:W37)</f>
        <v>0</v>
      </c>
      <c r="U37" s="20"/>
      <c r="V37" s="20"/>
      <c r="W37" s="20"/>
      <c r="X37" s="31">
        <f>SUM(Y37:AA37)</f>
        <v>0</v>
      </c>
      <c r="Y37" s="20"/>
      <c r="Z37" s="20"/>
      <c r="AA37" s="20"/>
      <c r="AB37" s="31">
        <f>L37+P37+T37+X37</f>
        <v>0</v>
      </c>
      <c r="AC37" s="31">
        <f>SUM(AD37:AF37)</f>
        <v>0</v>
      </c>
      <c r="AD37" s="20">
        <v>0</v>
      </c>
      <c r="AE37" s="20">
        <v>0</v>
      </c>
      <c r="AF37" s="20">
        <v>0</v>
      </c>
      <c r="AG37" s="31">
        <f>SUM(AH37:AJ37)</f>
        <v>0</v>
      </c>
      <c r="AH37" s="20"/>
      <c r="AI37" s="20"/>
      <c r="AJ37" s="20"/>
      <c r="AK37" s="31">
        <f>SUM(AL37:AN37)</f>
        <v>0</v>
      </c>
      <c r="AL37" s="20"/>
      <c r="AM37" s="20"/>
      <c r="AN37" s="20"/>
      <c r="AO37" s="31">
        <f>SUM(AP37:AR37)</f>
        <v>0</v>
      </c>
      <c r="AP37" s="20"/>
      <c r="AQ37" s="20"/>
      <c r="AR37" s="20"/>
      <c r="AS37" s="31">
        <f>AC37+AG37+AK37+AO37</f>
        <v>0</v>
      </c>
      <c r="AT37" s="31">
        <f>K37-AB37</f>
        <v>0</v>
      </c>
      <c r="AU37" s="31"/>
      <c r="AV37" s="31">
        <f>AB37-AS37-AU37</f>
        <v>0</v>
      </c>
      <c r="AW37" s="24"/>
    </row>
    <row r="38" spans="1:49" ht="15" customHeight="1">
      <c r="A38" s="24"/>
      <c r="B38" s="53" t="s">
        <v>263</v>
      </c>
      <c r="C38" s="53"/>
      <c r="D38" s="53"/>
      <c r="E38" s="53"/>
      <c r="F38" s="53"/>
      <c r="G38" s="53"/>
      <c r="H38" s="30"/>
      <c r="I38" s="31">
        <v>6592900</v>
      </c>
      <c r="J38" s="31"/>
      <c r="K38" s="31">
        <f t="shared" ref="K38:K39" si="43">I38+J38</f>
        <v>6592900</v>
      </c>
      <c r="L38" s="31">
        <f t="shared" ref="L38:L39" si="44">SUM(M38:O38)</f>
        <v>309212.92000000004</v>
      </c>
      <c r="M38" s="20">
        <v>0</v>
      </c>
      <c r="N38" s="20">
        <v>298418.52</v>
      </c>
      <c r="O38" s="20">
        <v>10794.4</v>
      </c>
      <c r="P38" s="31">
        <f t="shared" ref="P38:P39" si="45">SUM(Q38:S38)</f>
        <v>758573.02</v>
      </c>
      <c r="Q38" s="20">
        <v>53745.89</v>
      </c>
      <c r="R38" s="20">
        <v>545770.59</v>
      </c>
      <c r="S38" s="20">
        <v>159056.54</v>
      </c>
      <c r="T38" s="31">
        <f t="shared" ref="T38:T39" si="46">SUM(U38:W38)</f>
        <v>1551210.49</v>
      </c>
      <c r="U38" s="20">
        <v>166571.99</v>
      </c>
      <c r="V38" s="20">
        <v>70277.77</v>
      </c>
      <c r="W38" s="20">
        <v>1314360.73</v>
      </c>
      <c r="X38" s="31">
        <f t="shared" ref="X38:X39" si="47">SUM(Y38:AA38)</f>
        <v>1974620.69</v>
      </c>
      <c r="Y38" s="20">
        <v>10213.549999999999</v>
      </c>
      <c r="Z38" s="20">
        <v>652353.36</v>
      </c>
      <c r="AA38" s="20">
        <v>1312053.78</v>
      </c>
      <c r="AB38" s="31">
        <f t="shared" ref="AB38:AB39" si="48">L38+P38+T38+X38</f>
        <v>4593617.1199999992</v>
      </c>
      <c r="AC38" s="31">
        <f t="shared" ref="AC38:AC39" si="49">SUM(AD38:AF38)</f>
        <v>309212.52</v>
      </c>
      <c r="AD38" s="20">
        <v>0</v>
      </c>
      <c r="AE38" s="20">
        <v>298418.52</v>
      </c>
      <c r="AF38" s="20">
        <v>10794</v>
      </c>
      <c r="AG38" s="31">
        <f t="shared" ref="AG38:AG39" si="50">SUM(AH38:AJ38)</f>
        <v>758573.02</v>
      </c>
      <c r="AH38" s="20">
        <v>53745.89</v>
      </c>
      <c r="AI38" s="20">
        <v>545770.59</v>
      </c>
      <c r="AJ38" s="20">
        <v>159056.54</v>
      </c>
      <c r="AK38" s="31">
        <f t="shared" ref="AK38:AK39" si="51">SUM(AL38:AN38)</f>
        <v>1551210.49</v>
      </c>
      <c r="AL38" s="20">
        <v>166571.99</v>
      </c>
      <c r="AM38" s="20">
        <v>70277.77</v>
      </c>
      <c r="AN38" s="20">
        <v>1314360.73</v>
      </c>
      <c r="AO38" s="31">
        <f t="shared" ref="AO38:AO39" si="52">SUM(AP38:AR38)</f>
        <v>878420.69000000006</v>
      </c>
      <c r="AP38" s="20">
        <v>10213.549999999999</v>
      </c>
      <c r="AQ38" s="20">
        <v>652353.36</v>
      </c>
      <c r="AR38" s="20">
        <v>215853.78</v>
      </c>
      <c r="AS38" s="31">
        <f t="shared" ref="AS38:AS39" si="53">AC38+AG38+AK38+AO38</f>
        <v>3497416.72</v>
      </c>
      <c r="AT38" s="31">
        <f t="shared" ref="AT38:AT39" si="54">K38-AB38</f>
        <v>1999282.8800000008</v>
      </c>
      <c r="AU38" s="31"/>
      <c r="AV38" s="31">
        <f t="shared" ref="AV38:AV39" si="55">AB38-AS38-AU38</f>
        <v>1096200.399999999</v>
      </c>
      <c r="AW38" s="24"/>
    </row>
    <row r="39" spans="1:49" ht="15" customHeight="1">
      <c r="A39" s="24"/>
      <c r="B39" s="53" t="s">
        <v>264</v>
      </c>
      <c r="C39" s="53"/>
      <c r="D39" s="53"/>
      <c r="E39" s="53"/>
      <c r="F39" s="53"/>
      <c r="G39" s="53"/>
      <c r="H39" s="30"/>
      <c r="I39" s="31">
        <v>770000</v>
      </c>
      <c r="J39" s="31"/>
      <c r="K39" s="31">
        <f t="shared" si="43"/>
        <v>770000</v>
      </c>
      <c r="L39" s="31">
        <f t="shared" si="44"/>
        <v>0</v>
      </c>
      <c r="M39" s="20">
        <v>0</v>
      </c>
      <c r="N39" s="20">
        <v>0</v>
      </c>
      <c r="O39" s="20">
        <v>0</v>
      </c>
      <c r="P39" s="31">
        <f t="shared" si="45"/>
        <v>0</v>
      </c>
      <c r="Q39" s="20"/>
      <c r="R39" s="20"/>
      <c r="S39" s="20"/>
      <c r="T39" s="31">
        <f t="shared" si="46"/>
        <v>0</v>
      </c>
      <c r="U39" s="20"/>
      <c r="V39" s="20"/>
      <c r="W39" s="20"/>
      <c r="X39" s="31">
        <f t="shared" si="47"/>
        <v>0</v>
      </c>
      <c r="Y39" s="20"/>
      <c r="Z39" s="20"/>
      <c r="AA39" s="20"/>
      <c r="AB39" s="31">
        <f t="shared" si="48"/>
        <v>0</v>
      </c>
      <c r="AC39" s="31">
        <f t="shared" si="49"/>
        <v>0</v>
      </c>
      <c r="AD39" s="20">
        <v>0</v>
      </c>
      <c r="AE39" s="20">
        <v>0</v>
      </c>
      <c r="AF39" s="20">
        <v>0</v>
      </c>
      <c r="AG39" s="31">
        <f t="shared" si="50"/>
        <v>0</v>
      </c>
      <c r="AH39" s="20"/>
      <c r="AI39" s="20"/>
      <c r="AJ39" s="20"/>
      <c r="AK39" s="31">
        <f t="shared" si="51"/>
        <v>0</v>
      </c>
      <c r="AL39" s="20"/>
      <c r="AM39" s="20"/>
      <c r="AN39" s="20"/>
      <c r="AO39" s="31">
        <f t="shared" si="52"/>
        <v>0</v>
      </c>
      <c r="AP39" s="20"/>
      <c r="AQ39" s="20"/>
      <c r="AR39" s="20"/>
      <c r="AS39" s="31">
        <f t="shared" si="53"/>
        <v>0</v>
      </c>
      <c r="AT39" s="31">
        <f t="shared" si="54"/>
        <v>770000</v>
      </c>
      <c r="AU39" s="31"/>
      <c r="AV39" s="31">
        <f t="shared" si="55"/>
        <v>0</v>
      </c>
      <c r="AW39" s="24"/>
    </row>
    <row r="40" spans="1:49" ht="15" customHeight="1">
      <c r="A40" s="24"/>
      <c r="B40" s="53" t="s">
        <v>283</v>
      </c>
      <c r="C40" s="53"/>
      <c r="D40" s="53"/>
      <c r="E40" s="53"/>
      <c r="F40" s="53"/>
      <c r="G40" s="53"/>
      <c r="H40" s="30" t="s">
        <v>284</v>
      </c>
      <c r="I40" s="31"/>
      <c r="J40" s="31"/>
      <c r="K40" s="31"/>
      <c r="L40" s="31"/>
      <c r="M40" s="20"/>
      <c r="N40" s="20"/>
      <c r="O40" s="20"/>
      <c r="P40" s="31"/>
      <c r="Q40" s="20"/>
      <c r="R40" s="20"/>
      <c r="S40" s="20"/>
      <c r="T40" s="31"/>
      <c r="U40" s="20"/>
      <c r="V40" s="20"/>
      <c r="W40" s="20"/>
      <c r="X40" s="31"/>
      <c r="Y40" s="20"/>
      <c r="Z40" s="20"/>
      <c r="AA40" s="20"/>
      <c r="AB40" s="31"/>
      <c r="AC40" s="31"/>
      <c r="AD40" s="20"/>
      <c r="AE40" s="20"/>
      <c r="AF40" s="20"/>
      <c r="AG40" s="31"/>
      <c r="AH40" s="20"/>
      <c r="AI40" s="20"/>
      <c r="AJ40" s="20"/>
      <c r="AK40" s="31"/>
      <c r="AL40" s="20"/>
      <c r="AM40" s="20"/>
      <c r="AN40" s="20"/>
      <c r="AO40" s="31"/>
      <c r="AP40" s="20"/>
      <c r="AQ40" s="20"/>
      <c r="AR40" s="20"/>
      <c r="AS40" s="31"/>
      <c r="AT40" s="31"/>
      <c r="AU40" s="31"/>
      <c r="AV40" s="31"/>
      <c r="AW40" s="24"/>
    </row>
    <row r="41" spans="1:49" ht="15" customHeight="1">
      <c r="A41" s="24"/>
      <c r="B41" s="53" t="s">
        <v>285</v>
      </c>
      <c r="C41" s="53"/>
      <c r="D41" s="53"/>
      <c r="E41" s="53"/>
      <c r="F41" s="53"/>
      <c r="G41" s="53"/>
      <c r="H41" s="30" t="s">
        <v>286</v>
      </c>
      <c r="I41" s="31">
        <f>SUM(I42:I44)</f>
        <v>5987840.6299999999</v>
      </c>
      <c r="J41" s="31">
        <f t="shared" ref="J41:AV41" si="56">SUM(J42:J44)</f>
        <v>0</v>
      </c>
      <c r="K41" s="31">
        <f t="shared" si="56"/>
        <v>5987840.6299999999</v>
      </c>
      <c r="L41" s="31">
        <f t="shared" si="56"/>
        <v>434831.43</v>
      </c>
      <c r="M41" s="20">
        <f t="shared" si="56"/>
        <v>0</v>
      </c>
      <c r="N41" s="20">
        <f t="shared" si="56"/>
        <v>164475.14000000001</v>
      </c>
      <c r="O41" s="20">
        <f t="shared" si="56"/>
        <v>270356.28999999998</v>
      </c>
      <c r="P41" s="31">
        <f t="shared" si="56"/>
        <v>1877648.0099999998</v>
      </c>
      <c r="Q41" s="20">
        <f t="shared" si="56"/>
        <v>741086.68</v>
      </c>
      <c r="R41" s="20">
        <f t="shared" si="56"/>
        <v>414535.97</v>
      </c>
      <c r="S41" s="20">
        <f t="shared" si="56"/>
        <v>722025.36</v>
      </c>
      <c r="T41" s="31">
        <f t="shared" si="56"/>
        <v>968423.48</v>
      </c>
      <c r="U41" s="20">
        <f t="shared" si="56"/>
        <v>290162.15000000002</v>
      </c>
      <c r="V41" s="20">
        <f t="shared" si="56"/>
        <v>224709.97</v>
      </c>
      <c r="W41" s="20">
        <f t="shared" si="56"/>
        <v>453551.35999999999</v>
      </c>
      <c r="X41" s="31">
        <f t="shared" si="56"/>
        <v>1745017.56</v>
      </c>
      <c r="Y41" s="20">
        <f t="shared" si="56"/>
        <v>940969.24</v>
      </c>
      <c r="Z41" s="20">
        <f t="shared" si="56"/>
        <v>417101.82</v>
      </c>
      <c r="AA41" s="20">
        <f t="shared" si="56"/>
        <v>386946.5</v>
      </c>
      <c r="AB41" s="31">
        <f t="shared" si="56"/>
        <v>5025920.4800000004</v>
      </c>
      <c r="AC41" s="31">
        <f t="shared" si="56"/>
        <v>434831.43</v>
      </c>
      <c r="AD41" s="20">
        <f t="shared" si="56"/>
        <v>0</v>
      </c>
      <c r="AE41" s="20">
        <f t="shared" si="56"/>
        <v>164475.14000000001</v>
      </c>
      <c r="AF41" s="20">
        <f t="shared" si="56"/>
        <v>270356.28999999998</v>
      </c>
      <c r="AG41" s="31">
        <f t="shared" si="56"/>
        <v>1877648.0099999998</v>
      </c>
      <c r="AH41" s="20">
        <f t="shared" si="56"/>
        <v>741086.68</v>
      </c>
      <c r="AI41" s="20">
        <f t="shared" si="56"/>
        <v>414535.97</v>
      </c>
      <c r="AJ41" s="20">
        <f t="shared" si="56"/>
        <v>722025.36</v>
      </c>
      <c r="AK41" s="31">
        <f t="shared" si="56"/>
        <v>968423.48</v>
      </c>
      <c r="AL41" s="20">
        <f t="shared" si="56"/>
        <v>290162.15000000002</v>
      </c>
      <c r="AM41" s="20">
        <f t="shared" si="56"/>
        <v>224709.97</v>
      </c>
      <c r="AN41" s="20">
        <f t="shared" si="56"/>
        <v>453551.35999999999</v>
      </c>
      <c r="AO41" s="31">
        <f t="shared" si="56"/>
        <v>1602067.56</v>
      </c>
      <c r="AP41" s="20">
        <f t="shared" si="56"/>
        <v>940969.24</v>
      </c>
      <c r="AQ41" s="20">
        <f t="shared" si="56"/>
        <v>403001.82</v>
      </c>
      <c r="AR41" s="20">
        <f t="shared" si="56"/>
        <v>258096.5</v>
      </c>
      <c r="AS41" s="31">
        <f t="shared" si="56"/>
        <v>4882970.4800000004</v>
      </c>
      <c r="AT41" s="31">
        <f t="shared" si="56"/>
        <v>961920.14999999944</v>
      </c>
      <c r="AU41" s="31">
        <f t="shared" si="56"/>
        <v>0</v>
      </c>
      <c r="AV41" s="31">
        <f t="shared" si="56"/>
        <v>142950</v>
      </c>
      <c r="AW41" s="24"/>
    </row>
    <row r="42" spans="1:49" ht="15" customHeight="1">
      <c r="A42" s="24"/>
      <c r="B42" s="53" t="s">
        <v>262</v>
      </c>
      <c r="C42" s="53"/>
      <c r="D42" s="53"/>
      <c r="E42" s="53"/>
      <c r="F42" s="53"/>
      <c r="G42" s="53"/>
      <c r="H42" s="30"/>
      <c r="I42" s="31">
        <v>0</v>
      </c>
      <c r="J42" s="31"/>
      <c r="K42" s="31">
        <f>I42+J42</f>
        <v>0</v>
      </c>
      <c r="L42" s="31">
        <f>SUM(M42:O42)</f>
        <v>0</v>
      </c>
      <c r="M42" s="20">
        <v>0</v>
      </c>
      <c r="N42" s="20">
        <v>0</v>
      </c>
      <c r="O42" s="20">
        <v>0</v>
      </c>
      <c r="P42" s="31">
        <f>SUM(Q42:S42)</f>
        <v>0</v>
      </c>
      <c r="Q42" s="20"/>
      <c r="R42" s="20"/>
      <c r="S42" s="20"/>
      <c r="T42" s="31">
        <f>SUM(U42:W42)</f>
        <v>0</v>
      </c>
      <c r="U42" s="20"/>
      <c r="V42" s="20"/>
      <c r="W42" s="20"/>
      <c r="X42" s="31">
        <f>SUM(Y42:AA42)</f>
        <v>0</v>
      </c>
      <c r="Y42" s="20"/>
      <c r="Z42" s="20"/>
      <c r="AA42" s="20"/>
      <c r="AB42" s="31">
        <f>L42+P42+T42+X42</f>
        <v>0</v>
      </c>
      <c r="AC42" s="31">
        <f>SUM(AD42:AF42)</f>
        <v>0</v>
      </c>
      <c r="AD42" s="20">
        <v>0</v>
      </c>
      <c r="AE42" s="20">
        <v>0</v>
      </c>
      <c r="AF42" s="20">
        <v>0</v>
      </c>
      <c r="AG42" s="31">
        <f>SUM(AH42:AJ42)</f>
        <v>0</v>
      </c>
      <c r="AH42" s="20"/>
      <c r="AI42" s="20"/>
      <c r="AJ42" s="20"/>
      <c r="AK42" s="31">
        <f>SUM(AL42:AN42)</f>
        <v>0</v>
      </c>
      <c r="AL42" s="20"/>
      <c r="AM42" s="20"/>
      <c r="AN42" s="20"/>
      <c r="AO42" s="31">
        <f>SUM(AP42:AR42)</f>
        <v>0</v>
      </c>
      <c r="AP42" s="20"/>
      <c r="AQ42" s="20"/>
      <c r="AR42" s="20"/>
      <c r="AS42" s="31">
        <f>AC42+AG42+AK42+AO42</f>
        <v>0</v>
      </c>
      <c r="AT42" s="31">
        <f>K42-AB42</f>
        <v>0</v>
      </c>
      <c r="AU42" s="31"/>
      <c r="AV42" s="31">
        <f>AB42-AS42-AU42</f>
        <v>0</v>
      </c>
      <c r="AW42" s="24"/>
    </row>
    <row r="43" spans="1:49" ht="15" customHeight="1">
      <c r="A43" s="24"/>
      <c r="B43" s="53" t="s">
        <v>263</v>
      </c>
      <c r="C43" s="53"/>
      <c r="D43" s="53"/>
      <c r="E43" s="53"/>
      <c r="F43" s="53"/>
      <c r="G43" s="53"/>
      <c r="H43" s="30"/>
      <c r="I43" s="31">
        <v>5840840.6299999999</v>
      </c>
      <c r="J43" s="31"/>
      <c r="K43" s="31">
        <f t="shared" ref="K43:K44" si="57">I43+J43</f>
        <v>5840840.6299999999</v>
      </c>
      <c r="L43" s="31">
        <f t="shared" ref="L43:L44" si="58">SUM(M43:O43)</f>
        <v>434831.43</v>
      </c>
      <c r="M43" s="20">
        <v>0</v>
      </c>
      <c r="N43" s="20">
        <v>164475.14000000001</v>
      </c>
      <c r="O43" s="20">
        <v>270356.28999999998</v>
      </c>
      <c r="P43" s="31">
        <f t="shared" ref="P43:P44" si="59">SUM(Q43:S43)</f>
        <v>1653153.0099999998</v>
      </c>
      <c r="Q43" s="20">
        <v>656586.68000000005</v>
      </c>
      <c r="R43" s="20">
        <v>414535.97</v>
      </c>
      <c r="S43" s="20">
        <v>582030.36</v>
      </c>
      <c r="T43" s="31">
        <f t="shared" ref="T43:T44" si="60">SUM(U43:W43)</f>
        <v>968423.48</v>
      </c>
      <c r="U43" s="20">
        <v>290162.15000000002</v>
      </c>
      <c r="V43" s="20">
        <v>224709.97</v>
      </c>
      <c r="W43" s="20">
        <v>453551.35999999999</v>
      </c>
      <c r="X43" s="31">
        <f t="shared" ref="X43:X44" si="61">SUM(Y43:AA43)</f>
        <v>1689317.56</v>
      </c>
      <c r="Y43" s="20">
        <v>885269.24</v>
      </c>
      <c r="Z43" s="20">
        <v>417101.82</v>
      </c>
      <c r="AA43" s="20">
        <v>386946.5</v>
      </c>
      <c r="AB43" s="31">
        <f t="shared" ref="AB43:AB44" si="62">L43+P43+T43+X43</f>
        <v>4745725.4800000004</v>
      </c>
      <c r="AC43" s="31">
        <f t="shared" ref="AC43:AC44" si="63">SUM(AD43:AF43)</f>
        <v>434831.43</v>
      </c>
      <c r="AD43" s="20">
        <v>0</v>
      </c>
      <c r="AE43" s="20">
        <v>164475.14000000001</v>
      </c>
      <c r="AF43" s="20">
        <v>270356.28999999998</v>
      </c>
      <c r="AG43" s="31">
        <f t="shared" ref="AG43:AG44" si="64">SUM(AH43:AJ43)</f>
        <v>1653153.0099999998</v>
      </c>
      <c r="AH43" s="20">
        <v>656586.68000000005</v>
      </c>
      <c r="AI43" s="20">
        <v>414535.97</v>
      </c>
      <c r="AJ43" s="20">
        <v>582030.36</v>
      </c>
      <c r="AK43" s="31">
        <f t="shared" ref="AK43:AK44" si="65">SUM(AL43:AN43)</f>
        <v>968423.48</v>
      </c>
      <c r="AL43" s="20">
        <v>290162.15000000002</v>
      </c>
      <c r="AM43" s="20">
        <v>224709.97</v>
      </c>
      <c r="AN43" s="20">
        <v>453551.35999999999</v>
      </c>
      <c r="AO43" s="31">
        <f t="shared" ref="AO43:AO44" si="66">SUM(AP43:AR43)</f>
        <v>1546367.56</v>
      </c>
      <c r="AP43" s="20">
        <v>885269.24</v>
      </c>
      <c r="AQ43" s="20">
        <v>403001.82</v>
      </c>
      <c r="AR43" s="20">
        <v>258096.5</v>
      </c>
      <c r="AS43" s="31">
        <f t="shared" ref="AS43:AS44" si="67">AC43+AG43+AK43+AO43</f>
        <v>4602775.4800000004</v>
      </c>
      <c r="AT43" s="31">
        <f t="shared" ref="AT43:AT44" si="68">K43-AB43</f>
        <v>1095115.1499999994</v>
      </c>
      <c r="AU43" s="31"/>
      <c r="AV43" s="31">
        <f t="shared" ref="AV43:AV44" si="69">AB43-AS43-AU43</f>
        <v>142950</v>
      </c>
      <c r="AW43" s="24"/>
    </row>
    <row r="44" spans="1:49" ht="15" customHeight="1">
      <c r="A44" s="24"/>
      <c r="B44" s="53" t="s">
        <v>264</v>
      </c>
      <c r="C44" s="53"/>
      <c r="D44" s="53"/>
      <c r="E44" s="53"/>
      <c r="F44" s="53"/>
      <c r="G44" s="53"/>
      <c r="H44" s="30"/>
      <c r="I44" s="31">
        <v>147000</v>
      </c>
      <c r="J44" s="31"/>
      <c r="K44" s="31">
        <f t="shared" si="57"/>
        <v>147000</v>
      </c>
      <c r="L44" s="31">
        <f t="shared" si="58"/>
        <v>0</v>
      </c>
      <c r="M44" s="20">
        <v>0</v>
      </c>
      <c r="N44" s="20">
        <v>0</v>
      </c>
      <c r="O44" s="20">
        <v>0</v>
      </c>
      <c r="P44" s="31">
        <f t="shared" si="59"/>
        <v>224495</v>
      </c>
      <c r="Q44" s="20">
        <v>84500</v>
      </c>
      <c r="R44" s="20"/>
      <c r="S44" s="20">
        <v>139995</v>
      </c>
      <c r="T44" s="31">
        <f t="shared" si="60"/>
        <v>0</v>
      </c>
      <c r="U44" s="20"/>
      <c r="V44" s="20"/>
      <c r="W44" s="20"/>
      <c r="X44" s="31">
        <f t="shared" si="61"/>
        <v>55700</v>
      </c>
      <c r="Y44" s="20">
        <v>55700</v>
      </c>
      <c r="Z44" s="20"/>
      <c r="AA44" s="20"/>
      <c r="AB44" s="31">
        <f t="shared" si="62"/>
        <v>280195</v>
      </c>
      <c r="AC44" s="31">
        <f t="shared" si="63"/>
        <v>0</v>
      </c>
      <c r="AD44" s="20">
        <v>0</v>
      </c>
      <c r="AE44" s="20">
        <v>0</v>
      </c>
      <c r="AF44" s="20">
        <v>0</v>
      </c>
      <c r="AG44" s="31">
        <f t="shared" si="64"/>
        <v>224495</v>
      </c>
      <c r="AH44" s="20">
        <v>84500</v>
      </c>
      <c r="AI44" s="20"/>
      <c r="AJ44" s="20">
        <v>139995</v>
      </c>
      <c r="AK44" s="31">
        <f t="shared" si="65"/>
        <v>0</v>
      </c>
      <c r="AL44" s="20"/>
      <c r="AM44" s="20"/>
      <c r="AN44" s="20"/>
      <c r="AO44" s="31">
        <f t="shared" si="66"/>
        <v>55700</v>
      </c>
      <c r="AP44" s="20">
        <v>55700</v>
      </c>
      <c r="AQ44" s="20"/>
      <c r="AR44" s="20"/>
      <c r="AS44" s="31">
        <f t="shared" si="67"/>
        <v>280195</v>
      </c>
      <c r="AT44" s="31">
        <f t="shared" si="68"/>
        <v>-133195</v>
      </c>
      <c r="AU44" s="31"/>
      <c r="AV44" s="31">
        <f t="shared" si="69"/>
        <v>0</v>
      </c>
      <c r="AW44" s="24"/>
    </row>
    <row r="45" spans="1:49" ht="15" customHeight="1">
      <c r="A45" s="24"/>
      <c r="B45" s="53" t="s">
        <v>287</v>
      </c>
      <c r="C45" s="53"/>
      <c r="D45" s="53"/>
      <c r="E45" s="53"/>
      <c r="F45" s="53"/>
      <c r="G45" s="53"/>
      <c r="H45" s="30" t="s">
        <v>288</v>
      </c>
      <c r="I45" s="31"/>
      <c r="J45" s="31"/>
      <c r="K45" s="31"/>
      <c r="L45" s="31"/>
      <c r="M45" s="20"/>
      <c r="N45" s="20"/>
      <c r="O45" s="20"/>
      <c r="P45" s="31"/>
      <c r="Q45" s="20"/>
      <c r="R45" s="20"/>
      <c r="S45" s="20"/>
      <c r="T45" s="31"/>
      <c r="U45" s="20"/>
      <c r="V45" s="20"/>
      <c r="W45" s="20"/>
      <c r="X45" s="31"/>
      <c r="Y45" s="20"/>
      <c r="Z45" s="20"/>
      <c r="AA45" s="20"/>
      <c r="AB45" s="31"/>
      <c r="AC45" s="31"/>
      <c r="AD45" s="20"/>
      <c r="AE45" s="20"/>
      <c r="AF45" s="20"/>
      <c r="AG45" s="31"/>
      <c r="AH45" s="20"/>
      <c r="AI45" s="20"/>
      <c r="AJ45" s="20"/>
      <c r="AK45" s="31"/>
      <c r="AL45" s="20"/>
      <c r="AM45" s="20"/>
      <c r="AN45" s="20"/>
      <c r="AO45" s="31"/>
      <c r="AP45" s="20"/>
      <c r="AQ45" s="20"/>
      <c r="AR45" s="20"/>
      <c r="AS45" s="31"/>
      <c r="AT45" s="31"/>
      <c r="AU45" s="31"/>
      <c r="AV45" s="31"/>
      <c r="AW45" s="24"/>
    </row>
    <row r="46" spans="1:49" ht="15" customHeight="1">
      <c r="A46" s="24"/>
      <c r="B46" s="53" t="s">
        <v>289</v>
      </c>
      <c r="C46" s="53"/>
      <c r="D46" s="53"/>
      <c r="E46" s="53"/>
      <c r="F46" s="53"/>
      <c r="G46" s="53"/>
      <c r="H46" s="30" t="s">
        <v>290</v>
      </c>
      <c r="I46" s="31"/>
      <c r="J46" s="31"/>
      <c r="K46" s="31"/>
      <c r="L46" s="31"/>
      <c r="M46" s="20"/>
      <c r="N46" s="20"/>
      <c r="O46" s="20"/>
      <c r="P46" s="31"/>
      <c r="Q46" s="20"/>
      <c r="R46" s="20"/>
      <c r="S46" s="20"/>
      <c r="T46" s="31"/>
      <c r="U46" s="20"/>
      <c r="V46" s="20"/>
      <c r="W46" s="20"/>
      <c r="X46" s="31"/>
      <c r="Y46" s="20"/>
      <c r="Z46" s="20"/>
      <c r="AA46" s="20"/>
      <c r="AB46" s="31"/>
      <c r="AC46" s="31"/>
      <c r="AD46" s="20"/>
      <c r="AE46" s="20"/>
      <c r="AF46" s="20"/>
      <c r="AG46" s="31"/>
      <c r="AH46" s="20"/>
      <c r="AI46" s="20"/>
      <c r="AJ46" s="20"/>
      <c r="AK46" s="31"/>
      <c r="AL46" s="20"/>
      <c r="AM46" s="20"/>
      <c r="AN46" s="20"/>
      <c r="AO46" s="31"/>
      <c r="AP46" s="20"/>
      <c r="AQ46" s="20"/>
      <c r="AR46" s="20"/>
      <c r="AS46" s="31"/>
      <c r="AT46" s="31"/>
      <c r="AU46" s="31"/>
      <c r="AV46" s="31"/>
      <c r="AW46" s="24"/>
    </row>
    <row r="47" spans="1:49" ht="15" customHeight="1">
      <c r="A47" s="24"/>
      <c r="B47" s="53" t="s">
        <v>291</v>
      </c>
      <c r="C47" s="53"/>
      <c r="D47" s="53"/>
      <c r="E47" s="53"/>
      <c r="F47" s="53"/>
      <c r="G47" s="53"/>
      <c r="H47" s="30" t="s">
        <v>292</v>
      </c>
      <c r="I47" s="31">
        <f>SUM(I48:I50)</f>
        <v>3991893.75</v>
      </c>
      <c r="J47" s="31">
        <f t="shared" ref="J47:AV47" si="70">SUM(J48:J50)</f>
        <v>0</v>
      </c>
      <c r="K47" s="31">
        <f t="shared" si="70"/>
        <v>3991893.75</v>
      </c>
      <c r="L47" s="31">
        <f t="shared" si="70"/>
        <v>178178.63</v>
      </c>
      <c r="M47" s="20">
        <f t="shared" si="70"/>
        <v>0</v>
      </c>
      <c r="N47" s="20">
        <f t="shared" si="70"/>
        <v>167243.63</v>
      </c>
      <c r="O47" s="20">
        <f t="shared" si="70"/>
        <v>10935</v>
      </c>
      <c r="P47" s="31">
        <f t="shared" si="70"/>
        <v>1026649.39</v>
      </c>
      <c r="Q47" s="20">
        <f t="shared" si="70"/>
        <v>60207.519999999997</v>
      </c>
      <c r="R47" s="20">
        <f t="shared" si="70"/>
        <v>914745</v>
      </c>
      <c r="S47" s="20">
        <f t="shared" si="70"/>
        <v>51696.87</v>
      </c>
      <c r="T47" s="31">
        <f t="shared" si="70"/>
        <v>1731372.48</v>
      </c>
      <c r="U47" s="20">
        <f t="shared" si="70"/>
        <v>286072.48</v>
      </c>
      <c r="V47" s="20">
        <f t="shared" si="70"/>
        <v>346617</v>
      </c>
      <c r="W47" s="20">
        <f t="shared" si="70"/>
        <v>1098683</v>
      </c>
      <c r="X47" s="31">
        <f t="shared" si="70"/>
        <v>1514151.1199999999</v>
      </c>
      <c r="Y47" s="20">
        <f t="shared" si="70"/>
        <v>273075.88</v>
      </c>
      <c r="Z47" s="20">
        <f t="shared" si="70"/>
        <v>1191999</v>
      </c>
      <c r="AA47" s="20">
        <f t="shared" si="70"/>
        <v>49076.24</v>
      </c>
      <c r="AB47" s="31">
        <f t="shared" si="70"/>
        <v>4450351.62</v>
      </c>
      <c r="AC47" s="31">
        <f t="shared" si="70"/>
        <v>178178.63</v>
      </c>
      <c r="AD47" s="20">
        <f t="shared" si="70"/>
        <v>0</v>
      </c>
      <c r="AE47" s="20">
        <f>SUM(AE48:AE50)</f>
        <v>167243.63</v>
      </c>
      <c r="AF47" s="20">
        <f t="shared" si="70"/>
        <v>10935</v>
      </c>
      <c r="AG47" s="31">
        <f t="shared" si="70"/>
        <v>740249.39</v>
      </c>
      <c r="AH47" s="20">
        <f t="shared" si="70"/>
        <v>60207.519999999997</v>
      </c>
      <c r="AI47" s="20">
        <f t="shared" si="70"/>
        <v>628345</v>
      </c>
      <c r="AJ47" s="20">
        <f t="shared" si="70"/>
        <v>51696.87</v>
      </c>
      <c r="AK47" s="31">
        <f t="shared" si="70"/>
        <v>1731372.48</v>
      </c>
      <c r="AL47" s="20">
        <f t="shared" si="70"/>
        <v>286072.48</v>
      </c>
      <c r="AM47" s="20">
        <f t="shared" si="70"/>
        <v>346617</v>
      </c>
      <c r="AN47" s="20">
        <f t="shared" si="70"/>
        <v>1098683</v>
      </c>
      <c r="AO47" s="31">
        <f t="shared" si="70"/>
        <v>1511751.1199999999</v>
      </c>
      <c r="AP47" s="20">
        <f t="shared" si="70"/>
        <v>273075.88</v>
      </c>
      <c r="AQ47" s="20">
        <f t="shared" si="70"/>
        <v>1191999</v>
      </c>
      <c r="AR47" s="20">
        <f t="shared" si="70"/>
        <v>46676.24</v>
      </c>
      <c r="AS47" s="31">
        <f t="shared" si="70"/>
        <v>4161551.62</v>
      </c>
      <c r="AT47" s="31">
        <f t="shared" si="70"/>
        <v>-458457.87000000011</v>
      </c>
      <c r="AU47" s="31">
        <f t="shared" si="70"/>
        <v>0</v>
      </c>
      <c r="AV47" s="31">
        <f t="shared" si="70"/>
        <v>288800</v>
      </c>
      <c r="AW47" s="24"/>
    </row>
    <row r="48" spans="1:49" ht="15" customHeight="1">
      <c r="A48" s="24"/>
      <c r="B48" s="53" t="s">
        <v>262</v>
      </c>
      <c r="C48" s="53"/>
      <c r="D48" s="53"/>
      <c r="E48" s="53"/>
      <c r="F48" s="53"/>
      <c r="G48" s="53"/>
      <c r="H48" s="30"/>
      <c r="I48" s="31"/>
      <c r="J48" s="31"/>
      <c r="K48" s="31">
        <f>I48+J48</f>
        <v>0</v>
      </c>
      <c r="L48" s="31">
        <f>SUM(M48:O48)</f>
        <v>0</v>
      </c>
      <c r="M48" s="20">
        <v>0</v>
      </c>
      <c r="N48" s="20">
        <v>0</v>
      </c>
      <c r="O48" s="20">
        <v>0</v>
      </c>
      <c r="P48" s="31">
        <f>SUM(Q48:S48)</f>
        <v>0</v>
      </c>
      <c r="Q48" s="20"/>
      <c r="R48" s="20"/>
      <c r="S48" s="20"/>
      <c r="T48" s="31">
        <f>SUM(U48:W48)</f>
        <v>0</v>
      </c>
      <c r="U48" s="20"/>
      <c r="V48" s="20"/>
      <c r="W48" s="20"/>
      <c r="X48" s="31">
        <f>SUM(Y48:AA48)</f>
        <v>0</v>
      </c>
      <c r="Y48" s="20"/>
      <c r="Z48" s="20"/>
      <c r="AA48" s="20"/>
      <c r="AB48" s="31">
        <f>L48+P48+T48+X48</f>
        <v>0</v>
      </c>
      <c r="AC48" s="31">
        <f>SUM(AD48:AF48)</f>
        <v>0</v>
      </c>
      <c r="AD48" s="20">
        <v>0</v>
      </c>
      <c r="AE48" s="20">
        <v>0</v>
      </c>
      <c r="AF48" s="20">
        <v>0</v>
      </c>
      <c r="AG48" s="31">
        <f>SUM(AH48:AJ48)</f>
        <v>0</v>
      </c>
      <c r="AH48" s="20"/>
      <c r="AI48" s="20"/>
      <c r="AJ48" s="20"/>
      <c r="AK48" s="31">
        <f>SUM(AL48:AN48)</f>
        <v>0</v>
      </c>
      <c r="AL48" s="20"/>
      <c r="AM48" s="20"/>
      <c r="AN48" s="20"/>
      <c r="AO48" s="31">
        <f>SUM(AP48:AR48)</f>
        <v>0</v>
      </c>
      <c r="AP48" s="20"/>
      <c r="AQ48" s="20"/>
      <c r="AR48" s="20"/>
      <c r="AS48" s="31">
        <f>AC48+AG48+AK48+AO48</f>
        <v>0</v>
      </c>
      <c r="AT48" s="31">
        <f>K48-AB48</f>
        <v>0</v>
      </c>
      <c r="AU48" s="31"/>
      <c r="AV48" s="31">
        <f>AB48-AS48-AU48</f>
        <v>0</v>
      </c>
      <c r="AW48" s="24"/>
    </row>
    <row r="49" spans="1:49" ht="15" customHeight="1">
      <c r="A49" s="24"/>
      <c r="B49" s="53" t="s">
        <v>263</v>
      </c>
      <c r="C49" s="53"/>
      <c r="D49" s="53"/>
      <c r="E49" s="53"/>
      <c r="F49" s="53"/>
      <c r="G49" s="53"/>
      <c r="H49" s="30"/>
      <c r="I49" s="31">
        <v>3801893.75</v>
      </c>
      <c r="J49" s="31"/>
      <c r="K49" s="31">
        <f t="shared" ref="K49:K50" si="71">I49+J49</f>
        <v>3801893.75</v>
      </c>
      <c r="L49" s="31">
        <f t="shared" ref="L49:L50" si="72">SUM(M49:O49)</f>
        <v>178178.63</v>
      </c>
      <c r="M49" s="20">
        <v>0</v>
      </c>
      <c r="N49" s="20">
        <v>167243.63</v>
      </c>
      <c r="O49" s="20">
        <v>10935</v>
      </c>
      <c r="P49" s="31">
        <f t="shared" ref="P49:P50" si="73">SUM(Q49:S49)</f>
        <v>845049.39</v>
      </c>
      <c r="Q49" s="20">
        <v>60207.519999999997</v>
      </c>
      <c r="R49" s="20">
        <v>733145</v>
      </c>
      <c r="S49" s="20">
        <v>51696.87</v>
      </c>
      <c r="T49" s="31">
        <f t="shared" ref="T49:T50" si="74">SUM(U49:W49)</f>
        <v>1731372.48</v>
      </c>
      <c r="U49" s="20">
        <v>286072.48</v>
      </c>
      <c r="V49" s="20">
        <v>346617</v>
      </c>
      <c r="W49" s="20">
        <v>1098683</v>
      </c>
      <c r="X49" s="31">
        <f t="shared" ref="X49:X50" si="75">SUM(Y49:AA49)</f>
        <v>1514151.1199999999</v>
      </c>
      <c r="Y49" s="20">
        <v>273075.88</v>
      </c>
      <c r="Z49" s="20">
        <v>1191999</v>
      </c>
      <c r="AA49" s="20">
        <v>49076.24</v>
      </c>
      <c r="AB49" s="31">
        <f t="shared" ref="AB49:AB50" si="76">L49+P49+T49+X49</f>
        <v>4268751.62</v>
      </c>
      <c r="AC49" s="31">
        <f t="shared" ref="AC49:AC50" si="77">SUM(AD49:AF49)</f>
        <v>178178.63</v>
      </c>
      <c r="AD49" s="20">
        <v>0</v>
      </c>
      <c r="AE49" s="20">
        <v>167243.63</v>
      </c>
      <c r="AF49" s="20">
        <v>10935</v>
      </c>
      <c r="AG49" s="31">
        <f t="shared" ref="AG49:AG50" si="78">SUM(AH49:AJ49)</f>
        <v>558649.39</v>
      </c>
      <c r="AH49" s="20">
        <v>60207.519999999997</v>
      </c>
      <c r="AI49" s="20">
        <v>446745</v>
      </c>
      <c r="AJ49" s="20">
        <v>51696.87</v>
      </c>
      <c r="AK49" s="31">
        <f t="shared" ref="AK49:AK50" si="79">SUM(AL49:AN49)</f>
        <v>1731372.48</v>
      </c>
      <c r="AL49" s="20">
        <v>286072.48</v>
      </c>
      <c r="AM49" s="20">
        <v>346617</v>
      </c>
      <c r="AN49" s="20">
        <v>1098683</v>
      </c>
      <c r="AO49" s="31">
        <f t="shared" ref="AO49:AO50" si="80">SUM(AP49:AR49)</f>
        <v>1511751.1199999999</v>
      </c>
      <c r="AP49" s="20">
        <v>273075.88</v>
      </c>
      <c r="AQ49" s="20">
        <v>1191999</v>
      </c>
      <c r="AR49" s="20">
        <v>46676.24</v>
      </c>
      <c r="AS49" s="31">
        <f t="shared" ref="AS49:AS50" si="81">AC49+AG49+AK49+AO49</f>
        <v>3979951.62</v>
      </c>
      <c r="AT49" s="31">
        <f t="shared" ref="AT49:AT50" si="82">K49-AB49</f>
        <v>-466857.87000000011</v>
      </c>
      <c r="AU49" s="31"/>
      <c r="AV49" s="31">
        <f t="shared" ref="AV49:AV50" si="83">AB49-AS49-AU49</f>
        <v>288800</v>
      </c>
      <c r="AW49" s="24"/>
    </row>
    <row r="50" spans="1:49" ht="15" customHeight="1">
      <c r="A50" s="24"/>
      <c r="B50" s="53" t="s">
        <v>264</v>
      </c>
      <c r="C50" s="53"/>
      <c r="D50" s="53"/>
      <c r="E50" s="53"/>
      <c r="F50" s="53"/>
      <c r="G50" s="53"/>
      <c r="H50" s="30"/>
      <c r="I50" s="31">
        <v>190000</v>
      </c>
      <c r="J50" s="31"/>
      <c r="K50" s="31">
        <f t="shared" si="71"/>
        <v>190000</v>
      </c>
      <c r="L50" s="31">
        <f t="shared" si="72"/>
        <v>0</v>
      </c>
      <c r="M50" s="20">
        <v>0</v>
      </c>
      <c r="N50" s="20">
        <v>0</v>
      </c>
      <c r="O50" s="20">
        <v>0</v>
      </c>
      <c r="P50" s="31">
        <f t="shared" si="73"/>
        <v>181600</v>
      </c>
      <c r="Q50" s="20"/>
      <c r="R50" s="20">
        <v>181600</v>
      </c>
      <c r="S50" s="20"/>
      <c r="T50" s="31">
        <f t="shared" si="74"/>
        <v>0</v>
      </c>
      <c r="U50" s="20"/>
      <c r="V50" s="20"/>
      <c r="W50" s="20"/>
      <c r="X50" s="31">
        <f t="shared" si="75"/>
        <v>0</v>
      </c>
      <c r="Y50" s="20"/>
      <c r="Z50" s="20"/>
      <c r="AA50" s="20"/>
      <c r="AB50" s="31">
        <f t="shared" si="76"/>
        <v>181600</v>
      </c>
      <c r="AC50" s="31">
        <f t="shared" si="77"/>
        <v>0</v>
      </c>
      <c r="AD50" s="20">
        <v>0</v>
      </c>
      <c r="AE50" s="20">
        <v>0</v>
      </c>
      <c r="AF50" s="20">
        <v>0</v>
      </c>
      <c r="AG50" s="31">
        <f t="shared" si="78"/>
        <v>181600</v>
      </c>
      <c r="AH50" s="20"/>
      <c r="AI50" s="20">
        <v>181600</v>
      </c>
      <c r="AJ50" s="20"/>
      <c r="AK50" s="31">
        <f t="shared" si="79"/>
        <v>0</v>
      </c>
      <c r="AL50" s="20"/>
      <c r="AM50" s="20"/>
      <c r="AN50" s="20"/>
      <c r="AO50" s="31">
        <f t="shared" si="80"/>
        <v>0</v>
      </c>
      <c r="AP50" s="20"/>
      <c r="AQ50" s="20"/>
      <c r="AR50" s="20"/>
      <c r="AS50" s="31">
        <f t="shared" si="81"/>
        <v>181600</v>
      </c>
      <c r="AT50" s="31">
        <f t="shared" si="82"/>
        <v>8400</v>
      </c>
      <c r="AU50" s="31"/>
      <c r="AV50" s="31">
        <f t="shared" si="83"/>
        <v>0</v>
      </c>
      <c r="AW50" s="24"/>
    </row>
    <row r="51" spans="1:49" ht="15" customHeight="1">
      <c r="A51" s="24"/>
      <c r="B51" s="57" t="s">
        <v>209</v>
      </c>
      <c r="C51" s="57"/>
      <c r="D51" s="57"/>
      <c r="E51" s="57"/>
      <c r="F51" s="57"/>
      <c r="G51" s="57"/>
      <c r="H51" s="27"/>
      <c r="I51" s="29">
        <f>SUM(I52:I54)</f>
        <v>101412715</v>
      </c>
      <c r="J51" s="29">
        <f t="shared" ref="J51:AV51" si="84">SUM(J52:J54)</f>
        <v>0</v>
      </c>
      <c r="K51" s="29">
        <f t="shared" si="84"/>
        <v>101412715</v>
      </c>
      <c r="L51" s="29">
        <f t="shared" si="84"/>
        <v>8674284.6799999997</v>
      </c>
      <c r="M51" s="19">
        <f t="shared" si="84"/>
        <v>222717.93</v>
      </c>
      <c r="N51" s="19">
        <f t="shared" si="84"/>
        <v>3082663.13</v>
      </c>
      <c r="O51" s="19">
        <f t="shared" si="84"/>
        <v>5368903.6200000001</v>
      </c>
      <c r="P51" s="29">
        <f t="shared" si="84"/>
        <v>20615400.460000001</v>
      </c>
      <c r="Q51" s="19">
        <f t="shared" si="84"/>
        <v>6910014.1599999992</v>
      </c>
      <c r="R51" s="19">
        <f t="shared" si="84"/>
        <v>7292587.5799999991</v>
      </c>
      <c r="S51" s="19">
        <f t="shared" si="84"/>
        <v>6412798.7200000007</v>
      </c>
      <c r="T51" s="29">
        <f t="shared" si="84"/>
        <v>20482027.440000001</v>
      </c>
      <c r="U51" s="19">
        <f t="shared" si="84"/>
        <v>4507077.37</v>
      </c>
      <c r="V51" s="19">
        <f t="shared" si="84"/>
        <v>5606251</v>
      </c>
      <c r="W51" s="19">
        <f t="shared" si="84"/>
        <v>10368699.07</v>
      </c>
      <c r="X51" s="29">
        <f t="shared" si="84"/>
        <v>32354078.609999999</v>
      </c>
      <c r="Y51" s="19">
        <f t="shared" si="84"/>
        <v>5864644.6100000003</v>
      </c>
      <c r="Z51" s="19">
        <f t="shared" si="84"/>
        <v>13067959.620000001</v>
      </c>
      <c r="AA51" s="19">
        <f t="shared" si="84"/>
        <v>13421474.379999999</v>
      </c>
      <c r="AB51" s="29">
        <f t="shared" si="84"/>
        <v>82125791.189999998</v>
      </c>
      <c r="AC51" s="29">
        <f t="shared" si="84"/>
        <v>8674284.2800000012</v>
      </c>
      <c r="AD51" s="19">
        <f t="shared" si="84"/>
        <v>222717.93</v>
      </c>
      <c r="AE51" s="19">
        <f t="shared" si="84"/>
        <v>3082663.13</v>
      </c>
      <c r="AF51" s="19">
        <f t="shared" si="84"/>
        <v>5368903.2199999997</v>
      </c>
      <c r="AG51" s="29">
        <f t="shared" si="84"/>
        <v>20302500.460000001</v>
      </c>
      <c r="AH51" s="19">
        <f t="shared" si="84"/>
        <v>6910014.1599999992</v>
      </c>
      <c r="AI51" s="19">
        <f t="shared" si="84"/>
        <v>7006187.5799999991</v>
      </c>
      <c r="AJ51" s="19">
        <f t="shared" si="84"/>
        <v>6386298.7200000007</v>
      </c>
      <c r="AK51" s="29">
        <f t="shared" si="84"/>
        <v>19604824.800000001</v>
      </c>
      <c r="AL51" s="19">
        <f t="shared" si="84"/>
        <v>4507077.37</v>
      </c>
      <c r="AM51" s="19">
        <f t="shared" si="84"/>
        <v>5466009.5</v>
      </c>
      <c r="AN51" s="19">
        <f t="shared" si="84"/>
        <v>9631737.9299999997</v>
      </c>
      <c r="AO51" s="29">
        <f t="shared" si="84"/>
        <v>21741659</v>
      </c>
      <c r="AP51" s="19">
        <f t="shared" si="84"/>
        <v>5640019.6100000003</v>
      </c>
      <c r="AQ51" s="19">
        <f t="shared" si="84"/>
        <v>8245230.7700000005</v>
      </c>
      <c r="AR51" s="19">
        <f t="shared" si="84"/>
        <v>7856408.620000001</v>
      </c>
      <c r="AS51" s="29">
        <f t="shared" si="84"/>
        <v>70323268.539999992</v>
      </c>
      <c r="AT51" s="29">
        <f t="shared" si="84"/>
        <v>19286923.810000002</v>
      </c>
      <c r="AU51" s="29">
        <f t="shared" si="84"/>
        <v>0</v>
      </c>
      <c r="AV51" s="29">
        <f t="shared" si="84"/>
        <v>11802522.649999997</v>
      </c>
      <c r="AW51" s="24"/>
    </row>
    <row r="52" spans="1:49" ht="15" customHeight="1">
      <c r="A52" s="24"/>
      <c r="B52" s="57" t="s">
        <v>262</v>
      </c>
      <c r="C52" s="57"/>
      <c r="D52" s="57"/>
      <c r="E52" s="57"/>
      <c r="F52" s="57"/>
      <c r="G52" s="57"/>
      <c r="H52" s="27"/>
      <c r="I52" s="29">
        <f>I19+I24+I31+I37+I42+I48</f>
        <v>0</v>
      </c>
      <c r="J52" s="29">
        <f t="shared" ref="J52:AV54" si="85">J19+J24+J31+J37+J42+J48</f>
        <v>0</v>
      </c>
      <c r="K52" s="29">
        <f t="shared" si="85"/>
        <v>0</v>
      </c>
      <c r="L52" s="29">
        <f t="shared" si="85"/>
        <v>0</v>
      </c>
      <c r="M52" s="19">
        <f t="shared" si="85"/>
        <v>0</v>
      </c>
      <c r="N52" s="19">
        <f t="shared" si="85"/>
        <v>0</v>
      </c>
      <c r="O52" s="19">
        <f t="shared" si="85"/>
        <v>0</v>
      </c>
      <c r="P52" s="29">
        <f t="shared" ref="P52" si="86">P19+P24+P31+P37+P42+P48</f>
        <v>0</v>
      </c>
      <c r="Q52" s="19">
        <f t="shared" si="85"/>
        <v>0</v>
      </c>
      <c r="R52" s="19">
        <f t="shared" si="85"/>
        <v>0</v>
      </c>
      <c r="S52" s="19">
        <f t="shared" si="85"/>
        <v>0</v>
      </c>
      <c r="T52" s="29">
        <f t="shared" ref="T52" si="87">T19+T24+T31+T37+T42+T48</f>
        <v>0</v>
      </c>
      <c r="U52" s="19">
        <f t="shared" si="85"/>
        <v>0</v>
      </c>
      <c r="V52" s="19">
        <f t="shared" si="85"/>
        <v>0</v>
      </c>
      <c r="W52" s="19">
        <f t="shared" si="85"/>
        <v>0</v>
      </c>
      <c r="X52" s="29">
        <f t="shared" ref="X52" si="88">X19+X24+X31+X37+X42+X48</f>
        <v>0</v>
      </c>
      <c r="Y52" s="19">
        <f t="shared" si="85"/>
        <v>0</v>
      </c>
      <c r="Z52" s="19">
        <f t="shared" si="85"/>
        <v>0</v>
      </c>
      <c r="AA52" s="19">
        <f t="shared" si="85"/>
        <v>0</v>
      </c>
      <c r="AB52" s="29">
        <f t="shared" si="85"/>
        <v>0</v>
      </c>
      <c r="AC52" s="29">
        <f t="shared" ref="AC52" si="89">AC19+AC24+AC31+AC37+AC42+AC48</f>
        <v>0</v>
      </c>
      <c r="AD52" s="19">
        <f t="shared" si="85"/>
        <v>0</v>
      </c>
      <c r="AE52" s="19">
        <f t="shared" si="85"/>
        <v>0</v>
      </c>
      <c r="AF52" s="19">
        <f t="shared" si="85"/>
        <v>0</v>
      </c>
      <c r="AG52" s="29">
        <f t="shared" ref="AG52" si="90">AG19+AG24+AG31+AG37+AG42+AG48</f>
        <v>0</v>
      </c>
      <c r="AH52" s="19">
        <f t="shared" si="85"/>
        <v>0</v>
      </c>
      <c r="AI52" s="19">
        <f t="shared" si="85"/>
        <v>0</v>
      </c>
      <c r="AJ52" s="19">
        <f t="shared" si="85"/>
        <v>0</v>
      </c>
      <c r="AK52" s="29">
        <f t="shared" ref="AK52" si="91">AK19+AK24+AK31+AK37+AK42+AK48</f>
        <v>0</v>
      </c>
      <c r="AL52" s="19">
        <f t="shared" si="85"/>
        <v>0</v>
      </c>
      <c r="AM52" s="19">
        <f t="shared" si="85"/>
        <v>0</v>
      </c>
      <c r="AN52" s="19">
        <f t="shared" si="85"/>
        <v>0</v>
      </c>
      <c r="AO52" s="29">
        <f t="shared" ref="AO52" si="92">AO19+AO24+AO31+AO37+AO42+AO48</f>
        <v>0</v>
      </c>
      <c r="AP52" s="19">
        <f t="shared" si="85"/>
        <v>0</v>
      </c>
      <c r="AQ52" s="19">
        <f t="shared" si="85"/>
        <v>0</v>
      </c>
      <c r="AR52" s="19">
        <f t="shared" si="85"/>
        <v>0</v>
      </c>
      <c r="AS52" s="29">
        <f t="shared" si="85"/>
        <v>0</v>
      </c>
      <c r="AT52" s="29">
        <f t="shared" si="85"/>
        <v>0</v>
      </c>
      <c r="AU52" s="29">
        <f t="shared" si="85"/>
        <v>0</v>
      </c>
      <c r="AV52" s="29">
        <f t="shared" si="85"/>
        <v>0</v>
      </c>
      <c r="AW52" s="24"/>
    </row>
    <row r="53" spans="1:49" ht="15" customHeight="1">
      <c r="A53" s="24"/>
      <c r="B53" s="57" t="s">
        <v>263</v>
      </c>
      <c r="C53" s="57"/>
      <c r="D53" s="57"/>
      <c r="E53" s="57"/>
      <c r="F53" s="57"/>
      <c r="G53" s="57"/>
      <c r="H53" s="27"/>
      <c r="I53" s="29">
        <f>I20+I25+I32+I38+I43+I49</f>
        <v>86356570</v>
      </c>
      <c r="J53" s="29">
        <f t="shared" si="85"/>
        <v>0</v>
      </c>
      <c r="K53" s="29">
        <f t="shared" si="85"/>
        <v>86356570</v>
      </c>
      <c r="L53" s="29">
        <f t="shared" si="85"/>
        <v>8284204.6799999997</v>
      </c>
      <c r="M53" s="19">
        <f t="shared" si="85"/>
        <v>222717.93</v>
      </c>
      <c r="N53" s="19">
        <f t="shared" si="85"/>
        <v>3082663.13</v>
      </c>
      <c r="O53" s="19">
        <f t="shared" si="85"/>
        <v>4978823.62</v>
      </c>
      <c r="P53" s="29">
        <f t="shared" ref="P53" si="93">P20+P25+P32+P38+P43+P49</f>
        <v>18304529.460000001</v>
      </c>
      <c r="Q53" s="19">
        <f t="shared" si="85"/>
        <v>6449819.1599999992</v>
      </c>
      <c r="R53" s="19">
        <f t="shared" si="85"/>
        <v>6060187.5799999991</v>
      </c>
      <c r="S53" s="19">
        <f t="shared" si="85"/>
        <v>5794522.7200000007</v>
      </c>
      <c r="T53" s="29">
        <f t="shared" ref="T53" si="94">T20+T25+T32+T38+T43+T49</f>
        <v>17809481.300000001</v>
      </c>
      <c r="U53" s="19">
        <f t="shared" si="85"/>
        <v>3909077.37</v>
      </c>
      <c r="V53" s="19">
        <f t="shared" si="85"/>
        <v>4300456</v>
      </c>
      <c r="W53" s="19">
        <f t="shared" si="85"/>
        <v>9599947.9299999997</v>
      </c>
      <c r="X53" s="29">
        <f t="shared" ref="X53" si="95">X20+X25+X32+X38+X43+X49</f>
        <v>26330046.760000002</v>
      </c>
      <c r="Y53" s="19">
        <f t="shared" si="85"/>
        <v>5595850.6100000003</v>
      </c>
      <c r="Z53" s="19">
        <f t="shared" si="85"/>
        <v>8176280.7700000005</v>
      </c>
      <c r="AA53" s="19">
        <f t="shared" si="85"/>
        <v>12557915.379999999</v>
      </c>
      <c r="AB53" s="29">
        <f t="shared" si="85"/>
        <v>70728262.200000003</v>
      </c>
      <c r="AC53" s="29">
        <f t="shared" ref="AC53" si="96">AC20+AC25+AC32+AC38+AC43+AC49</f>
        <v>8284204.2800000003</v>
      </c>
      <c r="AD53" s="19">
        <f t="shared" si="85"/>
        <v>222717.93</v>
      </c>
      <c r="AE53" s="19">
        <f t="shared" si="85"/>
        <v>3082663.13</v>
      </c>
      <c r="AF53" s="19">
        <f t="shared" si="85"/>
        <v>4978823.22</v>
      </c>
      <c r="AG53" s="29">
        <f t="shared" ref="AG53" si="97">AG20+AG25+AG32+AG38+AG43+AG49</f>
        <v>17991629.460000001</v>
      </c>
      <c r="AH53" s="19">
        <f t="shared" si="85"/>
        <v>6449819.1599999992</v>
      </c>
      <c r="AI53" s="19">
        <f t="shared" si="85"/>
        <v>5773787.5799999991</v>
      </c>
      <c r="AJ53" s="19">
        <f t="shared" si="85"/>
        <v>5768022.7200000007</v>
      </c>
      <c r="AK53" s="29">
        <f t="shared" ref="AK53" si="98">AK20+AK25+AK32+AK38+AK43+AK49</f>
        <v>17311319.800000001</v>
      </c>
      <c r="AL53" s="19">
        <f t="shared" si="85"/>
        <v>3909077.37</v>
      </c>
      <c r="AM53" s="19">
        <f t="shared" si="85"/>
        <v>4160214.5000000005</v>
      </c>
      <c r="AN53" s="19">
        <f t="shared" si="85"/>
        <v>9242027.9299999997</v>
      </c>
      <c r="AO53" s="29">
        <f t="shared" ref="AO53" si="99">AO20+AO25+AO32+AO38+AO43+AO49</f>
        <v>20984165</v>
      </c>
      <c r="AP53" s="19">
        <f t="shared" si="85"/>
        <v>5371225.6100000003</v>
      </c>
      <c r="AQ53" s="19">
        <f t="shared" si="85"/>
        <v>7756530.7700000005</v>
      </c>
      <c r="AR53" s="19">
        <f t="shared" si="85"/>
        <v>7856408.620000001</v>
      </c>
      <c r="AS53" s="29">
        <f t="shared" si="85"/>
        <v>64571318.539999999</v>
      </c>
      <c r="AT53" s="29">
        <f>AT20+AT25+AT32+AT38+AT43+AT49</f>
        <v>15628307.800000001</v>
      </c>
      <c r="AU53" s="29">
        <f t="shared" si="85"/>
        <v>0</v>
      </c>
      <c r="AV53" s="29">
        <f t="shared" si="85"/>
        <v>6156943.6599999964</v>
      </c>
      <c r="AW53" s="24"/>
    </row>
    <row r="54" spans="1:49" ht="15" customHeight="1">
      <c r="A54" s="24"/>
      <c r="B54" s="57" t="s">
        <v>264</v>
      </c>
      <c r="C54" s="57"/>
      <c r="D54" s="57"/>
      <c r="E54" s="57"/>
      <c r="F54" s="57"/>
      <c r="G54" s="57"/>
      <c r="H54" s="27"/>
      <c r="I54" s="29">
        <f>I21+I26+I33+I39+I44+I50</f>
        <v>15056145</v>
      </c>
      <c r="J54" s="29">
        <f t="shared" si="85"/>
        <v>0</v>
      </c>
      <c r="K54" s="29">
        <f t="shared" si="85"/>
        <v>15056145</v>
      </c>
      <c r="L54" s="29">
        <f t="shared" si="85"/>
        <v>390080</v>
      </c>
      <c r="M54" s="19">
        <f t="shared" si="85"/>
        <v>0</v>
      </c>
      <c r="N54" s="19">
        <f t="shared" si="85"/>
        <v>0</v>
      </c>
      <c r="O54" s="19">
        <f t="shared" si="85"/>
        <v>390080</v>
      </c>
      <c r="P54" s="29">
        <f t="shared" ref="P54" si="100">P21+P26+P33+P39+P44+P50</f>
        <v>2310871</v>
      </c>
      <c r="Q54" s="19">
        <f t="shared" si="85"/>
        <v>460195</v>
      </c>
      <c r="R54" s="19">
        <f t="shared" si="85"/>
        <v>1232400</v>
      </c>
      <c r="S54" s="19">
        <f t="shared" si="85"/>
        <v>618276</v>
      </c>
      <c r="T54" s="29">
        <f t="shared" ref="T54" si="101">T21+T26+T33+T39+T44+T50</f>
        <v>2672546.14</v>
      </c>
      <c r="U54" s="19">
        <f t="shared" si="85"/>
        <v>598000</v>
      </c>
      <c r="V54" s="19">
        <f t="shared" si="85"/>
        <v>1305795</v>
      </c>
      <c r="W54" s="19">
        <f t="shared" si="85"/>
        <v>768751.14</v>
      </c>
      <c r="X54" s="29">
        <f t="shared" ref="X54" si="102">X21+X26+X33+X39+X44+X50</f>
        <v>6024031.8499999996</v>
      </c>
      <c r="Y54" s="19">
        <f t="shared" si="85"/>
        <v>268794</v>
      </c>
      <c r="Z54" s="19">
        <f t="shared" si="85"/>
        <v>4891678.8499999996</v>
      </c>
      <c r="AA54" s="19">
        <f t="shared" si="85"/>
        <v>863559</v>
      </c>
      <c r="AB54" s="29">
        <f t="shared" si="85"/>
        <v>11397528.99</v>
      </c>
      <c r="AC54" s="29">
        <f t="shared" ref="AC54" si="103">AC21+AC26+AC33+AC39+AC44+AC50</f>
        <v>390080</v>
      </c>
      <c r="AD54" s="19">
        <f t="shared" si="85"/>
        <v>0</v>
      </c>
      <c r="AE54" s="19">
        <f t="shared" si="85"/>
        <v>0</v>
      </c>
      <c r="AF54" s="19">
        <f t="shared" si="85"/>
        <v>390080</v>
      </c>
      <c r="AG54" s="29">
        <f t="shared" ref="AG54" si="104">AG21+AG26+AG33+AG39+AG44+AG50</f>
        <v>2310871</v>
      </c>
      <c r="AH54" s="19">
        <f t="shared" si="85"/>
        <v>460195</v>
      </c>
      <c r="AI54" s="19">
        <f t="shared" si="85"/>
        <v>1232400</v>
      </c>
      <c r="AJ54" s="19">
        <f t="shared" si="85"/>
        <v>618276</v>
      </c>
      <c r="AK54" s="29">
        <f t="shared" ref="AK54" si="105">AK21+AK26+AK33+AK39+AK44+AK50</f>
        <v>2293505</v>
      </c>
      <c r="AL54" s="19">
        <f t="shared" si="85"/>
        <v>598000</v>
      </c>
      <c r="AM54" s="19">
        <f t="shared" si="85"/>
        <v>1305795</v>
      </c>
      <c r="AN54" s="19">
        <f t="shared" si="85"/>
        <v>389710</v>
      </c>
      <c r="AO54" s="29">
        <f t="shared" ref="AO54" si="106">AO21+AO26+AO33+AO39+AO44+AO50</f>
        <v>757494</v>
      </c>
      <c r="AP54" s="19">
        <f t="shared" si="85"/>
        <v>268794</v>
      </c>
      <c r="AQ54" s="19">
        <f t="shared" si="85"/>
        <v>488700</v>
      </c>
      <c r="AR54" s="19">
        <f t="shared" si="85"/>
        <v>0</v>
      </c>
      <c r="AS54" s="29">
        <f t="shared" si="85"/>
        <v>5751950</v>
      </c>
      <c r="AT54" s="29">
        <f>AT21+AT26+AT33+AT39+AT44+AT50</f>
        <v>3658616.0100000002</v>
      </c>
      <c r="AU54" s="29">
        <f t="shared" si="85"/>
        <v>0</v>
      </c>
      <c r="AV54" s="29">
        <f t="shared" si="85"/>
        <v>5645578.9900000002</v>
      </c>
      <c r="AW54" s="24"/>
    </row>
    <row r="55" spans="1:49" ht="10.1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16"/>
      <c r="N55" s="16"/>
      <c r="O55" s="16"/>
      <c r="P55" s="24"/>
      <c r="Q55" s="16"/>
      <c r="R55" s="16"/>
      <c r="S55" s="16"/>
      <c r="T55" s="24"/>
      <c r="U55" s="16"/>
      <c r="V55" s="16"/>
      <c r="W55" s="16"/>
      <c r="X55" s="24"/>
      <c r="Y55" s="16"/>
      <c r="Z55" s="16"/>
      <c r="AA55" s="16"/>
      <c r="AB55" s="24"/>
      <c r="AC55" s="24"/>
      <c r="AD55" s="16"/>
      <c r="AE55" s="16"/>
      <c r="AF55" s="16"/>
      <c r="AG55" s="24"/>
      <c r="AH55" s="16"/>
      <c r="AI55" s="16"/>
      <c r="AJ55" s="16"/>
      <c r="AK55" s="24"/>
      <c r="AL55" s="16"/>
      <c r="AM55" s="16"/>
      <c r="AN55" s="16"/>
      <c r="AO55" s="24"/>
      <c r="AP55" s="16"/>
      <c r="AQ55" s="16"/>
      <c r="AR55" s="16"/>
      <c r="AS55" s="24"/>
      <c r="AT55" s="24"/>
      <c r="AU55" s="24"/>
      <c r="AV55" s="24"/>
      <c r="AW55" s="24"/>
    </row>
    <row r="56" spans="1:49" ht="15" customHeight="1">
      <c r="A56" s="24"/>
      <c r="B56" s="24"/>
      <c r="C56" s="56" t="s">
        <v>210</v>
      </c>
      <c r="D56" s="56"/>
      <c r="E56" s="56"/>
      <c r="F56" s="56"/>
      <c r="G56" s="56"/>
      <c r="H56" s="56"/>
      <c r="I56" s="56"/>
      <c r="J56" s="24"/>
      <c r="K56" s="56" t="s">
        <v>210</v>
      </c>
      <c r="L56" s="56"/>
      <c r="M56" s="56"/>
      <c r="N56" s="56"/>
      <c r="O56" s="56"/>
      <c r="P56" s="56"/>
      <c r="Q56" s="56"/>
      <c r="R56" s="56"/>
      <c r="S56" s="56"/>
      <c r="T56" s="56"/>
      <c r="U56" s="34"/>
      <c r="V56" s="34"/>
      <c r="W56" s="34"/>
      <c r="X56" s="24"/>
      <c r="Y56" s="34"/>
      <c r="Z56" s="34"/>
      <c r="AA56" s="34"/>
      <c r="AB56" s="56" t="s">
        <v>211</v>
      </c>
      <c r="AC56" s="56"/>
      <c r="AD56" s="56"/>
      <c r="AE56" s="56"/>
      <c r="AF56" s="56"/>
      <c r="AG56" s="56"/>
      <c r="AH56" s="56"/>
      <c r="AI56" s="56"/>
      <c r="AJ56" s="56"/>
      <c r="AK56" s="56"/>
      <c r="AL56" s="34"/>
      <c r="AM56" s="34"/>
      <c r="AN56" s="34"/>
      <c r="AO56" s="24"/>
      <c r="AP56" s="34"/>
      <c r="AQ56" s="34"/>
      <c r="AR56" s="34"/>
      <c r="AS56" s="56" t="s">
        <v>212</v>
      </c>
      <c r="AT56" s="56"/>
      <c r="AU56" s="56"/>
      <c r="AV56" s="56"/>
      <c r="AW56" s="24"/>
    </row>
    <row r="57" spans="1:49" ht="10.1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16"/>
      <c r="N57" s="16"/>
      <c r="O57" s="16"/>
      <c r="P57" s="24"/>
      <c r="Q57" s="16"/>
      <c r="R57" s="16"/>
      <c r="S57" s="16"/>
      <c r="T57" s="24"/>
      <c r="U57" s="16"/>
      <c r="V57" s="16"/>
      <c r="W57" s="16"/>
      <c r="X57" s="24"/>
      <c r="Y57" s="16"/>
      <c r="Z57" s="16"/>
      <c r="AA57" s="16"/>
      <c r="AB57" s="24"/>
      <c r="AC57" s="24"/>
      <c r="AD57" s="16"/>
      <c r="AE57" s="16"/>
      <c r="AF57" s="16"/>
      <c r="AG57" s="24"/>
      <c r="AH57" s="16"/>
      <c r="AI57" s="16"/>
      <c r="AJ57" s="16"/>
      <c r="AK57" s="24"/>
      <c r="AL57" s="16"/>
      <c r="AM57" s="16"/>
      <c r="AN57" s="16"/>
      <c r="AO57" s="24"/>
      <c r="AP57" s="16"/>
      <c r="AQ57" s="16"/>
      <c r="AR57" s="16"/>
      <c r="AS57" s="24"/>
      <c r="AT57" s="24"/>
      <c r="AU57" s="24"/>
      <c r="AV57" s="24"/>
      <c r="AW57" s="24"/>
    </row>
    <row r="58" spans="1:49" ht="18.600000000000001" customHeight="1" thickBot="1">
      <c r="A58" s="24"/>
      <c r="B58" s="24"/>
      <c r="C58" s="54" t="s">
        <v>213</v>
      </c>
      <c r="D58" s="54"/>
      <c r="E58" s="54"/>
      <c r="F58" s="54"/>
      <c r="G58" s="54"/>
      <c r="H58" s="54"/>
      <c r="I58" s="54"/>
      <c r="J58" s="24"/>
      <c r="K58" s="54" t="s">
        <v>214</v>
      </c>
      <c r="L58" s="54"/>
      <c r="M58" s="54"/>
      <c r="N58" s="54"/>
      <c r="O58" s="54"/>
      <c r="P58" s="54"/>
      <c r="Q58" s="54"/>
      <c r="R58" s="54"/>
      <c r="S58" s="54"/>
      <c r="T58" s="54"/>
      <c r="U58" s="37"/>
      <c r="V58" s="37"/>
      <c r="W58" s="37"/>
      <c r="X58" s="24"/>
      <c r="Y58" s="37"/>
      <c r="Z58" s="37"/>
      <c r="AA58" s="37"/>
      <c r="AB58" s="54" t="s">
        <v>215</v>
      </c>
      <c r="AC58" s="54"/>
      <c r="AD58" s="54"/>
      <c r="AE58" s="54"/>
      <c r="AF58" s="54"/>
      <c r="AG58" s="54"/>
      <c r="AH58" s="54"/>
      <c r="AI58" s="54"/>
      <c r="AJ58" s="54"/>
      <c r="AK58" s="54"/>
      <c r="AL58" s="37"/>
      <c r="AM58" s="37"/>
      <c r="AN58" s="37"/>
      <c r="AO58" s="24"/>
      <c r="AP58" s="37"/>
      <c r="AQ58" s="37"/>
      <c r="AR58" s="37"/>
      <c r="AS58" s="54" t="s">
        <v>216</v>
      </c>
      <c r="AT58" s="54"/>
      <c r="AU58" s="54"/>
      <c r="AV58" s="54"/>
      <c r="AW58" s="24"/>
    </row>
    <row r="59" spans="1:49" ht="1.1499999999999999" customHeight="1">
      <c r="A59" s="24"/>
      <c r="B59" s="24"/>
      <c r="C59" s="55"/>
      <c r="D59" s="55"/>
      <c r="E59" s="55"/>
      <c r="F59" s="55"/>
      <c r="G59" s="24"/>
      <c r="H59" s="24"/>
      <c r="I59" s="24"/>
      <c r="J59" s="24"/>
      <c r="K59" s="55"/>
      <c r="L59" s="55"/>
      <c r="M59" s="16"/>
      <c r="N59" s="16"/>
      <c r="O59" s="16"/>
      <c r="P59" s="24"/>
      <c r="Q59" s="16"/>
      <c r="R59" s="16"/>
      <c r="S59" s="16"/>
      <c r="T59" s="24"/>
      <c r="U59" s="16"/>
      <c r="V59" s="16"/>
      <c r="W59" s="16"/>
      <c r="X59" s="24"/>
      <c r="Y59" s="16"/>
      <c r="Z59" s="16"/>
      <c r="AA59" s="16"/>
      <c r="AB59" s="55"/>
      <c r="AC59" s="55"/>
      <c r="AD59" s="16"/>
      <c r="AE59" s="16"/>
      <c r="AF59" s="16"/>
      <c r="AG59" s="24"/>
      <c r="AH59" s="16"/>
      <c r="AI59" s="16"/>
      <c r="AJ59" s="16"/>
      <c r="AK59" s="24"/>
      <c r="AL59" s="16"/>
      <c r="AM59" s="16"/>
      <c r="AN59" s="16"/>
      <c r="AO59" s="24"/>
      <c r="AP59" s="16"/>
      <c r="AQ59" s="16"/>
      <c r="AR59" s="16"/>
      <c r="AS59" s="55"/>
      <c r="AT59" s="55"/>
      <c r="AU59" s="24"/>
      <c r="AV59" s="24"/>
      <c r="AW59" s="24"/>
    </row>
    <row r="60" spans="1:49" ht="10.15" customHeight="1">
      <c r="A60" s="24"/>
      <c r="B60" s="24"/>
      <c r="C60" s="50" t="s">
        <v>217</v>
      </c>
      <c r="D60" s="50"/>
      <c r="E60" s="50"/>
      <c r="F60" s="50"/>
      <c r="G60" s="50"/>
      <c r="H60" s="50"/>
      <c r="I60" s="50"/>
      <c r="J60" s="24"/>
      <c r="K60" s="50" t="s">
        <v>218</v>
      </c>
      <c r="L60" s="50"/>
      <c r="M60" s="50"/>
      <c r="N60" s="50"/>
      <c r="O60" s="50"/>
      <c r="P60" s="50"/>
      <c r="Q60" s="50"/>
      <c r="R60" s="50"/>
      <c r="S60" s="50"/>
      <c r="T60" s="50"/>
      <c r="U60" s="36"/>
      <c r="V60" s="36"/>
      <c r="W60" s="36"/>
      <c r="X60" s="24"/>
      <c r="Y60" s="36"/>
      <c r="Z60" s="36"/>
      <c r="AA60" s="36"/>
      <c r="AB60" s="50" t="s">
        <v>219</v>
      </c>
      <c r="AC60" s="50"/>
      <c r="AD60" s="50"/>
      <c r="AE60" s="50"/>
      <c r="AF60" s="50"/>
      <c r="AG60" s="50"/>
      <c r="AH60" s="50"/>
      <c r="AI60" s="50"/>
      <c r="AJ60" s="50"/>
      <c r="AK60" s="50"/>
      <c r="AL60" s="36"/>
      <c r="AM60" s="36"/>
      <c r="AN60" s="36"/>
      <c r="AO60" s="24"/>
      <c r="AP60" s="36"/>
      <c r="AQ60" s="36"/>
      <c r="AR60" s="36"/>
      <c r="AS60" s="50" t="s">
        <v>220</v>
      </c>
      <c r="AT60" s="50"/>
      <c r="AU60" s="50"/>
      <c r="AV60" s="50"/>
      <c r="AW60" s="24"/>
    </row>
    <row r="61" spans="1:49" ht="10.15" customHeight="1">
      <c r="A61" s="24"/>
      <c r="B61" s="24"/>
      <c r="C61" s="22" t="s">
        <v>294</v>
      </c>
      <c r="D61" s="23"/>
      <c r="E61" s="23"/>
      <c r="F61" s="23"/>
      <c r="G61" s="23"/>
      <c r="H61" s="23"/>
      <c r="I61" s="23"/>
      <c r="J61" s="24"/>
      <c r="K61" s="50" t="str">
        <f>C61</f>
        <v xml:space="preserve">Date: January 29, 2024 </v>
      </c>
      <c r="L61" s="50"/>
      <c r="M61" s="50"/>
      <c r="N61" s="50"/>
      <c r="O61" s="50"/>
      <c r="P61" s="50"/>
      <c r="Q61" s="50"/>
      <c r="R61" s="50"/>
      <c r="S61" s="50"/>
      <c r="T61" s="50"/>
      <c r="U61" s="36"/>
      <c r="V61" s="36"/>
      <c r="W61" s="36"/>
      <c r="X61" s="24"/>
      <c r="Y61" s="36"/>
      <c r="Z61" s="36"/>
      <c r="AA61" s="36"/>
      <c r="AB61" s="50" t="str">
        <f>K61</f>
        <v xml:space="preserve">Date: January 29, 2024 </v>
      </c>
      <c r="AC61" s="50"/>
      <c r="AD61" s="50"/>
      <c r="AE61" s="50"/>
      <c r="AF61" s="50"/>
      <c r="AG61" s="50"/>
      <c r="AH61" s="50"/>
      <c r="AI61" s="50"/>
      <c r="AJ61" s="50"/>
      <c r="AK61" s="50"/>
      <c r="AL61" s="36"/>
      <c r="AM61" s="36"/>
      <c r="AN61" s="36"/>
      <c r="AO61" s="24"/>
      <c r="AP61" s="36"/>
      <c r="AQ61" s="36"/>
      <c r="AR61" s="36"/>
      <c r="AS61" s="50" t="str">
        <f>AB61</f>
        <v xml:space="preserve">Date: January 29, 2024 </v>
      </c>
      <c r="AT61" s="50"/>
      <c r="AU61" s="50"/>
      <c r="AV61" s="50"/>
      <c r="AW61" s="24"/>
    </row>
  </sheetData>
  <mergeCells count="118">
    <mergeCell ref="B8:D8"/>
    <mergeCell ref="F8:AV8"/>
    <mergeCell ref="B9:D9"/>
    <mergeCell ref="F9:AV9"/>
    <mergeCell ref="B10:D10"/>
    <mergeCell ref="F10:AV10"/>
    <mergeCell ref="B2:AV2"/>
    <mergeCell ref="B3:AV3"/>
    <mergeCell ref="B4:AV4"/>
    <mergeCell ref="B5:AV5"/>
    <mergeCell ref="B7:D7"/>
    <mergeCell ref="F7:AV7"/>
    <mergeCell ref="B11:D11"/>
    <mergeCell ref="F11:AV11"/>
    <mergeCell ref="F12:AV12"/>
    <mergeCell ref="B13:G15"/>
    <mergeCell ref="H13:H15"/>
    <mergeCell ref="I13:K13"/>
    <mergeCell ref="L13:AB13"/>
    <mergeCell ref="AC13:AS13"/>
    <mergeCell ref="AT13:AV13"/>
    <mergeCell ref="I14:I15"/>
    <mergeCell ref="M14:M15"/>
    <mergeCell ref="N14:N15"/>
    <mergeCell ref="O14:O15"/>
    <mergeCell ref="Q14:Q15"/>
    <mergeCell ref="R14:R15"/>
    <mergeCell ref="S14:S15"/>
    <mergeCell ref="AM14:AM15"/>
    <mergeCell ref="AN14:AN15"/>
    <mergeCell ref="AP14:AP15"/>
    <mergeCell ref="AQ14:AQ15"/>
    <mergeCell ref="AT14:AT15"/>
    <mergeCell ref="AU14:AV14"/>
    <mergeCell ref="AD14:AD15"/>
    <mergeCell ref="AE14:AE15"/>
    <mergeCell ref="AS14:AS15"/>
    <mergeCell ref="AH14:AH15"/>
    <mergeCell ref="AI14:AI15"/>
    <mergeCell ref="AJ14:AJ15"/>
    <mergeCell ref="AL14:AL15"/>
    <mergeCell ref="J14:J15"/>
    <mergeCell ref="K14:K15"/>
    <mergeCell ref="L14:L15"/>
    <mergeCell ref="P14:P15"/>
    <mergeCell ref="T14:T15"/>
    <mergeCell ref="X14:X15"/>
    <mergeCell ref="U14:U15"/>
    <mergeCell ref="V14:V15"/>
    <mergeCell ref="W14:W15"/>
    <mergeCell ref="AR14:AR15"/>
    <mergeCell ref="Y14:Y15"/>
    <mergeCell ref="Z14:Z15"/>
    <mergeCell ref="AA14:AA15"/>
    <mergeCell ref="B19:G19"/>
    <mergeCell ref="B18:G18"/>
    <mergeCell ref="B17:G17"/>
    <mergeCell ref="B16:G16"/>
    <mergeCell ref="AB14:AB15"/>
    <mergeCell ref="AC14:AC15"/>
    <mergeCell ref="AG14:AG15"/>
    <mergeCell ref="AK14:AK15"/>
    <mergeCell ref="AO14:AO15"/>
    <mergeCell ref="AF14:AF15"/>
    <mergeCell ref="B28:G28"/>
    <mergeCell ref="B27:G27"/>
    <mergeCell ref="B26:G26"/>
    <mergeCell ref="B25:G25"/>
    <mergeCell ref="B24:G24"/>
    <mergeCell ref="B23:G23"/>
    <mergeCell ref="B22:G22"/>
    <mergeCell ref="B21:G21"/>
    <mergeCell ref="B20:G20"/>
    <mergeCell ref="AS56:AV56"/>
    <mergeCell ref="B54:G54"/>
    <mergeCell ref="B53:G53"/>
    <mergeCell ref="B52:G52"/>
    <mergeCell ref="B51:G51"/>
    <mergeCell ref="B50:G50"/>
    <mergeCell ref="B49:G49"/>
    <mergeCell ref="B47:G47"/>
    <mergeCell ref="B46:G46"/>
    <mergeCell ref="B48:G48"/>
    <mergeCell ref="C56:I56"/>
    <mergeCell ref="K56:T56"/>
    <mergeCell ref="AB56:AK56"/>
    <mergeCell ref="AS60:AV60"/>
    <mergeCell ref="K61:T61"/>
    <mergeCell ref="AB61:AK61"/>
    <mergeCell ref="AS61:AV61"/>
    <mergeCell ref="C58:I58"/>
    <mergeCell ref="K58:T58"/>
    <mergeCell ref="AB58:AK58"/>
    <mergeCell ref="AS58:AV58"/>
    <mergeCell ref="C59:F59"/>
    <mergeCell ref="K59:L59"/>
    <mergeCell ref="AB59:AC59"/>
    <mergeCell ref="AS59:AT59"/>
    <mergeCell ref="C60:I60"/>
    <mergeCell ref="K60:T60"/>
    <mergeCell ref="AB60:AK60"/>
    <mergeCell ref="B36:G36"/>
    <mergeCell ref="B35:G35"/>
    <mergeCell ref="B34:G34"/>
    <mergeCell ref="B33:G33"/>
    <mergeCell ref="B32:G32"/>
    <mergeCell ref="B31:G31"/>
    <mergeCell ref="B30:G30"/>
    <mergeCell ref="B29:G29"/>
    <mergeCell ref="B45:G45"/>
    <mergeCell ref="B44:G44"/>
    <mergeCell ref="B43:G43"/>
    <mergeCell ref="B41:G41"/>
    <mergeCell ref="B42:G42"/>
    <mergeCell ref="B40:G40"/>
    <mergeCell ref="B39:G39"/>
    <mergeCell ref="B38:G38"/>
    <mergeCell ref="B37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FAR 2A</vt:lpstr>
      <vt:lpstr>FAR 2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2024-11-14T00:18:03Z</dcterms:created>
  <dcterms:modified xsi:type="dcterms:W3CDTF">2025-01-17T08:20:11Z</dcterms:modified>
</cp:coreProperties>
</file>