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dcarter8_mit_edu/Documents/School/MIT/BiLab/UAV Project/Analytical Models/"/>
    </mc:Choice>
  </mc:AlternateContent>
  <xr:revisionPtr revIDLastSave="123" documentId="8_{186798CC-A793-4C2C-9ED1-1B5F710069F7}" xr6:coauthVersionLast="47" xr6:coauthVersionMax="47" xr10:uidLastSave="{2AAAA1BF-D3BB-42F2-9F87-3B915C72B073}"/>
  <bookViews>
    <workbookView xWindow="-16305" yWindow="23160" windowWidth="16410" windowHeight="6585" xr2:uid="{40E3B111-7489-45BC-A78E-BAFD13305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I4" i="1"/>
  <c r="J4" i="1" s="1"/>
  <c r="I6" i="1"/>
  <c r="J6" i="1" s="1"/>
  <c r="H4" i="1"/>
  <c r="H5" i="1"/>
  <c r="H6" i="1"/>
</calcChain>
</file>

<file path=xl/sharedStrings.xml><?xml version="1.0" encoding="utf-8"?>
<sst xmlns="http://schemas.openxmlformats.org/spreadsheetml/2006/main" count="11" uniqueCount="11">
  <si>
    <t>VTOL Fraction</t>
  </si>
  <si>
    <t>Total Power (W)</t>
  </si>
  <si>
    <t>Radius, R (mm)</t>
  </si>
  <si>
    <t>Aspect Ratio, AR</t>
  </si>
  <si>
    <r>
      <t xml:space="preserve">Taper Ratio, </t>
    </r>
    <r>
      <rPr>
        <sz val="11"/>
        <color theme="1"/>
        <rFont val="HGGothicE"/>
        <family val="3"/>
        <charset val="128"/>
      </rPr>
      <t>λ</t>
    </r>
  </si>
  <si>
    <t>Root AoA (°)</t>
  </si>
  <si>
    <t>Tip AoA (°)</t>
  </si>
  <si>
    <t>Geometric Twist (°)</t>
  </si>
  <si>
    <t>Root Chord (mm)</t>
  </si>
  <si>
    <t>Tip Chord (mm)</t>
  </si>
  <si>
    <t>r_hub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</si>
</sst>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5F7A-02E6-4CE1-9F7A-CE7687D4B445}">
  <dimension ref="A1:J37"/>
  <sheetViews>
    <sheetView tabSelected="1" workbookViewId="0">
      <selection activeCell="F4" sqref="F4"/>
    </sheetView>
  </sheetViews>
  <sheetFormatPr defaultRowHeight="14.5" x14ac:dyDescent="0.35"/>
  <cols>
    <col min="1" max="1" width="12.1796875" bestFit="1" customWidth="1"/>
    <col min="2" max="2" width="13.54296875" bestFit="1" customWidth="1"/>
    <col min="3" max="3" width="13.08984375" bestFit="1" customWidth="1"/>
    <col min="4" max="4" width="14.1796875" bestFit="1" customWidth="1"/>
    <col min="5" max="5" width="12.90625" bestFit="1" customWidth="1"/>
    <col min="6" max="6" width="10.453125" bestFit="1" customWidth="1"/>
    <col min="7" max="7" width="9.08984375" bestFit="1" customWidth="1"/>
    <col min="8" max="8" width="16.36328125" bestFit="1" customWidth="1"/>
    <col min="9" max="9" width="14.6328125" bestFit="1" customWidth="1"/>
    <col min="10" max="10" width="13.26953125" bestFit="1" customWidth="1"/>
  </cols>
  <sheetData>
    <row r="1" spans="1:10" x14ac:dyDescent="0.35">
      <c r="A1" t="s">
        <v>10</v>
      </c>
      <c r="B1">
        <v>51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5">
      <c r="A4" s="1">
        <v>0</v>
      </c>
      <c r="B4">
        <v>314.49</v>
      </c>
      <c r="C4">
        <v>768</v>
      </c>
      <c r="D4">
        <v>2.5579999999999998</v>
      </c>
      <c r="E4" s="3">
        <v>0.64</v>
      </c>
      <c r="F4" s="3">
        <v>9.85</v>
      </c>
      <c r="G4">
        <v>9.3770000000000007</v>
      </c>
      <c r="H4">
        <f>F4-G4</f>
        <v>0.47299999999999898</v>
      </c>
      <c r="I4">
        <f>2*(C4-51)/(D4*(1+E4))</f>
        <v>341.82574038406528</v>
      </c>
      <c r="J4">
        <f>E4*I4</f>
        <v>218.76847384580179</v>
      </c>
    </row>
    <row r="5" spans="1:10" x14ac:dyDescent="0.35">
      <c r="A5" s="1">
        <v>0.5</v>
      </c>
      <c r="B5">
        <v>274.23</v>
      </c>
      <c r="C5">
        <v>627</v>
      </c>
      <c r="D5">
        <v>2.056</v>
      </c>
      <c r="E5">
        <v>0.96699999999999997</v>
      </c>
      <c r="F5">
        <v>5.7859999999999996</v>
      </c>
      <c r="G5">
        <v>9.1649999999999991</v>
      </c>
      <c r="H5">
        <f>F5-G5</f>
        <v>-3.3789999999999996</v>
      </c>
      <c r="I5">
        <f>2*(C5-51)/(D5*(1+E5))</f>
        <v>284.85576209796267</v>
      </c>
      <c r="J5">
        <f>E5*I5</f>
        <v>275.45552194872988</v>
      </c>
    </row>
    <row r="6" spans="1:10" x14ac:dyDescent="0.35">
      <c r="A6" s="2">
        <v>1</v>
      </c>
      <c r="B6">
        <v>71.510000000000005</v>
      </c>
      <c r="C6">
        <v>292</v>
      </c>
      <c r="D6">
        <v>1.9239999999999999</v>
      </c>
      <c r="E6">
        <v>0.42099999999999999</v>
      </c>
      <c r="F6" s="3">
        <v>10</v>
      </c>
      <c r="G6">
        <v>5.3029999999999999</v>
      </c>
      <c r="H6">
        <f>F6-G6</f>
        <v>4.6970000000000001</v>
      </c>
      <c r="I6">
        <f>2*(C6-51)/(D6*(1+E6))</f>
        <v>176.29820585485609</v>
      </c>
      <c r="J6">
        <f>E6*I6</f>
        <v>74.221544664894409</v>
      </c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sortState xmlns:xlrd2="http://schemas.microsoft.com/office/spreadsheetml/2017/richdata2" ref="A4:J6">
    <sortCondition ref="A4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Carter</dc:creator>
  <cp:lastModifiedBy>Denzel Carter</cp:lastModifiedBy>
  <dcterms:created xsi:type="dcterms:W3CDTF">2025-08-04T14:22:12Z</dcterms:created>
  <dcterms:modified xsi:type="dcterms:W3CDTF">2025-08-05T17:27:19Z</dcterms:modified>
</cp:coreProperties>
</file>