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최종\출제유형04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구매자수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 l="1"/>
  <c r="J12" i="1"/>
  <c r="J11" i="1"/>
  <c r="J10" i="1"/>
  <c r="J9" i="1"/>
  <c r="J8" i="1"/>
  <c r="J7" i="1"/>
  <c r="J6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<sst xmlns="http://schemas.openxmlformats.org/spreadsheetml/2006/main" count="39" uniqueCount="37">
  <si>
    <t>상품코드</t>
    <phoneticPr fontId="1" type="noConversion"/>
  </si>
  <si>
    <t>상품명</t>
    <phoneticPr fontId="1" type="noConversion"/>
  </si>
  <si>
    <t>카테고리</t>
    <phoneticPr fontId="1" type="noConversion"/>
  </si>
  <si>
    <t>구매자수</t>
    <phoneticPr fontId="1" type="noConversion"/>
  </si>
  <si>
    <t>판매금액
(단위:원)</t>
    <phoneticPr fontId="1" type="noConversion"/>
  </si>
  <si>
    <t>재고량
(단위:EA)</t>
    <phoneticPr fontId="1" type="noConversion"/>
  </si>
  <si>
    <t>입고일</t>
    <phoneticPr fontId="1" type="noConversion"/>
  </si>
  <si>
    <t>재고순위</t>
    <phoneticPr fontId="1" type="noConversion"/>
  </si>
  <si>
    <t>비고</t>
    <phoneticPr fontId="1" type="noConversion"/>
  </si>
  <si>
    <t>HE-0012</t>
    <phoneticPr fontId="1" type="noConversion"/>
  </si>
  <si>
    <t>BO-2101</t>
    <phoneticPr fontId="1" type="noConversion"/>
  </si>
  <si>
    <t>PE-1005</t>
    <phoneticPr fontId="1" type="noConversion"/>
  </si>
  <si>
    <t>HE-0305</t>
    <phoneticPr fontId="1" type="noConversion"/>
  </si>
  <si>
    <t>BO-2043</t>
    <phoneticPr fontId="1" type="noConversion"/>
  </si>
  <si>
    <t>BO-2316</t>
    <phoneticPr fontId="1" type="noConversion"/>
  </si>
  <si>
    <t>PE-1138</t>
    <phoneticPr fontId="1" type="noConversion"/>
  </si>
  <si>
    <t>PE-1927</t>
    <phoneticPr fontId="1" type="noConversion"/>
  </si>
  <si>
    <t>욕창예방매트리스</t>
    <phoneticPr fontId="1" type="noConversion"/>
  </si>
  <si>
    <t>경량알루미늄 휠체어</t>
    <phoneticPr fontId="1" type="noConversion"/>
  </si>
  <si>
    <t>당뇨환자용 양파효소</t>
    <phoneticPr fontId="1" type="noConversion"/>
  </si>
  <si>
    <t>성인용보행기</t>
    <phoneticPr fontId="1" type="noConversion"/>
  </si>
  <si>
    <t>스틸통타이어 휠체어</t>
    <phoneticPr fontId="1" type="noConversion"/>
  </si>
  <si>
    <t>거상형 휠체어</t>
    <phoneticPr fontId="1" type="noConversion"/>
  </si>
  <si>
    <t>고단백 영양푸딩</t>
    <phoneticPr fontId="1" type="noConversion"/>
  </si>
  <si>
    <t>복지용구</t>
    <phoneticPr fontId="1" type="noConversion"/>
  </si>
  <si>
    <t>보장구</t>
    <phoneticPr fontId="1" type="noConversion"/>
  </si>
  <si>
    <t>환자식</t>
    <phoneticPr fontId="1" type="noConversion"/>
  </si>
  <si>
    <t>복지용구</t>
    <phoneticPr fontId="1" type="noConversion"/>
  </si>
  <si>
    <t>보장구</t>
    <phoneticPr fontId="1" type="noConversion"/>
  </si>
  <si>
    <t>보장구</t>
    <phoneticPr fontId="1" type="noConversion"/>
  </si>
  <si>
    <t>상품명</t>
    <phoneticPr fontId="1" type="noConversion"/>
  </si>
  <si>
    <t>구매자수</t>
    <phoneticPr fontId="1" type="noConversion"/>
  </si>
  <si>
    <t>환자식 판매금액(단위:원) 평균</t>
    <phoneticPr fontId="1" type="noConversion"/>
  </si>
  <si>
    <t>복지용구 구매자수 합계</t>
    <phoneticPr fontId="1" type="noConversion"/>
  </si>
  <si>
    <t>두 번째로 많은 구매자수</t>
    <phoneticPr fontId="1" type="noConversion"/>
  </si>
  <si>
    <t>고농축 영양식</t>
    <phoneticPr fontId="1" type="noConversion"/>
  </si>
  <si>
    <t>욕창예방매트리스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</si>
</sst>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right" vertical="center"/>
    </xf>
    <xf numFmtId="41" fontId="2" fillId="0" borderId="13" xfId="1" applyFont="1" applyBorder="1" applyAlignment="1">
      <alignment horizontal="right" vertical="center"/>
    </xf>
    <xf numFmtId="14" fontId="2" fillId="0" borderId="13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right" vertical="center"/>
    </xf>
    <xf numFmtId="41" fontId="2" fillId="0" borderId="11" xfId="1" applyFont="1" applyBorder="1" applyAlignment="1">
      <alignment horizontal="right" vertical="center"/>
    </xf>
    <xf numFmtId="14" fontId="2" fillId="0" borderId="11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337039</xdr:colOff>
      <xdr:row>2</xdr:row>
      <xdr:rowOff>227135</xdr:rowOff>
    </xdr:to>
    <xdr:sp macro="" textlink="">
      <xdr:nvSpPr>
        <xdr:cNvPr id="5" name="한쪽 모서리가 잘린 사각형 4"/>
        <xdr:cNvSpPr/>
      </xdr:nvSpPr>
      <xdr:spPr>
        <a:xfrm>
          <a:off x="124558" y="95250"/>
          <a:ext cx="4645269" cy="76200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실버상품 쇼핑몰 판매 현황</a:t>
          </a:r>
        </a:p>
      </xdr:txBody>
    </xdr:sp>
    <xdr:clientData/>
  </xdr:twoCellAnchor>
  <xdr:twoCellAnchor editAs="oneCell">
    <xdr:from>
      <xdr:col>7</xdr:col>
      <xdr:colOff>1</xdr:colOff>
      <xdr:row>0</xdr:row>
      <xdr:rowOff>117231</xdr:rowOff>
    </xdr:from>
    <xdr:to>
      <xdr:col>9</xdr:col>
      <xdr:colOff>762000</xdr:colOff>
      <xdr:row>2</xdr:row>
      <xdr:rowOff>234461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463" y="117231"/>
          <a:ext cx="2601056" cy="747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zoomScaleNormal="100" workbookViewId="0">
      <selection activeCell="B4" sqref="B4"/>
    </sheetView>
  </sheetViews>
  <sheetFormatPr defaultRowHeight="13.5" x14ac:dyDescent="0.3"/>
  <cols>
    <col min="1" max="1" width="1.625" style="1" customWidth="1"/>
    <col min="2" max="2" width="9.25" style="1" bestFit="1" customWidth="1"/>
    <col min="3" max="3" width="20" style="1" bestFit="1" customWidth="1"/>
    <col min="4" max="4" width="9" style="1" customWidth="1"/>
    <col min="5" max="5" width="9" style="1"/>
    <col min="6" max="6" width="10.125" style="1" bestFit="1" customWidth="1"/>
    <col min="7" max="7" width="9" style="1"/>
    <col min="8" max="8" width="15.125" style="1" customWidth="1"/>
    <col min="9" max="9" width="9" style="1"/>
    <col min="10" max="10" width="10.625" style="1" bestFit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3" t="s">
        <v>0</v>
      </c>
      <c r="C4" s="24" t="s">
        <v>1</v>
      </c>
      <c r="D4" s="24" t="s">
        <v>2</v>
      </c>
      <c r="E4" s="24" t="s">
        <v>3</v>
      </c>
      <c r="F4" s="25" t="s">
        <v>4</v>
      </c>
      <c r="G4" s="25" t="s">
        <v>5</v>
      </c>
      <c r="H4" s="24" t="s">
        <v>6</v>
      </c>
      <c r="I4" s="24" t="s">
        <v>7</v>
      </c>
      <c r="J4" s="26" t="s">
        <v>8</v>
      </c>
    </row>
    <row r="5" spans="2:10" ht="21.95" customHeight="1" x14ac:dyDescent="0.3">
      <c r="B5" s="11" t="s">
        <v>9</v>
      </c>
      <c r="C5" s="9" t="s">
        <v>17</v>
      </c>
      <c r="D5" s="9" t="s">
        <v>24</v>
      </c>
      <c r="E5" s="20">
        <v>989</v>
      </c>
      <c r="F5" s="21">
        <v>139000</v>
      </c>
      <c r="G5" s="21">
        <v>815</v>
      </c>
      <c r="H5" s="22">
        <v>43963</v>
      </c>
      <c r="I5" s="9" t="str">
        <f>IF(_xlfn.RANK.EQ(G5,$G$5:$G$12)&lt;=3,_xlfn.RANK.EQ(G5,$G$5:$G$12)&amp;"위","")</f>
        <v/>
      </c>
      <c r="J5" s="8" t="str">
        <f>REPT("★",E5/300)</f>
        <v>★★★</v>
      </c>
    </row>
    <row r="6" spans="2:10" ht="21.95" customHeight="1" x14ac:dyDescent="0.3">
      <c r="B6" s="6" t="s">
        <v>10</v>
      </c>
      <c r="C6" s="2" t="s">
        <v>18</v>
      </c>
      <c r="D6" s="2" t="s">
        <v>25</v>
      </c>
      <c r="E6" s="13">
        <v>887</v>
      </c>
      <c r="F6" s="14">
        <v>320000</v>
      </c>
      <c r="G6" s="14">
        <v>1232</v>
      </c>
      <c r="H6" s="3">
        <v>43850</v>
      </c>
      <c r="I6" s="9" t="str">
        <f t="shared" ref="I6:I12" si="0">IF(_xlfn.RANK.EQ(G6,$G$5:$G$12)&lt;=3,_xlfn.RANK.EQ(G6,$G$5:$G$12)&amp;"위","")</f>
        <v>3위</v>
      </c>
      <c r="J6" s="8" t="str">
        <f t="shared" ref="J6:J12" si="1">REPT("★",E6/300)</f>
        <v>★★</v>
      </c>
    </row>
    <row r="7" spans="2:10" ht="21.95" customHeight="1" x14ac:dyDescent="0.3">
      <c r="B7" s="6" t="s">
        <v>11</v>
      </c>
      <c r="C7" s="2" t="s">
        <v>19</v>
      </c>
      <c r="D7" s="2" t="s">
        <v>26</v>
      </c>
      <c r="E7" s="13">
        <v>1700</v>
      </c>
      <c r="F7" s="14">
        <v>53000</v>
      </c>
      <c r="G7" s="14">
        <v>2983</v>
      </c>
      <c r="H7" s="3">
        <v>44115</v>
      </c>
      <c r="I7" s="9" t="str">
        <f t="shared" si="0"/>
        <v>2위</v>
      </c>
      <c r="J7" s="8" t="str">
        <f t="shared" si="1"/>
        <v>★★★★★</v>
      </c>
    </row>
    <row r="8" spans="2:10" ht="21.95" customHeight="1" x14ac:dyDescent="0.3">
      <c r="B8" s="6" t="s">
        <v>12</v>
      </c>
      <c r="C8" s="2" t="s">
        <v>20</v>
      </c>
      <c r="D8" s="2" t="s">
        <v>27</v>
      </c>
      <c r="E8" s="13">
        <v>1480</v>
      </c>
      <c r="F8" s="14">
        <v>198000</v>
      </c>
      <c r="G8" s="14">
        <v>1141</v>
      </c>
      <c r="H8" s="3">
        <v>43915</v>
      </c>
      <c r="I8" s="9" t="str">
        <f t="shared" si="0"/>
        <v/>
      </c>
      <c r="J8" s="8" t="str">
        <f t="shared" si="1"/>
        <v>★★★★</v>
      </c>
    </row>
    <row r="9" spans="2:10" ht="21.95" customHeight="1" x14ac:dyDescent="0.3">
      <c r="B9" s="6" t="s">
        <v>13</v>
      </c>
      <c r="C9" s="2" t="s">
        <v>21</v>
      </c>
      <c r="D9" s="2" t="s">
        <v>28</v>
      </c>
      <c r="E9" s="13">
        <v>980</v>
      </c>
      <c r="F9" s="14">
        <v>197000</v>
      </c>
      <c r="G9" s="14">
        <v>1024</v>
      </c>
      <c r="H9" s="3">
        <v>43929</v>
      </c>
      <c r="I9" s="9" t="str">
        <f t="shared" si="0"/>
        <v/>
      </c>
      <c r="J9" s="8" t="str">
        <f t="shared" si="1"/>
        <v>★★★</v>
      </c>
    </row>
    <row r="10" spans="2:10" ht="21.95" customHeight="1" x14ac:dyDescent="0.3">
      <c r="B10" s="6" t="s">
        <v>14</v>
      </c>
      <c r="C10" s="2" t="s">
        <v>22</v>
      </c>
      <c r="D10" s="2" t="s">
        <v>29</v>
      </c>
      <c r="E10" s="13">
        <v>316</v>
      </c>
      <c r="F10" s="14">
        <v>380000</v>
      </c>
      <c r="G10" s="14">
        <v>684</v>
      </c>
      <c r="H10" s="3">
        <v>43903</v>
      </c>
      <c r="I10" s="9" t="str">
        <f t="shared" si="0"/>
        <v/>
      </c>
      <c r="J10" s="8" t="str">
        <f t="shared" si="1"/>
        <v>★</v>
      </c>
    </row>
    <row r="11" spans="2:10" ht="21.95" customHeight="1" x14ac:dyDescent="0.3">
      <c r="B11" s="6" t="s">
        <v>15</v>
      </c>
      <c r="C11" s="2" t="s">
        <v>23</v>
      </c>
      <c r="D11" s="2" t="s">
        <v>26</v>
      </c>
      <c r="E11" s="13">
        <v>1605</v>
      </c>
      <c r="F11" s="14">
        <v>99000</v>
      </c>
      <c r="G11" s="14">
        <v>827</v>
      </c>
      <c r="H11" s="3">
        <v>44094</v>
      </c>
      <c r="I11" s="9" t="str">
        <f t="shared" si="0"/>
        <v/>
      </c>
      <c r="J11" s="8" t="str">
        <f t="shared" si="1"/>
        <v>★★★★★</v>
      </c>
    </row>
    <row r="12" spans="2:10" ht="21.95" customHeight="1" thickBot="1" x14ac:dyDescent="0.35">
      <c r="B12" s="15" t="s">
        <v>16</v>
      </c>
      <c r="C12" s="16" t="s">
        <v>35</v>
      </c>
      <c r="D12" s="16" t="s">
        <v>26</v>
      </c>
      <c r="E12" s="17">
        <v>912</v>
      </c>
      <c r="F12" s="18">
        <v>12000</v>
      </c>
      <c r="G12" s="18">
        <v>3028</v>
      </c>
      <c r="H12" s="19">
        <v>44108</v>
      </c>
      <c r="I12" s="9" t="str">
        <f t="shared" si="0"/>
        <v>1위</v>
      </c>
      <c r="J12" s="8" t="str">
        <f t="shared" si="1"/>
        <v>★★★</v>
      </c>
    </row>
    <row r="13" spans="2:10" ht="21.95" customHeight="1" x14ac:dyDescent="0.3">
      <c r="B13" s="32" t="s">
        <v>32</v>
      </c>
      <c r="C13" s="27"/>
      <c r="D13" s="27"/>
      <c r="E13" s="4">
        <f>SUMIF(D5:D12,"환자식",F5:F12)/COUNTIF(D5:D12,"환자식")</f>
        <v>54666.666666666664</v>
      </c>
      <c r="F13" s="28"/>
      <c r="G13" s="27" t="s">
        <v>34</v>
      </c>
      <c r="H13" s="27"/>
      <c r="I13" s="27"/>
      <c r="J13" s="5">
        <f>LARGE(구매자수,2)</f>
        <v>1605</v>
      </c>
    </row>
    <row r="14" spans="2:10" ht="21.95" customHeight="1" thickBot="1" x14ac:dyDescent="0.35">
      <c r="B14" s="30" t="s">
        <v>33</v>
      </c>
      <c r="C14" s="31"/>
      <c r="D14" s="31"/>
      <c r="E14" s="10">
        <f>DSUM(B4:H12,E4,D4:D5)</f>
        <v>2469</v>
      </c>
      <c r="F14" s="29"/>
      <c r="G14" s="12" t="s">
        <v>30</v>
      </c>
      <c r="H14" s="10" t="s">
        <v>36</v>
      </c>
      <c r="I14" s="12" t="s">
        <v>31</v>
      </c>
      <c r="J14" s="7">
        <f>VLOOKUP(H14,C5:F12,3,0)</f>
        <v>989</v>
      </c>
    </row>
    <row r="19" ht="17.45" customHeight="1" x14ac:dyDescent="0.3"/>
    <row r="20" ht="39.950000000000003" customHeight="1" x14ac:dyDescent="0.3"/>
  </sheetData>
  <mergeCells count="4">
    <mergeCell ref="G13:I13"/>
    <mergeCell ref="F13:F14"/>
    <mergeCell ref="B14:D14"/>
    <mergeCell ref="B13:D13"/>
  </mergeCells>
  <phoneticPr fontId="1" type="noConversion"/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구매자수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2020-03-05T05:12:21Z</cp:lastPrinted>
  <dcterms:created xsi:type="dcterms:W3CDTF">2020-03-03T06:38:52Z</dcterms:created>
  <dcterms:modified xsi:type="dcterms:W3CDTF">2020-04-01T00:41:23Z</dcterms:modified>
</cp:coreProperties>
</file>