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시험직전 모의고사\"/>
    </mc:Choice>
  </mc:AlternateContent>
  <bookViews>
    <workbookView xWindow="-120" yWindow="-120" windowWidth="29040" windowHeight="15840"/>
  </bookViews>
  <sheets>
    <sheet name="제1작업" sheetId="1" r:id="rId1"/>
    <sheet name="제2작업" sheetId="2" r:id="rId2"/>
    <sheet name="제3작업" sheetId="3" r:id="rId3"/>
    <sheet name="제4작업" sheetId="1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소비전력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E13" i="1" l="1"/>
  <c r="H15" i="3"/>
  <c r="H10" i="3"/>
  <c r="H5" i="3"/>
  <c r="H17" i="3" s="1"/>
  <c r="C16" i="3"/>
  <c r="C11" i="3"/>
  <c r="C6" i="3"/>
  <c r="H11" i="2"/>
  <c r="I5" i="1"/>
  <c r="I6" i="1"/>
  <c r="I7" i="1"/>
  <c r="I8" i="1"/>
  <c r="I9" i="1"/>
  <c r="I10" i="1"/>
  <c r="I11" i="1"/>
  <c r="I12" i="1"/>
  <c r="E14" i="1"/>
  <c r="J13" i="1"/>
  <c r="J6" i="1"/>
  <c r="J5" i="1"/>
  <c r="J7" i="1"/>
  <c r="J8" i="1"/>
  <c r="J9" i="1"/>
  <c r="J10" i="1"/>
  <c r="J11" i="1"/>
  <c r="J12" i="1"/>
  <c r="C18" i="3" l="1"/>
</calcChain>
</file>

<file path=xl/sharedStrings.xml><?xml version="1.0" encoding="utf-8"?>
<sst xmlns="http://schemas.openxmlformats.org/spreadsheetml/2006/main" count="154" uniqueCount="50">
  <si>
    <t>전체 개수</t>
  </si>
  <si>
    <t>전체 평균</t>
  </si>
  <si>
    <t>제품코드</t>
  </si>
  <si>
    <t>제품코드</t>
    <phoneticPr fontId="2" type="noConversion"/>
  </si>
  <si>
    <t>삼별사</t>
  </si>
  <si>
    <t>소비전력
(kW)</t>
    <phoneticPr fontId="2" type="noConversion"/>
  </si>
  <si>
    <t>분류</t>
  </si>
  <si>
    <t>브랜드</t>
  </si>
  <si>
    <t>스탠드</t>
  </si>
  <si>
    <t>신일사</t>
  </si>
  <si>
    <t>이동</t>
  </si>
  <si>
    <t>벽걸이</t>
  </si>
  <si>
    <t>엘프사</t>
  </si>
  <si>
    <t>템피아</t>
  </si>
  <si>
    <t>무풍초절전</t>
  </si>
  <si>
    <t>인디캠핑콘</t>
  </si>
  <si>
    <t>무빙에어컨</t>
  </si>
  <si>
    <t>시원바람</t>
  </si>
  <si>
    <t>회오리바람</t>
  </si>
  <si>
    <t>성공전자</t>
  </si>
  <si>
    <t>위니스타워</t>
  </si>
  <si>
    <t>위터스월</t>
  </si>
  <si>
    <t>세계전자</t>
  </si>
  <si>
    <t>시원캐리어</t>
  </si>
  <si>
    <t>제품명</t>
    <phoneticPr fontId="2" type="noConversion"/>
  </si>
  <si>
    <t>AFF-119</t>
    <phoneticPr fontId="2" type="noConversion"/>
  </si>
  <si>
    <t>SPV-221</t>
    <phoneticPr fontId="2" type="noConversion"/>
  </si>
  <si>
    <t>SMA-319</t>
    <phoneticPr fontId="2" type="noConversion"/>
  </si>
  <si>
    <t>CSV-421</t>
    <phoneticPr fontId="2" type="noConversion"/>
  </si>
  <si>
    <t>EPV-120</t>
    <phoneticPr fontId="2" type="noConversion"/>
  </si>
  <si>
    <t>WRV-220</t>
    <phoneticPr fontId="2" type="noConversion"/>
  </si>
  <si>
    <t>TPA-322</t>
    <phoneticPr fontId="2" type="noConversion"/>
  </si>
  <si>
    <t>SWE-120</t>
    <phoneticPr fontId="2" type="noConversion"/>
  </si>
  <si>
    <t>비고</t>
    <phoneticPr fontId="2" type="noConversion"/>
  </si>
  <si>
    <t>두 번째로 높은 소비전력(kW)</t>
    <phoneticPr fontId="2" type="noConversion"/>
  </si>
  <si>
    <t>스탠드 개수</t>
  </si>
  <si>
    <t>벽걸이 개수</t>
  </si>
  <si>
    <t>이동 개수</t>
  </si>
  <si>
    <t>스탠드 평균</t>
  </si>
  <si>
    <t>벽걸이 평균</t>
  </si>
  <si>
    <t>이동 평균</t>
  </si>
  <si>
    <t>SPV-221</t>
  </si>
  <si>
    <t>벽걸이</t>
    <phoneticPr fontId="2" type="noConversion"/>
  </si>
  <si>
    <t>&lt;=2</t>
    <phoneticPr fontId="2" type="noConversion"/>
  </si>
  <si>
    <t>냉방능력</t>
    <phoneticPr fontId="2" type="noConversion"/>
  </si>
  <si>
    <t>가격
(단위:원)</t>
    <phoneticPr fontId="2" type="noConversion"/>
  </si>
  <si>
    <t>스탠드형 최소 가격(단위:원)</t>
    <phoneticPr fontId="2" type="noConversion"/>
  </si>
  <si>
    <t>순위</t>
    <phoneticPr fontId="2" type="noConversion"/>
  </si>
  <si>
    <t>이동형 제품의 소비전력(kW) 평균</t>
    <phoneticPr fontId="2" type="noConversion"/>
  </si>
  <si>
    <t>성공전자의 냉방능력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</si>
</sst>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* #,##0.00_-;\-* #,##0.00_-;_-* &quot;-&quot;_-;_-@_-"/>
    <numFmt numFmtId="177" formatCode="#,##0\W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1" fontId="3" fillId="0" borderId="1" xfId="1" applyFont="1" applyBorder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41" fontId="3" fillId="0" borderId="3" xfId="1" applyFont="1" applyBorder="1">
      <alignment vertical="center"/>
    </xf>
    <xf numFmtId="41" fontId="3" fillId="0" borderId="7" xfId="1" applyFont="1" applyBorder="1">
      <alignment vertical="center"/>
    </xf>
    <xf numFmtId="41" fontId="3" fillId="0" borderId="7" xfId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6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41" fontId="3" fillId="0" borderId="0" xfId="1" applyFont="1" applyBorder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 wrapText="1"/>
    </xf>
    <xf numFmtId="176" fontId="3" fillId="0" borderId="3" xfId="1" applyNumberFormat="1" applyFont="1" applyBorder="1">
      <alignment vertical="center"/>
    </xf>
    <xf numFmtId="176" fontId="3" fillId="0" borderId="1" xfId="1" applyNumberFormat="1" applyFont="1" applyBorder="1">
      <alignment vertical="center"/>
    </xf>
    <xf numFmtId="176" fontId="3" fillId="0" borderId="7" xfId="1" applyNumberFormat="1" applyFont="1" applyBorder="1">
      <alignment vertical="center"/>
    </xf>
    <xf numFmtId="41" fontId="3" fillId="0" borderId="8" xfId="1" applyFont="1" applyBorder="1" applyAlignment="1">
      <alignment horizontal="center" vertical="center"/>
    </xf>
    <xf numFmtId="177" fontId="3" fillId="0" borderId="3" xfId="1" applyNumberFormat="1" applyFont="1" applyBorder="1">
      <alignment vertical="center"/>
    </xf>
    <xf numFmtId="177" fontId="3" fillId="0" borderId="1" xfId="1" applyNumberFormat="1" applyFont="1" applyBorder="1">
      <alignment vertical="center"/>
    </xf>
    <xf numFmtId="177" fontId="3" fillId="0" borderId="7" xfId="1" applyNumberFormat="1" applyFont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7" fontId="3" fillId="0" borderId="0" xfId="1" applyNumberFormat="1" applyFont="1" applyBorder="1">
      <alignment vertical="center"/>
    </xf>
    <xf numFmtId="176" fontId="3" fillId="0" borderId="0" xfId="1" applyNumberFormat="1" applyFont="1" applyBorder="1">
      <alignment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177" fontId="3" fillId="0" borderId="13" xfId="1" applyNumberFormat="1" applyFont="1" applyBorder="1">
      <alignment vertical="center"/>
    </xf>
    <xf numFmtId="176" fontId="3" fillId="0" borderId="13" xfId="1" applyNumberFormat="1" applyFont="1" applyBorder="1">
      <alignment vertical="center"/>
    </xf>
    <xf numFmtId="41" fontId="3" fillId="0" borderId="13" xfId="1" applyFont="1" applyBorder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right" vertical="center"/>
    </xf>
    <xf numFmtId="0" fontId="3" fillId="0" borderId="17" xfId="0" applyNumberFormat="1" applyFont="1" applyBorder="1" applyAlignment="1">
      <alignment horizontal="center" vertical="center"/>
    </xf>
    <xf numFmtId="176" fontId="3" fillId="0" borderId="4" xfId="1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colors>
    <mruColors>
      <color rgb="FF008AF2"/>
      <color rgb="FFF09456"/>
      <color rgb="FFF3AA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 b="1"/>
              <a:t>스탠드 및 벽걸이 에어컨 비교</a:t>
            </a: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가격(단위:원)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F3-48B2-9672-68FDB57046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(제1작업!$C$5:$C$6,제1작업!$C$8:$C$11)</c:f>
              <c:strCache>
                <c:ptCount val="6"/>
                <c:pt idx="0">
                  <c:v>시원바람</c:v>
                </c:pt>
                <c:pt idx="1">
                  <c:v>무풍초절전</c:v>
                </c:pt>
                <c:pt idx="2">
                  <c:v>시원캐리어</c:v>
                </c:pt>
                <c:pt idx="3">
                  <c:v>위니스타워</c:v>
                </c:pt>
                <c:pt idx="4">
                  <c:v>회오리바람</c:v>
                </c:pt>
                <c:pt idx="5">
                  <c:v>위터스월</c:v>
                </c:pt>
              </c:strCache>
            </c:strRef>
          </c:cat>
          <c:val>
            <c:numRef>
              <c:f>(제1작업!$H$5:$H$6,제1작업!$H$8:$H$11)</c:f>
              <c:numCache>
                <c:formatCode>_(* #,##0_);_(* \(#,##0\);_(* "-"_);_(@_)</c:formatCode>
                <c:ptCount val="6"/>
                <c:pt idx="0">
                  <c:v>979830</c:v>
                </c:pt>
                <c:pt idx="1">
                  <c:v>826620</c:v>
                </c:pt>
                <c:pt idx="2">
                  <c:v>407570</c:v>
                </c:pt>
                <c:pt idx="3">
                  <c:v>1029270</c:v>
                </c:pt>
                <c:pt idx="4">
                  <c:v>769350</c:v>
                </c:pt>
                <c:pt idx="5">
                  <c:v>853020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3-48B2-9672-68FDB570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13046176"/>
        <c:axId val="1113047840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냉방능력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(제1작업!$C$5:$C$6,제1작업!$C$8:$C$11)</c:f>
              <c:strCache>
                <c:ptCount val="6"/>
                <c:pt idx="0">
                  <c:v>시원바람</c:v>
                </c:pt>
                <c:pt idx="1">
                  <c:v>무풍초절전</c:v>
                </c:pt>
                <c:pt idx="2">
                  <c:v>시원캐리어</c:v>
                </c:pt>
                <c:pt idx="3">
                  <c:v>위니스타워</c:v>
                </c:pt>
                <c:pt idx="4">
                  <c:v>회오리바람</c:v>
                </c:pt>
                <c:pt idx="5">
                  <c:v>위터스월</c:v>
                </c:pt>
              </c:strCache>
            </c:strRef>
          </c:cat>
          <c:val>
            <c:numRef>
              <c:f>(제1작업!$F$5:$F$6,제1작업!$F$8:$F$11)</c:f>
              <c:numCache>
                <c:formatCode>#,##0\W</c:formatCode>
                <c:ptCount val="6"/>
                <c:pt idx="0">
                  <c:v>6900</c:v>
                </c:pt>
                <c:pt idx="1">
                  <c:v>6450</c:v>
                </c:pt>
                <c:pt idx="2">
                  <c:v>6550</c:v>
                </c:pt>
                <c:pt idx="3">
                  <c:v>6500</c:v>
                </c:pt>
                <c:pt idx="4">
                  <c:v>6400</c:v>
                </c:pt>
                <c:pt idx="5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3-48B2-9672-68FDB570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426832"/>
        <c:axId val="924427248"/>
      </c:lineChart>
      <c:catAx>
        <c:axId val="11130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13047840"/>
        <c:crosses val="autoZero"/>
        <c:auto val="1"/>
        <c:lblAlgn val="ctr"/>
        <c:lblOffset val="100"/>
        <c:noMultiLvlLbl val="0"/>
      </c:catAx>
      <c:valAx>
        <c:axId val="11130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13046176"/>
        <c:crosses val="autoZero"/>
        <c:crossBetween val="between"/>
      </c:valAx>
      <c:valAx>
        <c:axId val="924427248"/>
        <c:scaling>
          <c:orientation val="minMax"/>
        </c:scaling>
        <c:delete val="0"/>
        <c:axPos val="r"/>
        <c:numFmt formatCode="#,##0\W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924426832"/>
        <c:crosses val="max"/>
        <c:crossBetween val="between"/>
        <c:majorUnit val="300"/>
      </c:valAx>
      <c:catAx>
        <c:axId val="924426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442724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0</xdr:row>
      <xdr:rowOff>117475</xdr:rowOff>
    </xdr:from>
    <xdr:to>
      <xdr:col>6</xdr:col>
      <xdr:colOff>355599</xdr:colOff>
      <xdr:row>2</xdr:row>
      <xdr:rowOff>165100</xdr:rowOff>
    </xdr:to>
    <xdr:sp macro="" textlink="">
      <xdr:nvSpPr>
        <xdr:cNvPr id="5" name="사각형: 잘린 위쪽 모서리 4">
          <a:extLst>
            <a:ext uri="{FF2B5EF4-FFF2-40B4-BE49-F238E27FC236}">
              <a16:creationId xmlns:a16="http://schemas.microsoft.com/office/drawing/2014/main" id="{FE8ED7EB-AC63-4419-A98C-1CAB8EEA3CD9}"/>
            </a:ext>
          </a:extLst>
        </xdr:cNvPr>
        <xdr:cNvSpPr/>
      </xdr:nvSpPr>
      <xdr:spPr>
        <a:xfrm>
          <a:off x="127000" y="117475"/>
          <a:ext cx="4781549" cy="619125"/>
        </a:xfrm>
        <a:prstGeom prst="snip2Same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동일 냉방면적 에어컨 비교</a:t>
          </a:r>
        </a:p>
      </xdr:txBody>
    </xdr:sp>
    <xdr:clientData/>
  </xdr:twoCellAnchor>
  <xdr:twoCellAnchor editAs="oneCell">
    <xdr:from>
      <xdr:col>7</xdr:col>
      <xdr:colOff>0</xdr:colOff>
      <xdr:row>0</xdr:row>
      <xdr:rowOff>63500</xdr:rowOff>
    </xdr:from>
    <xdr:to>
      <xdr:col>9</xdr:col>
      <xdr:colOff>819149</xdr:colOff>
      <xdr:row>2</xdr:row>
      <xdr:rowOff>196850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DEDB843-1E6A-4B7A-AAB4-E166390F8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63500"/>
          <a:ext cx="2743199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C2553B8-5B0A-59F3-CE5D-209004872F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0.27018</cdr:x>
      <cdr:y>0.20907</cdr:y>
    </cdr:from>
    <cdr:to>
      <cdr:x>0.4061</cdr:x>
      <cdr:y>0.28955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5A7F3AA8-823C-F920-91B5-B20E18501B2E}"/>
            </a:ext>
          </a:extLst>
        </cdr:cNvPr>
        <cdr:cNvSpPr/>
      </cdr:nvSpPr>
      <cdr:spPr>
        <a:xfrm xmlns:a="http://schemas.openxmlformats.org/drawingml/2006/main">
          <a:off x="2514599" y="1271587"/>
          <a:ext cx="1264954" cy="489499"/>
        </a:xfrm>
        <a:prstGeom xmlns:a="http://schemas.openxmlformats.org/drawingml/2006/main" prst="wedgeRoundRectCallout">
          <a:avLst>
            <a:gd name="adj1" fmla="val -17839"/>
            <a:gd name="adj2" fmla="val 96266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전년도 히트상품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workbookViewId="0">
      <selection activeCell="L12" sqref="L12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5.625" style="1" customWidth="1"/>
    <col min="4" max="4" width="10.125" style="1" customWidth="1"/>
    <col min="5" max="5" width="11.375" style="1" bestFit="1" customWidth="1"/>
    <col min="6" max="6" width="9.75" style="1" customWidth="1"/>
    <col min="7" max="7" width="11.5" style="1" customWidth="1"/>
    <col min="8" max="8" width="13.75" style="1" bestFit="1" customWidth="1"/>
    <col min="9" max="9" width="11.5" style="1" customWidth="1"/>
    <col min="10" max="10" width="10.75" style="1" customWidth="1"/>
    <col min="11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27.75" thickBot="1" x14ac:dyDescent="0.35">
      <c r="B4" s="44" t="s">
        <v>2</v>
      </c>
      <c r="C4" s="45" t="s">
        <v>24</v>
      </c>
      <c r="D4" s="45" t="s">
        <v>6</v>
      </c>
      <c r="E4" s="45" t="s">
        <v>7</v>
      </c>
      <c r="F4" s="46" t="s">
        <v>44</v>
      </c>
      <c r="G4" s="46" t="s">
        <v>5</v>
      </c>
      <c r="H4" s="46" t="s">
        <v>45</v>
      </c>
      <c r="I4" s="46" t="s">
        <v>47</v>
      </c>
      <c r="J4" s="47" t="s">
        <v>33</v>
      </c>
    </row>
    <row r="5" spans="2:10" ht="18.75" customHeight="1" x14ac:dyDescent="0.3">
      <c r="B5" s="17" t="s">
        <v>26</v>
      </c>
      <c r="C5" s="18" t="s">
        <v>17</v>
      </c>
      <c r="D5" s="18" t="s">
        <v>8</v>
      </c>
      <c r="E5" s="18" t="s">
        <v>19</v>
      </c>
      <c r="F5" s="29">
        <v>6900</v>
      </c>
      <c r="G5" s="25">
        <v>2.1</v>
      </c>
      <c r="H5" s="7">
        <v>979830</v>
      </c>
      <c r="I5" s="11" t="str">
        <f t="shared" ref="I5:I12" si="0">_xlfn.RANK.EQ(F5,$F$5:$F$12)&amp;"위"</f>
        <v>1위</v>
      </c>
      <c r="J5" s="10" t="str">
        <f>IF(MID(B5,5,1)="1","초절전",IF(MID(B5,5,1)="2","인버터","기타"))</f>
        <v>인버터</v>
      </c>
    </row>
    <row r="6" spans="2:10" ht="18.75" customHeight="1" x14ac:dyDescent="0.3">
      <c r="B6" s="19" t="s">
        <v>25</v>
      </c>
      <c r="C6" s="20" t="s">
        <v>14</v>
      </c>
      <c r="D6" s="20" t="s">
        <v>8</v>
      </c>
      <c r="E6" s="20" t="s">
        <v>4</v>
      </c>
      <c r="F6" s="30">
        <v>6450</v>
      </c>
      <c r="G6" s="26">
        <v>1.88</v>
      </c>
      <c r="H6" s="3">
        <v>826620</v>
      </c>
      <c r="I6" s="12" t="str">
        <f t="shared" si="0"/>
        <v>5위</v>
      </c>
      <c r="J6" s="13" t="str">
        <f t="shared" ref="J6:J12" si="1">IF(MID(B6,5,1)="1","초절전",IF(MID(B6,5,1)="2","인버터","기타"))</f>
        <v>초절전</v>
      </c>
    </row>
    <row r="7" spans="2:10" ht="18.75" customHeight="1" x14ac:dyDescent="0.3">
      <c r="B7" s="19" t="s">
        <v>27</v>
      </c>
      <c r="C7" s="20" t="s">
        <v>16</v>
      </c>
      <c r="D7" s="20" t="s">
        <v>10</v>
      </c>
      <c r="E7" s="20" t="s">
        <v>9</v>
      </c>
      <c r="F7" s="30">
        <v>6162</v>
      </c>
      <c r="G7" s="26">
        <v>2.2000000000000002</v>
      </c>
      <c r="H7" s="3">
        <v>1597970</v>
      </c>
      <c r="I7" s="12" t="str">
        <f t="shared" si="0"/>
        <v>7위</v>
      </c>
      <c r="J7" s="13" t="str">
        <f t="shared" si="1"/>
        <v>기타</v>
      </c>
    </row>
    <row r="8" spans="2:10" ht="18.75" customHeight="1" x14ac:dyDescent="0.3">
      <c r="B8" s="19" t="s">
        <v>28</v>
      </c>
      <c r="C8" s="20" t="s">
        <v>23</v>
      </c>
      <c r="D8" s="20" t="s">
        <v>11</v>
      </c>
      <c r="E8" s="20" t="s">
        <v>22</v>
      </c>
      <c r="F8" s="30">
        <v>6550</v>
      </c>
      <c r="G8" s="26">
        <v>2.25</v>
      </c>
      <c r="H8" s="3">
        <v>407570</v>
      </c>
      <c r="I8" s="12" t="str">
        <f t="shared" si="0"/>
        <v>2위</v>
      </c>
      <c r="J8" s="13" t="str">
        <f t="shared" si="1"/>
        <v>기타</v>
      </c>
    </row>
    <row r="9" spans="2:10" ht="18.75" customHeight="1" x14ac:dyDescent="0.3">
      <c r="B9" s="19" t="s">
        <v>29</v>
      </c>
      <c r="C9" s="20" t="s">
        <v>20</v>
      </c>
      <c r="D9" s="20" t="s">
        <v>8</v>
      </c>
      <c r="E9" s="20" t="s">
        <v>19</v>
      </c>
      <c r="F9" s="30">
        <v>6500</v>
      </c>
      <c r="G9" s="26">
        <v>2.1</v>
      </c>
      <c r="H9" s="3">
        <v>1029270</v>
      </c>
      <c r="I9" s="12" t="str">
        <f t="shared" si="0"/>
        <v>3위</v>
      </c>
      <c r="J9" s="13" t="str">
        <f t="shared" si="1"/>
        <v>초절전</v>
      </c>
    </row>
    <row r="10" spans="2:10" ht="18.75" customHeight="1" x14ac:dyDescent="0.3">
      <c r="B10" s="19" t="s">
        <v>32</v>
      </c>
      <c r="C10" s="20" t="s">
        <v>18</v>
      </c>
      <c r="D10" s="20" t="s">
        <v>11</v>
      </c>
      <c r="E10" s="20" t="s">
        <v>12</v>
      </c>
      <c r="F10" s="30">
        <v>6400</v>
      </c>
      <c r="G10" s="26">
        <v>2.0099999999999998</v>
      </c>
      <c r="H10" s="3">
        <v>769350</v>
      </c>
      <c r="I10" s="12" t="str">
        <f t="shared" si="0"/>
        <v>6위</v>
      </c>
      <c r="J10" s="13" t="str">
        <f t="shared" si="1"/>
        <v>초절전</v>
      </c>
    </row>
    <row r="11" spans="2:10" ht="18.75" customHeight="1" x14ac:dyDescent="0.3">
      <c r="B11" s="19" t="s">
        <v>30</v>
      </c>
      <c r="C11" s="20" t="s">
        <v>21</v>
      </c>
      <c r="D11" s="20" t="s">
        <v>11</v>
      </c>
      <c r="E11" s="20" t="s">
        <v>19</v>
      </c>
      <c r="F11" s="30">
        <v>6500</v>
      </c>
      <c r="G11" s="26">
        <v>2.14</v>
      </c>
      <c r="H11" s="3">
        <v>853020</v>
      </c>
      <c r="I11" s="12" t="str">
        <f t="shared" si="0"/>
        <v>3위</v>
      </c>
      <c r="J11" s="13" t="str">
        <f t="shared" si="1"/>
        <v>인버터</v>
      </c>
    </row>
    <row r="12" spans="2:10" ht="18.75" customHeight="1" thickBot="1" x14ac:dyDescent="0.35">
      <c r="B12" s="21" t="s">
        <v>31</v>
      </c>
      <c r="C12" s="22" t="s">
        <v>15</v>
      </c>
      <c r="D12" s="22" t="s">
        <v>10</v>
      </c>
      <c r="E12" s="22" t="s">
        <v>13</v>
      </c>
      <c r="F12" s="31">
        <v>6162</v>
      </c>
      <c r="G12" s="27">
        <v>2.4</v>
      </c>
      <c r="H12" s="8">
        <v>1480000</v>
      </c>
      <c r="I12" s="14" t="str">
        <f t="shared" si="0"/>
        <v>7위</v>
      </c>
      <c r="J12" s="15" t="str">
        <f t="shared" si="1"/>
        <v>기타</v>
      </c>
    </row>
    <row r="13" spans="2:10" ht="18.75" customHeight="1" x14ac:dyDescent="0.3">
      <c r="B13" s="48" t="s">
        <v>48</v>
      </c>
      <c r="C13" s="49"/>
      <c r="D13" s="49"/>
      <c r="E13" s="50">
        <f>SUMIF(D5:D12,"이동",G5:G12)/COUNTIF(D5:D12,"이동")</f>
        <v>2.2999999999999998</v>
      </c>
      <c r="F13" s="51"/>
      <c r="G13" s="49" t="s">
        <v>34</v>
      </c>
      <c r="H13" s="49"/>
      <c r="I13" s="49"/>
      <c r="J13" s="52">
        <f>LARGE(소비전력,2)</f>
        <v>2.25</v>
      </c>
    </row>
    <row r="14" spans="2:10" ht="18.75" customHeight="1" thickBot="1" x14ac:dyDescent="0.35">
      <c r="B14" s="53" t="s">
        <v>46</v>
      </c>
      <c r="C14" s="54"/>
      <c r="D14" s="54"/>
      <c r="E14" s="9">
        <f>DMIN(B4:H12,7,D4:D5)</f>
        <v>826620</v>
      </c>
      <c r="F14" s="55"/>
      <c r="G14" s="23" t="s">
        <v>3</v>
      </c>
      <c r="H14" s="22" t="s">
        <v>41</v>
      </c>
      <c r="I14" s="24" t="s">
        <v>44</v>
      </c>
      <c r="J14" s="28">
        <f>VLOOKUP(H14,B5:H12,5,0)</f>
        <v>6900</v>
      </c>
    </row>
    <row r="21" spans="6:6" x14ac:dyDescent="0.3">
      <c r="F21" s="42"/>
    </row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2" priority="1">
      <formula>$G5&lt;=2.1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G28" sqref="G28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5.625" style="1" customWidth="1"/>
    <col min="4" max="4" width="10.125" style="1" customWidth="1"/>
    <col min="5" max="5" width="11.375" style="1" bestFit="1" customWidth="1"/>
    <col min="6" max="6" width="9.75" style="1" customWidth="1"/>
    <col min="7" max="7" width="10" style="1" customWidth="1"/>
    <col min="8" max="8" width="13.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4" t="s">
        <v>2</v>
      </c>
      <c r="C2" s="5" t="s">
        <v>24</v>
      </c>
      <c r="D2" s="5" t="s">
        <v>6</v>
      </c>
      <c r="E2" s="5" t="s">
        <v>7</v>
      </c>
      <c r="F2" s="6" t="s">
        <v>44</v>
      </c>
      <c r="G2" s="6" t="s">
        <v>5</v>
      </c>
      <c r="H2" s="6" t="s">
        <v>45</v>
      </c>
    </row>
    <row r="3" spans="2:8" x14ac:dyDescent="0.3">
      <c r="B3" s="17" t="s">
        <v>26</v>
      </c>
      <c r="C3" s="18" t="s">
        <v>17</v>
      </c>
      <c r="D3" s="18" t="s">
        <v>8</v>
      </c>
      <c r="E3" s="18" t="s">
        <v>19</v>
      </c>
      <c r="F3" s="29">
        <v>6902.0000000000009</v>
      </c>
      <c r="G3" s="25">
        <v>2.1</v>
      </c>
      <c r="H3" s="7">
        <v>979830</v>
      </c>
    </row>
    <row r="4" spans="2:8" x14ac:dyDescent="0.3">
      <c r="B4" s="19" t="s">
        <v>25</v>
      </c>
      <c r="C4" s="20" t="s">
        <v>14</v>
      </c>
      <c r="D4" s="20" t="s">
        <v>8</v>
      </c>
      <c r="E4" s="20" t="s">
        <v>4</v>
      </c>
      <c r="F4" s="30">
        <v>6450</v>
      </c>
      <c r="G4" s="26">
        <v>1.88</v>
      </c>
      <c r="H4" s="3">
        <v>826620</v>
      </c>
    </row>
    <row r="5" spans="2:8" x14ac:dyDescent="0.3">
      <c r="B5" s="19" t="s">
        <v>27</v>
      </c>
      <c r="C5" s="20" t="s">
        <v>16</v>
      </c>
      <c r="D5" s="20" t="s">
        <v>10</v>
      </c>
      <c r="E5" s="20" t="s">
        <v>9</v>
      </c>
      <c r="F5" s="30">
        <v>6162</v>
      </c>
      <c r="G5" s="26">
        <v>2.2000000000000002</v>
      </c>
      <c r="H5" s="3">
        <v>1597970</v>
      </c>
    </row>
    <row r="6" spans="2:8" x14ac:dyDescent="0.3">
      <c r="B6" s="19" t="s">
        <v>28</v>
      </c>
      <c r="C6" s="20" t="s">
        <v>23</v>
      </c>
      <c r="D6" s="20" t="s">
        <v>11</v>
      </c>
      <c r="E6" s="20" t="s">
        <v>22</v>
      </c>
      <c r="F6" s="30">
        <v>6550</v>
      </c>
      <c r="G6" s="26">
        <v>2.25</v>
      </c>
      <c r="H6" s="3">
        <v>407570</v>
      </c>
    </row>
    <row r="7" spans="2:8" x14ac:dyDescent="0.3">
      <c r="B7" s="19" t="s">
        <v>29</v>
      </c>
      <c r="C7" s="20" t="s">
        <v>20</v>
      </c>
      <c r="D7" s="20" t="s">
        <v>8</v>
      </c>
      <c r="E7" s="20" t="s">
        <v>19</v>
      </c>
      <c r="F7" s="30">
        <v>6500</v>
      </c>
      <c r="G7" s="26">
        <v>2.1</v>
      </c>
      <c r="H7" s="3">
        <v>1029270</v>
      </c>
    </row>
    <row r="8" spans="2:8" x14ac:dyDescent="0.3">
      <c r="B8" s="19" t="s">
        <v>32</v>
      </c>
      <c r="C8" s="20" t="s">
        <v>18</v>
      </c>
      <c r="D8" s="20" t="s">
        <v>11</v>
      </c>
      <c r="E8" s="20" t="s">
        <v>12</v>
      </c>
      <c r="F8" s="30">
        <v>6400</v>
      </c>
      <c r="G8" s="26">
        <v>2.0099999999999998</v>
      </c>
      <c r="H8" s="3">
        <v>769350</v>
      </c>
    </row>
    <row r="9" spans="2:8" x14ac:dyDescent="0.3">
      <c r="B9" s="19" t="s">
        <v>30</v>
      </c>
      <c r="C9" s="20" t="s">
        <v>21</v>
      </c>
      <c r="D9" s="20" t="s">
        <v>11</v>
      </c>
      <c r="E9" s="20" t="s">
        <v>19</v>
      </c>
      <c r="F9" s="30">
        <v>6500</v>
      </c>
      <c r="G9" s="26">
        <v>2.14</v>
      </c>
      <c r="H9" s="3">
        <v>853020</v>
      </c>
    </row>
    <row r="10" spans="2:8" x14ac:dyDescent="0.3">
      <c r="B10" s="37" t="s">
        <v>31</v>
      </c>
      <c r="C10" s="38" t="s">
        <v>15</v>
      </c>
      <c r="D10" s="38" t="s">
        <v>10</v>
      </c>
      <c r="E10" s="38" t="s">
        <v>13</v>
      </c>
      <c r="F10" s="39">
        <v>6162</v>
      </c>
      <c r="G10" s="40">
        <v>2.4</v>
      </c>
      <c r="H10" s="41">
        <v>1480000</v>
      </c>
    </row>
    <row r="11" spans="2:8" x14ac:dyDescent="0.3">
      <c r="B11" s="43" t="s">
        <v>49</v>
      </c>
      <c r="C11" s="43"/>
      <c r="D11" s="43"/>
      <c r="E11" s="43"/>
      <c r="F11" s="43"/>
      <c r="G11" s="43"/>
      <c r="H11" s="2">
        <f>DAVERAGE(B2:H10,F2,E2:E3)</f>
        <v>6634</v>
      </c>
    </row>
    <row r="13" spans="2:8" ht="14.25" thickBot="1" x14ac:dyDescent="0.35"/>
    <row r="14" spans="2:8" ht="27" x14ac:dyDescent="0.3">
      <c r="B14" s="5" t="s">
        <v>6</v>
      </c>
      <c r="C14" s="6" t="s">
        <v>5</v>
      </c>
    </row>
    <row r="15" spans="2:8" x14ac:dyDescent="0.3">
      <c r="B15" s="1" t="s">
        <v>42</v>
      </c>
    </row>
    <row r="16" spans="2:8" x14ac:dyDescent="0.3">
      <c r="C16" s="1" t="s">
        <v>43</v>
      </c>
    </row>
    <row r="17" spans="2:5" ht="14.25" thickBot="1" x14ac:dyDescent="0.35"/>
    <row r="18" spans="2:5" ht="27" x14ac:dyDescent="0.3">
      <c r="B18" s="5" t="s">
        <v>24</v>
      </c>
      <c r="C18" s="5" t="s">
        <v>6</v>
      </c>
      <c r="D18" s="5" t="s">
        <v>7</v>
      </c>
      <c r="E18" s="6" t="s">
        <v>45</v>
      </c>
    </row>
    <row r="19" spans="2:5" x14ac:dyDescent="0.3">
      <c r="B19" s="20" t="s">
        <v>14</v>
      </c>
      <c r="C19" s="20" t="s">
        <v>8</v>
      </c>
      <c r="D19" s="20" t="s">
        <v>4</v>
      </c>
      <c r="E19" s="3">
        <v>826620</v>
      </c>
    </row>
    <row r="20" spans="2:5" x14ac:dyDescent="0.3">
      <c r="B20" s="20" t="s">
        <v>23</v>
      </c>
      <c r="C20" s="20" t="s">
        <v>11</v>
      </c>
      <c r="D20" s="20" t="s">
        <v>22</v>
      </c>
      <c r="E20" s="3">
        <v>407570</v>
      </c>
    </row>
    <row r="21" spans="2:5" x14ac:dyDescent="0.3">
      <c r="B21" s="20" t="s">
        <v>18</v>
      </c>
      <c r="C21" s="20" t="s">
        <v>11</v>
      </c>
      <c r="D21" s="20" t="s">
        <v>12</v>
      </c>
      <c r="E21" s="3">
        <v>769350</v>
      </c>
    </row>
    <row r="22" spans="2:5" x14ac:dyDescent="0.3">
      <c r="B22" s="20" t="s">
        <v>21</v>
      </c>
      <c r="C22" s="20" t="s">
        <v>11</v>
      </c>
      <c r="D22" s="20" t="s">
        <v>19</v>
      </c>
      <c r="E22" s="3">
        <v>853020</v>
      </c>
    </row>
  </sheetData>
  <mergeCells count="1">
    <mergeCell ref="B11:G11"/>
  </mergeCells>
  <phoneticPr fontId="2" type="noConversion"/>
  <conditionalFormatting sqref="B3:H10">
    <cfRule type="expression" dxfId="1" priority="2">
      <formula>$G3&lt;=2.1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G31" sqref="G31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5.625" style="1" customWidth="1"/>
    <col min="4" max="4" width="12.75" style="1" bestFit="1" customWidth="1"/>
    <col min="5" max="5" width="11.375" style="1" bestFit="1" customWidth="1"/>
    <col min="6" max="6" width="9.75" style="1" customWidth="1"/>
    <col min="7" max="7" width="11.5" style="1" customWidth="1"/>
    <col min="8" max="8" width="13.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4" t="s">
        <v>2</v>
      </c>
      <c r="C2" s="5" t="s">
        <v>24</v>
      </c>
      <c r="D2" s="5" t="s">
        <v>6</v>
      </c>
      <c r="E2" s="5" t="s">
        <v>7</v>
      </c>
      <c r="F2" s="6" t="s">
        <v>44</v>
      </c>
      <c r="G2" s="6" t="s">
        <v>5</v>
      </c>
      <c r="H2" s="6" t="s">
        <v>45</v>
      </c>
    </row>
    <row r="3" spans="2:8" x14ac:dyDescent="0.3">
      <c r="B3" s="17" t="s">
        <v>27</v>
      </c>
      <c r="C3" s="18" t="s">
        <v>16</v>
      </c>
      <c r="D3" s="18" t="s">
        <v>10</v>
      </c>
      <c r="E3" s="18" t="s">
        <v>9</v>
      </c>
      <c r="F3" s="29">
        <v>6162</v>
      </c>
      <c r="G3" s="25">
        <v>2.2000000000000002</v>
      </c>
      <c r="H3" s="7">
        <v>1597970</v>
      </c>
    </row>
    <row r="4" spans="2:8" x14ac:dyDescent="0.3">
      <c r="B4" s="19" t="s">
        <v>31</v>
      </c>
      <c r="C4" s="20" t="s">
        <v>15</v>
      </c>
      <c r="D4" s="20" t="s">
        <v>10</v>
      </c>
      <c r="E4" s="20" t="s">
        <v>13</v>
      </c>
      <c r="F4" s="30">
        <v>6162</v>
      </c>
      <c r="G4" s="26">
        <v>2.4</v>
      </c>
      <c r="H4" s="3">
        <v>1480000</v>
      </c>
    </row>
    <row r="5" spans="2:8" x14ac:dyDescent="0.3">
      <c r="B5" s="19"/>
      <c r="C5" s="20"/>
      <c r="D5" s="32" t="s">
        <v>40</v>
      </c>
      <c r="E5" s="20"/>
      <c r="F5" s="30"/>
      <c r="G5" s="26"/>
      <c r="H5" s="3">
        <f>SUBTOTAL(1,H3:H4)</f>
        <v>1538985</v>
      </c>
    </row>
    <row r="6" spans="2:8" x14ac:dyDescent="0.3">
      <c r="B6" s="19"/>
      <c r="C6" s="20">
        <f>SUBTOTAL(3,C3:C4)</f>
        <v>2</v>
      </c>
      <c r="D6" s="32" t="s">
        <v>37</v>
      </c>
      <c r="E6" s="20"/>
      <c r="F6" s="30"/>
      <c r="G6" s="26"/>
      <c r="H6" s="3"/>
    </row>
    <row r="7" spans="2:8" x14ac:dyDescent="0.3">
      <c r="B7" s="19" t="s">
        <v>26</v>
      </c>
      <c r="C7" s="20" t="s">
        <v>17</v>
      </c>
      <c r="D7" s="20" t="s">
        <v>8</v>
      </c>
      <c r="E7" s="20" t="s">
        <v>19</v>
      </c>
      <c r="F7" s="30">
        <v>6900</v>
      </c>
      <c r="G7" s="26">
        <v>2.1</v>
      </c>
      <c r="H7" s="3">
        <v>979830</v>
      </c>
    </row>
    <row r="8" spans="2:8" x14ac:dyDescent="0.3">
      <c r="B8" s="19" t="s">
        <v>25</v>
      </c>
      <c r="C8" s="20" t="s">
        <v>14</v>
      </c>
      <c r="D8" s="20" t="s">
        <v>8</v>
      </c>
      <c r="E8" s="20" t="s">
        <v>4</v>
      </c>
      <c r="F8" s="30">
        <v>6450</v>
      </c>
      <c r="G8" s="26">
        <v>1.88</v>
      </c>
      <c r="H8" s="3">
        <v>826620</v>
      </c>
    </row>
    <row r="9" spans="2:8" x14ac:dyDescent="0.3">
      <c r="B9" s="19" t="s">
        <v>29</v>
      </c>
      <c r="C9" s="20" t="s">
        <v>20</v>
      </c>
      <c r="D9" s="20" t="s">
        <v>8</v>
      </c>
      <c r="E9" s="20" t="s">
        <v>19</v>
      </c>
      <c r="F9" s="30">
        <v>6500</v>
      </c>
      <c r="G9" s="26">
        <v>2.1</v>
      </c>
      <c r="H9" s="3">
        <v>1029270</v>
      </c>
    </row>
    <row r="10" spans="2:8" x14ac:dyDescent="0.3">
      <c r="B10" s="19"/>
      <c r="C10" s="20"/>
      <c r="D10" s="32" t="s">
        <v>38</v>
      </c>
      <c r="E10" s="20"/>
      <c r="F10" s="30"/>
      <c r="G10" s="26"/>
      <c r="H10" s="3">
        <f>SUBTOTAL(1,H7:H9)</f>
        <v>945240</v>
      </c>
    </row>
    <row r="11" spans="2:8" x14ac:dyDescent="0.3">
      <c r="B11" s="19"/>
      <c r="C11" s="20">
        <f>SUBTOTAL(3,C7:C9)</f>
        <v>3</v>
      </c>
      <c r="D11" s="32" t="s">
        <v>35</v>
      </c>
      <c r="E11" s="20"/>
      <c r="F11" s="30"/>
      <c r="G11" s="26"/>
      <c r="H11" s="3"/>
    </row>
    <row r="12" spans="2:8" x14ac:dyDescent="0.3">
      <c r="B12" s="19" t="s">
        <v>28</v>
      </c>
      <c r="C12" s="20" t="s">
        <v>23</v>
      </c>
      <c r="D12" s="20" t="s">
        <v>11</v>
      </c>
      <c r="E12" s="20" t="s">
        <v>22</v>
      </c>
      <c r="F12" s="30">
        <v>6550</v>
      </c>
      <c r="G12" s="26">
        <v>2.25</v>
      </c>
      <c r="H12" s="3">
        <v>407570</v>
      </c>
    </row>
    <row r="13" spans="2:8" x14ac:dyDescent="0.3">
      <c r="B13" s="19" t="s">
        <v>32</v>
      </c>
      <c r="C13" s="20" t="s">
        <v>18</v>
      </c>
      <c r="D13" s="20" t="s">
        <v>11</v>
      </c>
      <c r="E13" s="20" t="s">
        <v>12</v>
      </c>
      <c r="F13" s="30">
        <v>6400</v>
      </c>
      <c r="G13" s="26">
        <v>2.0099999999999998</v>
      </c>
      <c r="H13" s="3">
        <v>769350</v>
      </c>
    </row>
    <row r="14" spans="2:8" ht="14.25" thickBot="1" x14ac:dyDescent="0.35">
      <c r="B14" s="21" t="s">
        <v>30</v>
      </c>
      <c r="C14" s="22" t="s">
        <v>21</v>
      </c>
      <c r="D14" s="22" t="s">
        <v>11</v>
      </c>
      <c r="E14" s="22" t="s">
        <v>19</v>
      </c>
      <c r="F14" s="31">
        <v>6500</v>
      </c>
      <c r="G14" s="27">
        <v>2.14</v>
      </c>
      <c r="H14" s="8">
        <v>853020</v>
      </c>
    </row>
    <row r="15" spans="2:8" x14ac:dyDescent="0.3">
      <c r="B15" s="33"/>
      <c r="C15" s="33"/>
      <c r="D15" s="36" t="s">
        <v>39</v>
      </c>
      <c r="E15" s="33"/>
      <c r="F15" s="34"/>
      <c r="G15" s="35"/>
      <c r="H15" s="16">
        <f>SUBTOTAL(1,H12:H14)</f>
        <v>676646.66666666663</v>
      </c>
    </row>
    <row r="16" spans="2:8" x14ac:dyDescent="0.3">
      <c r="B16" s="33"/>
      <c r="C16" s="33">
        <f>SUBTOTAL(3,C12:C14)</f>
        <v>3</v>
      </c>
      <c r="D16" s="36" t="s">
        <v>36</v>
      </c>
      <c r="E16" s="33"/>
      <c r="F16" s="34"/>
      <c r="G16" s="35"/>
      <c r="H16" s="16"/>
    </row>
    <row r="17" spans="2:8" x14ac:dyDescent="0.3">
      <c r="B17" s="33"/>
      <c r="C17" s="33"/>
      <c r="D17" s="36" t="s">
        <v>1</v>
      </c>
      <c r="E17" s="33"/>
      <c r="F17" s="34"/>
      <c r="G17" s="35"/>
      <c r="H17" s="16">
        <f>SUBTOTAL(1,H3:H14)</f>
        <v>992953.75</v>
      </c>
    </row>
    <row r="18" spans="2:8" x14ac:dyDescent="0.3">
      <c r="B18" s="33"/>
      <c r="C18" s="33">
        <f>SUBTOTAL(3,C3:C14)</f>
        <v>8</v>
      </c>
      <c r="D18" s="36" t="s">
        <v>0</v>
      </c>
      <c r="E18" s="33"/>
      <c r="F18" s="34"/>
      <c r="G18" s="35"/>
      <c r="H18" s="16"/>
    </row>
  </sheetData>
  <sortState ref="B3:H14">
    <sortCondition descending="1" ref="D3:D14"/>
  </sortState>
  <phoneticPr fontId="2" type="noConversion"/>
  <conditionalFormatting sqref="B3:H18">
    <cfRule type="expression" dxfId="0" priority="1">
      <formula>$G3&lt;=2.1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소비전력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aso404</cp:lastModifiedBy>
  <dcterms:created xsi:type="dcterms:W3CDTF">2019-10-10T06:12:49Z</dcterms:created>
  <dcterms:modified xsi:type="dcterms:W3CDTF">2022-11-14T06:41:34Z</dcterms:modified>
</cp:coreProperties>
</file>