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o404\Downloads\2023 이공자 ITQ 엑셀 2016_학습 자료\채점프로그램_20220801\소스 및 정답파일\최신유형 기출문제\"/>
    </mc:Choice>
  </mc:AlternateContent>
  <bookViews>
    <workbookView xWindow="-120" yWindow="-120" windowWidth="29040" windowHeight="15840"/>
  </bookViews>
  <sheets>
    <sheet name="제1작업" sheetId="11" r:id="rId1"/>
    <sheet name="제2작업" sheetId="2" r:id="rId2"/>
    <sheet name="제3작업" sheetId="4" r:id="rId3"/>
    <sheet name="제4작업" sheetId="18" r:id="rId4"/>
  </sheets>
  <definedNames>
    <definedName name="_xlnm._FilterDatabase" localSheetId="0" hidden="1">제1작업!#REF!</definedName>
    <definedName name="_xlnm._FilterDatabase" localSheetId="1" hidden="1">제2작업!$B$2:$H$10</definedName>
    <definedName name="_xlnm.Criteria" localSheetId="1">제2작업!$B$14:$C$16</definedName>
    <definedName name="_xlnm.Extract" localSheetId="1">제2작업!$B$18:$H$18</definedName>
    <definedName name="수강료">제1작업!$H$5:$H$12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4" l="1"/>
  <c r="F10" i="4"/>
  <c r="F5" i="4"/>
  <c r="F17" i="4" s="1"/>
  <c r="C16" i="4"/>
  <c r="C11" i="4"/>
  <c r="C6" i="4"/>
  <c r="H11" i="2"/>
  <c r="E14" i="11"/>
  <c r="E13" i="11"/>
  <c r="J14" i="11"/>
  <c r="J13" i="11"/>
  <c r="J5" i="11"/>
  <c r="J6" i="11"/>
  <c r="J7" i="11"/>
  <c r="J8" i="11"/>
  <c r="J9" i="11"/>
  <c r="J10" i="11"/>
  <c r="J11" i="11"/>
  <c r="J12" i="11"/>
  <c r="I5" i="11"/>
  <c r="I6" i="11"/>
  <c r="I7" i="11"/>
  <c r="I8" i="11"/>
  <c r="I9" i="11"/>
  <c r="I10" i="11"/>
  <c r="I11" i="11"/>
  <c r="I12" i="11"/>
  <c r="C18" i="4" l="1"/>
</calcChain>
</file>

<file path=xl/sharedStrings.xml><?xml version="1.0" encoding="utf-8"?>
<sst xmlns="http://schemas.openxmlformats.org/spreadsheetml/2006/main" count="157" uniqueCount="53">
  <si>
    <t>전체 개수</t>
  </si>
  <si>
    <t>전체 평균</t>
  </si>
  <si>
    <t>관리코드</t>
  </si>
  <si>
    <t>강좌명</t>
  </si>
  <si>
    <t>지점</t>
  </si>
  <si>
    <t>강사명</t>
  </si>
  <si>
    <t>수강인원</t>
  </si>
  <si>
    <t>강의 시작일</t>
  </si>
  <si>
    <t>수강료
(단위:원)</t>
  </si>
  <si>
    <t>분류</t>
  </si>
  <si>
    <t>송파</t>
  </si>
  <si>
    <t>CA002</t>
  </si>
  <si>
    <t>미술 아트팡팡</t>
  </si>
  <si>
    <t>은평</t>
  </si>
  <si>
    <t>BH009</t>
  </si>
  <si>
    <t>AH001</t>
  </si>
  <si>
    <t>피트니스 요가</t>
  </si>
  <si>
    <t>CH007</t>
  </si>
  <si>
    <t>구로</t>
  </si>
  <si>
    <t>BC005</t>
  </si>
  <si>
    <t>스위트 홈베이킹</t>
  </si>
  <si>
    <t>AC003</t>
  </si>
  <si>
    <t>CA006</t>
  </si>
  <si>
    <t>성인 팝아트</t>
  </si>
  <si>
    <t>최대 수강료(단위:원)</t>
  </si>
  <si>
    <t>동화 속 쿠키나라</t>
    <phoneticPr fontId="2" type="noConversion"/>
  </si>
  <si>
    <t>캘리그라피</t>
  </si>
  <si>
    <t>캘리그라피</t>
    <phoneticPr fontId="2" type="noConversion"/>
  </si>
  <si>
    <t>서예교실</t>
    <phoneticPr fontId="2" type="noConversion"/>
  </si>
  <si>
    <t>김은경</t>
    <phoneticPr fontId="2" type="noConversion"/>
  </si>
  <si>
    <t>임송이</t>
    <phoneticPr fontId="2" type="noConversion"/>
  </si>
  <si>
    <t>양영아</t>
    <phoneticPr fontId="2" type="noConversion"/>
  </si>
  <si>
    <t>진현숙</t>
    <phoneticPr fontId="2" type="noConversion"/>
  </si>
  <si>
    <t>권재웅</t>
    <phoneticPr fontId="2" type="noConversion"/>
  </si>
  <si>
    <t>윤송이</t>
    <phoneticPr fontId="2" type="noConversion"/>
  </si>
  <si>
    <t>박장원</t>
    <phoneticPr fontId="2" type="noConversion"/>
  </si>
  <si>
    <t>임진우</t>
    <phoneticPr fontId="2" type="noConversion"/>
  </si>
  <si>
    <t>CH005</t>
    <phoneticPr fontId="2" type="noConversion"/>
  </si>
  <si>
    <t>송파지점 수강인원 합계</t>
    <phoneticPr fontId="2" type="noConversion"/>
  </si>
  <si>
    <t>은평지점 수강인원 평균</t>
    <phoneticPr fontId="2" type="noConversion"/>
  </si>
  <si>
    <t>송파</t>
    <phoneticPr fontId="2" type="noConversion"/>
  </si>
  <si>
    <t>구로</t>
    <phoneticPr fontId="2" type="noConversion"/>
  </si>
  <si>
    <t>송파지점의 수강인원 평균</t>
    <phoneticPr fontId="2" type="noConversion"/>
  </si>
  <si>
    <t>은평</t>
    <phoneticPr fontId="2" type="noConversion"/>
  </si>
  <si>
    <t>&gt;=100000</t>
    <phoneticPr fontId="2" type="noConversion"/>
  </si>
  <si>
    <t>은평 개수</t>
  </si>
  <si>
    <t>송파 개수</t>
  </si>
  <si>
    <t>구로 개수</t>
  </si>
  <si>
    <t>은평 평균</t>
  </si>
  <si>
    <t>송파 평균</t>
  </si>
  <si>
    <t>구로 평균</t>
  </si>
  <si>
    <t>수강인원
순위</t>
    <phoneticPr fontId="2" type="noConversion"/>
  </si>
  <si>
    <t>필라테스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</si>
</sst>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#,##0&quot;명&quot;"/>
    <numFmt numFmtId="177" formatCode="0_);\(0\)"/>
    <numFmt numFmtId="178" formatCode="#,##0&quot;원&quot;"/>
    <numFmt numFmtId="179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176" fontId="3" fillId="0" borderId="10" xfId="1" applyNumberFormat="1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7" xfId="1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176" fontId="3" fillId="0" borderId="3" xfId="1" applyNumberFormat="1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9" fontId="3" fillId="0" borderId="0" xfId="5" applyFont="1" applyAlignment="1">
      <alignment horizontal="center" vertical="center"/>
    </xf>
    <xf numFmtId="41" fontId="3" fillId="0" borderId="3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14" xfId="1" applyFont="1" applyBorder="1" applyAlignment="1">
      <alignment horizontal="right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76" fontId="3" fillId="0" borderId="16" xfId="1" applyNumberFormat="1" applyFont="1" applyBorder="1" applyAlignment="1">
      <alignment horizontal="center" vertical="center"/>
    </xf>
    <xf numFmtId="41" fontId="3" fillId="0" borderId="0" xfId="1" applyFont="1" applyBorder="1" applyAlignment="1">
      <alignment horizontal="right" vertical="center"/>
    </xf>
    <xf numFmtId="41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9" fontId="3" fillId="0" borderId="7" xfId="0" applyNumberFormat="1" applyFon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178" fontId="3" fillId="0" borderId="3" xfId="1" applyNumberFormat="1" applyFont="1" applyBorder="1" applyAlignment="1">
      <alignment horizontal="center" vertical="center"/>
    </xf>
    <xf numFmtId="14" fontId="3" fillId="0" borderId="3" xfId="1" applyNumberFormat="1" applyFont="1" applyBorder="1" applyAlignment="1">
      <alignment horizontal="center" vertical="center"/>
    </xf>
    <xf numFmtId="178" fontId="3" fillId="0" borderId="1" xfId="1" applyNumberFormat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178" fontId="3" fillId="0" borderId="10" xfId="1" applyNumberFormat="1" applyFont="1" applyBorder="1" applyAlignment="1">
      <alignment horizontal="center" vertical="center"/>
    </xf>
    <xf numFmtId="178" fontId="3" fillId="0" borderId="7" xfId="1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78" fontId="3" fillId="0" borderId="16" xfId="1" applyNumberFormat="1" applyFont="1" applyBorder="1" applyAlignment="1">
      <alignment horizontal="center" vertical="center"/>
    </xf>
    <xf numFmtId="14" fontId="3" fillId="0" borderId="0" xfId="1" applyNumberFormat="1" applyFont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0" xfId="1" applyNumberFormat="1" applyFont="1" applyBorder="1" applyAlignment="1">
      <alignment horizontal="center" vertical="center"/>
    </xf>
    <xf numFmtId="0" fontId="3" fillId="0" borderId="3" xfId="3" applyNumberFormat="1" applyFont="1" applyBorder="1" applyAlignment="1">
      <alignment horizontal="right" vertical="center"/>
    </xf>
    <xf numFmtId="41" fontId="3" fillId="0" borderId="4" xfId="3" applyFont="1" applyFill="1" applyBorder="1" applyAlignment="1">
      <alignment vertical="center"/>
    </xf>
    <xf numFmtId="176" fontId="3" fillId="0" borderId="3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14" xfId="1" applyNumberFormat="1" applyFont="1" applyBorder="1" applyAlignment="1">
      <alignment horizontal="right" vertical="center"/>
    </xf>
    <xf numFmtId="14" fontId="3" fillId="0" borderId="16" xfId="1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76" fontId="4" fillId="0" borderId="10" xfId="1" applyNumberFormat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8" fontId="3" fillId="0" borderId="0" xfId="1" applyNumberFormat="1" applyFont="1" applyBorder="1" applyAlignment="1">
      <alignment horizontal="center" vertical="center"/>
    </xf>
    <xf numFmtId="176" fontId="3" fillId="0" borderId="0" xfId="1" applyNumberFormat="1" applyFont="1" applyBorder="1" applyAlignment="1">
      <alignment horizontal="right" vertical="center"/>
    </xf>
    <xf numFmtId="176" fontId="4" fillId="0" borderId="0" xfId="1" applyNumberFormat="1" applyFont="1" applyBorder="1" applyAlignment="1">
      <alignment horizontal="center" vertical="center"/>
    </xf>
    <xf numFmtId="41" fontId="3" fillId="0" borderId="18" xfId="1" applyFont="1" applyBorder="1" applyAlignment="1">
      <alignment horizontal="right" vertical="center"/>
    </xf>
    <xf numFmtId="176" fontId="3" fillId="0" borderId="7" xfId="1" applyNumberFormat="1" applyFont="1" applyBorder="1" applyAlignment="1">
      <alignment horizontal="right" vertical="center"/>
    </xf>
    <xf numFmtId="41" fontId="3" fillId="0" borderId="17" xfId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19" xfId="0" applyNumberFormat="1" applyFont="1" applyBorder="1" applyAlignment="1">
      <alignment horizontal="center" vertical="center"/>
    </xf>
    <xf numFmtId="41" fontId="3" fillId="0" borderId="7" xfId="1" applyFont="1" applyBorder="1" applyAlignment="1">
      <alignment horizontal="right" vertical="center"/>
    </xf>
    <xf numFmtId="177" fontId="3" fillId="0" borderId="7" xfId="0" applyNumberFormat="1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</cellXfs>
  <cellStyles count="6">
    <cellStyle name="백분율" xfId="5" builtinId="5"/>
    <cellStyle name="백분율 2" xfId="4"/>
    <cellStyle name="쉼표 [0]" xfId="1" builtinId="6"/>
    <cellStyle name="쉼표 [0] 2" xfId="3"/>
    <cellStyle name="표준" xfId="0" builtinId="0"/>
    <cellStyle name="표준 2" xfId="2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송파 및 구로지점 문화센터 강좌 현황</a:t>
            </a:r>
            <a:endParaRPr lang="ko-KR" sz="2000" b="1"/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수강료(단위:원)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(제1작업!$C$5:$C$6,제1작업!$C$8:$C$11)</c:f>
              <c:strCache>
                <c:ptCount val="6"/>
                <c:pt idx="0">
                  <c:v>캘리그라피</c:v>
                </c:pt>
                <c:pt idx="1">
                  <c:v>미술 아트팡팡</c:v>
                </c:pt>
                <c:pt idx="2">
                  <c:v>피트니스 요가</c:v>
                </c:pt>
                <c:pt idx="3">
                  <c:v>서예교실</c:v>
                </c:pt>
                <c:pt idx="4">
                  <c:v>스위트 홈베이킹</c:v>
                </c:pt>
                <c:pt idx="5">
                  <c:v>필라테스</c:v>
                </c:pt>
              </c:strCache>
            </c:strRef>
          </c:cat>
          <c:val>
            <c:numRef>
              <c:f>(제1작업!$H$5:$H$6,제1작업!$H$8:$H$11)</c:f>
              <c:numCache>
                <c:formatCode>_(* #,##0_);_(* \(#,##0\);_(* "-"_);_(@_)</c:formatCode>
                <c:ptCount val="6"/>
                <c:pt idx="0">
                  <c:v>98000</c:v>
                </c:pt>
                <c:pt idx="1">
                  <c:v>55000</c:v>
                </c:pt>
                <c:pt idx="2">
                  <c:v>120000</c:v>
                </c:pt>
                <c:pt idx="3">
                  <c:v>30000</c:v>
                </c:pt>
                <c:pt idx="4">
                  <c:v>60000</c:v>
                </c:pt>
                <c:pt idx="5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3-4970-9E16-103074D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1313856"/>
        <c:axId val="351314272"/>
      </c:barChart>
      <c:lineChart>
        <c:grouping val="standar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수강인원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63-4970-9E16-103074D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(제1작업!$C$5:$C$6,제1작업!$C$8:$C$11)</c:f>
              <c:strCache>
                <c:ptCount val="6"/>
                <c:pt idx="0">
                  <c:v>캘리그라피</c:v>
                </c:pt>
                <c:pt idx="1">
                  <c:v>미술 아트팡팡</c:v>
                </c:pt>
                <c:pt idx="2">
                  <c:v>피트니스 요가</c:v>
                </c:pt>
                <c:pt idx="3">
                  <c:v>서예교실</c:v>
                </c:pt>
                <c:pt idx="4">
                  <c:v>스위트 홈베이킹</c:v>
                </c:pt>
                <c:pt idx="5">
                  <c:v>필라테스</c:v>
                </c:pt>
              </c:strCache>
            </c:strRef>
          </c:cat>
          <c:val>
            <c:numRef>
              <c:f>(제1작업!$F$5:$F$6,제1작업!$F$8:$F$11)</c:f>
              <c:numCache>
                <c:formatCode>#,##0"명"</c:formatCode>
                <c:ptCount val="6"/>
                <c:pt idx="0">
                  <c:v>38</c:v>
                </c:pt>
                <c:pt idx="1">
                  <c:v>18</c:v>
                </c:pt>
                <c:pt idx="2">
                  <c:v>68</c:v>
                </c:pt>
                <c:pt idx="3">
                  <c:v>41</c:v>
                </c:pt>
                <c:pt idx="4">
                  <c:v>58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3-4970-9E16-103074D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727824"/>
        <c:axId val="360721584"/>
      </c:lineChart>
      <c:catAx>
        <c:axId val="35131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51314272"/>
        <c:crosses val="autoZero"/>
        <c:auto val="1"/>
        <c:lblAlgn val="ctr"/>
        <c:lblOffset val="100"/>
        <c:noMultiLvlLbl val="0"/>
      </c:catAx>
      <c:valAx>
        <c:axId val="3513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51313856"/>
        <c:crosses val="autoZero"/>
        <c:crossBetween val="between"/>
      </c:valAx>
      <c:valAx>
        <c:axId val="360721584"/>
        <c:scaling>
          <c:orientation val="minMax"/>
        </c:scaling>
        <c:delete val="0"/>
        <c:axPos val="r"/>
        <c:numFmt formatCode="#,##0&quot;명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60727824"/>
        <c:crosses val="max"/>
        <c:crossBetween val="between"/>
        <c:majorUnit val="20"/>
      </c:valAx>
      <c:catAx>
        <c:axId val="360727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072158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100013</xdr:rowOff>
    </xdr:from>
    <xdr:to>
      <xdr:col>6</xdr:col>
      <xdr:colOff>561975</xdr:colOff>
      <xdr:row>2</xdr:row>
      <xdr:rowOff>185738</xdr:rowOff>
    </xdr:to>
    <xdr:sp macro="" textlink="">
      <xdr:nvSpPr>
        <xdr:cNvPr id="6" name="평행 사변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33350" y="100013"/>
          <a:ext cx="5162550" cy="714375"/>
        </a:xfrm>
        <a:prstGeom prst="parallelogram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첨단문화센터 강좌 현황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0</xdr:row>
          <xdr:rowOff>114300</xdr:rowOff>
        </xdr:from>
        <xdr:to>
          <xdr:col>10</xdr:col>
          <xdr:colOff>0</xdr:colOff>
          <xdr:row>2</xdr:row>
          <xdr:rowOff>238125</xdr:rowOff>
        </xdr:to>
        <xdr:pic>
          <xdr:nvPicPr>
            <xdr:cNvPr id="5" name="Picture 1">
              <a:extLst>
                <a:ext uri="{FF2B5EF4-FFF2-40B4-BE49-F238E27FC236}">
                  <a16:creationId xmlns:a16="http://schemas.microsoft.com/office/drawing/2014/main" id="{2E29D1E6-C1ED-487C-BB36-C3069F718F65}"/>
                </a:ext>
              </a:extLst>
            </xdr:cNvPr>
            <xdr:cNvPicPr preferRelativeResize="0">
              <a:picLocks noChangeArrowheads="1"/>
              <a:extLst>
                <a:ext uri="{84589F7E-364E-4C9E-8A38-B11213B215E9}">
                  <a14:cameraTool cellRange="#REF!" spid="_x0000_s2069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43625" y="114300"/>
              <a:ext cx="2647950" cy="7524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543E482-F3D6-4AA7-A540-C6AC94F23D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0.55922</cdr:x>
      <cdr:y>0.15608</cdr:y>
    </cdr:from>
    <cdr:to>
      <cdr:x>0.66595</cdr:x>
      <cdr:y>0.24852</cdr:y>
    </cdr:to>
    <cdr:sp macro="" textlink="">
      <cdr:nvSpPr>
        <cdr:cNvPr id="2" name="모서리가 둥근 사각형 설명선 1">
          <a:extLst xmlns:a="http://schemas.openxmlformats.org/drawingml/2006/main">
            <a:ext uri="{FF2B5EF4-FFF2-40B4-BE49-F238E27FC236}">
              <a16:creationId xmlns:a16="http://schemas.microsoft.com/office/drawing/2014/main" id="{53A2575F-75F2-46D0-A6DA-1190E6E14C63}"/>
            </a:ext>
          </a:extLst>
        </cdr:cNvPr>
        <cdr:cNvSpPr/>
      </cdr:nvSpPr>
      <cdr:spPr>
        <a:xfrm xmlns:a="http://schemas.openxmlformats.org/drawingml/2006/main">
          <a:off x="5204059" y="948490"/>
          <a:ext cx="993222" cy="561754"/>
        </a:xfrm>
        <a:prstGeom xmlns:a="http://schemas.openxmlformats.org/drawingml/2006/main" prst="wedgeRoundRectCallout">
          <a:avLst>
            <a:gd name="adj1" fmla="val 98470"/>
            <a:gd name="adj2" fmla="val 58870"/>
            <a:gd name="adj3" fmla="val 16667"/>
          </a:avLst>
        </a:prstGeom>
        <a:solidFill xmlns:a="http://schemas.openxmlformats.org/drawingml/2006/main">
          <a:schemeClr val="bg1"/>
        </a:solidFill>
        <a:ln xmlns:a="http://schemas.openxmlformats.org/drawingml/2006/main" w="15875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신규 강좌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21"/>
  <sheetViews>
    <sheetView tabSelected="1" workbookViewId="0">
      <selection activeCell="N18" sqref="N18"/>
    </sheetView>
  </sheetViews>
  <sheetFormatPr defaultColWidth="9" defaultRowHeight="13.5" x14ac:dyDescent="0.3"/>
  <cols>
    <col min="1" max="1" width="1.625" style="2" customWidth="1"/>
    <col min="2" max="2" width="9.625" style="2" customWidth="1"/>
    <col min="3" max="3" width="17.125" style="2" customWidth="1"/>
    <col min="4" max="6" width="10.625" style="2" customWidth="1"/>
    <col min="7" max="7" width="13.5" style="2" customWidth="1"/>
    <col min="8" max="10" width="11.75" style="2" customWidth="1"/>
    <col min="11" max="16384" width="9" style="2"/>
  </cols>
  <sheetData>
    <row r="1" spans="2:13" ht="24.95" customHeight="1" x14ac:dyDescent="0.3"/>
    <row r="2" spans="2:13" ht="24.95" customHeight="1" x14ac:dyDescent="0.3"/>
    <row r="3" spans="2:13" ht="24.95" customHeight="1" thickBot="1" x14ac:dyDescent="0.35"/>
    <row r="4" spans="2:13" ht="31.15" customHeight="1" thickBot="1" x14ac:dyDescent="0.35">
      <c r="B4" s="6" t="s">
        <v>2</v>
      </c>
      <c r="C4" s="7" t="s">
        <v>3</v>
      </c>
      <c r="D4" s="7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51</v>
      </c>
      <c r="J4" s="15" t="s">
        <v>9</v>
      </c>
    </row>
    <row r="5" spans="2:13" ht="21.95" customHeight="1" x14ac:dyDescent="0.3">
      <c r="B5" s="27" t="s">
        <v>37</v>
      </c>
      <c r="C5" s="28" t="s">
        <v>27</v>
      </c>
      <c r="D5" s="16" t="s">
        <v>10</v>
      </c>
      <c r="E5" s="34" t="s">
        <v>29</v>
      </c>
      <c r="F5" s="48">
        <v>38</v>
      </c>
      <c r="G5" s="35">
        <v>44692</v>
      </c>
      <c r="H5" s="19">
        <v>98000</v>
      </c>
      <c r="I5" s="33">
        <f t="shared" ref="I5:I12" si="0">_xlfn.RANK.EQ(F5,$F$5:$F$12)</f>
        <v>5</v>
      </c>
      <c r="J5" s="17" t="str">
        <f t="shared" ref="J5:J12" si="1">IF(LEFT(B5,1)="A","스포츠",IF(LEFT(B5,1)="B","요리","미술"))</f>
        <v>미술</v>
      </c>
      <c r="M5" s="18"/>
    </row>
    <row r="6" spans="2:13" ht="21.95" customHeight="1" x14ac:dyDescent="0.3">
      <c r="B6" s="3" t="s">
        <v>11</v>
      </c>
      <c r="C6" s="62" t="s">
        <v>12</v>
      </c>
      <c r="D6" s="11" t="s">
        <v>40</v>
      </c>
      <c r="E6" s="36" t="s">
        <v>30</v>
      </c>
      <c r="F6" s="49">
        <v>18</v>
      </c>
      <c r="G6" s="37">
        <v>44686</v>
      </c>
      <c r="H6" s="20">
        <v>55000</v>
      </c>
      <c r="I6" s="64">
        <f t="shared" si="0"/>
        <v>8</v>
      </c>
      <c r="J6" s="65" t="str">
        <f t="shared" si="1"/>
        <v>미술</v>
      </c>
      <c r="M6" s="18"/>
    </row>
    <row r="7" spans="2:13" ht="21.95" customHeight="1" x14ac:dyDescent="0.3">
      <c r="B7" s="3" t="s">
        <v>14</v>
      </c>
      <c r="C7" s="62" t="s">
        <v>25</v>
      </c>
      <c r="D7" s="11" t="s">
        <v>13</v>
      </c>
      <c r="E7" s="36" t="s">
        <v>31</v>
      </c>
      <c r="F7" s="49">
        <v>55</v>
      </c>
      <c r="G7" s="37">
        <v>44683</v>
      </c>
      <c r="H7" s="20">
        <v>35000</v>
      </c>
      <c r="I7" s="64">
        <f t="shared" si="0"/>
        <v>3</v>
      </c>
      <c r="J7" s="65" t="str">
        <f t="shared" si="1"/>
        <v>요리</v>
      </c>
      <c r="M7" s="18"/>
    </row>
    <row r="8" spans="2:13" ht="21.95" customHeight="1" x14ac:dyDescent="0.3">
      <c r="B8" s="3" t="s">
        <v>15</v>
      </c>
      <c r="C8" s="62" t="s">
        <v>16</v>
      </c>
      <c r="D8" s="11" t="s">
        <v>41</v>
      </c>
      <c r="E8" s="36" t="s">
        <v>32</v>
      </c>
      <c r="F8" s="49">
        <v>68</v>
      </c>
      <c r="G8" s="37">
        <v>44688</v>
      </c>
      <c r="H8" s="20">
        <v>120000</v>
      </c>
      <c r="I8" s="64">
        <f t="shared" si="0"/>
        <v>1</v>
      </c>
      <c r="J8" s="65" t="str">
        <f t="shared" si="1"/>
        <v>스포츠</v>
      </c>
    </row>
    <row r="9" spans="2:13" ht="21.95" customHeight="1" x14ac:dyDescent="0.3">
      <c r="B9" s="3" t="s">
        <v>17</v>
      </c>
      <c r="C9" s="62" t="s">
        <v>28</v>
      </c>
      <c r="D9" s="11" t="s">
        <v>18</v>
      </c>
      <c r="E9" s="36" t="s">
        <v>33</v>
      </c>
      <c r="F9" s="49">
        <v>41</v>
      </c>
      <c r="G9" s="37">
        <v>44683</v>
      </c>
      <c r="H9" s="20">
        <v>30000</v>
      </c>
      <c r="I9" s="64">
        <f t="shared" si="0"/>
        <v>4</v>
      </c>
      <c r="J9" s="65" t="str">
        <f t="shared" si="1"/>
        <v>미술</v>
      </c>
    </row>
    <row r="10" spans="2:13" ht="21.95" customHeight="1" x14ac:dyDescent="0.3">
      <c r="B10" s="3" t="s">
        <v>19</v>
      </c>
      <c r="C10" s="62" t="s">
        <v>20</v>
      </c>
      <c r="D10" s="11" t="s">
        <v>10</v>
      </c>
      <c r="E10" s="36" t="s">
        <v>34</v>
      </c>
      <c r="F10" s="49">
        <v>58</v>
      </c>
      <c r="G10" s="37">
        <v>44694</v>
      </c>
      <c r="H10" s="20">
        <v>60000</v>
      </c>
      <c r="I10" s="64">
        <f t="shared" si="0"/>
        <v>2</v>
      </c>
      <c r="J10" s="65" t="str">
        <f t="shared" si="1"/>
        <v>요리</v>
      </c>
    </row>
    <row r="11" spans="2:13" ht="21.95" customHeight="1" x14ac:dyDescent="0.3">
      <c r="B11" s="3" t="s">
        <v>21</v>
      </c>
      <c r="C11" s="62" t="s">
        <v>52</v>
      </c>
      <c r="D11" s="11" t="s">
        <v>18</v>
      </c>
      <c r="E11" s="36" t="s">
        <v>35</v>
      </c>
      <c r="F11" s="49">
        <v>21</v>
      </c>
      <c r="G11" s="37">
        <v>44702</v>
      </c>
      <c r="H11" s="20">
        <v>70000</v>
      </c>
      <c r="I11" s="64">
        <f t="shared" si="0"/>
        <v>7</v>
      </c>
      <c r="J11" s="65" t="str">
        <f t="shared" si="1"/>
        <v>스포츠</v>
      </c>
    </row>
    <row r="12" spans="2:13" ht="21.95" customHeight="1" thickBot="1" x14ac:dyDescent="0.35">
      <c r="B12" s="29" t="s">
        <v>22</v>
      </c>
      <c r="C12" s="30" t="s">
        <v>23</v>
      </c>
      <c r="D12" s="13" t="s">
        <v>13</v>
      </c>
      <c r="E12" s="39" t="s">
        <v>36</v>
      </c>
      <c r="F12" s="59">
        <v>25</v>
      </c>
      <c r="G12" s="43">
        <v>44705</v>
      </c>
      <c r="H12" s="66">
        <v>110000</v>
      </c>
      <c r="I12" s="67">
        <f t="shared" si="0"/>
        <v>6</v>
      </c>
      <c r="J12" s="68" t="str">
        <f t="shared" si="1"/>
        <v>미술</v>
      </c>
    </row>
    <row r="13" spans="2:13" ht="21.95" customHeight="1" x14ac:dyDescent="0.3">
      <c r="B13" s="69" t="s">
        <v>38</v>
      </c>
      <c r="C13" s="70"/>
      <c r="D13" s="70"/>
      <c r="E13" s="46" t="str">
        <f>DSUM(B4:H12,5,D4:D5)&amp;"명"</f>
        <v>114명</v>
      </c>
      <c r="F13" s="71"/>
      <c r="G13" s="70" t="s">
        <v>24</v>
      </c>
      <c r="H13" s="70"/>
      <c r="I13" s="70"/>
      <c r="J13" s="47">
        <f>MAX(수강료)</f>
        <v>120000</v>
      </c>
    </row>
    <row r="14" spans="2:13" ht="21.95" customHeight="1" thickBot="1" x14ac:dyDescent="0.35">
      <c r="B14" s="72" t="s">
        <v>39</v>
      </c>
      <c r="C14" s="73"/>
      <c r="D14" s="73"/>
      <c r="E14" s="31">
        <f>SUMIF(D5:D12,"은평",F5:F12)/COUNTIF(D5:D12,"은평")</f>
        <v>40</v>
      </c>
      <c r="F14" s="74"/>
      <c r="G14" s="9" t="s">
        <v>3</v>
      </c>
      <c r="H14" s="30" t="s">
        <v>26</v>
      </c>
      <c r="I14" s="9" t="s">
        <v>5</v>
      </c>
      <c r="J14" s="32" t="str">
        <f>VLOOKUP(H14,C5:H12,3,0)</f>
        <v>김은경</v>
      </c>
    </row>
    <row r="17" spans="5:10" x14ac:dyDescent="0.3">
      <c r="E17" s="26"/>
      <c r="J17" s="14"/>
    </row>
    <row r="18" spans="5:10" x14ac:dyDescent="0.3">
      <c r="F18" s="40"/>
      <c r="J18" s="14"/>
    </row>
    <row r="21" spans="5:10" x14ac:dyDescent="0.3">
      <c r="F21" s="26"/>
    </row>
  </sheetData>
  <mergeCells count="4">
    <mergeCell ref="B13:D13"/>
    <mergeCell ref="F13:F14"/>
    <mergeCell ref="G13:I13"/>
    <mergeCell ref="B14:D14"/>
  </mergeCells>
  <phoneticPr fontId="2" type="noConversion"/>
  <conditionalFormatting sqref="B5:J12">
    <cfRule type="expression" dxfId="2" priority="1">
      <formula>$H5&gt;=100000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C10" sqref="C10"/>
    </sheetView>
  </sheetViews>
  <sheetFormatPr defaultColWidth="9" defaultRowHeight="13.5" x14ac:dyDescent="0.3"/>
  <cols>
    <col min="1" max="1" width="1.625" style="2" customWidth="1"/>
    <col min="2" max="2" width="9.625" style="2" customWidth="1"/>
    <col min="3" max="3" width="17.125" style="2" customWidth="1"/>
    <col min="4" max="6" width="10.625" style="2" customWidth="1"/>
    <col min="7" max="7" width="13.5" style="2" customWidth="1"/>
    <col min="8" max="8" width="11.75" style="2" customWidth="1"/>
    <col min="9" max="16384" width="9" style="2"/>
  </cols>
  <sheetData>
    <row r="1" spans="2:8" ht="14.25" thickBot="1" x14ac:dyDescent="0.35"/>
    <row r="2" spans="2:8" ht="27.75" thickBot="1" x14ac:dyDescent="0.35">
      <c r="B2" s="6" t="s">
        <v>2</v>
      </c>
      <c r="C2" s="7" t="s">
        <v>3</v>
      </c>
      <c r="D2" s="7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2:8" x14ac:dyDescent="0.3">
      <c r="B3" s="27" t="s">
        <v>37</v>
      </c>
      <c r="C3" s="28" t="s">
        <v>27</v>
      </c>
      <c r="D3" s="16" t="s">
        <v>10</v>
      </c>
      <c r="E3" s="34" t="s">
        <v>29</v>
      </c>
      <c r="F3" s="48">
        <v>43.999999999999979</v>
      </c>
      <c r="G3" s="35">
        <v>44692</v>
      </c>
      <c r="H3" s="19">
        <v>98000</v>
      </c>
    </row>
    <row r="4" spans="2:8" x14ac:dyDescent="0.3">
      <c r="B4" s="3" t="s">
        <v>11</v>
      </c>
      <c r="C4" s="44" t="s">
        <v>12</v>
      </c>
      <c r="D4" s="11" t="s">
        <v>40</v>
      </c>
      <c r="E4" s="36" t="s">
        <v>30</v>
      </c>
      <c r="F4" s="49">
        <v>18</v>
      </c>
      <c r="G4" s="37">
        <v>44686</v>
      </c>
      <c r="H4" s="20">
        <v>55000</v>
      </c>
    </row>
    <row r="5" spans="2:8" x14ac:dyDescent="0.3">
      <c r="B5" s="4" t="s">
        <v>14</v>
      </c>
      <c r="C5" s="5" t="s">
        <v>25</v>
      </c>
      <c r="D5" s="10" t="s">
        <v>13</v>
      </c>
      <c r="E5" s="38" t="s">
        <v>31</v>
      </c>
      <c r="F5" s="50">
        <v>55</v>
      </c>
      <c r="G5" s="45">
        <v>44683</v>
      </c>
      <c r="H5" s="21">
        <v>35000</v>
      </c>
    </row>
    <row r="6" spans="2:8" x14ac:dyDescent="0.3">
      <c r="B6" s="3" t="s">
        <v>15</v>
      </c>
      <c r="C6" s="44" t="s">
        <v>16</v>
      </c>
      <c r="D6" s="11" t="s">
        <v>41</v>
      </c>
      <c r="E6" s="36" t="s">
        <v>32</v>
      </c>
      <c r="F6" s="49">
        <v>68</v>
      </c>
      <c r="G6" s="37">
        <v>44688</v>
      </c>
      <c r="H6" s="20">
        <v>120000</v>
      </c>
    </row>
    <row r="7" spans="2:8" x14ac:dyDescent="0.3">
      <c r="B7" s="3" t="s">
        <v>17</v>
      </c>
      <c r="C7" s="44" t="s">
        <v>28</v>
      </c>
      <c r="D7" s="11" t="s">
        <v>18</v>
      </c>
      <c r="E7" s="36" t="s">
        <v>33</v>
      </c>
      <c r="F7" s="49">
        <v>41</v>
      </c>
      <c r="G7" s="37">
        <v>44683</v>
      </c>
      <c r="H7" s="20">
        <v>30000</v>
      </c>
    </row>
    <row r="8" spans="2:8" x14ac:dyDescent="0.3">
      <c r="B8" s="3" t="s">
        <v>19</v>
      </c>
      <c r="C8" s="44" t="s">
        <v>20</v>
      </c>
      <c r="D8" s="11" t="s">
        <v>10</v>
      </c>
      <c r="E8" s="36" t="s">
        <v>34</v>
      </c>
      <c r="F8" s="49">
        <v>58</v>
      </c>
      <c r="G8" s="37">
        <v>44694</v>
      </c>
      <c r="H8" s="20">
        <v>60000</v>
      </c>
    </row>
    <row r="9" spans="2:8" x14ac:dyDescent="0.3">
      <c r="B9" s="3" t="s">
        <v>21</v>
      </c>
      <c r="C9" s="44" t="s">
        <v>52</v>
      </c>
      <c r="D9" s="11" t="s">
        <v>18</v>
      </c>
      <c r="E9" s="36" t="s">
        <v>35</v>
      </c>
      <c r="F9" s="49">
        <v>21</v>
      </c>
      <c r="G9" s="37">
        <v>44702</v>
      </c>
      <c r="H9" s="20">
        <v>70000</v>
      </c>
    </row>
    <row r="10" spans="2:8" x14ac:dyDescent="0.3">
      <c r="B10" s="22" t="s">
        <v>22</v>
      </c>
      <c r="C10" s="23" t="s">
        <v>23</v>
      </c>
      <c r="D10" s="24" t="s">
        <v>13</v>
      </c>
      <c r="E10" s="41" t="s">
        <v>36</v>
      </c>
      <c r="F10" s="50">
        <v>25</v>
      </c>
      <c r="G10" s="51">
        <v>44705</v>
      </c>
      <c r="H10" s="21">
        <v>110000</v>
      </c>
    </row>
    <row r="11" spans="2:8" x14ac:dyDescent="0.3">
      <c r="B11" s="63" t="s">
        <v>42</v>
      </c>
      <c r="C11" s="63"/>
      <c r="D11" s="63"/>
      <c r="E11" s="63"/>
      <c r="F11" s="63"/>
      <c r="G11" s="63"/>
      <c r="H11" s="52">
        <f>DAVERAGE(B2:H10,5,D2:D3)</f>
        <v>39.999999999999993</v>
      </c>
    </row>
    <row r="13" spans="2:8" ht="14.25" thickBot="1" x14ac:dyDescent="0.35"/>
    <row r="14" spans="2:8" ht="27.75" thickBot="1" x14ac:dyDescent="0.35">
      <c r="B14" s="7" t="s">
        <v>4</v>
      </c>
      <c r="C14" s="8" t="s">
        <v>8</v>
      </c>
    </row>
    <row r="15" spans="2:8" x14ac:dyDescent="0.3">
      <c r="B15" s="2" t="s">
        <v>43</v>
      </c>
    </row>
    <row r="16" spans="2:8" x14ac:dyDescent="0.3">
      <c r="C16" s="2" t="s">
        <v>44</v>
      </c>
    </row>
    <row r="17" spans="2:8" ht="14.25" thickBot="1" x14ac:dyDescent="0.35"/>
    <row r="18" spans="2:8" ht="27.75" thickBot="1" x14ac:dyDescent="0.35">
      <c r="B18" s="6" t="s">
        <v>2</v>
      </c>
      <c r="C18" s="7" t="s">
        <v>3</v>
      </c>
      <c r="D18" s="7" t="s">
        <v>4</v>
      </c>
      <c r="E18" s="8" t="s">
        <v>5</v>
      </c>
      <c r="F18" s="8" t="s">
        <v>6</v>
      </c>
      <c r="G18" s="8" t="s">
        <v>7</v>
      </c>
      <c r="H18" s="8" t="s">
        <v>8</v>
      </c>
    </row>
    <row r="19" spans="2:8" x14ac:dyDescent="0.3">
      <c r="B19" s="4" t="s">
        <v>14</v>
      </c>
      <c r="C19" s="5" t="s">
        <v>25</v>
      </c>
      <c r="D19" s="10" t="s">
        <v>13</v>
      </c>
      <c r="E19" s="38" t="s">
        <v>31</v>
      </c>
      <c r="F19" s="50">
        <v>55</v>
      </c>
      <c r="G19" s="45">
        <v>44683</v>
      </c>
      <c r="H19" s="21">
        <v>35000</v>
      </c>
    </row>
    <row r="20" spans="2:8" x14ac:dyDescent="0.3">
      <c r="B20" s="3" t="s">
        <v>15</v>
      </c>
      <c r="C20" s="61" t="s">
        <v>16</v>
      </c>
      <c r="D20" s="11" t="s">
        <v>41</v>
      </c>
      <c r="E20" s="36" t="s">
        <v>32</v>
      </c>
      <c r="F20" s="49">
        <v>68</v>
      </c>
      <c r="G20" s="37">
        <v>44688</v>
      </c>
      <c r="H20" s="20">
        <v>120000</v>
      </c>
    </row>
    <row r="21" spans="2:8" x14ac:dyDescent="0.3">
      <c r="B21" s="22" t="s">
        <v>22</v>
      </c>
      <c r="C21" s="23" t="s">
        <v>23</v>
      </c>
      <c r="D21" s="24" t="s">
        <v>13</v>
      </c>
      <c r="E21" s="41" t="s">
        <v>36</v>
      </c>
      <c r="F21" s="50">
        <v>25</v>
      </c>
      <c r="G21" s="51">
        <v>44705</v>
      </c>
      <c r="H21" s="21">
        <v>110000</v>
      </c>
    </row>
  </sheetData>
  <mergeCells count="1">
    <mergeCell ref="B11:G11"/>
  </mergeCells>
  <phoneticPr fontId="2" type="noConversion"/>
  <conditionalFormatting sqref="B3:H10">
    <cfRule type="expression" dxfId="1" priority="1">
      <formula>$H3&gt;=100000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Normal="100" workbookViewId="0">
      <selection activeCell="C15" sqref="C15"/>
    </sheetView>
  </sheetViews>
  <sheetFormatPr defaultColWidth="9" defaultRowHeight="13.5" x14ac:dyDescent="0.3"/>
  <cols>
    <col min="1" max="1" width="1.625" style="1" customWidth="1"/>
    <col min="2" max="2" width="9.625" style="1" customWidth="1"/>
    <col min="3" max="3" width="17.125" style="1" customWidth="1"/>
    <col min="4" max="4" width="11.625" style="1" customWidth="1"/>
    <col min="5" max="6" width="10.625" style="1" customWidth="1"/>
    <col min="7" max="7" width="13.5" style="1" customWidth="1"/>
    <col min="8" max="8" width="11.75" style="1" customWidth="1"/>
    <col min="9" max="16384" width="9" style="1"/>
  </cols>
  <sheetData>
    <row r="1" spans="2:8" ht="14.25" thickBot="1" x14ac:dyDescent="0.35"/>
    <row r="2" spans="2:8" ht="27.75" thickBot="1" x14ac:dyDescent="0.35">
      <c r="B2" s="6" t="s">
        <v>2</v>
      </c>
      <c r="C2" s="7" t="s">
        <v>3</v>
      </c>
      <c r="D2" s="7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2:8" x14ac:dyDescent="0.3">
      <c r="B3" s="27" t="s">
        <v>14</v>
      </c>
      <c r="C3" s="28" t="s">
        <v>25</v>
      </c>
      <c r="D3" s="16" t="s">
        <v>13</v>
      </c>
      <c r="E3" s="34" t="s">
        <v>31</v>
      </c>
      <c r="F3" s="48">
        <v>55</v>
      </c>
      <c r="G3" s="35">
        <v>44683</v>
      </c>
      <c r="H3" s="19">
        <v>35000</v>
      </c>
    </row>
    <row r="4" spans="2:8" x14ac:dyDescent="0.3">
      <c r="B4" s="3" t="s">
        <v>22</v>
      </c>
      <c r="C4" s="44" t="s">
        <v>23</v>
      </c>
      <c r="D4" s="11" t="s">
        <v>13</v>
      </c>
      <c r="E4" s="36" t="s">
        <v>36</v>
      </c>
      <c r="F4" s="49">
        <v>25</v>
      </c>
      <c r="G4" s="37">
        <v>44705</v>
      </c>
      <c r="H4" s="20">
        <v>110000</v>
      </c>
    </row>
    <row r="5" spans="2:8" x14ac:dyDescent="0.3">
      <c r="B5" s="4"/>
      <c r="C5" s="5"/>
      <c r="D5" s="53" t="s">
        <v>48</v>
      </c>
      <c r="E5" s="36"/>
      <c r="F5" s="49">
        <f>SUBTOTAL(1,F3:F4)</f>
        <v>40</v>
      </c>
      <c r="G5" s="37"/>
      <c r="H5" s="58"/>
    </row>
    <row r="6" spans="2:8" x14ac:dyDescent="0.3">
      <c r="B6" s="4"/>
      <c r="C6" s="5">
        <f>SUBTOTAL(3,C3:C4)</f>
        <v>2</v>
      </c>
      <c r="D6" s="53" t="s">
        <v>45</v>
      </c>
      <c r="E6" s="36"/>
      <c r="F6" s="49"/>
      <c r="G6" s="37"/>
      <c r="H6" s="58"/>
    </row>
    <row r="7" spans="2:8" x14ac:dyDescent="0.3">
      <c r="B7" s="4" t="s">
        <v>37</v>
      </c>
      <c r="C7" s="5" t="s">
        <v>27</v>
      </c>
      <c r="D7" s="10" t="s">
        <v>10</v>
      </c>
      <c r="E7" s="36" t="s">
        <v>29</v>
      </c>
      <c r="F7" s="49">
        <v>38</v>
      </c>
      <c r="G7" s="37">
        <v>44692</v>
      </c>
      <c r="H7" s="58">
        <v>98000</v>
      </c>
    </row>
    <row r="8" spans="2:8" x14ac:dyDescent="0.3">
      <c r="B8" s="3" t="s">
        <v>11</v>
      </c>
      <c r="C8" s="44" t="s">
        <v>12</v>
      </c>
      <c r="D8" s="11" t="s">
        <v>40</v>
      </c>
      <c r="E8" s="36" t="s">
        <v>30</v>
      </c>
      <c r="F8" s="49">
        <v>18</v>
      </c>
      <c r="G8" s="37">
        <v>44686</v>
      </c>
      <c r="H8" s="20">
        <v>55000</v>
      </c>
    </row>
    <row r="9" spans="2:8" x14ac:dyDescent="0.3">
      <c r="B9" s="3" t="s">
        <v>19</v>
      </c>
      <c r="C9" s="44" t="s">
        <v>20</v>
      </c>
      <c r="D9" s="11" t="s">
        <v>10</v>
      </c>
      <c r="E9" s="36" t="s">
        <v>34</v>
      </c>
      <c r="F9" s="49">
        <v>58</v>
      </c>
      <c r="G9" s="37">
        <v>44694</v>
      </c>
      <c r="H9" s="20">
        <v>60000</v>
      </c>
    </row>
    <row r="10" spans="2:8" x14ac:dyDescent="0.3">
      <c r="B10" s="3"/>
      <c r="C10" s="44"/>
      <c r="D10" s="54" t="s">
        <v>49</v>
      </c>
      <c r="E10" s="36"/>
      <c r="F10" s="49">
        <f>SUBTOTAL(1,F7:F9)</f>
        <v>38</v>
      </c>
      <c r="G10" s="37"/>
      <c r="H10" s="20"/>
    </row>
    <row r="11" spans="2:8" x14ac:dyDescent="0.3">
      <c r="B11" s="3"/>
      <c r="C11" s="44">
        <f>SUBTOTAL(3,C7:C9)</f>
        <v>3</v>
      </c>
      <c r="D11" s="54" t="s">
        <v>46</v>
      </c>
      <c r="E11" s="36"/>
      <c r="F11" s="49"/>
      <c r="G11" s="37"/>
      <c r="H11" s="20"/>
    </row>
    <row r="12" spans="2:8" x14ac:dyDescent="0.3">
      <c r="B12" s="3" t="s">
        <v>15</v>
      </c>
      <c r="C12" s="44" t="s">
        <v>16</v>
      </c>
      <c r="D12" s="11" t="s">
        <v>41</v>
      </c>
      <c r="E12" s="36" t="s">
        <v>32</v>
      </c>
      <c r="F12" s="49">
        <v>68</v>
      </c>
      <c r="G12" s="37">
        <v>44688</v>
      </c>
      <c r="H12" s="20">
        <v>120000</v>
      </c>
    </row>
    <row r="13" spans="2:8" x14ac:dyDescent="0.3">
      <c r="B13" s="3" t="s">
        <v>17</v>
      </c>
      <c r="C13" s="44" t="s">
        <v>28</v>
      </c>
      <c r="D13" s="11" t="s">
        <v>18</v>
      </c>
      <c r="E13" s="36" t="s">
        <v>33</v>
      </c>
      <c r="F13" s="49">
        <v>41</v>
      </c>
      <c r="G13" s="37">
        <v>44683</v>
      </c>
      <c r="H13" s="20">
        <v>30000</v>
      </c>
    </row>
    <row r="14" spans="2:8" ht="14.25" thickBot="1" x14ac:dyDescent="0.35">
      <c r="B14" s="29" t="s">
        <v>21</v>
      </c>
      <c r="C14" s="30" t="s">
        <v>52</v>
      </c>
      <c r="D14" s="13" t="s">
        <v>18</v>
      </c>
      <c r="E14" s="39" t="s">
        <v>35</v>
      </c>
      <c r="F14" s="59">
        <v>21</v>
      </c>
      <c r="G14" s="43">
        <v>44702</v>
      </c>
      <c r="H14" s="60">
        <v>70000</v>
      </c>
    </row>
    <row r="15" spans="2:8" x14ac:dyDescent="0.3">
      <c r="B15" s="12"/>
      <c r="C15" s="12"/>
      <c r="D15" s="57" t="s">
        <v>50</v>
      </c>
      <c r="E15" s="55"/>
      <c r="F15" s="56">
        <f>SUBTOTAL(1,F12:F14)</f>
        <v>43.333333333333336</v>
      </c>
      <c r="G15" s="42"/>
      <c r="H15" s="25"/>
    </row>
    <row r="16" spans="2:8" x14ac:dyDescent="0.3">
      <c r="B16" s="12"/>
      <c r="C16" s="12">
        <f>SUBTOTAL(3,C12:C14)</f>
        <v>3</v>
      </c>
      <c r="D16" s="57" t="s">
        <v>47</v>
      </c>
      <c r="E16" s="55"/>
      <c r="F16" s="56"/>
      <c r="G16" s="42"/>
      <c r="H16" s="25"/>
    </row>
    <row r="17" spans="2:8" x14ac:dyDescent="0.3">
      <c r="B17" s="12"/>
      <c r="C17" s="12"/>
      <c r="D17" s="57" t="s">
        <v>1</v>
      </c>
      <c r="E17" s="55"/>
      <c r="F17" s="56">
        <f>SUBTOTAL(1,F3:F14)</f>
        <v>40.5</v>
      </c>
      <c r="G17" s="42"/>
      <c r="H17" s="25"/>
    </row>
    <row r="18" spans="2:8" x14ac:dyDescent="0.3">
      <c r="B18" s="12"/>
      <c r="C18" s="12">
        <f>SUBTOTAL(3,C3:C14)</f>
        <v>8</v>
      </c>
      <c r="D18" s="57" t="s">
        <v>0</v>
      </c>
      <c r="E18" s="55"/>
      <c r="F18" s="56"/>
      <c r="G18" s="42"/>
      <c r="H18" s="25"/>
    </row>
  </sheetData>
  <sortState ref="B3:H14">
    <sortCondition descending="1" ref="D3:D14"/>
  </sortState>
  <phoneticPr fontId="2" type="noConversion"/>
  <conditionalFormatting sqref="B3:H18">
    <cfRule type="expression" dxfId="0" priority="1">
      <formula>$H3&gt;=100000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수강료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aso404</cp:lastModifiedBy>
  <dcterms:created xsi:type="dcterms:W3CDTF">2017-01-14T00:02:21Z</dcterms:created>
  <dcterms:modified xsi:type="dcterms:W3CDTF">2022-11-14T06:37:41Z</dcterms:modified>
</cp:coreProperties>
</file>