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최신유형 기출문제\"/>
    </mc:Choice>
  </mc:AlternateContent>
  <bookViews>
    <workbookView xWindow="135" yWindow="0" windowWidth="12990" windowHeight="15600"/>
  </bookViews>
  <sheets>
    <sheet name="제1작업" sheetId="9" r:id="rId1"/>
    <sheet name="제2작업" sheetId="2" r:id="rId2"/>
    <sheet name="제3작업" sheetId="3" r:id="rId3"/>
    <sheet name="제4작업" sheetId="12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주행거리">제1작업!$G$5:$G$12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9" l="1"/>
  <c r="J14" i="9"/>
  <c r="I5" i="9"/>
  <c r="I6" i="9"/>
  <c r="I7" i="9"/>
  <c r="I8" i="9"/>
  <c r="I9" i="9"/>
  <c r="I10" i="9"/>
  <c r="I11" i="9"/>
  <c r="I12" i="9"/>
  <c r="E13" i="9"/>
  <c r="J5" i="9"/>
  <c r="J6" i="9"/>
  <c r="J7" i="9"/>
  <c r="J8" i="9"/>
  <c r="J9" i="9"/>
  <c r="J10" i="9"/>
  <c r="J11" i="9"/>
  <c r="J12" i="9"/>
  <c r="J13" i="9" l="1"/>
</calcChain>
</file>

<file path=xl/sharedStrings.xml><?xml version="1.0" encoding="utf-8"?>
<sst xmlns="http://schemas.openxmlformats.org/spreadsheetml/2006/main" count="116" uniqueCount="55">
  <si>
    <t>총합계</t>
  </si>
  <si>
    <t>전기</t>
    <phoneticPr fontId="2" type="noConversion"/>
  </si>
  <si>
    <t>연료</t>
    <phoneticPr fontId="2" type="noConversion"/>
  </si>
  <si>
    <t>매물번호</t>
    <phoneticPr fontId="2" type="noConversion"/>
  </si>
  <si>
    <t>모델명</t>
    <phoneticPr fontId="2" type="noConversion"/>
  </si>
  <si>
    <t>주행거리
(단위:km)</t>
    <phoneticPr fontId="2" type="noConversion"/>
  </si>
  <si>
    <t>출고일</t>
    <phoneticPr fontId="2" type="noConversion"/>
  </si>
  <si>
    <t>이지은</t>
    <phoneticPr fontId="2" type="noConversion"/>
  </si>
  <si>
    <t>김미정</t>
    <phoneticPr fontId="2" type="noConversion"/>
  </si>
  <si>
    <t>박정은</t>
    <phoneticPr fontId="2" type="noConversion"/>
  </si>
  <si>
    <t>손가은</t>
    <phoneticPr fontId="2" type="noConversion"/>
  </si>
  <si>
    <t>김철수</t>
    <phoneticPr fontId="2" type="noConversion"/>
  </si>
  <si>
    <t>서영희</t>
    <phoneticPr fontId="2" type="noConversion"/>
  </si>
  <si>
    <t>전철민</t>
    <phoneticPr fontId="2" type="noConversion"/>
  </si>
  <si>
    <t>장정훈</t>
    <phoneticPr fontId="2" type="noConversion"/>
  </si>
  <si>
    <t>출고일</t>
  </si>
  <si>
    <t>최소 주행거리(단위:km)</t>
    <phoneticPr fontId="2" type="noConversion"/>
  </si>
  <si>
    <t>출고일 
순위</t>
    <phoneticPr fontId="2" type="noConversion"/>
  </si>
  <si>
    <t>S-1527</t>
    <phoneticPr fontId="2" type="noConversion"/>
  </si>
  <si>
    <t>G-1109</t>
    <phoneticPr fontId="2" type="noConversion"/>
  </si>
  <si>
    <t>A-3841</t>
    <phoneticPr fontId="2" type="noConversion"/>
  </si>
  <si>
    <t>C-1240</t>
    <phoneticPr fontId="2" type="noConversion"/>
  </si>
  <si>
    <t>K-2216</t>
    <phoneticPr fontId="2" type="noConversion"/>
  </si>
  <si>
    <t>Q-3737</t>
    <phoneticPr fontId="2" type="noConversion"/>
  </si>
  <si>
    <t>A-2835</t>
    <phoneticPr fontId="2" type="noConversion"/>
  </si>
  <si>
    <t>B-1097</t>
    <phoneticPr fontId="2" type="noConversion"/>
  </si>
  <si>
    <t>전기</t>
  </si>
  <si>
    <t>2018년</t>
  </si>
  <si>
    <t>2019년</t>
  </si>
  <si>
    <t>2020년</t>
  </si>
  <si>
    <t>개수 : 모델명</t>
  </si>
  <si>
    <t>***</t>
  </si>
  <si>
    <t>연료</t>
  </si>
  <si>
    <t>평균 : 주행거리(단위:km)</t>
  </si>
  <si>
    <t>르벤투스</t>
    <phoneticPr fontId="2" type="noConversion"/>
  </si>
  <si>
    <t>경유</t>
  </si>
  <si>
    <t>경유</t>
    <phoneticPr fontId="2" type="noConversion"/>
  </si>
  <si>
    <t>레비</t>
    <phoneticPr fontId="2" type="noConversion"/>
  </si>
  <si>
    <t>휘발유</t>
  </si>
  <si>
    <t>휘발유</t>
    <phoneticPr fontId="2" type="noConversion"/>
  </si>
  <si>
    <t>포트2</t>
  </si>
  <si>
    <t>포트2</t>
    <phoneticPr fontId="2" type="noConversion"/>
  </si>
  <si>
    <t>스타리아</t>
    <phoneticPr fontId="2" type="noConversion"/>
  </si>
  <si>
    <t>르노마스터 3밴</t>
    <phoneticPr fontId="2" type="noConversion"/>
  </si>
  <si>
    <t>다온플러스</t>
    <phoneticPr fontId="2" type="noConversion"/>
  </si>
  <si>
    <t>판매자</t>
    <phoneticPr fontId="2" type="noConversion"/>
  </si>
  <si>
    <t>랙스턴스포츠</t>
    <phoneticPr fontId="2" type="noConversion"/>
  </si>
  <si>
    <t>탑승인원</t>
    <phoneticPr fontId="2" type="noConversion"/>
  </si>
  <si>
    <t>&lt;&gt;전기</t>
    <phoneticPr fontId="2" type="noConversion"/>
  </si>
  <si>
    <t xml:space="preserve"> </t>
    <phoneticPr fontId="2" type="noConversion"/>
  </si>
  <si>
    <t>&lt;=50000</t>
    <phoneticPr fontId="2" type="noConversion"/>
  </si>
  <si>
    <t>판매 가격</t>
    <phoneticPr fontId="2" type="noConversion"/>
  </si>
  <si>
    <t>전기 캠핑카 판매 가격 평균</t>
    <phoneticPr fontId="2" type="noConversion"/>
  </si>
  <si>
    <t>카라반</t>
    <phoneticPr fontId="2" type="noConversion"/>
  </si>
  <si>
    <t>카라반 모델의 판매자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</si>
</sst>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_);\(0\)"/>
    <numFmt numFmtId="177" formatCode="yyyy\-mm\-dd;@"/>
    <numFmt numFmtId="178" formatCode="?,??0&quot;만원&quot;"/>
    <numFmt numFmtId="179" formatCode="#,##0&quot;만원&quot;"/>
    <numFmt numFmtId="180" formatCode="#,##0&quot;만&quot;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38" fontId="3" fillId="0" borderId="3" xfId="1" applyNumberFormat="1" applyFont="1" applyBorder="1">
      <alignment vertical="center"/>
    </xf>
    <xf numFmtId="38" fontId="3" fillId="0" borderId="1" xfId="1" applyNumberFormat="1" applyFont="1" applyBorder="1">
      <alignment vertical="center"/>
    </xf>
    <xf numFmtId="38" fontId="3" fillId="0" borderId="7" xfId="1" applyNumberFormat="1" applyFont="1" applyBorder="1">
      <alignment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8" fontId="3" fillId="0" borderId="3" xfId="1" applyNumberFormat="1" applyFont="1" applyBorder="1">
      <alignment vertical="center"/>
    </xf>
    <xf numFmtId="178" fontId="3" fillId="0" borderId="1" xfId="1" applyNumberFormat="1" applyFont="1" applyBorder="1">
      <alignment vertical="center"/>
    </xf>
    <xf numFmtId="178" fontId="3" fillId="0" borderId="7" xfId="1" applyNumberFormat="1" applyFont="1" applyBorder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8" fontId="3" fillId="0" borderId="13" xfId="1" applyNumberFormat="1" applyFont="1" applyFill="1" applyBorder="1">
      <alignment vertical="center"/>
    </xf>
    <xf numFmtId="177" fontId="3" fillId="0" borderId="12" xfId="0" applyNumberFormat="1" applyFont="1" applyFill="1" applyBorder="1" applyAlignment="1">
      <alignment horizontal="center" vertical="center"/>
    </xf>
    <xf numFmtId="178" fontId="3" fillId="0" borderId="16" xfId="1" applyNumberFormat="1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41" fontId="0" fillId="0" borderId="0" xfId="0" applyNumberForma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2" fontId="3" fillId="0" borderId="0" xfId="0" applyNumberFormat="1" applyFont="1">
      <alignment vertical="center"/>
    </xf>
    <xf numFmtId="179" fontId="3" fillId="0" borderId="3" xfId="1" applyNumberFormat="1" applyFont="1" applyBorder="1" applyAlignment="1">
      <alignment horizontal="right" vertical="center"/>
    </xf>
    <xf numFmtId="179" fontId="3" fillId="0" borderId="1" xfId="1" applyNumberFormat="1" applyFont="1" applyBorder="1" applyAlignment="1">
      <alignment horizontal="right" vertical="center"/>
    </xf>
    <xf numFmtId="179" fontId="3" fillId="0" borderId="7" xfId="1" applyNumberFormat="1" applyFont="1" applyBorder="1" applyAlignment="1">
      <alignment horizontal="right" vertical="center"/>
    </xf>
    <xf numFmtId="41" fontId="3" fillId="0" borderId="8" xfId="1" applyFont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0" fontId="3" fillId="0" borderId="3" xfId="1" applyNumberFormat="1" applyFont="1" applyBorder="1" applyAlignment="1">
      <alignment horizontal="right" vertical="center"/>
    </xf>
    <xf numFmtId="0" fontId="3" fillId="0" borderId="20" xfId="0" applyFont="1" applyBorder="1" applyAlignment="1">
      <alignment horizontal="center" vertical="center"/>
    </xf>
    <xf numFmtId="41" fontId="3" fillId="0" borderId="4" xfId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7" fontId="3" fillId="0" borderId="7" xfId="1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1">
    <dxf>
      <numFmt numFmtId="33" formatCode="_-* #,##0_-;\-* #,##0_-;_-* &quot;-&quot;_-;_-@_-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8" formatCode="?,??0&quot;만원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yyyy\-mm\-d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ko-KR" sz="2000" b="1" i="0" baseline="0">
                <a:effectLst/>
              </a:rPr>
              <a:t>전기 및 휘발유 캠핑카 직거래 현황</a:t>
            </a:r>
            <a:endParaRPr lang="ko-KR" altLang="ko-KR" sz="2000">
              <a:effectLst/>
            </a:endParaRP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주행거리(단위:km)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(제1작업!$C$5,제1작업!$C$7:$C$9,제1작업!$C$11:$C$12)</c:f>
              <c:strCache>
                <c:ptCount val="6"/>
                <c:pt idx="0">
                  <c:v>포트2</c:v>
                </c:pt>
                <c:pt idx="1">
                  <c:v>레비</c:v>
                </c:pt>
                <c:pt idx="2">
                  <c:v>스타리아</c:v>
                </c:pt>
                <c:pt idx="3">
                  <c:v>랙스턴스포츠</c:v>
                </c:pt>
                <c:pt idx="4">
                  <c:v>다온플러스</c:v>
                </c:pt>
                <c:pt idx="5">
                  <c:v>르노마스터 3밴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_(* #,##0_);_(* \(#,##0\);_(* "-"_);_(@_)</c:formatCode>
                <c:ptCount val="6"/>
                <c:pt idx="0">
                  <c:v>16537</c:v>
                </c:pt>
                <c:pt idx="1">
                  <c:v>58290</c:v>
                </c:pt>
                <c:pt idx="2">
                  <c:v>17280</c:v>
                </c:pt>
                <c:pt idx="3">
                  <c:v>47169</c:v>
                </c:pt>
                <c:pt idx="4">
                  <c:v>23000</c:v>
                </c:pt>
                <c:pt idx="5">
                  <c:v>24548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3-4968-AC65-D508F671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88680736"/>
        <c:axId val="1388673248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판매 가격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13-4968-AC65-D508F671C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포트2</c:v>
                </c:pt>
                <c:pt idx="1">
                  <c:v>레비</c:v>
                </c:pt>
                <c:pt idx="2">
                  <c:v>스타리아</c:v>
                </c:pt>
                <c:pt idx="3">
                  <c:v>랙스턴스포츠</c:v>
                </c:pt>
                <c:pt idx="4">
                  <c:v>다온플러스</c:v>
                </c:pt>
                <c:pt idx="5">
                  <c:v>르노마스터 3밴</c:v>
                </c:pt>
              </c:strCache>
            </c:strRef>
          </c:cat>
          <c:val>
            <c:numRef>
              <c:f>(제1작업!$H$5,제1작업!$H$7:$H$9,제1작업!$H$11:$H$12)</c:f>
              <c:numCache>
                <c:formatCode>#,##0"만원"</c:formatCode>
                <c:ptCount val="6"/>
                <c:pt idx="0">
                  <c:v>3500</c:v>
                </c:pt>
                <c:pt idx="1">
                  <c:v>2200</c:v>
                </c:pt>
                <c:pt idx="2">
                  <c:v>3200</c:v>
                </c:pt>
                <c:pt idx="3">
                  <c:v>2900</c:v>
                </c:pt>
                <c:pt idx="4">
                  <c:v>4450</c:v>
                </c:pt>
                <c:pt idx="5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3-4968-AC65-D508F671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03728"/>
        <c:axId val="1393402064"/>
      </c:lineChart>
      <c:catAx>
        <c:axId val="13886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88673248"/>
        <c:crosses val="autoZero"/>
        <c:auto val="1"/>
        <c:lblAlgn val="ctr"/>
        <c:lblOffset val="100"/>
        <c:noMultiLvlLbl val="0"/>
      </c:catAx>
      <c:valAx>
        <c:axId val="13886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88680736"/>
        <c:crosses val="autoZero"/>
        <c:crossBetween val="between"/>
      </c:valAx>
      <c:valAx>
        <c:axId val="1393402064"/>
        <c:scaling>
          <c:orientation val="minMax"/>
        </c:scaling>
        <c:delete val="0"/>
        <c:axPos val="r"/>
        <c:numFmt formatCode="#,##0&quot;만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93403728"/>
        <c:crosses val="max"/>
        <c:crossBetween val="between"/>
        <c:majorUnit val="1000"/>
      </c:valAx>
      <c:catAx>
        <c:axId val="1393403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34020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114300</xdr:rowOff>
    </xdr:from>
    <xdr:to>
      <xdr:col>6</xdr:col>
      <xdr:colOff>333375</xdr:colOff>
      <xdr:row>2</xdr:row>
      <xdr:rowOff>211455</xdr:rowOff>
    </xdr:to>
    <xdr:sp macro="" textlink="">
      <xdr:nvSpPr>
        <xdr:cNvPr id="6" name="사각형: 잘린 위쪽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400" y="114300"/>
          <a:ext cx="4867275" cy="668655"/>
        </a:xfrm>
        <a:prstGeom prst="plus">
          <a:avLst/>
        </a:prstGeom>
        <a:solidFill>
          <a:srgbClr val="FFFF00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인증 중고 캠핑카 직거래 현황</a:t>
          </a:r>
        </a:p>
      </xdr:txBody>
    </xdr:sp>
    <xdr:clientData/>
  </xdr:twoCellAnchor>
  <xdr:twoCellAnchor>
    <xdr:from>
      <xdr:col>7</xdr:col>
      <xdr:colOff>0</xdr:colOff>
      <xdr:row>0</xdr:row>
      <xdr:rowOff>95250</xdr:rowOff>
    </xdr:from>
    <xdr:to>
      <xdr:col>10</xdr:col>
      <xdr:colOff>19050</xdr:colOff>
      <xdr:row>2</xdr:row>
      <xdr:rowOff>228600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95250"/>
          <a:ext cx="25146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27BDE6-DFFE-4A2A-892B-A9977068AF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0.52594</cdr:x>
      <cdr:y>0.14693</cdr:y>
    </cdr:from>
    <cdr:to>
      <cdr:x>0.62304</cdr:x>
      <cdr:y>0.23931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6B652428-ECF7-47C9-9293-DD3452D69128}"/>
            </a:ext>
          </a:extLst>
        </cdr:cNvPr>
        <cdr:cNvSpPr/>
      </cdr:nvSpPr>
      <cdr:spPr>
        <a:xfrm xmlns:a="http://schemas.openxmlformats.org/drawingml/2006/main">
          <a:off x="4892675" y="892174"/>
          <a:ext cx="903326" cy="560963"/>
        </a:xfrm>
        <a:prstGeom xmlns:a="http://schemas.openxmlformats.org/drawingml/2006/main" prst="wedgeRoundRectCallout">
          <a:avLst>
            <a:gd name="adj1" fmla="val 101038"/>
            <a:gd name="adj2" fmla="val -629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맑은고딕"/>
              <a:ea typeface="굴림" panose="020B0600000101010101" pitchFamily="50" charset="-127"/>
            </a:rPr>
            <a:t>최대</a:t>
          </a:r>
          <a:r>
            <a:rPr lang="en-US" altLang="ko-KR">
              <a:solidFill>
                <a:schemeClr val="tx1"/>
              </a:solidFill>
              <a:latin typeface="맑은고딕"/>
              <a:ea typeface="굴림" panose="020B0600000101010101" pitchFamily="50" charset="-127"/>
            </a:rPr>
            <a:t/>
          </a:r>
          <a:br>
            <a:rPr lang="en-US" altLang="ko-KR">
              <a:solidFill>
                <a:schemeClr val="tx1"/>
              </a:solidFill>
              <a:latin typeface="맑은고딕"/>
              <a:ea typeface="굴림" panose="020B0600000101010101" pitchFamily="50" charset="-127"/>
            </a:rPr>
          </a:br>
          <a:r>
            <a:rPr lang="ko-KR" altLang="en-US">
              <a:solidFill>
                <a:schemeClr val="tx1"/>
              </a:solidFill>
              <a:latin typeface="맑은고딕"/>
              <a:ea typeface="굴림" panose="020B0600000101010101" pitchFamily="50" charset="-127"/>
            </a:rPr>
            <a:t>판매 가격</a:t>
          </a:r>
          <a:endParaRPr lang="ko-KR">
            <a:solidFill>
              <a:schemeClr val="tx1"/>
            </a:solidFill>
            <a:latin typeface="맑은고딕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선경" refreshedDate="44490.432391550923" createdVersion="7" refreshedVersion="7" minRefreshableVersion="3" recordCount="8">
  <cacheSource type="worksheet">
    <worksheetSource ref="B4:H12" sheet="제1작업"/>
  </cacheSource>
  <cacheFields count="7">
    <cacheField name="매물번호" numFmtId="0">
      <sharedItems/>
    </cacheField>
    <cacheField name="모델명" numFmtId="0">
      <sharedItems/>
    </cacheField>
    <cacheField name="판매자" numFmtId="14">
      <sharedItems/>
    </cacheField>
    <cacheField name="연료" numFmtId="0">
      <sharedItems count="3">
        <s v="전기"/>
        <s v="경유"/>
        <s v="휘발유"/>
      </sharedItems>
    </cacheField>
    <cacheField name="출고일" numFmtId="177">
      <sharedItems containsSemiMixedTypes="0" containsNonDate="0" containsDate="1" containsString="0" minDate="2018-02-07T00:00:00" maxDate="2020-06-15T00:00:00" count="8">
        <d v="2019-10-07T00:00:00"/>
        <d v="2018-02-07T00:00:00"/>
        <d v="2018-09-08T00:00:00"/>
        <d v="2020-02-12T00:00:00"/>
        <d v="2019-04-25T00:00:00"/>
        <d v="2019-12-11T00:00:00"/>
        <d v="2020-06-14T00:00:00"/>
        <d v="2018-03-04T00:00:00"/>
      </sharedItems>
      <fieldGroup base="4">
        <rangePr groupBy="years" startDate="2018-02-07T00:00:00" endDate="2020-06-15T00:00:00"/>
        <groupItems count="5">
          <s v="&lt;2018-02-07"/>
          <s v="2018년"/>
          <s v="2019년"/>
          <s v="2020년"/>
          <s v="&gt;2020-06-15"/>
        </groupItems>
      </fieldGroup>
    </cacheField>
    <cacheField name="주행거리_x000a_(단위:km)" numFmtId="41">
      <sharedItems containsSemiMixedTypes="0" containsString="0" containsNumber="1" containsInteger="1" minValue="16537" maxValue="89500"/>
    </cacheField>
    <cacheField name="판매가격" numFmtId="178">
      <sharedItems containsSemiMixedTypes="0" containsString="0" containsNumber="1" containsInteger="1" minValue="1850" maxValue="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-1240"/>
    <s v="포트2"/>
    <s v="손가은"/>
    <x v="0"/>
    <x v="0"/>
    <n v="16537"/>
    <n v="3500"/>
  </r>
  <r>
    <s v="S-1527"/>
    <s v="르벤투스"/>
    <s v="이지은"/>
    <x v="1"/>
    <x v="1"/>
    <n v="54091"/>
    <n v="1900"/>
  </r>
  <r>
    <s v="A-3841"/>
    <s v="레비"/>
    <s v="박정은"/>
    <x v="2"/>
    <x v="2"/>
    <n v="58290"/>
    <n v="2200"/>
  </r>
  <r>
    <s v="Q-3737"/>
    <s v="스타리아"/>
    <s v="서영희"/>
    <x v="0"/>
    <x v="3"/>
    <n v="17280"/>
    <n v="3200"/>
  </r>
  <r>
    <s v="K-2216"/>
    <s v="랙스턴스포츠"/>
    <s v="김철수"/>
    <x v="2"/>
    <x v="4"/>
    <n v="47169"/>
    <n v="2900"/>
  </r>
  <r>
    <s v="G-1109"/>
    <s v="카라벤"/>
    <s v="김미정"/>
    <x v="1"/>
    <x v="5"/>
    <n v="89500"/>
    <n v="1950"/>
  </r>
  <r>
    <s v="B-1097"/>
    <s v="다온플러스"/>
    <s v="장정훈"/>
    <x v="2"/>
    <x v="6"/>
    <n v="23000"/>
    <n v="4450"/>
  </r>
  <r>
    <s v="A-2835"/>
    <s v="르노마스터 3밴"/>
    <s v="전철민"/>
    <x v="0"/>
    <x v="7"/>
    <n v="24548"/>
    <n v="1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9" applyNumberFormats="0" applyBorderFormats="0" applyFontFormats="0" applyPatternFormats="0" applyAlignmentFormats="0" applyWidthHeightFormats="1" dataCaption="값" missingCaption="***" updatedVersion="7" minRefreshableVersion="3" useAutoFormatting="1" colGrandTotals="0" itemPrintTitles="1" mergeItem="1" createdVersion="7" indent="0" outline="1" outlineData="1" multipleFieldFilters="0" rowHeaderCaption="출고일" colHeaderCaption="연료">
  <location ref="B2:H8" firstHeaderRow="1" firstDataRow="3" firstDataCol="1"/>
  <pivotFields count="7">
    <pivotField showAll="0"/>
    <pivotField dataField="1" showAll="0"/>
    <pivotField showAll="0"/>
    <pivotField axis="axisCol" showAll="0" sortType="descending">
      <items count="4">
        <item x="2"/>
        <item x="0"/>
        <item x="1"/>
        <item t="default"/>
      </items>
    </pivotField>
    <pivotField axis="axisRow" numFmtId="177" showAll="0">
      <items count="6">
        <item x="1"/>
        <item x="2"/>
        <item x="3"/>
        <item x="4"/>
        <item x="0"/>
        <item t="default"/>
      </items>
    </pivotField>
    <pivotField dataField="1" numFmtId="41" showAll="0"/>
    <pivotField numFmtId="178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모델명" fld="1" subtotal="count" baseField="0" baseItem="0"/>
    <dataField name="평균 : 주행거리(단위:km)" fld="5" subtotal="average" baseField="4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표2" displayName="표2" ref="B18:E20" totalsRowShown="0" headerRowDxfId="7" tableBorderDxfId="6">
  <autoFilter ref="B18:E20"/>
  <tableColumns count="4">
    <tableColumn id="2" name="모델명" dataDxfId="5"/>
    <tableColumn id="3" name="판매자" dataDxfId="4"/>
    <tableColumn id="5" name="출고일" dataDxfId="3"/>
    <tableColumn id="7" name="판매 가격" dataDxfId="2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zoomScaleNormal="100" workbookViewId="0">
      <selection activeCell="N11" sqref="N11"/>
    </sheetView>
  </sheetViews>
  <sheetFormatPr defaultColWidth="9" defaultRowHeight="13.5" x14ac:dyDescent="0.3"/>
  <cols>
    <col min="1" max="1" width="1.625" style="1" customWidth="1"/>
    <col min="2" max="2" width="9.5" style="1" customWidth="1"/>
    <col min="3" max="3" width="14.25" style="1" customWidth="1"/>
    <col min="4" max="4" width="9.125" style="1" customWidth="1"/>
    <col min="5" max="5" width="10.75" style="1" customWidth="1"/>
    <col min="6" max="6" width="14.125" style="1" customWidth="1"/>
    <col min="7" max="8" width="11.625" style="1" customWidth="1"/>
    <col min="9" max="9" width="9.625" style="1" customWidth="1"/>
    <col min="10" max="10" width="11.5" style="1" customWidth="1"/>
    <col min="11" max="16384" width="9" style="1"/>
  </cols>
  <sheetData>
    <row r="1" spans="2:12" ht="22.5" customHeight="1" x14ac:dyDescent="0.3"/>
    <row r="2" spans="2:12" ht="22.5" customHeight="1" x14ac:dyDescent="0.3"/>
    <row r="3" spans="2:12" ht="22.5" customHeight="1" thickBot="1" x14ac:dyDescent="0.35"/>
    <row r="4" spans="2:12" ht="34.35" customHeight="1" thickBot="1" x14ac:dyDescent="0.35">
      <c r="B4" s="58" t="s">
        <v>3</v>
      </c>
      <c r="C4" s="59" t="s">
        <v>4</v>
      </c>
      <c r="D4" s="59" t="s">
        <v>45</v>
      </c>
      <c r="E4" s="59" t="s">
        <v>2</v>
      </c>
      <c r="F4" s="59" t="s">
        <v>6</v>
      </c>
      <c r="G4" s="60" t="s">
        <v>5</v>
      </c>
      <c r="H4" s="60" t="s">
        <v>51</v>
      </c>
      <c r="I4" s="60" t="s">
        <v>17</v>
      </c>
      <c r="J4" s="61" t="s">
        <v>47</v>
      </c>
    </row>
    <row r="5" spans="2:12" ht="19.5" customHeight="1" x14ac:dyDescent="0.3">
      <c r="B5" s="8" t="s">
        <v>21</v>
      </c>
      <c r="C5" s="9" t="s">
        <v>41</v>
      </c>
      <c r="D5" s="12" t="s">
        <v>10</v>
      </c>
      <c r="E5" s="9" t="s">
        <v>1</v>
      </c>
      <c r="F5" s="28">
        <v>43745</v>
      </c>
      <c r="G5" s="40">
        <v>16537</v>
      </c>
      <c r="H5" s="51">
        <v>3500</v>
      </c>
      <c r="I5" s="41" t="str">
        <f t="shared" ref="I5:I12" si="0">_xlfn.RANK.EQ(F5,$F$5:$F$12)&amp;"위"</f>
        <v>4위</v>
      </c>
      <c r="J5" s="21" t="str">
        <f t="shared" ref="J5:J12" si="1">CHOOSE(MID(B5,3,1),"5명","3명","2명")</f>
        <v>5명</v>
      </c>
      <c r="L5" s="1" t="s">
        <v>49</v>
      </c>
    </row>
    <row r="6" spans="2:12" ht="19.5" customHeight="1" x14ac:dyDescent="0.3">
      <c r="B6" s="2" t="s">
        <v>18</v>
      </c>
      <c r="C6" s="11" t="s">
        <v>34</v>
      </c>
      <c r="D6" s="13" t="s">
        <v>7</v>
      </c>
      <c r="E6" s="11" t="s">
        <v>36</v>
      </c>
      <c r="F6" s="29">
        <v>43138</v>
      </c>
      <c r="G6" s="42">
        <v>54091</v>
      </c>
      <c r="H6" s="52">
        <v>1900</v>
      </c>
      <c r="I6" s="43" t="str">
        <f t="shared" si="0"/>
        <v>8위</v>
      </c>
      <c r="J6" s="22" t="str">
        <f t="shared" si="1"/>
        <v>5명</v>
      </c>
    </row>
    <row r="7" spans="2:12" ht="19.5" customHeight="1" x14ac:dyDescent="0.3">
      <c r="B7" s="2" t="s">
        <v>20</v>
      </c>
      <c r="C7" s="11" t="s">
        <v>37</v>
      </c>
      <c r="D7" s="13" t="s">
        <v>9</v>
      </c>
      <c r="E7" s="11" t="s">
        <v>39</v>
      </c>
      <c r="F7" s="29">
        <v>43351</v>
      </c>
      <c r="G7" s="42">
        <v>58290</v>
      </c>
      <c r="H7" s="52">
        <v>2200</v>
      </c>
      <c r="I7" s="43" t="str">
        <f t="shared" si="0"/>
        <v>6위</v>
      </c>
      <c r="J7" s="22" t="str">
        <f t="shared" si="1"/>
        <v>2명</v>
      </c>
    </row>
    <row r="8" spans="2:12" ht="19.5" customHeight="1" x14ac:dyDescent="0.3">
      <c r="B8" s="2" t="s">
        <v>23</v>
      </c>
      <c r="C8" s="11" t="s">
        <v>42</v>
      </c>
      <c r="D8" s="13" t="s">
        <v>12</v>
      </c>
      <c r="E8" s="11" t="s">
        <v>1</v>
      </c>
      <c r="F8" s="29">
        <v>43873</v>
      </c>
      <c r="G8" s="42">
        <v>17280</v>
      </c>
      <c r="H8" s="52">
        <v>3200</v>
      </c>
      <c r="I8" s="43" t="str">
        <f t="shared" si="0"/>
        <v>2위</v>
      </c>
      <c r="J8" s="22" t="str">
        <f t="shared" si="1"/>
        <v>2명</v>
      </c>
    </row>
    <row r="9" spans="2:12" ht="19.5" customHeight="1" x14ac:dyDescent="0.3">
      <c r="B9" s="2" t="s">
        <v>22</v>
      </c>
      <c r="C9" s="11" t="s">
        <v>46</v>
      </c>
      <c r="D9" s="13" t="s">
        <v>11</v>
      </c>
      <c r="E9" s="11" t="s">
        <v>39</v>
      </c>
      <c r="F9" s="29">
        <v>43580</v>
      </c>
      <c r="G9" s="42">
        <v>47169</v>
      </c>
      <c r="H9" s="52">
        <v>2900</v>
      </c>
      <c r="I9" s="43" t="str">
        <f t="shared" si="0"/>
        <v>5위</v>
      </c>
      <c r="J9" s="22" t="str">
        <f t="shared" si="1"/>
        <v>3명</v>
      </c>
    </row>
    <row r="10" spans="2:12" ht="19.5" customHeight="1" x14ac:dyDescent="0.3">
      <c r="B10" s="2" t="s">
        <v>19</v>
      </c>
      <c r="C10" s="11" t="s">
        <v>53</v>
      </c>
      <c r="D10" s="13" t="s">
        <v>8</v>
      </c>
      <c r="E10" s="11" t="s">
        <v>36</v>
      </c>
      <c r="F10" s="29">
        <v>43810</v>
      </c>
      <c r="G10" s="42">
        <v>89500</v>
      </c>
      <c r="H10" s="52">
        <v>1950</v>
      </c>
      <c r="I10" s="43" t="str">
        <f t="shared" si="0"/>
        <v>3위</v>
      </c>
      <c r="J10" s="22" t="str">
        <f t="shared" si="1"/>
        <v>5명</v>
      </c>
    </row>
    <row r="11" spans="2:12" ht="19.5" customHeight="1" x14ac:dyDescent="0.3">
      <c r="B11" s="2" t="s">
        <v>25</v>
      </c>
      <c r="C11" s="11" t="s">
        <v>44</v>
      </c>
      <c r="D11" s="13" t="s">
        <v>14</v>
      </c>
      <c r="E11" s="11" t="s">
        <v>39</v>
      </c>
      <c r="F11" s="29">
        <v>43996</v>
      </c>
      <c r="G11" s="42">
        <v>23000</v>
      </c>
      <c r="H11" s="52">
        <v>4450</v>
      </c>
      <c r="I11" s="43" t="str">
        <f t="shared" si="0"/>
        <v>1위</v>
      </c>
      <c r="J11" s="22" t="str">
        <f t="shared" si="1"/>
        <v>5명</v>
      </c>
    </row>
    <row r="12" spans="2:12" ht="19.5" customHeight="1" thickBot="1" x14ac:dyDescent="0.35">
      <c r="B12" s="10" t="s">
        <v>24</v>
      </c>
      <c r="C12" s="4" t="s">
        <v>43</v>
      </c>
      <c r="D12" s="14" t="s">
        <v>13</v>
      </c>
      <c r="E12" s="4" t="s">
        <v>1</v>
      </c>
      <c r="F12" s="30">
        <v>43163</v>
      </c>
      <c r="G12" s="44">
        <v>24548</v>
      </c>
      <c r="H12" s="53">
        <v>1850</v>
      </c>
      <c r="I12" s="45" t="str">
        <f t="shared" si="0"/>
        <v>7위</v>
      </c>
      <c r="J12" s="23" t="str">
        <f t="shared" si="1"/>
        <v>3명</v>
      </c>
    </row>
    <row r="13" spans="2:12" ht="19.5" customHeight="1" x14ac:dyDescent="0.3">
      <c r="B13" s="62" t="s">
        <v>52</v>
      </c>
      <c r="C13" s="63"/>
      <c r="D13" s="63"/>
      <c r="E13" s="64">
        <f>DAVERAGE(B4:H12,H4,E4:E5)</f>
        <v>2850</v>
      </c>
      <c r="F13" s="65"/>
      <c r="G13" s="63" t="s">
        <v>16</v>
      </c>
      <c r="H13" s="63"/>
      <c r="I13" s="63"/>
      <c r="J13" s="66">
        <f>SMALL(주행거리,1)</f>
        <v>16537</v>
      </c>
    </row>
    <row r="14" spans="2:12" ht="19.5" customHeight="1" thickBot="1" x14ac:dyDescent="0.35">
      <c r="B14" s="67" t="s">
        <v>54</v>
      </c>
      <c r="C14" s="68"/>
      <c r="D14" s="68"/>
      <c r="E14" s="69" t="str">
        <f>INDEX(B5:H12,MATCH("카라반",C5:C12,0),3)</f>
        <v>김미정</v>
      </c>
      <c r="F14" s="70"/>
      <c r="G14" s="3" t="s">
        <v>4</v>
      </c>
      <c r="H14" s="4" t="s">
        <v>40</v>
      </c>
      <c r="I14" s="3" t="s">
        <v>51</v>
      </c>
      <c r="J14" s="54">
        <f>VLOOKUP(H14,C4:H12,6,0)</f>
        <v>3500</v>
      </c>
    </row>
    <row r="18" spans="5:6" x14ac:dyDescent="0.3">
      <c r="F18" s="55"/>
    </row>
    <row r="20" spans="5:6" ht="31.5" customHeight="1" x14ac:dyDescent="0.3">
      <c r="E20" s="50"/>
    </row>
  </sheetData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10" priority="9">
      <formula>$H5&gt;=3000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E19" sqref="E19"/>
    </sheetView>
  </sheetViews>
  <sheetFormatPr defaultColWidth="9" defaultRowHeight="13.5" x14ac:dyDescent="0.3"/>
  <cols>
    <col min="1" max="1" width="1.625" style="1" customWidth="1"/>
    <col min="2" max="2" width="15.125" style="1" customWidth="1"/>
    <col min="3" max="3" width="12.625" style="1" customWidth="1"/>
    <col min="4" max="4" width="14.375" style="1" customWidth="1"/>
    <col min="5" max="5" width="11.25" style="1" customWidth="1"/>
    <col min="6" max="6" width="13.625" style="1" customWidth="1"/>
    <col min="7" max="7" width="11.625" style="1" customWidth="1"/>
    <col min="8" max="8" width="11.375" style="1" customWidth="1"/>
    <col min="9" max="16384" width="9" style="1"/>
  </cols>
  <sheetData>
    <row r="1" spans="2:8" ht="14.25" thickBot="1" x14ac:dyDescent="0.35"/>
    <row r="2" spans="2:8" ht="27.75" thickBot="1" x14ac:dyDescent="0.35">
      <c r="B2" s="5" t="s">
        <v>3</v>
      </c>
      <c r="C2" s="6" t="s">
        <v>4</v>
      </c>
      <c r="D2" s="6" t="s">
        <v>45</v>
      </c>
      <c r="E2" s="6" t="s">
        <v>2</v>
      </c>
      <c r="F2" s="6" t="s">
        <v>6</v>
      </c>
      <c r="G2" s="7" t="s">
        <v>5</v>
      </c>
      <c r="H2" s="7" t="s">
        <v>51</v>
      </c>
    </row>
    <row r="3" spans="2:8" x14ac:dyDescent="0.3">
      <c r="B3" s="8" t="s">
        <v>21</v>
      </c>
      <c r="C3" s="9" t="s">
        <v>41</v>
      </c>
      <c r="D3" s="12" t="s">
        <v>10</v>
      </c>
      <c r="E3" s="9" t="s">
        <v>1</v>
      </c>
      <c r="F3" s="28">
        <v>43745</v>
      </c>
      <c r="G3" s="18">
        <v>16537</v>
      </c>
      <c r="H3" s="31">
        <v>3500</v>
      </c>
    </row>
    <row r="4" spans="2:8" x14ac:dyDescent="0.3">
      <c r="B4" s="2" t="s">
        <v>18</v>
      </c>
      <c r="C4" s="11" t="s">
        <v>34</v>
      </c>
      <c r="D4" s="13" t="s">
        <v>7</v>
      </c>
      <c r="E4" s="11" t="s">
        <v>36</v>
      </c>
      <c r="F4" s="29">
        <v>43138</v>
      </c>
      <c r="G4" s="19">
        <v>54091</v>
      </c>
      <c r="H4" s="32">
        <v>1900</v>
      </c>
    </row>
    <row r="5" spans="2:8" x14ac:dyDescent="0.3">
      <c r="B5" s="2" t="s">
        <v>20</v>
      </c>
      <c r="C5" s="11" t="s">
        <v>37</v>
      </c>
      <c r="D5" s="13" t="s">
        <v>9</v>
      </c>
      <c r="E5" s="11" t="s">
        <v>39</v>
      </c>
      <c r="F5" s="29">
        <v>43351</v>
      </c>
      <c r="G5" s="19">
        <v>58290</v>
      </c>
      <c r="H5" s="32">
        <v>2200</v>
      </c>
    </row>
    <row r="6" spans="2:8" x14ac:dyDescent="0.3">
      <c r="B6" s="2" t="s">
        <v>23</v>
      </c>
      <c r="C6" s="11" t="s">
        <v>42</v>
      </c>
      <c r="D6" s="13" t="s">
        <v>12</v>
      </c>
      <c r="E6" s="11" t="s">
        <v>1</v>
      </c>
      <c r="F6" s="29">
        <v>43873</v>
      </c>
      <c r="G6" s="19">
        <v>17280</v>
      </c>
      <c r="H6" s="32">
        <v>3200</v>
      </c>
    </row>
    <row r="7" spans="2:8" x14ac:dyDescent="0.3">
      <c r="B7" s="2" t="s">
        <v>22</v>
      </c>
      <c r="C7" s="11" t="s">
        <v>46</v>
      </c>
      <c r="D7" s="13" t="s">
        <v>11</v>
      </c>
      <c r="E7" s="11" t="s">
        <v>39</v>
      </c>
      <c r="F7" s="29">
        <v>43580</v>
      </c>
      <c r="G7" s="19">
        <v>47169</v>
      </c>
      <c r="H7" s="32">
        <v>2900</v>
      </c>
    </row>
    <row r="8" spans="2:8" x14ac:dyDescent="0.3">
      <c r="B8" s="2" t="s">
        <v>19</v>
      </c>
      <c r="C8" s="11" t="s">
        <v>53</v>
      </c>
      <c r="D8" s="13" t="s">
        <v>8</v>
      </c>
      <c r="E8" s="11" t="s">
        <v>36</v>
      </c>
      <c r="F8" s="29">
        <v>43810</v>
      </c>
      <c r="G8" s="19">
        <v>89500</v>
      </c>
      <c r="H8" s="32">
        <v>1950</v>
      </c>
    </row>
    <row r="9" spans="2:8" x14ac:dyDescent="0.3">
      <c r="B9" s="2" t="s">
        <v>25</v>
      </c>
      <c r="C9" s="11" t="s">
        <v>44</v>
      </c>
      <c r="D9" s="13" t="s">
        <v>14</v>
      </c>
      <c r="E9" s="11" t="s">
        <v>39</v>
      </c>
      <c r="F9" s="29">
        <v>43996</v>
      </c>
      <c r="G9" s="19">
        <v>23000</v>
      </c>
      <c r="H9" s="32">
        <v>4450</v>
      </c>
    </row>
    <row r="10" spans="2:8" ht="14.25" thickBot="1" x14ac:dyDescent="0.35">
      <c r="B10" s="10" t="s">
        <v>24</v>
      </c>
      <c r="C10" s="4" t="s">
        <v>43</v>
      </c>
      <c r="D10" s="14" t="s">
        <v>13</v>
      </c>
      <c r="E10" s="4" t="s">
        <v>1</v>
      </c>
      <c r="F10" s="30">
        <v>43163</v>
      </c>
      <c r="G10" s="20">
        <v>24548</v>
      </c>
      <c r="H10" s="33">
        <v>1850</v>
      </c>
    </row>
    <row r="13" spans="2:8" ht="14.25" thickBot="1" x14ac:dyDescent="0.35"/>
    <row r="14" spans="2:8" ht="27" x14ac:dyDescent="0.3">
      <c r="B14" s="6" t="s">
        <v>2</v>
      </c>
      <c r="C14" s="7" t="s">
        <v>5</v>
      </c>
    </row>
    <row r="15" spans="2:8" x14ac:dyDescent="0.3">
      <c r="B15" s="24" t="s">
        <v>48</v>
      </c>
      <c r="C15" s="1" t="s">
        <v>50</v>
      </c>
    </row>
    <row r="16" spans="2:8" x14ac:dyDescent="0.3">
      <c r="B16" s="25"/>
    </row>
    <row r="18" spans="2:5" x14ac:dyDescent="0.3">
      <c r="B18" s="15" t="s">
        <v>4</v>
      </c>
      <c r="C18" s="15" t="s">
        <v>45</v>
      </c>
      <c r="D18" s="15" t="s">
        <v>6</v>
      </c>
      <c r="E18" s="16" t="s">
        <v>51</v>
      </c>
    </row>
    <row r="19" spans="2:5" x14ac:dyDescent="0.3">
      <c r="B19" s="48" t="s">
        <v>46</v>
      </c>
      <c r="C19" s="26" t="s">
        <v>11</v>
      </c>
      <c r="D19" s="34">
        <v>43580</v>
      </c>
      <c r="E19" s="35">
        <v>2900</v>
      </c>
    </row>
    <row r="20" spans="2:5" x14ac:dyDescent="0.3">
      <c r="B20" s="49" t="s">
        <v>44</v>
      </c>
      <c r="C20" s="27" t="s">
        <v>14</v>
      </c>
      <c r="D20" s="36">
        <v>43996</v>
      </c>
      <c r="E20" s="37">
        <v>4450</v>
      </c>
    </row>
  </sheetData>
  <phoneticPr fontId="2" type="noConversion"/>
  <conditionalFormatting sqref="B15">
    <cfRule type="expression" dxfId="9" priority="7">
      <formula>$H15&gt;=20000</formula>
    </cfRule>
  </conditionalFormatting>
  <conditionalFormatting sqref="B3:H10">
    <cfRule type="expression" dxfId="8" priority="2">
      <formula>$H3&gt;=3000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D24" sqref="D24"/>
    </sheetView>
  </sheetViews>
  <sheetFormatPr defaultColWidth="9" defaultRowHeight="13.5" x14ac:dyDescent="0.3"/>
  <cols>
    <col min="1" max="1" width="1.625" style="1" customWidth="1"/>
    <col min="2" max="2" width="11.375" style="1" bestFit="1" customWidth="1"/>
    <col min="3" max="3" width="13.125" style="1" bestFit="1" customWidth="1"/>
    <col min="4" max="4" width="23" style="1" customWidth="1"/>
    <col min="5" max="5" width="13.125" style="1" bestFit="1" customWidth="1"/>
    <col min="6" max="6" width="23" style="1" customWidth="1"/>
    <col min="7" max="7" width="13.125" style="1" bestFit="1" customWidth="1"/>
    <col min="8" max="8" width="23" style="1" customWidth="1"/>
    <col min="9" max="9" width="18" style="1" bestFit="1" customWidth="1"/>
    <col min="10" max="10" width="20.125" style="1" bestFit="1" customWidth="1"/>
    <col min="11" max="16384" width="9" style="1"/>
  </cols>
  <sheetData>
    <row r="1" spans="2:10" ht="19.5" customHeight="1" x14ac:dyDescent="0.3"/>
    <row r="2" spans="2:10" ht="19.5" customHeight="1" x14ac:dyDescent="0.3">
      <c r="B2" s="39"/>
      <c r="C2" s="17" t="s">
        <v>32</v>
      </c>
      <c r="D2" s="39"/>
      <c r="E2" s="39"/>
      <c r="F2" s="39"/>
      <c r="G2" s="39"/>
      <c r="H2" s="39"/>
      <c r="I2"/>
      <c r="J2"/>
    </row>
    <row r="3" spans="2:10" ht="19.5" customHeight="1" x14ac:dyDescent="0.3">
      <c r="B3" s="39"/>
      <c r="C3" s="56" t="s">
        <v>38</v>
      </c>
      <c r="D3" s="57"/>
      <c r="E3" s="56" t="s">
        <v>26</v>
      </c>
      <c r="F3" s="57"/>
      <c r="G3" s="56" t="s">
        <v>35</v>
      </c>
      <c r="H3" s="57"/>
      <c r="I3"/>
      <c r="J3"/>
    </row>
    <row r="4" spans="2:10" ht="19.5" customHeight="1" x14ac:dyDescent="0.3">
      <c r="B4" s="17" t="s">
        <v>15</v>
      </c>
      <c r="C4" s="38" t="s">
        <v>30</v>
      </c>
      <c r="D4" s="38" t="s">
        <v>33</v>
      </c>
      <c r="E4" s="38" t="s">
        <v>30</v>
      </c>
      <c r="F4" s="38" t="s">
        <v>33</v>
      </c>
      <c r="G4" s="38" t="s">
        <v>30</v>
      </c>
      <c r="H4" s="38" t="s">
        <v>33</v>
      </c>
      <c r="I4"/>
      <c r="J4"/>
    </row>
    <row r="5" spans="2:10" ht="19.5" customHeight="1" x14ac:dyDescent="0.3">
      <c r="B5" s="46" t="s">
        <v>27</v>
      </c>
      <c r="C5" s="47">
        <v>1</v>
      </c>
      <c r="D5" s="47">
        <v>58290</v>
      </c>
      <c r="E5" s="47">
        <v>1</v>
      </c>
      <c r="F5" s="47">
        <v>24548</v>
      </c>
      <c r="G5" s="47">
        <v>1</v>
      </c>
      <c r="H5" s="47">
        <v>54091</v>
      </c>
      <c r="I5"/>
      <c r="J5"/>
    </row>
    <row r="6" spans="2:10" ht="19.5" customHeight="1" x14ac:dyDescent="0.3">
      <c r="B6" s="46" t="s">
        <v>28</v>
      </c>
      <c r="C6" s="47">
        <v>1</v>
      </c>
      <c r="D6" s="47">
        <v>47169</v>
      </c>
      <c r="E6" s="47">
        <v>1</v>
      </c>
      <c r="F6" s="47">
        <v>16537</v>
      </c>
      <c r="G6" s="47">
        <v>1</v>
      </c>
      <c r="H6" s="47">
        <v>89500</v>
      </c>
      <c r="I6"/>
      <c r="J6"/>
    </row>
    <row r="7" spans="2:10" ht="19.5" customHeight="1" x14ac:dyDescent="0.3">
      <c r="B7" s="46" t="s">
        <v>29</v>
      </c>
      <c r="C7" s="47">
        <v>1</v>
      </c>
      <c r="D7" s="47">
        <v>23000</v>
      </c>
      <c r="E7" s="47">
        <v>1</v>
      </c>
      <c r="F7" s="47">
        <v>17280</v>
      </c>
      <c r="G7" s="47" t="s">
        <v>31</v>
      </c>
      <c r="H7" s="47" t="s">
        <v>31</v>
      </c>
      <c r="I7"/>
      <c r="J7"/>
    </row>
    <row r="8" spans="2:10" ht="19.5" customHeight="1" x14ac:dyDescent="0.3">
      <c r="B8" s="46" t="s">
        <v>0</v>
      </c>
      <c r="C8" s="47">
        <v>3</v>
      </c>
      <c r="D8" s="47">
        <v>42819.666666666664</v>
      </c>
      <c r="E8" s="47">
        <v>3</v>
      </c>
      <c r="F8" s="47">
        <v>19455</v>
      </c>
      <c r="G8" s="47">
        <v>2</v>
      </c>
      <c r="H8" s="47">
        <v>71795.5</v>
      </c>
      <c r="I8"/>
      <c r="J8"/>
    </row>
    <row r="9" spans="2:10" ht="16.5" x14ac:dyDescent="0.3">
      <c r="B9"/>
      <c r="C9"/>
      <c r="D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</row>
    <row r="21" spans="2:4" ht="16.5" x14ac:dyDescent="0.3">
      <c r="B21"/>
    </row>
    <row r="22" spans="2:4" ht="16.5" x14ac:dyDescent="0.3">
      <c r="B22"/>
    </row>
    <row r="23" spans="2:4" ht="16.5" x14ac:dyDescent="0.3">
      <c r="B23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주행거리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aso404</cp:lastModifiedBy>
  <dcterms:created xsi:type="dcterms:W3CDTF">2019-10-10T06:12:49Z</dcterms:created>
  <dcterms:modified xsi:type="dcterms:W3CDTF">2022-11-14T06:38:12Z</dcterms:modified>
</cp:coreProperties>
</file>