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o404\Downloads\2023 이공자 ITQ 엑셀 2016_학습 자료\채점프로그램_20220801\소스 및 정답파일\최신유형 기출문제\"/>
    </mc:Choice>
  </mc:AlternateContent>
  <bookViews>
    <workbookView xWindow="-120" yWindow="-120" windowWidth="29040" windowHeight="15840"/>
  </bookViews>
  <sheets>
    <sheet name="제1작업" sheetId="9" r:id="rId1"/>
    <sheet name="제2작업" sheetId="2" r:id="rId2"/>
    <sheet name="제3작업" sheetId="3" r:id="rId3"/>
    <sheet name="제4작업" sheetId="13" r:id="rId4"/>
  </sheets>
  <definedNames>
    <definedName name="_xlnm._FilterDatabase" localSheetId="1" hidden="1">제2작업!$B$2:$H$10</definedName>
    <definedName name="_xlnm._FilterDatabase" localSheetId="2" hidden="1">제3작업!#REF!</definedName>
    <definedName name="_xlnm.Criteria" localSheetId="1">제2작업!$B$14:$C$16</definedName>
    <definedName name="_xlnm.Extract" localSheetId="1">제2작업!#REF!</definedName>
    <definedName name="분류">제1작업!$D$5:$D$12</definedName>
    <definedName name="항목">#REF!</definedName>
  </definedNames>
  <calcPr calcId="191029"/>
  <pivotCaches>
    <pivotCache cacheId="1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9" l="1"/>
  <c r="J6" i="9"/>
  <c r="J7" i="9"/>
  <c r="J8" i="9"/>
  <c r="J9" i="9"/>
  <c r="J10" i="9"/>
  <c r="J11" i="9"/>
  <c r="J12" i="9"/>
  <c r="E14" i="9"/>
  <c r="E13" i="9"/>
  <c r="J14" i="9"/>
  <c r="I12" i="9"/>
  <c r="I11" i="9"/>
  <c r="I10" i="9"/>
  <c r="I9" i="9"/>
  <c r="I8" i="9"/>
  <c r="I7" i="9"/>
  <c r="I6" i="9"/>
  <c r="I5" i="9"/>
  <c r="J13" i="9"/>
</calcChain>
</file>

<file path=xl/sharedStrings.xml><?xml version="1.0" encoding="utf-8"?>
<sst xmlns="http://schemas.openxmlformats.org/spreadsheetml/2006/main" count="109" uniqueCount="43">
  <si>
    <t>코드</t>
  </si>
  <si>
    <t>코드</t>
    <phoneticPr fontId="2" type="noConversion"/>
  </si>
  <si>
    <t>총합계</t>
  </si>
  <si>
    <t>**</t>
  </si>
  <si>
    <t>감바스피칸테</t>
  </si>
  <si>
    <t>춘천식닭갈비</t>
  </si>
  <si>
    <t>관서식스키야키</t>
  </si>
  <si>
    <t>제품명</t>
  </si>
  <si>
    <t>분류</t>
  </si>
  <si>
    <t>글루텐프리</t>
  </si>
  <si>
    <t>저탄수화물</t>
  </si>
  <si>
    <t>채식</t>
  </si>
  <si>
    <t>출시일</t>
  </si>
  <si>
    <t>시래기된장밥</t>
  </si>
  <si>
    <t>공심채볶음</t>
  </si>
  <si>
    <t>산채나물비빔</t>
  </si>
  <si>
    <t>비건버섯라자냐</t>
  </si>
  <si>
    <t>구운폴렌타</t>
  </si>
  <si>
    <t>판매수량</t>
  </si>
  <si>
    <t>K2234</t>
  </si>
  <si>
    <t>K1456</t>
  </si>
  <si>
    <t>J1028</t>
  </si>
  <si>
    <t>E1237</t>
  </si>
  <si>
    <t>E2891</t>
  </si>
  <si>
    <t>C2912</t>
  </si>
  <si>
    <t>E3019</t>
  </si>
  <si>
    <t>K3237</t>
  </si>
  <si>
    <t>채식 제품 수</t>
    <phoneticPr fontId="2" type="noConversion"/>
  </si>
  <si>
    <t>최대 판매수량</t>
    <phoneticPr fontId="2" type="noConversion"/>
  </si>
  <si>
    <t>제조공장</t>
    <phoneticPr fontId="2" type="noConversion"/>
  </si>
  <si>
    <t>K*</t>
    <phoneticPr fontId="2" type="noConversion"/>
  </si>
  <si>
    <t>&gt;=10000</t>
    <phoneticPr fontId="2" type="noConversion"/>
  </si>
  <si>
    <t>개수 : 제품명</t>
  </si>
  <si>
    <t>순위</t>
    <phoneticPr fontId="2" type="noConversion"/>
  </si>
  <si>
    <t>가격
(단위:원)</t>
    <phoneticPr fontId="2" type="noConversion"/>
  </si>
  <si>
    <t>판매수량</t>
    <phoneticPr fontId="2" type="noConversion"/>
  </si>
  <si>
    <t>가격(단위:원)</t>
  </si>
  <si>
    <t>1-10000</t>
  </si>
  <si>
    <t>10001-20000</t>
  </si>
  <si>
    <t>20001-30000</t>
  </si>
  <si>
    <t>전월대비
성장률(%)</t>
    <phoneticPr fontId="2" type="noConversion"/>
  </si>
  <si>
    <t>평균 : 전월대비 성장률(%)</t>
  </si>
  <si>
    <t>저탄수화물 전월대비 성장률(%) 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</si>
</sst>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-* #,##0.00_-;\-* #,##0.00_-;_-* &quot;-&quot;_-;_-@_-"/>
    <numFmt numFmtId="177" formatCode="0.0%"/>
    <numFmt numFmtId="178" formatCode="#,##0&quot;박스&quot;"/>
    <numFmt numFmtId="179" formatCode="_-* #,##0.0_-;\-* #,##0.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3" fillId="0" borderId="0" xfId="0" applyFont="1">
      <alignment vertical="center"/>
    </xf>
    <xf numFmtId="41" fontId="3" fillId="0" borderId="1" xfId="1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1" fontId="3" fillId="0" borderId="3" xfId="1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41" fontId="3" fillId="0" borderId="7" xfId="1" applyFont="1" applyBorder="1">
      <alignment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7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41" fontId="3" fillId="0" borderId="8" xfId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41" fontId="3" fillId="0" borderId="3" xfId="1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41" fontId="3" fillId="0" borderId="1" xfId="1" applyFont="1" applyFill="1" applyBorder="1">
      <alignment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41" fontId="3" fillId="0" borderId="12" xfId="1" applyFont="1" applyFill="1" applyBorder="1">
      <alignment vertical="center"/>
    </xf>
    <xf numFmtId="0" fontId="0" fillId="0" borderId="0" xfId="0" pivotButton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7" xfId="0" applyNumberFormat="1" applyFont="1" applyBorder="1" applyAlignment="1">
      <alignment horizontal="center" vertical="center"/>
    </xf>
    <xf numFmtId="14" fontId="3" fillId="0" borderId="3" xfId="1" applyNumberFormat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14" fontId="3" fillId="0" borderId="7" xfId="1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41" fontId="0" fillId="0" borderId="0" xfId="0" applyNumberFormat="1" applyAlignment="1">
      <alignment horizontal="left" vertical="center"/>
    </xf>
    <xf numFmtId="4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1" fontId="3" fillId="0" borderId="3" xfId="1" applyFont="1" applyBorder="1" applyAlignment="1">
      <alignment horizontal="right" vertical="center"/>
    </xf>
    <xf numFmtId="41" fontId="3" fillId="0" borderId="1" xfId="1" applyFont="1" applyBorder="1" applyAlignment="1">
      <alignment horizontal="right" vertical="center"/>
    </xf>
    <xf numFmtId="41" fontId="3" fillId="0" borderId="7" xfId="1" applyFont="1" applyBorder="1" applyAlignment="1">
      <alignment horizontal="right" vertical="center"/>
    </xf>
    <xf numFmtId="178" fontId="3" fillId="0" borderId="3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178" fontId="3" fillId="0" borderId="7" xfId="0" applyNumberFormat="1" applyFont="1" applyBorder="1" applyAlignment="1">
      <alignment horizontal="right" vertical="center"/>
    </xf>
    <xf numFmtId="179" fontId="3" fillId="0" borderId="3" xfId="1" applyNumberFormat="1" applyFont="1" applyBorder="1" applyAlignment="1">
      <alignment horizontal="right" vertical="center"/>
    </xf>
    <xf numFmtId="179" fontId="3" fillId="0" borderId="1" xfId="1" applyNumberFormat="1" applyFont="1" applyBorder="1" applyAlignment="1">
      <alignment horizontal="right" vertical="center"/>
    </xf>
    <xf numFmtId="179" fontId="3" fillId="0" borderId="7" xfId="1" applyNumberFormat="1" applyFont="1" applyBorder="1" applyAlignment="1">
      <alignment horizontal="right" vertical="center"/>
    </xf>
    <xf numFmtId="41" fontId="3" fillId="0" borderId="4" xfId="1" applyFont="1" applyBorder="1" applyAlignment="1">
      <alignment vertical="center"/>
    </xf>
    <xf numFmtId="41" fontId="3" fillId="0" borderId="6" xfId="1" applyFont="1" applyBorder="1" applyAlignment="1">
      <alignment vertical="center"/>
    </xf>
    <xf numFmtId="41" fontId="3" fillId="0" borderId="8" xfId="1" applyFont="1" applyBorder="1" applyAlignment="1">
      <alignment vertical="center"/>
    </xf>
    <xf numFmtId="179" fontId="3" fillId="0" borderId="15" xfId="1" applyNumberFormat="1" applyFont="1" applyFill="1" applyBorder="1">
      <alignment vertical="center"/>
    </xf>
    <xf numFmtId="179" fontId="3" fillId="0" borderId="16" xfId="1" applyNumberFormat="1" applyFont="1" applyFill="1" applyBorder="1">
      <alignment vertical="center"/>
    </xf>
    <xf numFmtId="179" fontId="3" fillId="0" borderId="21" xfId="1" applyNumberFormat="1" applyFont="1" applyFill="1" applyBorder="1">
      <alignment vertical="center"/>
    </xf>
    <xf numFmtId="41" fontId="3" fillId="0" borderId="7" xfId="1" applyNumberFormat="1" applyFont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3" xfId="1" applyNumberFormat="1" applyFont="1" applyBorder="1" applyAlignment="1">
      <alignment horizontal="right" vertical="center"/>
    </xf>
    <xf numFmtId="0" fontId="3" fillId="0" borderId="25" xfId="0" applyFont="1" applyBorder="1" applyAlignment="1">
      <alignment horizontal="center" vertical="center"/>
    </xf>
    <xf numFmtId="41" fontId="3" fillId="0" borderId="4" xfId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2">
    <dxf>
      <alignment horizontal="center"/>
    </dxf>
    <dxf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79" formatCode="_-* #,##0.0_-;\-* #,##0.0_-;_-* &quot;-&quot;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/>
              <a:t>채식 및 저탄수화물 판매 현황</a:t>
            </a:r>
            <a:endParaRPr lang="ko-KR" sz="2000" b="1"/>
          </a:p>
        </c:rich>
      </c:tx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가격(단위:원)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(제1작업!$C$5,제1작업!$C$7:$C$9,제1작업!$C$11:$C$12)</c:f>
              <c:strCache>
                <c:ptCount val="6"/>
                <c:pt idx="0">
                  <c:v>시래기된장밥</c:v>
                </c:pt>
                <c:pt idx="1">
                  <c:v>감바스피칸테</c:v>
                </c:pt>
                <c:pt idx="2">
                  <c:v>공심채볶음</c:v>
                </c:pt>
                <c:pt idx="3">
                  <c:v>관서식스키야키</c:v>
                </c:pt>
                <c:pt idx="4">
                  <c:v>춘천식닭갈비</c:v>
                </c:pt>
                <c:pt idx="5">
                  <c:v>산채나물비빔</c:v>
                </c:pt>
              </c:strCache>
            </c:strRef>
          </c:cat>
          <c:val>
            <c:numRef>
              <c:f>(제1작업!$G$5,제1작업!$G$7:$G$9,제1작업!$G$11:$G$12)</c:f>
              <c:numCache>
                <c:formatCode>_(* #,##0_);_(* \(#,##0\);_(* "-"_);_(@_)</c:formatCode>
                <c:ptCount val="6"/>
                <c:pt idx="0">
                  <c:v>12400</c:v>
                </c:pt>
                <c:pt idx="1">
                  <c:v>19000</c:v>
                </c:pt>
                <c:pt idx="2">
                  <c:v>6900</c:v>
                </c:pt>
                <c:pt idx="3">
                  <c:v>25000</c:v>
                </c:pt>
                <c:pt idx="4">
                  <c:v>13000</c:v>
                </c:pt>
                <c:pt idx="5">
                  <c:v>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5-47E6-8B9F-08C17A74D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856314639"/>
        <c:axId val="856315055"/>
      </c:barChart>
      <c:lineChart>
        <c:grouping val="standard"/>
        <c:varyColors val="0"/>
        <c:ser>
          <c:idx val="0"/>
          <c:order val="0"/>
          <c:tx>
            <c:strRef>
              <c:f>제1작업!$E$4</c:f>
              <c:strCache>
                <c:ptCount val="1"/>
                <c:pt idx="0">
                  <c:v>판매수량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A5-47E6-8B9F-08C17A74DA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(제1작업!$C$5,제1작업!$C$7:$C$9,제1작업!$C$11:$C$12)</c:f>
              <c:strCache>
                <c:ptCount val="6"/>
                <c:pt idx="0">
                  <c:v>시래기된장밥</c:v>
                </c:pt>
                <c:pt idx="1">
                  <c:v>감바스피칸테</c:v>
                </c:pt>
                <c:pt idx="2">
                  <c:v>공심채볶음</c:v>
                </c:pt>
                <c:pt idx="3">
                  <c:v>관서식스키야키</c:v>
                </c:pt>
                <c:pt idx="4">
                  <c:v>춘천식닭갈비</c:v>
                </c:pt>
                <c:pt idx="5">
                  <c:v>산채나물비빔</c:v>
                </c:pt>
              </c:strCache>
            </c:strRef>
          </c:cat>
          <c:val>
            <c:numRef>
              <c:f>(제1작업!$E$5,제1작업!$E$7:$E$9,제1작업!$E$11:$E$12)</c:f>
              <c:numCache>
                <c:formatCode>#,##0"박스"</c:formatCode>
                <c:ptCount val="6"/>
                <c:pt idx="0">
                  <c:v>90680</c:v>
                </c:pt>
                <c:pt idx="1">
                  <c:v>78000</c:v>
                </c:pt>
                <c:pt idx="2">
                  <c:v>6749</c:v>
                </c:pt>
                <c:pt idx="3">
                  <c:v>5086</c:v>
                </c:pt>
                <c:pt idx="4">
                  <c:v>94650</c:v>
                </c:pt>
                <c:pt idx="5">
                  <c:v>5010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A5-47E6-8B9F-08C17A74D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287791"/>
        <c:axId val="762289871"/>
      </c:lineChart>
      <c:catAx>
        <c:axId val="85631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856315055"/>
        <c:crosses val="autoZero"/>
        <c:auto val="1"/>
        <c:lblAlgn val="ctr"/>
        <c:lblOffset val="100"/>
        <c:noMultiLvlLbl val="0"/>
      </c:catAx>
      <c:valAx>
        <c:axId val="85631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856314639"/>
        <c:crosses val="autoZero"/>
        <c:crossBetween val="between"/>
      </c:valAx>
      <c:valAx>
        <c:axId val="762289871"/>
        <c:scaling>
          <c:orientation val="minMax"/>
        </c:scaling>
        <c:delete val="0"/>
        <c:axPos val="r"/>
        <c:numFmt formatCode="#,##0&quot;박스&quot;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762287791"/>
        <c:crosses val="max"/>
        <c:crossBetween val="between"/>
        <c:majorUnit val="20000"/>
      </c:valAx>
      <c:catAx>
        <c:axId val="7622877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2289871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123825</xdr:rowOff>
    </xdr:from>
    <xdr:to>
      <xdr:col>6</xdr:col>
      <xdr:colOff>361950</xdr:colOff>
      <xdr:row>2</xdr:row>
      <xdr:rowOff>171450</xdr:rowOff>
    </xdr:to>
    <xdr:sp macro="" textlink="">
      <xdr:nvSpPr>
        <xdr:cNvPr id="2" name="사각형: 잘린 위쪽 모서리 1">
          <a:extLst>
            <a:ext uri="{FF2B5EF4-FFF2-40B4-BE49-F238E27FC236}">
              <a16:creationId xmlns:a16="http://schemas.microsoft.com/office/drawing/2014/main" id="{21135D93-5C71-42C4-8467-4C9047E3C487}"/>
            </a:ext>
          </a:extLst>
        </xdr:cNvPr>
        <xdr:cNvSpPr/>
      </xdr:nvSpPr>
      <xdr:spPr>
        <a:xfrm>
          <a:off x="168275" y="123825"/>
          <a:ext cx="5070475" cy="619125"/>
        </a:xfrm>
        <a:prstGeom prst="flowChartDisplay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밀키트 베스트</a:t>
          </a:r>
          <a:r>
            <a:rPr lang="ko-KR" altLang="en-US" sz="24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판매 현황</a:t>
          </a:r>
          <a:endParaRPr lang="ko-KR" altLang="en-US" sz="2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 editAs="oneCell">
    <xdr:from>
      <xdr:col>7</xdr:col>
      <xdr:colOff>0</xdr:colOff>
      <xdr:row>0</xdr:row>
      <xdr:rowOff>88900</xdr:rowOff>
    </xdr:from>
    <xdr:to>
      <xdr:col>10</xdr:col>
      <xdr:colOff>0</xdr:colOff>
      <xdr:row>2</xdr:row>
      <xdr:rowOff>228600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3219687-9E17-40A5-B302-84B2640CE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88900"/>
          <a:ext cx="2514600" cy="7112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8F90B2F-AB81-4B84-B1B5-6552BCEF5F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0.2628</cdr:x>
      <cdr:y>0.11503</cdr:y>
    </cdr:from>
    <cdr:to>
      <cdr:x>0.41724</cdr:x>
      <cdr:y>0.20131</cdr:y>
    </cdr:to>
    <cdr:sp macro="" textlink="">
      <cdr:nvSpPr>
        <cdr:cNvPr id="2" name="말풍선: 모서리가 둥근 사각형 1">
          <a:extLst xmlns:a="http://schemas.openxmlformats.org/drawingml/2006/main">
            <a:ext uri="{FF2B5EF4-FFF2-40B4-BE49-F238E27FC236}">
              <a16:creationId xmlns:a16="http://schemas.microsoft.com/office/drawing/2014/main" id="{2BC32E00-8D39-41A6-8AC8-E1FD818AF5DE}"/>
            </a:ext>
          </a:extLst>
        </cdr:cNvPr>
        <cdr:cNvSpPr/>
      </cdr:nvSpPr>
      <cdr:spPr>
        <a:xfrm xmlns:a="http://schemas.openxmlformats.org/drawingml/2006/main">
          <a:off x="2444752" y="698501"/>
          <a:ext cx="1436686" cy="523875"/>
        </a:xfrm>
        <a:prstGeom xmlns:a="http://schemas.openxmlformats.org/drawingml/2006/main" prst="wedgeRoundRectCallout">
          <a:avLst>
            <a:gd name="adj1" fmla="val -31582"/>
            <a:gd name="adj2" fmla="val 73106"/>
            <a:gd name="adj3" fmla="val 16667"/>
          </a:avLst>
        </a:prstGeom>
        <a:solidFill xmlns:a="http://schemas.openxmlformats.org/drawingml/2006/main">
          <a:sysClr val="window" lastClr="FFFFFF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altLang="ko-KR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2</a:t>
          </a:r>
          <a:r>
            <a:rPr lang="ko-KR" altLang="en-US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주년 할인행사</a:t>
          </a:r>
          <a:endParaRPr lang="ko-KR">
            <a:solidFill>
              <a:sysClr val="windowText" lastClr="000000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선경" refreshedDate="44559.009586111111" createdVersion="7" refreshedVersion="7" minRefreshableVersion="3" recordCount="8">
  <cacheSource type="worksheet">
    <worksheetSource ref="B4:H12" sheet="제1작업"/>
  </cacheSource>
  <cacheFields count="7">
    <cacheField name="코드" numFmtId="0">
      <sharedItems/>
    </cacheField>
    <cacheField name="제품명" numFmtId="0">
      <sharedItems/>
    </cacheField>
    <cacheField name="분류" numFmtId="14">
      <sharedItems count="3">
        <s v="채식"/>
        <s v="글루텐프리"/>
        <s v="저탄수화물"/>
      </sharedItems>
    </cacheField>
    <cacheField name="판매수량" numFmtId="178">
      <sharedItems containsSemiMixedTypes="0" containsString="0" containsNumber="1" containsInteger="1" minValue="5009" maxValue="94650"/>
    </cacheField>
    <cacheField name="출시일" numFmtId="14">
      <sharedItems containsSemiMixedTypes="0" containsNonDate="0" containsDate="1" containsString="0" minDate="2020-07-08T00:00:00" maxDate="2021-11-01T00:00:00"/>
    </cacheField>
    <cacheField name="가격_x000a_(단위:원)" numFmtId="41">
      <sharedItems containsSemiMixedTypes="0" containsString="0" containsNumber="1" containsInteger="1" minValue="6900" maxValue="25000" count="8">
        <n v="12400"/>
        <n v="12000"/>
        <n v="19000"/>
        <n v="6900"/>
        <n v="25000"/>
        <n v="15000"/>
        <n v="13000"/>
        <n v="8600"/>
      </sharedItems>
      <fieldGroup base="5">
        <rangePr autoStart="0" autoEnd="0" startNum="1" endNum="30000" groupInterval="10000"/>
        <groupItems count="5">
          <s v="&lt;1"/>
          <s v="1-10000"/>
          <s v="10001-20000"/>
          <s v="20001-30000"/>
          <s v="&gt;30001"/>
        </groupItems>
      </fieldGroup>
    </cacheField>
    <cacheField name="전월대비_x000a_성장률(%)" numFmtId="179">
      <sharedItems containsSemiMixedTypes="0" containsString="0" containsNumber="1" minValue="10" maxValue="1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K3237"/>
    <s v="시래기된장밥"/>
    <x v="0"/>
    <n v="90680"/>
    <d v="2020-10-25T00:00:00"/>
    <x v="0"/>
    <n v="15.7"/>
  </r>
  <r>
    <s v="E2891"/>
    <s v="구운폴렌타"/>
    <x v="1"/>
    <n v="7366"/>
    <d v="2021-10-31T00:00:00"/>
    <x v="1"/>
    <n v="152"/>
  </r>
  <r>
    <s v="E1237"/>
    <s v="감바스피칸테"/>
    <x v="2"/>
    <n v="78000"/>
    <d v="2020-12-01T00:00:00"/>
    <x v="2"/>
    <n v="55"/>
  </r>
  <r>
    <s v="C2912"/>
    <s v="공심채볶음"/>
    <x v="0"/>
    <n v="6749"/>
    <d v="2021-07-08T00:00:00"/>
    <x v="3"/>
    <n v="25"/>
  </r>
  <r>
    <s v="J1028"/>
    <s v="관서식스키야키"/>
    <x v="2"/>
    <n v="5086"/>
    <d v="2021-05-10T00:00:00"/>
    <x v="4"/>
    <n v="25"/>
  </r>
  <r>
    <s v="E3019"/>
    <s v="비건버섯라자냐"/>
    <x v="1"/>
    <n v="5009"/>
    <d v="2021-10-05T00:00:00"/>
    <x v="5"/>
    <n v="102.5"/>
  </r>
  <r>
    <s v="K1456"/>
    <s v="춘천식닭갈비"/>
    <x v="2"/>
    <n v="94650"/>
    <d v="2020-07-08T00:00:00"/>
    <x v="6"/>
    <n v="10"/>
  </r>
  <r>
    <s v="K2234"/>
    <s v="산채나물비빔"/>
    <x v="0"/>
    <n v="5010"/>
    <d v="2021-01-05T00:00:00"/>
    <x v="7"/>
    <n v="30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10" applyNumberFormats="0" applyBorderFormats="0" applyFontFormats="0" applyPatternFormats="0" applyAlignmentFormats="0" applyWidthHeightFormats="1" dataCaption="값" missingCaption="**" updatedVersion="7" minRefreshableVersion="3" useAutoFormatting="1" colGrandTotals="0" itemPrintTitles="1" mergeItem="1" createdVersion="7" indent="0" outline="1" outlineData="1" multipleFieldFilters="0" rowHeaderCaption="가격(단위:원)" colHeaderCaption="분류">
  <location ref="B2:H8" firstHeaderRow="1" firstDataRow="3" firstDataCol="1"/>
  <pivotFields count="7">
    <pivotField showAll="0"/>
    <pivotField dataField="1" showAll="0"/>
    <pivotField axis="axisCol" showAll="0" sortType="descending">
      <items count="4">
        <item x="0"/>
        <item x="2"/>
        <item x="1"/>
        <item t="default"/>
      </items>
    </pivotField>
    <pivotField numFmtId="178" showAll="0"/>
    <pivotField numFmtId="14" showAll="0"/>
    <pivotField axis="axisRow" numFmtId="41" showAll="0">
      <items count="6">
        <item x="0"/>
        <item x="1"/>
        <item x="2"/>
        <item x="3"/>
        <item x="4"/>
        <item t="default"/>
      </items>
    </pivotField>
    <pivotField dataField="1" numFmtId="179" showAll="0"/>
  </pivotFields>
  <rowFields count="1">
    <field x="5"/>
  </rowFields>
  <rowItems count="4">
    <i>
      <x v="1"/>
    </i>
    <i>
      <x v="2"/>
    </i>
    <i>
      <x v="3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제품명" fld="1" subtotal="count" baseField="0" baseItem="0"/>
    <dataField name="평균 : 전월대비 성장률(%)" fld="6" subtotal="average" baseField="5" baseItem="0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표1" displayName="표1" ref="B18:E22" totalsRowShown="0" headerRowDxfId="8" dataDxfId="7" tableBorderDxfId="6">
  <autoFilter ref="B18:E22"/>
  <tableColumns count="4">
    <tableColumn id="1" name="코드" dataDxfId="5"/>
    <tableColumn id="2" name="제품명" dataDxfId="4"/>
    <tableColumn id="3" name="가격_x000a_(단위:원)" dataDxfId="3" dataCellStyle="쉼표 [0]"/>
    <tableColumn id="4" name="전월대비_x000a_성장률(%)" dataDxfId="2" dataCellStyle="쉼표 [0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zoomScaleNormal="100" workbookViewId="0">
      <selection activeCell="L14" sqref="L14"/>
    </sheetView>
  </sheetViews>
  <sheetFormatPr defaultColWidth="9" defaultRowHeight="13.5" x14ac:dyDescent="0.3"/>
  <cols>
    <col min="1" max="1" width="1.625" style="1" customWidth="1"/>
    <col min="2" max="2" width="11.25" style="1" customWidth="1"/>
    <col min="3" max="3" width="16.25" style="1" bestFit="1" customWidth="1"/>
    <col min="4" max="4" width="12.75" style="1" customWidth="1"/>
    <col min="5" max="5" width="12.875" style="1" customWidth="1"/>
    <col min="6" max="6" width="15" style="1" bestFit="1" customWidth="1"/>
    <col min="7" max="7" width="11.75" style="1" customWidth="1"/>
    <col min="8" max="8" width="11.375" style="1" customWidth="1"/>
    <col min="9" max="9" width="10.875" style="1" customWidth="1"/>
    <col min="10" max="10" width="10.75" style="1" customWidth="1"/>
    <col min="11" max="16384" width="9" style="1"/>
  </cols>
  <sheetData>
    <row r="1" spans="2:10" ht="22.5" customHeight="1" x14ac:dyDescent="0.3"/>
    <row r="2" spans="2:10" ht="22.5" customHeight="1" x14ac:dyDescent="0.3"/>
    <row r="3" spans="2:10" ht="22.5" customHeight="1" thickBot="1" x14ac:dyDescent="0.35"/>
    <row r="4" spans="2:10" ht="27.75" thickBot="1" x14ac:dyDescent="0.35">
      <c r="B4" s="66" t="s">
        <v>1</v>
      </c>
      <c r="C4" s="67" t="s">
        <v>7</v>
      </c>
      <c r="D4" s="67" t="s">
        <v>8</v>
      </c>
      <c r="E4" s="67" t="s">
        <v>18</v>
      </c>
      <c r="F4" s="68" t="s">
        <v>12</v>
      </c>
      <c r="G4" s="68" t="s">
        <v>34</v>
      </c>
      <c r="H4" s="68" t="s">
        <v>40</v>
      </c>
      <c r="I4" s="67" t="s">
        <v>29</v>
      </c>
      <c r="J4" s="69" t="s">
        <v>33</v>
      </c>
    </row>
    <row r="5" spans="2:10" ht="18.95" customHeight="1" x14ac:dyDescent="0.3">
      <c r="B5" s="10" t="s">
        <v>26</v>
      </c>
      <c r="C5" s="11" t="s">
        <v>13</v>
      </c>
      <c r="D5" s="19" t="s">
        <v>11</v>
      </c>
      <c r="E5" s="51">
        <v>90680</v>
      </c>
      <c r="F5" s="40">
        <v>44129</v>
      </c>
      <c r="G5" s="48">
        <v>12400</v>
      </c>
      <c r="H5" s="54">
        <v>15.7</v>
      </c>
      <c r="I5" s="15" t="str">
        <f t="shared" ref="I5:I12" si="0">CHOOSE(MID(B5,2,1),"평택","정읍","진천")</f>
        <v>진천</v>
      </c>
      <c r="J5" s="57">
        <f t="shared" ref="J5:J12" si="1">_xlfn.RANK.EQ(H5,$H$5:$H$12)</f>
        <v>7</v>
      </c>
    </row>
    <row r="6" spans="2:10" ht="18.95" customHeight="1" x14ac:dyDescent="0.3">
      <c r="B6" s="3" t="s">
        <v>23</v>
      </c>
      <c r="C6" s="18" t="s">
        <v>17</v>
      </c>
      <c r="D6" s="20" t="s">
        <v>9</v>
      </c>
      <c r="E6" s="52">
        <v>7366</v>
      </c>
      <c r="F6" s="41">
        <v>44500</v>
      </c>
      <c r="G6" s="49">
        <v>12000</v>
      </c>
      <c r="H6" s="55">
        <v>152</v>
      </c>
      <c r="I6" s="16" t="str">
        <f t="shared" si="0"/>
        <v>정읍</v>
      </c>
      <c r="J6" s="58">
        <f t="shared" si="1"/>
        <v>1</v>
      </c>
    </row>
    <row r="7" spans="2:10" ht="18.95" customHeight="1" x14ac:dyDescent="0.3">
      <c r="B7" s="3" t="s">
        <v>22</v>
      </c>
      <c r="C7" s="18" t="s">
        <v>4</v>
      </c>
      <c r="D7" s="20" t="s">
        <v>10</v>
      </c>
      <c r="E7" s="52">
        <v>78000</v>
      </c>
      <c r="F7" s="41">
        <v>44166</v>
      </c>
      <c r="G7" s="49">
        <v>19000</v>
      </c>
      <c r="H7" s="55">
        <v>55</v>
      </c>
      <c r="I7" s="16" t="str">
        <f t="shared" si="0"/>
        <v>평택</v>
      </c>
      <c r="J7" s="58">
        <f t="shared" si="1"/>
        <v>3</v>
      </c>
    </row>
    <row r="8" spans="2:10" ht="18.95" customHeight="1" x14ac:dyDescent="0.3">
      <c r="B8" s="3" t="s">
        <v>24</v>
      </c>
      <c r="C8" s="18" t="s">
        <v>14</v>
      </c>
      <c r="D8" s="20" t="s">
        <v>11</v>
      </c>
      <c r="E8" s="52">
        <v>6749</v>
      </c>
      <c r="F8" s="41">
        <v>44385</v>
      </c>
      <c r="G8" s="49">
        <v>6900</v>
      </c>
      <c r="H8" s="55">
        <v>25</v>
      </c>
      <c r="I8" s="16" t="str">
        <f t="shared" si="0"/>
        <v>정읍</v>
      </c>
      <c r="J8" s="58">
        <f t="shared" si="1"/>
        <v>5</v>
      </c>
    </row>
    <row r="9" spans="2:10" ht="18.95" customHeight="1" x14ac:dyDescent="0.3">
      <c r="B9" s="3" t="s">
        <v>21</v>
      </c>
      <c r="C9" s="18" t="s">
        <v>6</v>
      </c>
      <c r="D9" s="20" t="s">
        <v>10</v>
      </c>
      <c r="E9" s="52">
        <v>5086</v>
      </c>
      <c r="F9" s="41">
        <v>44326</v>
      </c>
      <c r="G9" s="49">
        <v>25000</v>
      </c>
      <c r="H9" s="55">
        <v>25</v>
      </c>
      <c r="I9" s="16" t="str">
        <f t="shared" si="0"/>
        <v>평택</v>
      </c>
      <c r="J9" s="58">
        <f t="shared" si="1"/>
        <v>5</v>
      </c>
    </row>
    <row r="10" spans="2:10" ht="18.95" customHeight="1" x14ac:dyDescent="0.3">
      <c r="B10" s="3" t="s">
        <v>25</v>
      </c>
      <c r="C10" s="18" t="s">
        <v>16</v>
      </c>
      <c r="D10" s="20" t="s">
        <v>9</v>
      </c>
      <c r="E10" s="52">
        <v>5009</v>
      </c>
      <c r="F10" s="41">
        <v>44474</v>
      </c>
      <c r="G10" s="49">
        <v>15000</v>
      </c>
      <c r="H10" s="55">
        <v>102.5</v>
      </c>
      <c r="I10" s="16" t="str">
        <f t="shared" si="0"/>
        <v>진천</v>
      </c>
      <c r="J10" s="58">
        <f t="shared" si="1"/>
        <v>2</v>
      </c>
    </row>
    <row r="11" spans="2:10" ht="18.95" customHeight="1" x14ac:dyDescent="0.3">
      <c r="B11" s="3" t="s">
        <v>20</v>
      </c>
      <c r="C11" s="18" t="s">
        <v>5</v>
      </c>
      <c r="D11" s="20" t="s">
        <v>10</v>
      </c>
      <c r="E11" s="52">
        <v>94650</v>
      </c>
      <c r="F11" s="41">
        <v>44020</v>
      </c>
      <c r="G11" s="49">
        <v>13000</v>
      </c>
      <c r="H11" s="55">
        <v>10</v>
      </c>
      <c r="I11" s="16" t="str">
        <f t="shared" si="0"/>
        <v>평택</v>
      </c>
      <c r="J11" s="58">
        <f t="shared" si="1"/>
        <v>8</v>
      </c>
    </row>
    <row r="12" spans="2:10" ht="18.95" customHeight="1" thickBot="1" x14ac:dyDescent="0.35">
      <c r="B12" s="13" t="s">
        <v>19</v>
      </c>
      <c r="C12" s="5" t="s">
        <v>15</v>
      </c>
      <c r="D12" s="21" t="s">
        <v>11</v>
      </c>
      <c r="E12" s="53">
        <v>5010</v>
      </c>
      <c r="F12" s="42">
        <v>44201</v>
      </c>
      <c r="G12" s="50">
        <v>8600</v>
      </c>
      <c r="H12" s="56">
        <v>30.5</v>
      </c>
      <c r="I12" s="17" t="str">
        <f t="shared" si="0"/>
        <v>정읍</v>
      </c>
      <c r="J12" s="59">
        <f t="shared" si="1"/>
        <v>4</v>
      </c>
    </row>
    <row r="13" spans="2:10" ht="18.95" customHeight="1" x14ac:dyDescent="0.3">
      <c r="B13" s="70" t="s">
        <v>27</v>
      </c>
      <c r="C13" s="71"/>
      <c r="D13" s="71"/>
      <c r="E13" s="72" t="str">
        <f>DCOUNTA(B4:H12,3,D4:D5)&amp;"개"</f>
        <v>3개</v>
      </c>
      <c r="F13" s="73"/>
      <c r="G13" s="71" t="s">
        <v>28</v>
      </c>
      <c r="H13" s="71"/>
      <c r="I13" s="71"/>
      <c r="J13" s="74">
        <f>MAX(E5:E12)</f>
        <v>94650</v>
      </c>
    </row>
    <row r="14" spans="2:10" ht="18.95" customHeight="1" thickBot="1" x14ac:dyDescent="0.35">
      <c r="B14" s="75" t="s">
        <v>42</v>
      </c>
      <c r="C14" s="76"/>
      <c r="D14" s="76"/>
      <c r="E14" s="63">
        <f>SUMIF(분류,"저탄수화물",H5:H12)/COUNTIF(분류,"저탄수화물")</f>
        <v>30</v>
      </c>
      <c r="F14" s="77"/>
      <c r="G14" s="4" t="s">
        <v>1</v>
      </c>
      <c r="H14" s="5" t="s">
        <v>26</v>
      </c>
      <c r="I14" s="6" t="s">
        <v>35</v>
      </c>
      <c r="J14" s="22">
        <f>VLOOKUP(H14,B4:H12,4,0)</f>
        <v>90680</v>
      </c>
    </row>
    <row r="16" spans="2:10" x14ac:dyDescent="0.3">
      <c r="E16" s="43"/>
    </row>
    <row r="21" ht="18.95" customHeight="1" x14ac:dyDescent="0.3"/>
    <row r="22" ht="14.25" customHeight="1" x14ac:dyDescent="0.3"/>
  </sheetData>
  <mergeCells count="4">
    <mergeCell ref="B13:D13"/>
    <mergeCell ref="F13:F14"/>
    <mergeCell ref="G13:I13"/>
    <mergeCell ref="B14:D14"/>
  </mergeCells>
  <phoneticPr fontId="2" type="noConversion"/>
  <conditionalFormatting sqref="B5:J12">
    <cfRule type="expression" dxfId="11" priority="1">
      <formula>$E5&gt;=90000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zoomScaleNormal="100" workbookViewId="0">
      <selection activeCell="I13" sqref="I13"/>
    </sheetView>
  </sheetViews>
  <sheetFormatPr defaultColWidth="9" defaultRowHeight="13.5" x14ac:dyDescent="0.3"/>
  <cols>
    <col min="1" max="1" width="1.625" style="1" customWidth="1"/>
    <col min="2" max="2" width="11.25" style="1" customWidth="1"/>
    <col min="3" max="3" width="16.25" style="1" bestFit="1" customWidth="1"/>
    <col min="4" max="4" width="12.75" style="1" customWidth="1"/>
    <col min="5" max="5" width="12.875" style="1" customWidth="1"/>
    <col min="6" max="6" width="15" style="1" bestFit="1" customWidth="1"/>
    <col min="7" max="7" width="11.75" style="1" customWidth="1"/>
    <col min="8" max="8" width="11.375" style="1" customWidth="1"/>
    <col min="9" max="16384" width="9" style="1"/>
  </cols>
  <sheetData>
    <row r="1" spans="2:8" ht="14.25" thickBot="1" x14ac:dyDescent="0.35"/>
    <row r="2" spans="2:8" ht="27.75" thickBot="1" x14ac:dyDescent="0.35">
      <c r="B2" s="7" t="s">
        <v>1</v>
      </c>
      <c r="C2" s="8" t="s">
        <v>7</v>
      </c>
      <c r="D2" s="8" t="s">
        <v>8</v>
      </c>
      <c r="E2" s="8" t="s">
        <v>18</v>
      </c>
      <c r="F2" s="9" t="s">
        <v>12</v>
      </c>
      <c r="G2" s="9" t="s">
        <v>34</v>
      </c>
      <c r="H2" s="9" t="s">
        <v>40</v>
      </c>
    </row>
    <row r="3" spans="2:8" x14ac:dyDescent="0.3">
      <c r="B3" s="10" t="s">
        <v>26</v>
      </c>
      <c r="C3" s="11" t="s">
        <v>13</v>
      </c>
      <c r="D3" s="19" t="s">
        <v>11</v>
      </c>
      <c r="E3" s="37">
        <v>90680</v>
      </c>
      <c r="F3" s="40">
        <v>44129</v>
      </c>
      <c r="G3" s="12">
        <v>12400</v>
      </c>
      <c r="H3" s="54">
        <v>15.7</v>
      </c>
    </row>
    <row r="4" spans="2:8" x14ac:dyDescent="0.3">
      <c r="B4" s="3" t="s">
        <v>23</v>
      </c>
      <c r="C4" s="18" t="s">
        <v>17</v>
      </c>
      <c r="D4" s="20" t="s">
        <v>9</v>
      </c>
      <c r="E4" s="38">
        <v>7366</v>
      </c>
      <c r="F4" s="41">
        <v>44500</v>
      </c>
      <c r="G4" s="2">
        <v>12000</v>
      </c>
      <c r="H4" s="55">
        <v>152</v>
      </c>
    </row>
    <row r="5" spans="2:8" x14ac:dyDescent="0.3">
      <c r="B5" s="3" t="s">
        <v>22</v>
      </c>
      <c r="C5" s="18" t="s">
        <v>4</v>
      </c>
      <c r="D5" s="20" t="s">
        <v>10</v>
      </c>
      <c r="E5" s="38">
        <v>78000</v>
      </c>
      <c r="F5" s="41">
        <v>44166</v>
      </c>
      <c r="G5" s="2">
        <v>19000</v>
      </c>
      <c r="H5" s="55">
        <v>55</v>
      </c>
    </row>
    <row r="6" spans="2:8" x14ac:dyDescent="0.3">
      <c r="B6" s="3" t="s">
        <v>24</v>
      </c>
      <c r="C6" s="18" t="s">
        <v>14</v>
      </c>
      <c r="D6" s="20" t="s">
        <v>11</v>
      </c>
      <c r="E6" s="38">
        <v>6749</v>
      </c>
      <c r="F6" s="41">
        <v>44385</v>
      </c>
      <c r="G6" s="2">
        <v>6900</v>
      </c>
      <c r="H6" s="55">
        <v>25</v>
      </c>
    </row>
    <row r="7" spans="2:8" x14ac:dyDescent="0.3">
      <c r="B7" s="3" t="s">
        <v>21</v>
      </c>
      <c r="C7" s="18" t="s">
        <v>6</v>
      </c>
      <c r="D7" s="20" t="s">
        <v>10</v>
      </c>
      <c r="E7" s="38">
        <v>5086</v>
      </c>
      <c r="F7" s="41">
        <v>44326</v>
      </c>
      <c r="G7" s="2">
        <v>25000</v>
      </c>
      <c r="H7" s="55">
        <v>25</v>
      </c>
    </row>
    <row r="8" spans="2:8" x14ac:dyDescent="0.3">
      <c r="B8" s="3" t="s">
        <v>25</v>
      </c>
      <c r="C8" s="18" t="s">
        <v>16</v>
      </c>
      <c r="D8" s="20" t="s">
        <v>9</v>
      </c>
      <c r="E8" s="38">
        <v>5009</v>
      </c>
      <c r="F8" s="41">
        <v>44474</v>
      </c>
      <c r="G8" s="2">
        <v>15000</v>
      </c>
      <c r="H8" s="55">
        <v>102.5</v>
      </c>
    </row>
    <row r="9" spans="2:8" x14ac:dyDescent="0.3">
      <c r="B9" s="3" t="s">
        <v>20</v>
      </c>
      <c r="C9" s="18" t="s">
        <v>5</v>
      </c>
      <c r="D9" s="20" t="s">
        <v>10</v>
      </c>
      <c r="E9" s="38">
        <v>94650</v>
      </c>
      <c r="F9" s="41">
        <v>44020</v>
      </c>
      <c r="G9" s="2">
        <v>13000</v>
      </c>
      <c r="H9" s="55">
        <v>10</v>
      </c>
    </row>
    <row r="10" spans="2:8" ht="14.25" thickBot="1" x14ac:dyDescent="0.35">
      <c r="B10" s="13" t="s">
        <v>19</v>
      </c>
      <c r="C10" s="5" t="s">
        <v>15</v>
      </c>
      <c r="D10" s="21" t="s">
        <v>11</v>
      </c>
      <c r="E10" s="39">
        <v>5010</v>
      </c>
      <c r="F10" s="42">
        <v>44201</v>
      </c>
      <c r="G10" s="14">
        <v>8600</v>
      </c>
      <c r="H10" s="56">
        <v>30.5</v>
      </c>
    </row>
    <row r="13" spans="2:8" ht="14.25" thickBot="1" x14ac:dyDescent="0.35"/>
    <row r="14" spans="2:8" x14ac:dyDescent="0.3">
      <c r="B14" s="7" t="s">
        <v>0</v>
      </c>
      <c r="C14" s="8" t="s">
        <v>18</v>
      </c>
    </row>
    <row r="15" spans="2:8" x14ac:dyDescent="0.3">
      <c r="B15" s="1" t="s">
        <v>30</v>
      </c>
    </row>
    <row r="16" spans="2:8" x14ac:dyDescent="0.3">
      <c r="C16" s="1" t="s">
        <v>31</v>
      </c>
    </row>
    <row r="18" spans="2:5" ht="27.75" thickBot="1" x14ac:dyDescent="0.35">
      <c r="B18" s="29" t="s">
        <v>1</v>
      </c>
      <c r="C18" s="30" t="s">
        <v>7</v>
      </c>
      <c r="D18" s="31" t="s">
        <v>34</v>
      </c>
      <c r="E18" s="32" t="s">
        <v>40</v>
      </c>
    </row>
    <row r="19" spans="2:5" x14ac:dyDescent="0.3">
      <c r="B19" s="27" t="s">
        <v>26</v>
      </c>
      <c r="C19" s="23" t="s">
        <v>13</v>
      </c>
      <c r="D19" s="24">
        <v>12400</v>
      </c>
      <c r="E19" s="60">
        <v>15.7</v>
      </c>
    </row>
    <row r="20" spans="2:5" x14ac:dyDescent="0.3">
      <c r="B20" s="28" t="s">
        <v>22</v>
      </c>
      <c r="C20" s="25" t="s">
        <v>4</v>
      </c>
      <c r="D20" s="26">
        <v>19000</v>
      </c>
      <c r="E20" s="61">
        <v>55</v>
      </c>
    </row>
    <row r="21" spans="2:5" x14ac:dyDescent="0.3">
      <c r="B21" s="28" t="s">
        <v>20</v>
      </c>
      <c r="C21" s="25" t="s">
        <v>5</v>
      </c>
      <c r="D21" s="26">
        <v>13000</v>
      </c>
      <c r="E21" s="61">
        <v>10</v>
      </c>
    </row>
    <row r="22" spans="2:5" ht="14.25" customHeight="1" x14ac:dyDescent="0.3">
      <c r="B22" s="33" t="s">
        <v>19</v>
      </c>
      <c r="C22" s="34" t="s">
        <v>15</v>
      </c>
      <c r="D22" s="35">
        <v>8600</v>
      </c>
      <c r="E22" s="62">
        <v>30.5</v>
      </c>
    </row>
  </sheetData>
  <phoneticPr fontId="2" type="noConversion"/>
  <conditionalFormatting sqref="B3:G10">
    <cfRule type="expression" dxfId="10" priority="2">
      <formula>$E3&gt;=90000</formula>
    </cfRule>
  </conditionalFormatting>
  <conditionalFormatting sqref="H3:H10">
    <cfRule type="expression" dxfId="9" priority="1">
      <formula>$E3&gt;=90000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opLeftCell="F1" zoomScaleNormal="100" workbookViewId="0">
      <selection activeCell="F12" sqref="F12"/>
    </sheetView>
  </sheetViews>
  <sheetFormatPr defaultColWidth="9" defaultRowHeight="13.5" x14ac:dyDescent="0.3"/>
  <cols>
    <col min="1" max="1" width="1.625" style="1" customWidth="1"/>
    <col min="2" max="2" width="17.125" style="1" bestFit="1" customWidth="1"/>
    <col min="3" max="3" width="13.125" style="1" bestFit="1" customWidth="1"/>
    <col min="4" max="4" width="24.25" style="1" customWidth="1"/>
    <col min="5" max="5" width="13.125" style="1" bestFit="1" customWidth="1"/>
    <col min="6" max="6" width="24.25" style="1" customWidth="1"/>
    <col min="7" max="7" width="13.125" style="1" bestFit="1" customWidth="1"/>
    <col min="8" max="8" width="24.25" style="1" customWidth="1"/>
    <col min="9" max="9" width="18" style="1" bestFit="1" customWidth="1"/>
    <col min="10" max="10" width="30.25" style="1" bestFit="1" customWidth="1"/>
    <col min="11" max="16384" width="9" style="1"/>
  </cols>
  <sheetData>
    <row r="2" spans="2:10" ht="16.5" x14ac:dyDescent="0.3">
      <c r="B2" s="47"/>
      <c r="C2" s="36" t="s">
        <v>8</v>
      </c>
      <c r="D2" s="47"/>
      <c r="E2" s="47"/>
      <c r="F2" s="47"/>
      <c r="G2" s="47"/>
      <c r="H2" s="47"/>
      <c r="I2"/>
      <c r="J2"/>
    </row>
    <row r="3" spans="2:10" ht="16.5" x14ac:dyDescent="0.3">
      <c r="B3" s="47"/>
      <c r="C3" s="64" t="s">
        <v>11</v>
      </c>
      <c r="D3" s="65"/>
      <c r="E3" s="64" t="s">
        <v>10</v>
      </c>
      <c r="F3" s="65"/>
      <c r="G3" s="64" t="s">
        <v>9</v>
      </c>
      <c r="H3" s="65"/>
      <c r="I3"/>
      <c r="J3"/>
    </row>
    <row r="4" spans="2:10" ht="16.5" x14ac:dyDescent="0.3">
      <c r="B4" s="36" t="s">
        <v>36</v>
      </c>
      <c r="C4" s="46" t="s">
        <v>32</v>
      </c>
      <c r="D4" s="46" t="s">
        <v>41</v>
      </c>
      <c r="E4" s="46" t="s">
        <v>32</v>
      </c>
      <c r="F4" s="46" t="s">
        <v>41</v>
      </c>
      <c r="G4" s="46" t="s">
        <v>32</v>
      </c>
      <c r="H4" s="46" t="s">
        <v>41</v>
      </c>
      <c r="I4"/>
      <c r="J4"/>
    </row>
    <row r="5" spans="2:10" ht="16.5" x14ac:dyDescent="0.3">
      <c r="B5" s="44" t="s">
        <v>37</v>
      </c>
      <c r="C5" s="45">
        <v>2</v>
      </c>
      <c r="D5" s="45">
        <v>27.75</v>
      </c>
      <c r="E5" s="45" t="s">
        <v>3</v>
      </c>
      <c r="F5" s="45" t="s">
        <v>3</v>
      </c>
      <c r="G5" s="45" t="s">
        <v>3</v>
      </c>
      <c r="H5" s="45" t="s">
        <v>3</v>
      </c>
      <c r="I5"/>
      <c r="J5"/>
    </row>
    <row r="6" spans="2:10" ht="16.5" x14ac:dyDescent="0.3">
      <c r="B6" s="44" t="s">
        <v>38</v>
      </c>
      <c r="C6" s="45">
        <v>1</v>
      </c>
      <c r="D6" s="45">
        <v>15.7</v>
      </c>
      <c r="E6" s="45">
        <v>2</v>
      </c>
      <c r="F6" s="45">
        <v>32.5</v>
      </c>
      <c r="G6" s="45">
        <v>2</v>
      </c>
      <c r="H6" s="45">
        <v>127.25</v>
      </c>
      <c r="I6"/>
      <c r="J6"/>
    </row>
    <row r="7" spans="2:10" ht="16.5" x14ac:dyDescent="0.3">
      <c r="B7" s="44" t="s">
        <v>39</v>
      </c>
      <c r="C7" s="45" t="s">
        <v>3</v>
      </c>
      <c r="D7" s="45" t="s">
        <v>3</v>
      </c>
      <c r="E7" s="45">
        <v>1</v>
      </c>
      <c r="F7" s="45">
        <v>25</v>
      </c>
      <c r="G7" s="45" t="s">
        <v>3</v>
      </c>
      <c r="H7" s="45" t="s">
        <v>3</v>
      </c>
      <c r="I7"/>
      <c r="J7"/>
    </row>
    <row r="8" spans="2:10" ht="16.5" x14ac:dyDescent="0.3">
      <c r="B8" s="44" t="s">
        <v>2</v>
      </c>
      <c r="C8" s="45">
        <v>3</v>
      </c>
      <c r="D8" s="45">
        <v>23.733333333333334</v>
      </c>
      <c r="E8" s="45">
        <v>3</v>
      </c>
      <c r="F8" s="45">
        <v>30</v>
      </c>
      <c r="G8" s="45">
        <v>2</v>
      </c>
      <c r="H8" s="45">
        <v>127.25</v>
      </c>
      <c r="I8"/>
      <c r="J8"/>
    </row>
    <row r="9" spans="2:10" ht="16.5" x14ac:dyDescent="0.3">
      <c r="B9"/>
      <c r="C9"/>
      <c r="D9"/>
      <c r="E9"/>
      <c r="F9"/>
      <c r="G9"/>
      <c r="H9"/>
      <c r="I9"/>
      <c r="J9"/>
    </row>
    <row r="10" spans="2:10" ht="16.5" x14ac:dyDescent="0.3">
      <c r="B10"/>
      <c r="C10"/>
      <c r="D10"/>
      <c r="E10"/>
      <c r="F10"/>
      <c r="G10"/>
      <c r="H10"/>
      <c r="I10"/>
      <c r="J10"/>
    </row>
    <row r="11" spans="2:10" ht="16.5" x14ac:dyDescent="0.3">
      <c r="B11"/>
      <c r="C11"/>
      <c r="D11"/>
      <c r="E11"/>
      <c r="F11"/>
      <c r="G11"/>
      <c r="H11"/>
      <c r="I11"/>
      <c r="J11"/>
    </row>
    <row r="12" spans="2:10" ht="16.5" x14ac:dyDescent="0.3">
      <c r="B12"/>
      <c r="C12"/>
      <c r="D12"/>
      <c r="E12"/>
      <c r="F12"/>
      <c r="G12"/>
      <c r="H12"/>
      <c r="I12"/>
      <c r="J12"/>
    </row>
    <row r="13" spans="2:10" ht="16.5" x14ac:dyDescent="0.3">
      <c r="B13"/>
      <c r="C13"/>
      <c r="D13"/>
      <c r="E13"/>
      <c r="F13"/>
      <c r="G13"/>
      <c r="H13"/>
      <c r="I13"/>
      <c r="J13"/>
    </row>
    <row r="14" spans="2:10" ht="16.5" x14ac:dyDescent="0.3">
      <c r="B14"/>
      <c r="C14"/>
      <c r="D14"/>
    </row>
    <row r="15" spans="2:10" ht="16.5" x14ac:dyDescent="0.3">
      <c r="B15"/>
      <c r="C15"/>
      <c r="D15"/>
    </row>
    <row r="16" spans="2:10" ht="16.5" x14ac:dyDescent="0.3">
      <c r="B16"/>
      <c r="C16"/>
      <c r="D16"/>
    </row>
    <row r="17" spans="2:4" ht="16.5" x14ac:dyDescent="0.3">
      <c r="B17"/>
      <c r="C17"/>
      <c r="D17"/>
    </row>
    <row r="18" spans="2:4" ht="16.5" x14ac:dyDescent="0.3">
      <c r="B18"/>
      <c r="C18"/>
      <c r="D18"/>
    </row>
    <row r="19" spans="2:4" ht="16.5" x14ac:dyDescent="0.3">
      <c r="B19"/>
      <c r="C19"/>
      <c r="D19"/>
    </row>
    <row r="22" spans="2:4" ht="14.25" customHeight="1" x14ac:dyDescent="0.3"/>
  </sheetData>
  <mergeCells count="3">
    <mergeCell ref="C3:D3"/>
    <mergeCell ref="E3:F3"/>
    <mergeCell ref="G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제1작업</vt:lpstr>
      <vt:lpstr>제2작업</vt:lpstr>
      <vt:lpstr>제3작업</vt:lpstr>
      <vt:lpstr>제4작업</vt:lpstr>
      <vt:lpstr>제2작업!Criteria</vt:lpstr>
      <vt:lpstr>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aso404</cp:lastModifiedBy>
  <dcterms:created xsi:type="dcterms:W3CDTF">2019-10-10T06:12:49Z</dcterms:created>
  <dcterms:modified xsi:type="dcterms:W3CDTF">2022-11-14T06:38:45Z</dcterms:modified>
</cp:coreProperties>
</file>