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14" r:id="rId1"/>
    <sheet name="제2작업" sheetId="11" r:id="rId2"/>
    <sheet name="제3작업" sheetId="18" r:id="rId3"/>
    <sheet name="제4작업" sheetId="2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비용">제1작업!$H$5:$H$12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4" l="1"/>
  <c r="I6" i="14"/>
  <c r="I7" i="14"/>
  <c r="I8" i="14"/>
  <c r="I9" i="14"/>
  <c r="I10" i="14"/>
  <c r="I11" i="14"/>
  <c r="I12" i="14"/>
  <c r="E14" i="14"/>
  <c r="J14" i="14"/>
  <c r="J5" i="14"/>
  <c r="J6" i="14"/>
  <c r="J7" i="14"/>
  <c r="J8" i="14"/>
  <c r="J9" i="14"/>
  <c r="J10" i="14"/>
  <c r="J11" i="14"/>
  <c r="J12" i="14"/>
  <c r="J13" i="14"/>
  <c r="E13" i="14"/>
</calcChain>
</file>

<file path=xl/sharedStrings.xml><?xml version="1.0" encoding="utf-8"?>
<sst xmlns="http://schemas.openxmlformats.org/spreadsheetml/2006/main" count="121" uniqueCount="51">
  <si>
    <t>총합계</t>
  </si>
  <si>
    <t>***</t>
  </si>
  <si>
    <t>관리번호</t>
  </si>
  <si>
    <t>캠프명</t>
  </si>
  <si>
    <t>과정</t>
  </si>
  <si>
    <t>시작일</t>
  </si>
  <si>
    <t>시작월</t>
  </si>
  <si>
    <t>휴머노이드</t>
  </si>
  <si>
    <t>과학</t>
  </si>
  <si>
    <t>낙농체험</t>
  </si>
  <si>
    <t>체험</t>
  </si>
  <si>
    <t>진로진학</t>
  </si>
  <si>
    <t>스피치</t>
  </si>
  <si>
    <t>리더십</t>
  </si>
  <si>
    <t>지질탐구</t>
  </si>
  <si>
    <t>우주과학</t>
  </si>
  <si>
    <t>인성개발</t>
  </si>
  <si>
    <t>프레젠테이션</t>
  </si>
  <si>
    <t>관리번호</t>
    <phoneticPr fontId="2" type="noConversion"/>
  </si>
  <si>
    <t>담당자</t>
    <phoneticPr fontId="2" type="noConversion"/>
  </si>
  <si>
    <t>신청인원</t>
  </si>
  <si>
    <t>신청인원</t>
    <phoneticPr fontId="2" type="noConversion"/>
  </si>
  <si>
    <t>캠프
장소</t>
    <phoneticPr fontId="2" type="noConversion"/>
  </si>
  <si>
    <t>비용
(단위:원)</t>
    <phoneticPr fontId="2" type="noConversion"/>
  </si>
  <si>
    <t>S45-1</t>
    <phoneticPr fontId="2" type="noConversion"/>
  </si>
  <si>
    <t>N65-2</t>
    <phoneticPr fontId="2" type="noConversion"/>
  </si>
  <si>
    <t>F25-2</t>
    <phoneticPr fontId="2" type="noConversion"/>
  </si>
  <si>
    <t>S38-3</t>
    <phoneticPr fontId="2" type="noConversion"/>
  </si>
  <si>
    <t>T65-1</t>
  </si>
  <si>
    <t>T65-1</t>
    <phoneticPr fontId="2" type="noConversion"/>
  </si>
  <si>
    <t>S79-2</t>
    <phoneticPr fontId="2" type="noConversion"/>
  </si>
  <si>
    <t>N42-3</t>
    <phoneticPr fontId="2" type="noConversion"/>
  </si>
  <si>
    <t>R17-1</t>
    <phoneticPr fontId="2" type="noConversion"/>
  </si>
  <si>
    <t>김은지</t>
    <phoneticPr fontId="2" type="noConversion"/>
  </si>
  <si>
    <t>송은하</t>
    <phoneticPr fontId="2" type="noConversion"/>
  </si>
  <si>
    <t>박준금</t>
    <phoneticPr fontId="2" type="noConversion"/>
  </si>
  <si>
    <t>고혜진</t>
    <phoneticPr fontId="2" type="noConversion"/>
  </si>
  <si>
    <t>정유희</t>
    <phoneticPr fontId="2" type="noConversion"/>
  </si>
  <si>
    <t>김민정</t>
    <phoneticPr fontId="2" type="noConversion"/>
  </si>
  <si>
    <t>윤지혜</t>
    <phoneticPr fontId="2" type="noConversion"/>
  </si>
  <si>
    <t>최저 비용(단위:원)</t>
    <phoneticPr fontId="2" type="noConversion"/>
  </si>
  <si>
    <t>리더십 과정 총 신청인원</t>
    <phoneticPr fontId="2" type="noConversion"/>
  </si>
  <si>
    <t>과학 과정 신청인원 평균</t>
    <phoneticPr fontId="2" type="noConversion"/>
  </si>
  <si>
    <t>&lt;&gt;체험</t>
    <phoneticPr fontId="2" type="noConversion"/>
  </si>
  <si>
    <t>&gt;=30</t>
    <phoneticPr fontId="2" type="noConversion"/>
  </si>
  <si>
    <t>개수 : 캠프명</t>
  </si>
  <si>
    <t>평균 : 비용(단위:원)</t>
  </si>
  <si>
    <t>15-24</t>
  </si>
  <si>
    <t>25-34</t>
  </si>
  <si>
    <t>35-44</t>
  </si>
  <si>
    <t>방성준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</si>
</sst>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3" xfId="1" quotePrefix="1" applyNumberFormat="1" applyFont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1" xfId="1" quotePrefix="1" applyNumberFormat="1" applyFont="1" applyBorder="1" applyAlignment="1">
      <alignment horizontal="center" vertical="center"/>
    </xf>
    <xf numFmtId="0" fontId="3" fillId="0" borderId="6" xfId="1" quotePrefix="1" applyNumberFormat="1" applyFont="1" applyBorder="1" applyAlignment="1">
      <alignment horizontal="center" vertical="center"/>
    </xf>
    <xf numFmtId="0" fontId="3" fillId="0" borderId="7" xfId="1" quotePrefix="1" applyNumberFormat="1" applyFont="1" applyBorder="1" applyAlignment="1">
      <alignment horizontal="center" vertical="center"/>
    </xf>
    <xf numFmtId="0" fontId="3" fillId="0" borderId="8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41" fontId="3" fillId="0" borderId="3" xfId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41" fontId="3" fillId="0" borderId="8" xfId="1" quotePrefix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1" fontId="3" fillId="0" borderId="7" xfId="1" quotePrefix="1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1" fontId="3" fillId="0" borderId="14" xfId="1" applyFont="1" applyBorder="1" applyAlignment="1">
      <alignment horizontal="right" vertical="center"/>
    </xf>
    <xf numFmtId="41" fontId="3" fillId="0" borderId="15" xfId="1" applyFont="1" applyBorder="1" applyAlignment="1">
      <alignment horizontal="right" vertical="center"/>
    </xf>
    <xf numFmtId="0" fontId="4" fillId="0" borderId="19" xfId="0" applyFont="1" applyBorder="1" applyAlignment="1">
      <alignment horizontal="center" vertical="center"/>
    </xf>
    <xf numFmtId="14" fontId="3" fillId="0" borderId="20" xfId="1" applyNumberFormat="1" applyFont="1" applyBorder="1" applyAlignment="1">
      <alignment horizontal="center" vertical="center"/>
    </xf>
    <xf numFmtId="41" fontId="3" fillId="0" borderId="21" xfId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quotePrefix="1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41" fontId="3" fillId="0" borderId="4" xfId="1" quotePrefix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ysClr val="windowText" lastClr="000000"/>
                </a:solidFill>
              </a:rPr>
              <a:t>과학</a:t>
            </a:r>
            <a:r>
              <a:rPr lang="en-US" altLang="ko-KR" sz="2000" b="1">
                <a:solidFill>
                  <a:sysClr val="windowText" lastClr="000000"/>
                </a:solidFill>
              </a:rPr>
              <a:t>/</a:t>
            </a:r>
            <a:r>
              <a:rPr lang="ko-KR" altLang="en-US" sz="2000" b="1">
                <a:solidFill>
                  <a:sysClr val="windowText" lastClr="000000"/>
                </a:solidFill>
              </a:rPr>
              <a:t>리더십 과정 신청 현황</a:t>
            </a:r>
            <a:endParaRPr lang="ko-KR" sz="2000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비용(단위:원)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F3-448F-B50D-D776BF6B3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지질탐구</c:v>
                </c:pt>
                <c:pt idx="1">
                  <c:v>우주과학</c:v>
                </c:pt>
                <c:pt idx="2">
                  <c:v>휴머노이드</c:v>
                </c:pt>
                <c:pt idx="3">
                  <c:v>프레젠테이션</c:v>
                </c:pt>
                <c:pt idx="4">
                  <c:v>스피치</c:v>
                </c:pt>
                <c:pt idx="5">
                  <c:v>인성개발</c:v>
                </c:pt>
              </c:strCache>
            </c:strRef>
          </c:cat>
          <c:val>
            <c:numRef>
              <c:f>(제1작업!$H$5:$H$6,제1작업!$H$8:$H$10,제1작업!$H$12)</c:f>
              <c:numCache>
                <c:formatCode>_(* #,##0_);_(* \(#,##0\);_(* "-"_);_(@_)</c:formatCode>
                <c:ptCount val="6"/>
                <c:pt idx="0">
                  <c:v>385000</c:v>
                </c:pt>
                <c:pt idx="1">
                  <c:v>370000</c:v>
                </c:pt>
                <c:pt idx="2">
                  <c:v>220000</c:v>
                </c:pt>
                <c:pt idx="3">
                  <c:v>230000</c:v>
                </c:pt>
                <c:pt idx="4">
                  <c:v>190000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3-448F-B50D-D776BF6B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7048415"/>
        <c:axId val="147048831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신청인원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(제1작업!$C$5:$C$6,제1작업!$C$8:$C$10,제1작업!$C$12)</c:f>
              <c:strCache>
                <c:ptCount val="6"/>
                <c:pt idx="0">
                  <c:v>지질탐구</c:v>
                </c:pt>
                <c:pt idx="1">
                  <c:v>우주과학</c:v>
                </c:pt>
                <c:pt idx="2">
                  <c:v>휴머노이드</c:v>
                </c:pt>
                <c:pt idx="3">
                  <c:v>프레젠테이션</c:v>
                </c:pt>
                <c:pt idx="4">
                  <c:v>스피치</c:v>
                </c:pt>
                <c:pt idx="5">
                  <c:v>인성개발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General"명"</c:formatCode>
                <c:ptCount val="6"/>
                <c:pt idx="0">
                  <c:v>32</c:v>
                </c:pt>
                <c:pt idx="1">
                  <c:v>41</c:v>
                </c:pt>
                <c:pt idx="2">
                  <c:v>25</c:v>
                </c:pt>
                <c:pt idx="3">
                  <c:v>18</c:v>
                </c:pt>
                <c:pt idx="4">
                  <c:v>34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48F-B50D-D776BF6B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36479"/>
        <c:axId val="296831903"/>
      </c:lineChart>
      <c:catAx>
        <c:axId val="1470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7048831"/>
        <c:crosses val="autoZero"/>
        <c:auto val="1"/>
        <c:lblAlgn val="ctr"/>
        <c:lblOffset val="100"/>
        <c:noMultiLvlLbl val="0"/>
      </c:catAx>
      <c:valAx>
        <c:axId val="1470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7048415"/>
        <c:crosses val="autoZero"/>
        <c:crossBetween val="between"/>
      </c:valAx>
      <c:valAx>
        <c:axId val="296831903"/>
        <c:scaling>
          <c:orientation val="minMax"/>
        </c:scaling>
        <c:delete val="0"/>
        <c:axPos val="r"/>
        <c:numFmt formatCode="General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6836479"/>
        <c:crosses val="max"/>
        <c:crossBetween val="between"/>
        <c:majorUnit val="10"/>
      </c:valAx>
      <c:catAx>
        <c:axId val="296836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68319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419099</xdr:colOff>
      <xdr:row>2</xdr:row>
      <xdr:rowOff>200025</xdr:rowOff>
    </xdr:to>
    <xdr:sp macro="" textlink="">
      <xdr:nvSpPr>
        <xdr:cNvPr id="4" name="평행 사변형 3">
          <a:extLst>
            <a:ext uri="{FF2B5EF4-FFF2-40B4-BE49-F238E27FC236}">
              <a16:creationId xmlns:a16="http://schemas.microsoft.com/office/drawing/2014/main" id="{9384407E-5CE8-43BD-B50D-8C1A42ECB1A5}"/>
            </a:ext>
          </a:extLst>
        </xdr:cNvPr>
        <xdr:cNvSpPr/>
      </xdr:nvSpPr>
      <xdr:spPr>
        <a:xfrm>
          <a:off x="123825" y="95250"/>
          <a:ext cx="5667374" cy="73342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천곡중학교 캠프 참가 현황</a:t>
          </a:r>
        </a:p>
      </xdr:txBody>
    </xdr:sp>
    <xdr:clientData/>
  </xdr:twoCellAnchor>
  <xdr:twoCellAnchor>
    <xdr:from>
      <xdr:col>7</xdr:col>
      <xdr:colOff>0</xdr:colOff>
      <xdr:row>0</xdr:row>
      <xdr:rowOff>109537</xdr:rowOff>
    </xdr:from>
    <xdr:to>
      <xdr:col>9</xdr:col>
      <xdr:colOff>885824</xdr:colOff>
      <xdr:row>2</xdr:row>
      <xdr:rowOff>185737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9B992B36-5EDB-4EAC-A1F4-BFC34CBB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00775" y="109537"/>
          <a:ext cx="2838449" cy="7048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6A0EC5-CBCE-4907-A9EC-A874E0F59E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0.23584</cdr:x>
      <cdr:y>0.11242</cdr:y>
    </cdr:from>
    <cdr:to>
      <cdr:x>0.35495</cdr:x>
      <cdr:y>0.20654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0C9F958A-103F-43DC-AAA5-F44AE66F4523}"/>
            </a:ext>
          </a:extLst>
        </cdr:cNvPr>
        <cdr:cNvSpPr/>
      </cdr:nvSpPr>
      <cdr:spPr>
        <a:xfrm xmlns:a="http://schemas.openxmlformats.org/drawingml/2006/main">
          <a:off x="2193927" y="682625"/>
          <a:ext cx="1108074" cy="571500"/>
        </a:xfrm>
        <a:prstGeom xmlns:a="http://schemas.openxmlformats.org/drawingml/2006/main" prst="wedgeRoundRectCallout">
          <a:avLst>
            <a:gd name="adj1" fmla="val -69715"/>
            <a:gd name="adj2" fmla="val 46630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1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 비용</a:t>
          </a:r>
          <a:endParaRPr lang="ko-KR" sz="1100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4628.344638194445" createdVersion="7" refreshedVersion="7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캠프명" numFmtId="0">
      <sharedItems/>
    </cacheField>
    <cacheField name="과정" numFmtId="0">
      <sharedItems count="3">
        <s v="과학"/>
        <s v="체험"/>
        <s v="리더십"/>
      </sharedItems>
    </cacheField>
    <cacheField name="담당자" numFmtId="0">
      <sharedItems/>
    </cacheField>
    <cacheField name="시작일" numFmtId="14">
      <sharedItems containsSemiMixedTypes="0" containsNonDate="0" containsDate="1" containsString="0" minDate="2022-04-01T00:00:00" maxDate="2022-06-09T00:00:00"/>
    </cacheField>
    <cacheField name="신청인원" numFmtId="176">
      <sharedItems containsSemiMixedTypes="0" containsString="0" containsNumber="1" containsInteger="1" minValue="15" maxValue="43" count="8">
        <n v="32"/>
        <n v="41"/>
        <n v="29"/>
        <n v="25"/>
        <n v="18"/>
        <n v="34"/>
        <n v="43"/>
        <n v="15"/>
      </sharedItems>
      <fieldGroup base="5">
        <rangePr startNum="15" endNum="43" groupInterval="10"/>
        <groupItems count="5">
          <s v="&lt;15"/>
          <s v="15-24"/>
          <s v="25-34"/>
          <s v="35-44"/>
          <s v="&gt;45"/>
        </groupItems>
      </fieldGroup>
    </cacheField>
    <cacheField name="비용_x000a_(단위:원)" numFmtId="41">
      <sharedItems containsSemiMixedTypes="0" containsString="0" containsNumber="1" containsInteger="1" minValue="150000" maxValue="38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T65-1"/>
    <s v="지질탐구"/>
    <x v="0"/>
    <s v="김은지"/>
    <d v="2022-06-01T00:00:00"/>
    <x v="0"/>
    <n v="385000"/>
  </r>
  <r>
    <s v="S79-2"/>
    <s v="우주과학"/>
    <x v="0"/>
    <s v="송은하"/>
    <d v="2022-05-05T00:00:00"/>
    <x v="1"/>
    <n v="370000"/>
  </r>
  <r>
    <s v="N65-2"/>
    <s v="낙농체험"/>
    <x v="1"/>
    <s v="빙성준"/>
    <d v="2022-05-13T00:00:00"/>
    <x v="2"/>
    <n v="200000"/>
  </r>
  <r>
    <s v="S45-1"/>
    <s v="휴머노이드"/>
    <x v="0"/>
    <s v="박준금"/>
    <d v="2022-04-05T00:00:00"/>
    <x v="3"/>
    <n v="220000"/>
  </r>
  <r>
    <s v="R17-1"/>
    <s v="프레젠테이션"/>
    <x v="2"/>
    <s v="고혜진"/>
    <d v="2022-05-26T00:00:00"/>
    <x v="4"/>
    <n v="230000"/>
  </r>
  <r>
    <s v="S38-3"/>
    <s v="스피치"/>
    <x v="2"/>
    <s v="정유희"/>
    <d v="2022-05-29T00:00:00"/>
    <x v="5"/>
    <n v="190000"/>
  </r>
  <r>
    <s v="F25-2"/>
    <s v="진로진학"/>
    <x v="1"/>
    <s v="김민정"/>
    <d v="2022-06-08T00:00:00"/>
    <x v="6"/>
    <n v="295000"/>
  </r>
  <r>
    <s v="N42-3"/>
    <s v="인성개발"/>
    <x v="2"/>
    <s v="윤지혜"/>
    <d v="2022-04-01T00:00:00"/>
    <x v="7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1" applyNumberFormats="0" applyBorderFormats="0" applyFontFormats="0" applyPatternFormats="0" applyAlignmentFormats="0" applyWidthHeightFormats="1" dataCaption="값" missingCaption="***" updatedVersion="7" minRefreshableVersion="3" useAutoFormatting="1" colGrandTotals="0" itemPrintTitles="1" mergeItem="1" createdVersion="7" indent="0" outline="1" outlineData="1" multipleFieldFilters="0" rowHeaderCaption="신청인원" colHeaderCaption="과정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1"/>
        <item x="2"/>
        <item x="0"/>
        <item t="default"/>
      </items>
    </pivotField>
    <pivotField showAll="0"/>
    <pivotField numFmtId="14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dataField="1" numFmtId="41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캠프명" fld="1" subtotal="count" baseField="0" baseItem="0"/>
    <dataField name="평균 : 비용(단위:원)" fld="6" subtotal="average" baseField="5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1" totalsRowShown="0" tableBorderDxfId="6">
  <autoFilter ref="B18:E21"/>
  <tableColumns count="4">
    <tableColumn id="1" name="관리번호" dataDxfId="5"/>
    <tableColumn id="2" name="캠프명" dataDxfId="4"/>
    <tableColumn id="3" name="시작일" dataDxfId="3" dataCellStyle="쉼표 [0]"/>
    <tableColumn id="4" name="비용_x000a_(단위:원)" dataDxfId="2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zoomScaleNormal="100" workbookViewId="0">
      <selection activeCell="M13" sqref="M13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5.25" style="1" customWidth="1"/>
    <col min="4" max="5" width="11.375" style="1" customWidth="1"/>
    <col min="6" max="6" width="13.25" style="1" bestFit="1" customWidth="1"/>
    <col min="7" max="10" width="11.125" style="1" customWidth="1"/>
    <col min="11" max="16384" width="9" style="1"/>
  </cols>
  <sheetData>
    <row r="1" spans="2:10" ht="24.75" customHeight="1" x14ac:dyDescent="0.3"/>
    <row r="2" spans="2:10" ht="24.75" customHeight="1" x14ac:dyDescent="0.3"/>
    <row r="3" spans="2:10" ht="24.75" customHeight="1" thickBot="1" x14ac:dyDescent="0.35"/>
    <row r="4" spans="2:10" ht="31.5" customHeight="1" thickBot="1" x14ac:dyDescent="0.35">
      <c r="B4" s="53" t="s">
        <v>2</v>
      </c>
      <c r="C4" s="54" t="s">
        <v>3</v>
      </c>
      <c r="D4" s="54" t="s">
        <v>4</v>
      </c>
      <c r="E4" s="55" t="s">
        <v>19</v>
      </c>
      <c r="F4" s="55" t="s">
        <v>5</v>
      </c>
      <c r="G4" s="55" t="s">
        <v>21</v>
      </c>
      <c r="H4" s="55" t="s">
        <v>23</v>
      </c>
      <c r="I4" s="55" t="s">
        <v>22</v>
      </c>
      <c r="J4" s="56" t="s">
        <v>6</v>
      </c>
    </row>
    <row r="5" spans="2:10" ht="18.75" customHeight="1" x14ac:dyDescent="0.3">
      <c r="B5" s="40" t="s">
        <v>29</v>
      </c>
      <c r="C5" s="8" t="s">
        <v>14</v>
      </c>
      <c r="D5" s="8" t="s">
        <v>8</v>
      </c>
      <c r="E5" s="9" t="s">
        <v>33</v>
      </c>
      <c r="F5" s="25">
        <v>44713</v>
      </c>
      <c r="G5" s="28">
        <v>32</v>
      </c>
      <c r="H5" s="29">
        <v>385000</v>
      </c>
      <c r="I5" s="12" t="str">
        <f t="shared" ref="I5:I12" si="0">CHOOSE(RIGHT(B5,1),"경기도","대전","서울")</f>
        <v>경기도</v>
      </c>
      <c r="J5" s="13" t="str">
        <f t="shared" ref="J5:J12" si="1">MONTH(F5)&amp;"월"</f>
        <v>6월</v>
      </c>
    </row>
    <row r="6" spans="2:10" ht="18.75" customHeight="1" x14ac:dyDescent="0.3">
      <c r="B6" s="41" t="s">
        <v>30</v>
      </c>
      <c r="C6" s="18" t="s">
        <v>15</v>
      </c>
      <c r="D6" s="18" t="s">
        <v>8</v>
      </c>
      <c r="E6" s="10" t="s">
        <v>34</v>
      </c>
      <c r="F6" s="26">
        <v>44686</v>
      </c>
      <c r="G6" s="30">
        <v>41</v>
      </c>
      <c r="H6" s="31">
        <v>370000</v>
      </c>
      <c r="I6" s="14" t="str">
        <f t="shared" si="0"/>
        <v>대전</v>
      </c>
      <c r="J6" s="15" t="str">
        <f t="shared" si="1"/>
        <v>5월</v>
      </c>
    </row>
    <row r="7" spans="2:10" ht="18.75" customHeight="1" x14ac:dyDescent="0.3">
      <c r="B7" s="41" t="s">
        <v>25</v>
      </c>
      <c r="C7" s="18" t="s">
        <v>9</v>
      </c>
      <c r="D7" s="18" t="s">
        <v>10</v>
      </c>
      <c r="E7" s="10" t="s">
        <v>50</v>
      </c>
      <c r="F7" s="26">
        <v>44694</v>
      </c>
      <c r="G7" s="30">
        <v>29</v>
      </c>
      <c r="H7" s="31">
        <v>200000</v>
      </c>
      <c r="I7" s="14" t="str">
        <f t="shared" si="0"/>
        <v>대전</v>
      </c>
      <c r="J7" s="15" t="str">
        <f t="shared" si="1"/>
        <v>5월</v>
      </c>
    </row>
    <row r="8" spans="2:10" ht="18.75" customHeight="1" x14ac:dyDescent="0.3">
      <c r="B8" s="41" t="s">
        <v>24</v>
      </c>
      <c r="C8" s="18" t="s">
        <v>7</v>
      </c>
      <c r="D8" s="18" t="s">
        <v>8</v>
      </c>
      <c r="E8" s="10" t="s">
        <v>35</v>
      </c>
      <c r="F8" s="26">
        <v>44656</v>
      </c>
      <c r="G8" s="30">
        <v>25</v>
      </c>
      <c r="H8" s="31">
        <v>220000</v>
      </c>
      <c r="I8" s="14" t="str">
        <f t="shared" si="0"/>
        <v>경기도</v>
      </c>
      <c r="J8" s="15" t="str">
        <f t="shared" si="1"/>
        <v>4월</v>
      </c>
    </row>
    <row r="9" spans="2:10" ht="18.75" customHeight="1" x14ac:dyDescent="0.3">
      <c r="B9" s="41" t="s">
        <v>32</v>
      </c>
      <c r="C9" s="18" t="s">
        <v>17</v>
      </c>
      <c r="D9" s="18" t="s">
        <v>13</v>
      </c>
      <c r="E9" s="10" t="s">
        <v>36</v>
      </c>
      <c r="F9" s="26">
        <v>44707</v>
      </c>
      <c r="G9" s="30">
        <v>18</v>
      </c>
      <c r="H9" s="31">
        <v>230000</v>
      </c>
      <c r="I9" s="14" t="str">
        <f t="shared" si="0"/>
        <v>경기도</v>
      </c>
      <c r="J9" s="15" t="str">
        <f t="shared" si="1"/>
        <v>5월</v>
      </c>
    </row>
    <row r="10" spans="2:10" ht="18.75" customHeight="1" x14ac:dyDescent="0.3">
      <c r="B10" s="41" t="s">
        <v>27</v>
      </c>
      <c r="C10" s="18" t="s">
        <v>12</v>
      </c>
      <c r="D10" s="18" t="s">
        <v>13</v>
      </c>
      <c r="E10" s="10" t="s">
        <v>37</v>
      </c>
      <c r="F10" s="26">
        <v>44710</v>
      </c>
      <c r="G10" s="30">
        <v>34</v>
      </c>
      <c r="H10" s="31">
        <v>190000</v>
      </c>
      <c r="I10" s="14" t="str">
        <f t="shared" si="0"/>
        <v>서울</v>
      </c>
      <c r="J10" s="15" t="str">
        <f t="shared" si="1"/>
        <v>5월</v>
      </c>
    </row>
    <row r="11" spans="2:10" ht="18.75" customHeight="1" x14ac:dyDescent="0.3">
      <c r="B11" s="41" t="s">
        <v>26</v>
      </c>
      <c r="C11" s="18" t="s">
        <v>11</v>
      </c>
      <c r="D11" s="18" t="s">
        <v>10</v>
      </c>
      <c r="E11" s="10" t="s">
        <v>38</v>
      </c>
      <c r="F11" s="26">
        <v>44720</v>
      </c>
      <c r="G11" s="30">
        <v>43</v>
      </c>
      <c r="H11" s="31">
        <v>295000</v>
      </c>
      <c r="I11" s="14" t="str">
        <f t="shared" si="0"/>
        <v>대전</v>
      </c>
      <c r="J11" s="15" t="str">
        <f t="shared" si="1"/>
        <v>6월</v>
      </c>
    </row>
    <row r="12" spans="2:10" ht="18.75" customHeight="1" thickBot="1" x14ac:dyDescent="0.35">
      <c r="B12" s="42" t="s">
        <v>31</v>
      </c>
      <c r="C12" s="3" t="s">
        <v>16</v>
      </c>
      <c r="D12" s="3" t="s">
        <v>13</v>
      </c>
      <c r="E12" s="11" t="s">
        <v>39</v>
      </c>
      <c r="F12" s="27">
        <v>44652</v>
      </c>
      <c r="G12" s="32">
        <v>15</v>
      </c>
      <c r="H12" s="33">
        <v>150000</v>
      </c>
      <c r="I12" s="16" t="str">
        <f t="shared" si="0"/>
        <v>서울</v>
      </c>
      <c r="J12" s="17" t="str">
        <f t="shared" si="1"/>
        <v>4월</v>
      </c>
    </row>
    <row r="13" spans="2:10" ht="18.75" customHeight="1" x14ac:dyDescent="0.3">
      <c r="B13" s="57" t="s">
        <v>42</v>
      </c>
      <c r="C13" s="58"/>
      <c r="D13" s="58"/>
      <c r="E13" s="59">
        <f>ROUND(DAVERAGE(B4:H12,6,D4:D5),0)</f>
        <v>33</v>
      </c>
      <c r="F13" s="60"/>
      <c r="G13" s="58" t="s">
        <v>40</v>
      </c>
      <c r="H13" s="58"/>
      <c r="I13" s="58"/>
      <c r="J13" s="61">
        <f>MIN(비용)</f>
        <v>150000</v>
      </c>
    </row>
    <row r="14" spans="2:10" ht="21.95" customHeight="1" thickBot="1" x14ac:dyDescent="0.35">
      <c r="B14" s="62" t="s">
        <v>41</v>
      </c>
      <c r="C14" s="63"/>
      <c r="D14" s="63"/>
      <c r="E14" s="43">
        <f>SUMIF(D5:D12,"리더십",G5:G12)</f>
        <v>67</v>
      </c>
      <c r="F14" s="64"/>
      <c r="G14" s="2" t="s">
        <v>18</v>
      </c>
      <c r="H14" s="3" t="s">
        <v>28</v>
      </c>
      <c r="I14" s="4" t="s">
        <v>19</v>
      </c>
      <c r="J14" s="35" t="str">
        <f>VLOOKUP(H14,B5:H12,4,0)</f>
        <v>김은지</v>
      </c>
    </row>
    <row r="19" spans="7:7" ht="15.6" customHeight="1" x14ac:dyDescent="0.3"/>
    <row r="23" spans="7:7" x14ac:dyDescent="0.3">
      <c r="G23" s="19"/>
    </row>
  </sheetData>
  <sortState ref="A5:J12">
    <sortCondition ref="A5:A12"/>
  </sortState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8" priority="1">
      <formula>$H5&lt;=200000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I23" sqref="I23"/>
    </sheetView>
  </sheetViews>
  <sheetFormatPr defaultColWidth="8.625" defaultRowHeight="17.100000000000001" customHeight="1" x14ac:dyDescent="0.3"/>
  <cols>
    <col min="1" max="1" width="1.625" style="1" customWidth="1"/>
    <col min="2" max="2" width="11.25" style="1" customWidth="1"/>
    <col min="3" max="3" width="15.25" style="1" customWidth="1"/>
    <col min="4" max="5" width="11.375" style="1" customWidth="1"/>
    <col min="6" max="6" width="13.25" style="1" bestFit="1" customWidth="1"/>
    <col min="7" max="8" width="11.125" style="1" customWidth="1"/>
    <col min="9" max="16384" width="8.625" style="1"/>
  </cols>
  <sheetData>
    <row r="1" spans="2:8" ht="17.100000000000001" customHeight="1" thickBot="1" x14ac:dyDescent="0.35"/>
    <row r="2" spans="2:8" ht="27.75" thickBot="1" x14ac:dyDescent="0.35">
      <c r="B2" s="5" t="s">
        <v>2</v>
      </c>
      <c r="C2" s="6" t="s">
        <v>3</v>
      </c>
      <c r="D2" s="6" t="s">
        <v>4</v>
      </c>
      <c r="E2" s="7" t="s">
        <v>19</v>
      </c>
      <c r="F2" s="7" t="s">
        <v>5</v>
      </c>
      <c r="G2" s="7" t="s">
        <v>21</v>
      </c>
      <c r="H2" s="7" t="s">
        <v>23</v>
      </c>
    </row>
    <row r="3" spans="2:8" ht="17.100000000000001" customHeight="1" x14ac:dyDescent="0.3">
      <c r="B3" s="40" t="s">
        <v>29</v>
      </c>
      <c r="C3" s="8" t="s">
        <v>14</v>
      </c>
      <c r="D3" s="8" t="s">
        <v>8</v>
      </c>
      <c r="E3" s="9" t="s">
        <v>33</v>
      </c>
      <c r="F3" s="25">
        <v>44713</v>
      </c>
      <c r="G3" s="28">
        <v>32</v>
      </c>
      <c r="H3" s="29">
        <v>385000</v>
      </c>
    </row>
    <row r="4" spans="2:8" ht="17.100000000000001" customHeight="1" x14ac:dyDescent="0.3">
      <c r="B4" s="41" t="s">
        <v>30</v>
      </c>
      <c r="C4" s="18" t="s">
        <v>15</v>
      </c>
      <c r="D4" s="18" t="s">
        <v>8</v>
      </c>
      <c r="E4" s="10" t="s">
        <v>34</v>
      </c>
      <c r="F4" s="26">
        <v>44686</v>
      </c>
      <c r="G4" s="30">
        <v>41</v>
      </c>
      <c r="H4" s="31">
        <v>370000</v>
      </c>
    </row>
    <row r="5" spans="2:8" ht="17.100000000000001" customHeight="1" x14ac:dyDescent="0.3">
      <c r="B5" s="41" t="s">
        <v>25</v>
      </c>
      <c r="C5" s="18" t="s">
        <v>9</v>
      </c>
      <c r="D5" s="18" t="s">
        <v>10</v>
      </c>
      <c r="E5" s="10" t="s">
        <v>50</v>
      </c>
      <c r="F5" s="26">
        <v>44694</v>
      </c>
      <c r="G5" s="30">
        <v>29</v>
      </c>
      <c r="H5" s="31">
        <v>200000</v>
      </c>
    </row>
    <row r="6" spans="2:8" ht="17.100000000000001" customHeight="1" x14ac:dyDescent="0.3">
      <c r="B6" s="41" t="s">
        <v>24</v>
      </c>
      <c r="C6" s="18" t="s">
        <v>7</v>
      </c>
      <c r="D6" s="18" t="s">
        <v>8</v>
      </c>
      <c r="E6" s="10" t="s">
        <v>35</v>
      </c>
      <c r="F6" s="26">
        <v>44656</v>
      </c>
      <c r="G6" s="30">
        <v>25</v>
      </c>
      <c r="H6" s="31">
        <v>220000</v>
      </c>
    </row>
    <row r="7" spans="2:8" ht="17.100000000000001" customHeight="1" x14ac:dyDescent="0.3">
      <c r="B7" s="41" t="s">
        <v>32</v>
      </c>
      <c r="C7" s="18" t="s">
        <v>17</v>
      </c>
      <c r="D7" s="18" t="s">
        <v>13</v>
      </c>
      <c r="E7" s="10" t="s">
        <v>36</v>
      </c>
      <c r="F7" s="26">
        <v>44707</v>
      </c>
      <c r="G7" s="30">
        <v>18</v>
      </c>
      <c r="H7" s="31">
        <v>230000</v>
      </c>
    </row>
    <row r="8" spans="2:8" ht="17.100000000000001" customHeight="1" x14ac:dyDescent="0.3">
      <c r="B8" s="41" t="s">
        <v>27</v>
      </c>
      <c r="C8" s="18" t="s">
        <v>12</v>
      </c>
      <c r="D8" s="18" t="s">
        <v>13</v>
      </c>
      <c r="E8" s="10" t="s">
        <v>37</v>
      </c>
      <c r="F8" s="26">
        <v>44710</v>
      </c>
      <c r="G8" s="30">
        <v>34</v>
      </c>
      <c r="H8" s="31">
        <v>190000</v>
      </c>
    </row>
    <row r="9" spans="2:8" ht="17.100000000000001" customHeight="1" x14ac:dyDescent="0.3">
      <c r="B9" s="41" t="s">
        <v>26</v>
      </c>
      <c r="C9" s="18" t="s">
        <v>11</v>
      </c>
      <c r="D9" s="18" t="s">
        <v>10</v>
      </c>
      <c r="E9" s="10" t="s">
        <v>38</v>
      </c>
      <c r="F9" s="26">
        <v>44720</v>
      </c>
      <c r="G9" s="30">
        <v>43</v>
      </c>
      <c r="H9" s="31">
        <v>295000</v>
      </c>
    </row>
    <row r="10" spans="2:8" ht="17.100000000000001" customHeight="1" thickBot="1" x14ac:dyDescent="0.35">
      <c r="B10" s="42" t="s">
        <v>31</v>
      </c>
      <c r="C10" s="3" t="s">
        <v>16</v>
      </c>
      <c r="D10" s="3" t="s">
        <v>13</v>
      </c>
      <c r="E10" s="11" t="s">
        <v>39</v>
      </c>
      <c r="F10" s="27">
        <v>44652</v>
      </c>
      <c r="G10" s="32">
        <v>15</v>
      </c>
      <c r="H10" s="33">
        <v>150000</v>
      </c>
    </row>
    <row r="13" spans="2:8" ht="17.100000000000001" customHeight="1" thickBot="1" x14ac:dyDescent="0.35"/>
    <row r="14" spans="2:8" ht="17.100000000000001" customHeight="1" x14ac:dyDescent="0.3">
      <c r="B14" s="6" t="s">
        <v>4</v>
      </c>
      <c r="C14" s="7" t="s">
        <v>21</v>
      </c>
    </row>
    <row r="15" spans="2:8" ht="17.100000000000001" customHeight="1" x14ac:dyDescent="0.3">
      <c r="B15" s="1" t="s">
        <v>43</v>
      </c>
      <c r="C15" s="1" t="s">
        <v>44</v>
      </c>
    </row>
    <row r="18" spans="2:5" ht="27.75" thickBot="1" x14ac:dyDescent="0.35">
      <c r="B18" s="20" t="s">
        <v>2</v>
      </c>
      <c r="C18" s="21" t="s">
        <v>3</v>
      </c>
      <c r="D18" s="22" t="s">
        <v>5</v>
      </c>
      <c r="E18" s="23" t="s">
        <v>23</v>
      </c>
    </row>
    <row r="19" spans="2:5" ht="17.100000000000001" customHeight="1" x14ac:dyDescent="0.3">
      <c r="B19" s="44" t="s">
        <v>29</v>
      </c>
      <c r="C19" s="8" t="s">
        <v>14</v>
      </c>
      <c r="D19" s="25">
        <v>44713</v>
      </c>
      <c r="E19" s="46">
        <v>385000</v>
      </c>
    </row>
    <row r="20" spans="2:5" ht="17.100000000000001" customHeight="1" x14ac:dyDescent="0.3">
      <c r="B20" s="45" t="s">
        <v>30</v>
      </c>
      <c r="C20" s="18" t="s">
        <v>15</v>
      </c>
      <c r="D20" s="26">
        <v>44686</v>
      </c>
      <c r="E20" s="47">
        <v>370000</v>
      </c>
    </row>
    <row r="21" spans="2:5" ht="17.100000000000001" customHeight="1" x14ac:dyDescent="0.3">
      <c r="B21" s="48" t="s">
        <v>27</v>
      </c>
      <c r="C21" s="38" t="s">
        <v>12</v>
      </c>
      <c r="D21" s="49">
        <v>44710</v>
      </c>
      <c r="E21" s="50">
        <v>190000</v>
      </c>
    </row>
  </sheetData>
  <phoneticPr fontId="2" type="noConversion"/>
  <conditionalFormatting sqref="B3:H10">
    <cfRule type="expression" dxfId="7" priority="1">
      <formula>$H3&lt;=200000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H33" sqref="H33"/>
    </sheetView>
  </sheetViews>
  <sheetFormatPr defaultRowHeight="16.5" x14ac:dyDescent="0.3"/>
  <cols>
    <col min="1" max="1" width="1.625" customWidth="1"/>
    <col min="2" max="2" width="13.25" bestFit="1" customWidth="1"/>
    <col min="3" max="3" width="13.125" bestFit="1" customWidth="1"/>
    <col min="4" max="4" width="19.25" bestFit="1" customWidth="1"/>
    <col min="5" max="5" width="13.125" bestFit="1" customWidth="1"/>
    <col min="6" max="6" width="19.25" bestFit="1" customWidth="1"/>
    <col min="7" max="7" width="13.125" bestFit="1" customWidth="1"/>
    <col min="8" max="8" width="19.25" bestFit="1" customWidth="1"/>
    <col min="9" max="9" width="18" bestFit="1" customWidth="1"/>
    <col min="10" max="10" width="24.125" bestFit="1" customWidth="1"/>
  </cols>
  <sheetData>
    <row r="2" spans="2:8" x14ac:dyDescent="0.3">
      <c r="B2" s="37"/>
      <c r="C2" s="24" t="s">
        <v>4</v>
      </c>
      <c r="D2" s="37"/>
      <c r="E2" s="37"/>
      <c r="F2" s="37"/>
      <c r="G2" s="37"/>
      <c r="H2" s="37"/>
    </row>
    <row r="3" spans="2:8" x14ac:dyDescent="0.3">
      <c r="B3" s="37"/>
      <c r="C3" s="51" t="s">
        <v>10</v>
      </c>
      <c r="D3" s="52"/>
      <c r="E3" s="51" t="s">
        <v>13</v>
      </c>
      <c r="F3" s="52"/>
      <c r="G3" s="51" t="s">
        <v>8</v>
      </c>
      <c r="H3" s="52"/>
    </row>
    <row r="4" spans="2:8" x14ac:dyDescent="0.3">
      <c r="B4" s="24" t="s">
        <v>20</v>
      </c>
      <c r="C4" s="36" t="s">
        <v>45</v>
      </c>
      <c r="D4" s="36" t="s">
        <v>46</v>
      </c>
      <c r="E4" s="36" t="s">
        <v>45</v>
      </c>
      <c r="F4" s="36" t="s">
        <v>46</v>
      </c>
      <c r="G4" s="36" t="s">
        <v>45</v>
      </c>
      <c r="H4" s="36" t="s">
        <v>46</v>
      </c>
    </row>
    <row r="5" spans="2:8" x14ac:dyDescent="0.3">
      <c r="B5" s="39" t="s">
        <v>47</v>
      </c>
      <c r="C5" s="34" t="s">
        <v>1</v>
      </c>
      <c r="D5" s="34" t="s">
        <v>1</v>
      </c>
      <c r="E5" s="34">
        <v>2</v>
      </c>
      <c r="F5" s="34">
        <v>190000</v>
      </c>
      <c r="G5" s="34" t="s">
        <v>1</v>
      </c>
      <c r="H5" s="34" t="s">
        <v>1</v>
      </c>
    </row>
    <row r="6" spans="2:8" x14ac:dyDescent="0.3">
      <c r="B6" s="39" t="s">
        <v>48</v>
      </c>
      <c r="C6" s="34">
        <v>1</v>
      </c>
      <c r="D6" s="34">
        <v>200000</v>
      </c>
      <c r="E6" s="34">
        <v>1</v>
      </c>
      <c r="F6" s="34">
        <v>190000</v>
      </c>
      <c r="G6" s="34">
        <v>2</v>
      </c>
      <c r="H6" s="34">
        <v>302500</v>
      </c>
    </row>
    <row r="7" spans="2:8" x14ac:dyDescent="0.3">
      <c r="B7" s="39" t="s">
        <v>49</v>
      </c>
      <c r="C7" s="34">
        <v>1</v>
      </c>
      <c r="D7" s="34">
        <v>295000</v>
      </c>
      <c r="E7" s="34" t="s">
        <v>1</v>
      </c>
      <c r="F7" s="34" t="s">
        <v>1</v>
      </c>
      <c r="G7" s="34">
        <v>1</v>
      </c>
      <c r="H7" s="34">
        <v>370000</v>
      </c>
    </row>
    <row r="8" spans="2:8" x14ac:dyDescent="0.3">
      <c r="B8" s="39" t="s">
        <v>0</v>
      </c>
      <c r="C8" s="34">
        <v>2</v>
      </c>
      <c r="D8" s="34">
        <v>247500</v>
      </c>
      <c r="E8" s="34">
        <v>3</v>
      </c>
      <c r="F8" s="34">
        <v>190000</v>
      </c>
      <c r="G8" s="34">
        <v>3</v>
      </c>
      <c r="H8" s="34">
        <v>325000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2022-11-14T06:39:46Z</dcterms:modified>
</cp:coreProperties>
</file>