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최신유형 기출문제\"/>
    </mc:Choice>
  </mc:AlternateContent>
  <bookViews>
    <workbookView xWindow="-120" yWindow="-120" windowWidth="29040" windowHeight="15840"/>
  </bookViews>
  <sheets>
    <sheet name="제1작업" sheetId="9" r:id="rId1"/>
    <sheet name="제2작업" sheetId="2" r:id="rId2"/>
    <sheet name="제3작업" sheetId="3" r:id="rId3"/>
    <sheet name="제4작업" sheetId="12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제2작업!$B$18:$H$18</definedName>
    <definedName name="수강료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9" l="1"/>
  <c r="J14" i="9"/>
  <c r="G15" i="3"/>
  <c r="G10" i="3"/>
  <c r="G6" i="3"/>
  <c r="G17" i="3" s="1"/>
  <c r="C16" i="3"/>
  <c r="C11" i="3"/>
  <c r="C7" i="3"/>
  <c r="H11" i="2"/>
  <c r="E13" i="9"/>
  <c r="J5" i="9"/>
  <c r="J6" i="9"/>
  <c r="J7" i="9"/>
  <c r="J8" i="9"/>
  <c r="J9" i="9"/>
  <c r="J10" i="9"/>
  <c r="J11" i="9"/>
  <c r="J12" i="9"/>
  <c r="C18" i="3" l="1"/>
  <c r="J13" i="9"/>
  <c r="I6" i="9"/>
  <c r="I7" i="9"/>
  <c r="I8" i="9"/>
  <c r="I9" i="9"/>
  <c r="I10" i="9"/>
  <c r="I11" i="9"/>
  <c r="I12" i="9"/>
  <c r="I5" i="9"/>
</calcChain>
</file>

<file path=xl/sharedStrings.xml><?xml version="1.0" encoding="utf-8"?>
<sst xmlns="http://schemas.openxmlformats.org/spreadsheetml/2006/main" count="161" uniqueCount="50">
  <si>
    <t>신청인원</t>
    <phoneticPr fontId="2" type="noConversion"/>
  </si>
  <si>
    <t>강사명</t>
    <phoneticPr fontId="2" type="noConversion"/>
  </si>
  <si>
    <t>강좌명</t>
    <phoneticPr fontId="2" type="noConversion"/>
  </si>
  <si>
    <t>과목코드</t>
    <phoneticPr fontId="2" type="noConversion"/>
  </si>
  <si>
    <t>데이터사이언스</t>
    <phoneticPr fontId="2" type="noConversion"/>
  </si>
  <si>
    <t>자격증</t>
    <phoneticPr fontId="2" type="noConversion"/>
  </si>
  <si>
    <t>통계분석</t>
    <phoneticPr fontId="2" type="noConversion"/>
  </si>
  <si>
    <t>분류</t>
    <phoneticPr fontId="2" type="noConversion"/>
  </si>
  <si>
    <t>빅데이터기사 필기</t>
    <phoneticPr fontId="2" type="noConversion"/>
  </si>
  <si>
    <t>빅데이터기사 실기</t>
    <phoneticPr fontId="2" type="noConversion"/>
  </si>
  <si>
    <t>R 머신러닝</t>
    <phoneticPr fontId="2" type="noConversion"/>
  </si>
  <si>
    <t>김혜지</t>
    <phoneticPr fontId="2" type="noConversion"/>
  </si>
  <si>
    <t>홍길순</t>
    <phoneticPr fontId="2" type="noConversion"/>
  </si>
  <si>
    <t>박정우</t>
    <phoneticPr fontId="2" type="noConversion"/>
  </si>
  <si>
    <t>강석원</t>
    <phoneticPr fontId="2" type="noConversion"/>
  </si>
  <si>
    <t>이경호</t>
    <phoneticPr fontId="2" type="noConversion"/>
  </si>
  <si>
    <t>이덕수</t>
    <phoneticPr fontId="2" type="noConversion"/>
  </si>
  <si>
    <t>임홍우</t>
    <phoneticPr fontId="2" type="noConversion"/>
  </si>
  <si>
    <t>정유진</t>
    <phoneticPr fontId="2" type="noConversion"/>
  </si>
  <si>
    <t>수강료
(단위:원)</t>
    <phoneticPr fontId="2" type="noConversion"/>
  </si>
  <si>
    <t>수강기간</t>
    <phoneticPr fontId="2" type="noConversion"/>
  </si>
  <si>
    <t>개강일</t>
    <phoneticPr fontId="2" type="noConversion"/>
  </si>
  <si>
    <t>R 머신러닝</t>
  </si>
  <si>
    <t>A-1431</t>
    <phoneticPr fontId="2" type="noConversion"/>
  </si>
  <si>
    <t>C-3315</t>
    <phoneticPr fontId="2" type="noConversion"/>
  </si>
  <si>
    <t>P-2421</t>
    <phoneticPr fontId="2" type="noConversion"/>
  </si>
  <si>
    <t>T-1341</t>
    <phoneticPr fontId="2" type="noConversion"/>
  </si>
  <si>
    <t>S-2432</t>
    <phoneticPr fontId="2" type="noConversion"/>
  </si>
  <si>
    <t>M-3145</t>
    <phoneticPr fontId="2" type="noConversion"/>
  </si>
  <si>
    <t>D-2514</t>
    <phoneticPr fontId="2" type="noConversion"/>
  </si>
  <si>
    <t>G-3234</t>
    <phoneticPr fontId="2" type="noConversion"/>
  </si>
  <si>
    <t>신청인원
순위</t>
    <phoneticPr fontId="2" type="noConversion"/>
  </si>
  <si>
    <t>&gt;=350000</t>
    <phoneticPr fontId="2" type="noConversion"/>
  </si>
  <si>
    <t>다층선형모델분석</t>
    <phoneticPr fontId="2" type="noConversion"/>
  </si>
  <si>
    <t>통계분석 개수</t>
  </si>
  <si>
    <t>자격증 개수</t>
  </si>
  <si>
    <t>데이터사이언스 개수</t>
  </si>
  <si>
    <t>전체 개수</t>
  </si>
  <si>
    <t>통계분석 평균</t>
  </si>
  <si>
    <t>자격증 평균</t>
  </si>
  <si>
    <t>데이터사이언스 평균</t>
  </si>
  <si>
    <t>전체 평균</t>
  </si>
  <si>
    <t>R 데이터분석</t>
    <phoneticPr fontId="2" type="noConversion"/>
  </si>
  <si>
    <t>데이터사이언스의 수강료(단위:원) 평균</t>
    <phoneticPr fontId="2" type="noConversion"/>
  </si>
  <si>
    <t>자격증 강좌 개수</t>
    <phoneticPr fontId="2" type="noConversion"/>
  </si>
  <si>
    <t>엑셀 통계</t>
    <phoneticPr fontId="2" type="noConversion"/>
  </si>
  <si>
    <t>파이썬 딥러닝</t>
    <phoneticPr fontId="2" type="noConversion"/>
  </si>
  <si>
    <t>시계열분석</t>
    <phoneticPr fontId="2" type="noConversion"/>
  </si>
  <si>
    <t>데이터사이언스 강좌의 신청인원 합계</t>
    <phoneticPr fontId="2" type="noConversion"/>
  </si>
  <si>
    <t>최대 수강료(단위:원)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</si>
</sst>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\(0\)"/>
    <numFmt numFmtId="177" formatCode="?,??0&quot;명&quot;"/>
    <numFmt numFmtId="178" formatCode="#,##0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right" vertical="center"/>
    </xf>
    <xf numFmtId="177" fontId="3" fillId="0" borderId="1" xfId="1" applyNumberFormat="1" applyFont="1" applyBorder="1" applyAlignment="1">
      <alignment horizontal="right" vertical="center"/>
    </xf>
    <xf numFmtId="177" fontId="3" fillId="0" borderId="7" xfId="1" applyNumberFormat="1" applyFont="1" applyBorder="1" applyAlignment="1">
      <alignment horizontal="right" vertical="center"/>
    </xf>
    <xf numFmtId="41" fontId="3" fillId="0" borderId="8" xfId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  <xf numFmtId="176" fontId="3" fillId="0" borderId="4" xfId="1" applyNumberFormat="1" applyFont="1" applyBorder="1" applyAlignment="1">
      <alignment horizontal="right" vertical="center"/>
    </xf>
    <xf numFmtId="176" fontId="3" fillId="0" borderId="6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41" fontId="3" fillId="0" borderId="12" xfId="1" applyFont="1" applyBorder="1" applyAlignment="1">
      <alignment horizontal="right" vertical="center"/>
    </xf>
    <xf numFmtId="177" fontId="3" fillId="0" borderId="12" xfId="1" applyNumberFormat="1" applyFont="1" applyBorder="1" applyAlignment="1">
      <alignment horizontal="right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41" fontId="3" fillId="0" borderId="3" xfId="1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41" fontId="3" fillId="0" borderId="1" xfId="1" applyFont="1" applyBorder="1">
      <alignment vertical="center"/>
    </xf>
    <xf numFmtId="177" fontId="3" fillId="0" borderId="0" xfId="1" applyNumberFormat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41" fontId="3" fillId="0" borderId="0" xfId="1" applyFont="1">
      <alignment vertical="center"/>
    </xf>
    <xf numFmtId="41" fontId="3" fillId="0" borderId="7" xfId="1" applyFont="1" applyBorder="1" applyAlignment="1">
      <alignment horizontal="center" vertical="center"/>
    </xf>
    <xf numFmtId="41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8" fontId="3" fillId="0" borderId="3" xfId="1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3" fillId="0" borderId="7" xfId="1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/>
              <a:t>데</a:t>
            </a:r>
            <a:r>
              <a:rPr lang="ko-KR" altLang="en-US" sz="2000" b="1"/>
              <a:t>이</a:t>
            </a:r>
            <a:r>
              <a:rPr lang="ko-KR" sz="2000" b="1"/>
              <a:t>터사이언스 및 통계분석 신청 현황</a:t>
            </a:r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수강료(단위:원)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(제1작업!$C$5:$C$6,제1작업!$C$8,제1작업!$C$10:$C$12)</c:f>
              <c:strCache>
                <c:ptCount val="6"/>
                <c:pt idx="0">
                  <c:v>R 머신러닝</c:v>
                </c:pt>
                <c:pt idx="1">
                  <c:v>엑셀 통계</c:v>
                </c:pt>
                <c:pt idx="2">
                  <c:v>파이썬 딥러닝</c:v>
                </c:pt>
                <c:pt idx="3">
                  <c:v>다층선형모델분석</c:v>
                </c:pt>
                <c:pt idx="4">
                  <c:v>R 데이터분석</c:v>
                </c:pt>
                <c:pt idx="5">
                  <c:v>시계열분석</c:v>
                </c:pt>
              </c:strCache>
            </c:strRef>
          </c:cat>
          <c:val>
            <c:numRef>
              <c:f>(제1작업!$H$5:$H$6,제1작업!$H$8,제1작업!$H$10:$H$12)</c:f>
              <c:numCache>
                <c:formatCode>_(* #,##0_);_(* \(#,##0\);_(* "-"_);_(@_)</c:formatCode>
                <c:ptCount val="6"/>
                <c:pt idx="0">
                  <c:v>260000</c:v>
                </c:pt>
                <c:pt idx="1">
                  <c:v>160000</c:v>
                </c:pt>
                <c:pt idx="2">
                  <c:v>380000</c:v>
                </c:pt>
                <c:pt idx="3">
                  <c:v>420000</c:v>
                </c:pt>
                <c:pt idx="4">
                  <c:v>275000</c:v>
                </c:pt>
                <c:pt idx="5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D-43F8-87BC-2DE2D760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91979936"/>
        <c:axId val="2091970784"/>
      </c:barChart>
      <c:lineChart>
        <c:grouping val="standar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신청인원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9D-43F8-87BC-2DE2D760F7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(제1작업!$C$5:$C$6,제1작업!$C$8,제1작업!$C$10:$C$12)</c:f>
              <c:strCache>
                <c:ptCount val="6"/>
                <c:pt idx="0">
                  <c:v>R 머신러닝</c:v>
                </c:pt>
                <c:pt idx="1">
                  <c:v>엑셀 통계</c:v>
                </c:pt>
                <c:pt idx="2">
                  <c:v>파이썬 딥러닝</c:v>
                </c:pt>
                <c:pt idx="3">
                  <c:v>다층선형모델분석</c:v>
                </c:pt>
                <c:pt idx="4">
                  <c:v>R 데이터분석</c:v>
                </c:pt>
                <c:pt idx="5">
                  <c:v>시계열분석</c:v>
                </c:pt>
              </c:strCache>
            </c:strRef>
          </c:cat>
          <c:val>
            <c:numRef>
              <c:f>(제1작업!$G$5:$G$6,제1작업!$G$8,제1작업!$G$10:$G$12)</c:f>
              <c:numCache>
                <c:formatCode>#,##0"명"</c:formatCode>
                <c:ptCount val="6"/>
                <c:pt idx="0">
                  <c:v>670</c:v>
                </c:pt>
                <c:pt idx="1">
                  <c:v>2325</c:v>
                </c:pt>
                <c:pt idx="2">
                  <c:v>1455</c:v>
                </c:pt>
                <c:pt idx="3">
                  <c:v>125</c:v>
                </c:pt>
                <c:pt idx="4">
                  <c:v>450</c:v>
                </c:pt>
                <c:pt idx="5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D-43F8-87BC-2DE2D760F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972864"/>
        <c:axId val="2091956224"/>
      </c:lineChart>
      <c:catAx>
        <c:axId val="20919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91970784"/>
        <c:crosses val="autoZero"/>
        <c:auto val="1"/>
        <c:lblAlgn val="ctr"/>
        <c:lblOffset val="100"/>
        <c:noMultiLvlLbl val="0"/>
      </c:catAx>
      <c:valAx>
        <c:axId val="2091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91979936"/>
        <c:crosses val="autoZero"/>
        <c:crossBetween val="between"/>
      </c:valAx>
      <c:valAx>
        <c:axId val="2091956224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91972864"/>
        <c:crosses val="max"/>
        <c:crossBetween val="between"/>
        <c:majorUnit val="1000"/>
      </c:valAx>
      <c:catAx>
        <c:axId val="2091972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195622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47623</xdr:colOff>
      <xdr:row>0</xdr:row>
      <xdr:rowOff>123825</xdr:rowOff>
    </xdr:from>
    <xdr:to>
      <xdr:col>6</xdr:col>
      <xdr:colOff>609600</xdr:colOff>
      <xdr:row>2</xdr:row>
      <xdr:rowOff>171450</xdr:rowOff>
    </xdr:to>
    <xdr:sp macro="" textlink="">
      <xdr:nvSpPr>
        <xdr:cNvPr id="2" name="사각형: 잘린 위쪽 모서리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71448" y="123825"/>
          <a:ext cx="5838827" cy="619125"/>
        </a:xfrm>
        <a:prstGeom prst="plus">
          <a:avLst/>
        </a:prstGeom>
        <a:solidFill>
          <a:srgbClr val="FFFF00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데이터분석 교육 온라인 신청 현황</a:t>
          </a:r>
        </a:p>
      </xdr:txBody>
    </xdr:sp>
    <xdr:clientData/>
  </xdr:twoCellAnchor>
  <xdr:twoCellAnchor>
    <xdr:from>
      <xdr:col>6</xdr:col>
      <xdr:colOff>771524</xdr:colOff>
      <xdr:row>0</xdr:row>
      <xdr:rowOff>104775</xdr:rowOff>
    </xdr:from>
    <xdr:to>
      <xdr:col>9</xdr:col>
      <xdr:colOff>819149</xdr:colOff>
      <xdr:row>2</xdr:row>
      <xdr:rowOff>238125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4" y="104775"/>
          <a:ext cx="26003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861423-22E6-4FED-B9DC-66D07D80A2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0.13823</cdr:x>
      <cdr:y>0.1281</cdr:y>
    </cdr:from>
    <cdr:to>
      <cdr:x>0.25166</cdr:x>
      <cdr:y>0.20585</cdr:y>
    </cdr:to>
    <cdr:sp macro="" textlink="">
      <cdr:nvSpPr>
        <cdr:cNvPr id="2" name="모서리가 둥근 사각형 설명선 1">
          <a:extLst xmlns:a="http://schemas.openxmlformats.org/drawingml/2006/main">
            <a:ext uri="{FF2B5EF4-FFF2-40B4-BE49-F238E27FC236}">
              <a16:creationId xmlns:a16="http://schemas.microsoft.com/office/drawing/2014/main" id="{1A03F89C-D80B-4E5B-B408-CCD85FC4B578}"/>
            </a:ext>
          </a:extLst>
        </cdr:cNvPr>
        <cdr:cNvSpPr/>
      </cdr:nvSpPr>
      <cdr:spPr>
        <a:xfrm xmlns:a="http://schemas.openxmlformats.org/drawingml/2006/main">
          <a:off x="1285876" y="777876"/>
          <a:ext cx="1055232" cy="472110"/>
        </a:xfrm>
        <a:prstGeom xmlns:a="http://schemas.openxmlformats.org/drawingml/2006/main" prst="wedgeRoundRectCallout">
          <a:avLst>
            <a:gd name="adj1" fmla="val 55607"/>
            <a:gd name="adj2" fmla="val 77473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신청인원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abSelected="1" zoomScaleNormal="100" workbookViewId="0">
      <selection activeCell="L25" sqref="L25"/>
    </sheetView>
  </sheetViews>
  <sheetFormatPr defaultColWidth="9" defaultRowHeight="13.5" x14ac:dyDescent="0.3"/>
  <cols>
    <col min="1" max="1" width="1.625" style="1" customWidth="1"/>
    <col min="2" max="2" width="10" style="1" customWidth="1"/>
    <col min="3" max="3" width="19.375" style="1" customWidth="1"/>
    <col min="4" max="4" width="10.875" style="1" customWidth="1"/>
    <col min="5" max="5" width="15.375" style="1" customWidth="1"/>
    <col min="6" max="6" width="15" style="1" bestFit="1" customWidth="1"/>
    <col min="7" max="7" width="10.125" style="1" customWidth="1"/>
    <col min="8" max="8" width="12.5" style="1" customWidth="1"/>
    <col min="9" max="9" width="10.875" style="1" customWidth="1"/>
    <col min="10" max="10" width="10.75" style="1" customWidth="1"/>
    <col min="11" max="11" width="12.375" style="1" bestFit="1" customWidth="1"/>
    <col min="12" max="16384" width="9" style="1"/>
  </cols>
  <sheetData>
    <row r="1" spans="2:11" ht="22.5" customHeight="1" x14ac:dyDescent="0.3"/>
    <row r="2" spans="2:11" ht="22.5" customHeight="1" x14ac:dyDescent="0.3"/>
    <row r="3" spans="2:11" ht="22.5" customHeight="1" thickBot="1" x14ac:dyDescent="0.35"/>
    <row r="4" spans="2:11" ht="27.75" thickBot="1" x14ac:dyDescent="0.35">
      <c r="B4" s="40" t="s">
        <v>3</v>
      </c>
      <c r="C4" s="41" t="s">
        <v>2</v>
      </c>
      <c r="D4" s="41" t="s">
        <v>1</v>
      </c>
      <c r="E4" s="41" t="s">
        <v>7</v>
      </c>
      <c r="F4" s="42" t="s">
        <v>21</v>
      </c>
      <c r="G4" s="42" t="s">
        <v>0</v>
      </c>
      <c r="H4" s="42" t="s">
        <v>19</v>
      </c>
      <c r="I4" s="41" t="s">
        <v>20</v>
      </c>
      <c r="J4" s="43" t="s">
        <v>31</v>
      </c>
    </row>
    <row r="5" spans="2:11" ht="21" customHeight="1" x14ac:dyDescent="0.3">
      <c r="B5" s="56" t="s">
        <v>23</v>
      </c>
      <c r="C5" s="57" t="s">
        <v>10</v>
      </c>
      <c r="D5" s="57" t="s">
        <v>11</v>
      </c>
      <c r="E5" s="57" t="s">
        <v>4</v>
      </c>
      <c r="F5" s="11">
        <v>44713</v>
      </c>
      <c r="G5" s="53">
        <v>670</v>
      </c>
      <c r="H5" s="32">
        <v>260000</v>
      </c>
      <c r="I5" s="26" t="str">
        <f>CHOOSE(MID(B5,3,1),"240일","120일","90일")</f>
        <v>240일</v>
      </c>
      <c r="J5" s="29" t="str">
        <f>_xlfn.RANK.EQ(G5,$G$5:$G$12)&amp;"위"</f>
        <v>4위</v>
      </c>
    </row>
    <row r="6" spans="2:11" ht="21" customHeight="1" x14ac:dyDescent="0.3">
      <c r="B6" s="2" t="s">
        <v>24</v>
      </c>
      <c r="C6" s="60" t="s">
        <v>45</v>
      </c>
      <c r="D6" s="60" t="s">
        <v>13</v>
      </c>
      <c r="E6" s="60" t="s">
        <v>6</v>
      </c>
      <c r="F6" s="12">
        <v>44593</v>
      </c>
      <c r="G6" s="54">
        <v>2325</v>
      </c>
      <c r="H6" s="33">
        <v>160000</v>
      </c>
      <c r="I6" s="27" t="str">
        <f t="shared" ref="I6:I12" si="0">CHOOSE(MID(B6,3,1),"240일","120일","90일")</f>
        <v>90일</v>
      </c>
      <c r="J6" s="30" t="str">
        <f t="shared" ref="J6:J12" si="1">_xlfn.RANK.EQ(G6,$G$5:$G$12)&amp;"위"</f>
        <v>1위</v>
      </c>
    </row>
    <row r="7" spans="2:11" ht="21" customHeight="1" x14ac:dyDescent="0.3">
      <c r="B7" s="2" t="s">
        <v>25</v>
      </c>
      <c r="C7" s="60" t="s">
        <v>8</v>
      </c>
      <c r="D7" s="60" t="s">
        <v>14</v>
      </c>
      <c r="E7" s="60" t="s">
        <v>5</v>
      </c>
      <c r="F7" s="12">
        <v>44652</v>
      </c>
      <c r="G7" s="54">
        <v>550</v>
      </c>
      <c r="H7" s="33">
        <v>280000</v>
      </c>
      <c r="I7" s="27" t="str">
        <f t="shared" si="0"/>
        <v>120일</v>
      </c>
      <c r="J7" s="30" t="str">
        <f t="shared" si="1"/>
        <v>5위</v>
      </c>
    </row>
    <row r="8" spans="2:11" ht="21" customHeight="1" x14ac:dyDescent="0.3">
      <c r="B8" s="2" t="s">
        <v>26</v>
      </c>
      <c r="C8" s="60" t="s">
        <v>46</v>
      </c>
      <c r="D8" s="60" t="s">
        <v>12</v>
      </c>
      <c r="E8" s="60" t="s">
        <v>4</v>
      </c>
      <c r="F8" s="12">
        <v>44622</v>
      </c>
      <c r="G8" s="54">
        <v>1455</v>
      </c>
      <c r="H8" s="33">
        <v>380000</v>
      </c>
      <c r="I8" s="27" t="str">
        <f t="shared" si="0"/>
        <v>240일</v>
      </c>
      <c r="J8" s="30" t="str">
        <f t="shared" si="1"/>
        <v>2위</v>
      </c>
    </row>
    <row r="9" spans="2:11" ht="21" customHeight="1" x14ac:dyDescent="0.3">
      <c r="B9" s="2" t="s">
        <v>27</v>
      </c>
      <c r="C9" s="60" t="s">
        <v>9</v>
      </c>
      <c r="D9" s="60" t="s">
        <v>15</v>
      </c>
      <c r="E9" s="60" t="s">
        <v>5</v>
      </c>
      <c r="F9" s="12">
        <v>44622</v>
      </c>
      <c r="G9" s="54">
        <v>458</v>
      </c>
      <c r="H9" s="33">
        <v>300000</v>
      </c>
      <c r="I9" s="27" t="str">
        <f t="shared" si="0"/>
        <v>120일</v>
      </c>
      <c r="J9" s="30" t="str">
        <f t="shared" si="1"/>
        <v>6위</v>
      </c>
    </row>
    <row r="10" spans="2:11" ht="21" customHeight="1" x14ac:dyDescent="0.3">
      <c r="B10" s="2" t="s">
        <v>28</v>
      </c>
      <c r="C10" s="60" t="s">
        <v>33</v>
      </c>
      <c r="D10" s="60" t="s">
        <v>16</v>
      </c>
      <c r="E10" s="60" t="s">
        <v>6</v>
      </c>
      <c r="F10" s="12">
        <v>44683</v>
      </c>
      <c r="G10" s="54">
        <v>125</v>
      </c>
      <c r="H10" s="33">
        <v>420000</v>
      </c>
      <c r="I10" s="27" t="str">
        <f t="shared" si="0"/>
        <v>90일</v>
      </c>
      <c r="J10" s="30" t="str">
        <f t="shared" si="1"/>
        <v>8위</v>
      </c>
    </row>
    <row r="11" spans="2:11" ht="21" customHeight="1" x14ac:dyDescent="0.3">
      <c r="B11" s="2" t="s">
        <v>29</v>
      </c>
      <c r="C11" s="60" t="s">
        <v>42</v>
      </c>
      <c r="D11" s="60" t="s">
        <v>17</v>
      </c>
      <c r="E11" s="60" t="s">
        <v>4</v>
      </c>
      <c r="F11" s="12">
        <v>44743</v>
      </c>
      <c r="G11" s="54">
        <v>450</v>
      </c>
      <c r="H11" s="33">
        <v>275000</v>
      </c>
      <c r="I11" s="27" t="str">
        <f t="shared" si="0"/>
        <v>120일</v>
      </c>
      <c r="J11" s="30" t="str">
        <f t="shared" si="1"/>
        <v>7위</v>
      </c>
    </row>
    <row r="12" spans="2:11" ht="21" customHeight="1" thickBot="1" x14ac:dyDescent="0.35">
      <c r="B12" s="58" t="s">
        <v>30</v>
      </c>
      <c r="C12" s="59" t="s">
        <v>47</v>
      </c>
      <c r="D12" s="59" t="s">
        <v>18</v>
      </c>
      <c r="E12" s="59" t="s">
        <v>6</v>
      </c>
      <c r="F12" s="13">
        <v>44683</v>
      </c>
      <c r="G12" s="55">
        <v>1280</v>
      </c>
      <c r="H12" s="34">
        <v>350000</v>
      </c>
      <c r="I12" s="28" t="str">
        <f t="shared" si="0"/>
        <v>90일</v>
      </c>
      <c r="J12" s="31" t="str">
        <f t="shared" si="1"/>
        <v>3위</v>
      </c>
    </row>
    <row r="13" spans="2:11" ht="21" customHeight="1" x14ac:dyDescent="0.3">
      <c r="B13" s="61" t="s">
        <v>44</v>
      </c>
      <c r="C13" s="62"/>
      <c r="D13" s="62"/>
      <c r="E13" s="44">
        <f>COUNTIF(E5:E12,"자격증")</f>
        <v>2</v>
      </c>
      <c r="F13" s="63"/>
      <c r="G13" s="62" t="s">
        <v>49</v>
      </c>
      <c r="H13" s="62"/>
      <c r="I13" s="62"/>
      <c r="J13" s="45">
        <f>LARGE(수강료,1)</f>
        <v>420000</v>
      </c>
      <c r="K13" s="18"/>
    </row>
    <row r="14" spans="2:11" ht="21" customHeight="1" thickBot="1" x14ac:dyDescent="0.35">
      <c r="B14" s="65" t="s">
        <v>48</v>
      </c>
      <c r="C14" s="66"/>
      <c r="D14" s="66"/>
      <c r="E14" s="50">
        <f>ROUND(DSUM(B4:H12,6,E4:E5),-1)</f>
        <v>2580</v>
      </c>
      <c r="F14" s="64"/>
      <c r="G14" s="3" t="s">
        <v>2</v>
      </c>
      <c r="H14" s="59" t="s">
        <v>22</v>
      </c>
      <c r="I14" s="5" t="s">
        <v>0</v>
      </c>
      <c r="J14" s="25">
        <f>VLOOKUP(H14,C4:H12,5,0)</f>
        <v>670</v>
      </c>
    </row>
    <row r="16" spans="2:11" x14ac:dyDescent="0.3">
      <c r="E16" s="49"/>
    </row>
    <row r="17" spans="5:7" x14ac:dyDescent="0.3">
      <c r="E17" s="51"/>
    </row>
    <row r="20" spans="5:7" x14ac:dyDescent="0.3">
      <c r="E20" s="49"/>
    </row>
    <row r="22" spans="5:7" x14ac:dyDescent="0.3">
      <c r="G22" s="52"/>
    </row>
  </sheetData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2" priority="4">
      <formula>$G5&gt;=1000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zoomScaleNormal="100" workbookViewId="0">
      <selection activeCell="E28" sqref="E28"/>
    </sheetView>
  </sheetViews>
  <sheetFormatPr defaultColWidth="9" defaultRowHeight="13.5" x14ac:dyDescent="0.3"/>
  <cols>
    <col min="1" max="1" width="1.625" style="1" customWidth="1"/>
    <col min="2" max="2" width="10" style="1" customWidth="1"/>
    <col min="3" max="3" width="19.375" style="1" customWidth="1"/>
    <col min="4" max="4" width="10.875" style="1" customWidth="1"/>
    <col min="5" max="5" width="15.375" style="1" customWidth="1"/>
    <col min="6" max="6" width="15" style="1" bestFit="1" customWidth="1"/>
    <col min="7" max="7" width="10.125" style="1" customWidth="1"/>
    <col min="8" max="8" width="12.5" style="1" customWidth="1"/>
    <col min="9" max="16384" width="9" style="1"/>
  </cols>
  <sheetData>
    <row r="1" spans="2:8" ht="14.25" thickBot="1" x14ac:dyDescent="0.35"/>
    <row r="2" spans="2:8" ht="27.75" thickBot="1" x14ac:dyDescent="0.35">
      <c r="B2" s="40" t="s">
        <v>3</v>
      </c>
      <c r="C2" s="41" t="s">
        <v>2</v>
      </c>
      <c r="D2" s="41" t="s">
        <v>1</v>
      </c>
      <c r="E2" s="41" t="s">
        <v>7</v>
      </c>
      <c r="F2" s="42" t="s">
        <v>21</v>
      </c>
      <c r="G2" s="42" t="s">
        <v>0</v>
      </c>
      <c r="H2" s="42" t="s">
        <v>19</v>
      </c>
    </row>
    <row r="3" spans="2:8" x14ac:dyDescent="0.3">
      <c r="B3" s="8" t="s">
        <v>23</v>
      </c>
      <c r="C3" s="9" t="s">
        <v>10</v>
      </c>
      <c r="D3" s="9" t="s">
        <v>11</v>
      </c>
      <c r="E3" s="9" t="s">
        <v>4</v>
      </c>
      <c r="F3" s="11">
        <v>44713</v>
      </c>
      <c r="G3" s="22">
        <v>670</v>
      </c>
      <c r="H3" s="32">
        <v>274999.99999999965</v>
      </c>
    </row>
    <row r="4" spans="2:8" x14ac:dyDescent="0.3">
      <c r="B4" s="2" t="s">
        <v>24</v>
      </c>
      <c r="C4" s="19" t="s">
        <v>45</v>
      </c>
      <c r="D4" s="19" t="s">
        <v>13</v>
      </c>
      <c r="E4" s="19" t="s">
        <v>6</v>
      </c>
      <c r="F4" s="12">
        <v>44593</v>
      </c>
      <c r="G4" s="23">
        <v>2325</v>
      </c>
      <c r="H4" s="33">
        <v>160000</v>
      </c>
    </row>
    <row r="5" spans="2:8" x14ac:dyDescent="0.3">
      <c r="B5" s="2" t="s">
        <v>25</v>
      </c>
      <c r="C5" s="19" t="s">
        <v>8</v>
      </c>
      <c r="D5" s="19" t="s">
        <v>14</v>
      </c>
      <c r="E5" s="19" t="s">
        <v>5</v>
      </c>
      <c r="F5" s="12">
        <v>44652</v>
      </c>
      <c r="G5" s="23">
        <v>550</v>
      </c>
      <c r="H5" s="33">
        <v>280000</v>
      </c>
    </row>
    <row r="6" spans="2:8" x14ac:dyDescent="0.3">
      <c r="B6" s="2" t="s">
        <v>26</v>
      </c>
      <c r="C6" s="19" t="s">
        <v>46</v>
      </c>
      <c r="D6" s="19" t="s">
        <v>12</v>
      </c>
      <c r="E6" s="19" t="s">
        <v>4</v>
      </c>
      <c r="F6" s="12">
        <v>44622</v>
      </c>
      <c r="G6" s="23">
        <v>1455</v>
      </c>
      <c r="H6" s="33">
        <v>380000</v>
      </c>
    </row>
    <row r="7" spans="2:8" x14ac:dyDescent="0.3">
      <c r="B7" s="2" t="s">
        <v>27</v>
      </c>
      <c r="C7" s="19" t="s">
        <v>9</v>
      </c>
      <c r="D7" s="19" t="s">
        <v>15</v>
      </c>
      <c r="E7" s="19" t="s">
        <v>5</v>
      </c>
      <c r="F7" s="12">
        <v>44622</v>
      </c>
      <c r="G7" s="23">
        <v>458</v>
      </c>
      <c r="H7" s="33">
        <v>300000</v>
      </c>
    </row>
    <row r="8" spans="2:8" x14ac:dyDescent="0.3">
      <c r="B8" s="2" t="s">
        <v>28</v>
      </c>
      <c r="C8" s="19" t="s">
        <v>33</v>
      </c>
      <c r="D8" s="19" t="s">
        <v>16</v>
      </c>
      <c r="E8" s="19" t="s">
        <v>6</v>
      </c>
      <c r="F8" s="12">
        <v>44683</v>
      </c>
      <c r="G8" s="23">
        <v>125</v>
      </c>
      <c r="H8" s="33">
        <v>420000</v>
      </c>
    </row>
    <row r="9" spans="2:8" x14ac:dyDescent="0.3">
      <c r="B9" s="2" t="s">
        <v>29</v>
      </c>
      <c r="C9" s="19" t="s">
        <v>42</v>
      </c>
      <c r="D9" s="19" t="s">
        <v>17</v>
      </c>
      <c r="E9" s="19" t="s">
        <v>4</v>
      </c>
      <c r="F9" s="12">
        <v>44743</v>
      </c>
      <c r="G9" s="23">
        <v>450</v>
      </c>
      <c r="H9" s="33">
        <v>275000</v>
      </c>
    </row>
    <row r="10" spans="2:8" x14ac:dyDescent="0.3">
      <c r="B10" s="35" t="s">
        <v>30</v>
      </c>
      <c r="C10" s="36" t="s">
        <v>47</v>
      </c>
      <c r="D10" s="36" t="s">
        <v>18</v>
      </c>
      <c r="E10" s="36" t="s">
        <v>6</v>
      </c>
      <c r="F10" s="37">
        <v>44683</v>
      </c>
      <c r="G10" s="39">
        <v>1280</v>
      </c>
      <c r="H10" s="38">
        <v>350000</v>
      </c>
    </row>
    <row r="11" spans="2:8" x14ac:dyDescent="0.3">
      <c r="B11" s="67" t="s">
        <v>43</v>
      </c>
      <c r="C11" s="67"/>
      <c r="D11" s="67"/>
      <c r="E11" s="67"/>
      <c r="F11" s="67"/>
      <c r="G11" s="67"/>
      <c r="H11" s="46">
        <f>DAVERAGE(B2:H10,7,E2:E3)</f>
        <v>309999.99999999988</v>
      </c>
    </row>
    <row r="13" spans="2:8" ht="14.25" thickBot="1" x14ac:dyDescent="0.35"/>
    <row r="14" spans="2:8" ht="27" x14ac:dyDescent="0.3">
      <c r="B14" s="6" t="s">
        <v>7</v>
      </c>
      <c r="C14" s="7" t="s">
        <v>19</v>
      </c>
    </row>
    <row r="15" spans="2:8" x14ac:dyDescent="0.3">
      <c r="B15" s="20" t="s">
        <v>6</v>
      </c>
      <c r="C15" s="20"/>
    </row>
    <row r="16" spans="2:8" x14ac:dyDescent="0.3">
      <c r="B16" s="20"/>
      <c r="C16" s="20" t="s">
        <v>32</v>
      </c>
    </row>
    <row r="17" spans="2:8" ht="14.25" thickBot="1" x14ac:dyDescent="0.35"/>
    <row r="18" spans="2:8" ht="27.75" thickBot="1" x14ac:dyDescent="0.35">
      <c r="B18" s="40" t="s">
        <v>3</v>
      </c>
      <c r="C18" s="41" t="s">
        <v>2</v>
      </c>
      <c r="D18" s="41" t="s">
        <v>1</v>
      </c>
      <c r="E18" s="41" t="s">
        <v>7</v>
      </c>
      <c r="F18" s="42" t="s">
        <v>21</v>
      </c>
      <c r="G18" s="42" t="s">
        <v>0</v>
      </c>
      <c r="H18" s="42" t="s">
        <v>19</v>
      </c>
    </row>
    <row r="19" spans="2:8" x14ac:dyDescent="0.3">
      <c r="B19" s="2" t="s">
        <v>24</v>
      </c>
      <c r="C19" s="21" t="s">
        <v>45</v>
      </c>
      <c r="D19" s="21" t="s">
        <v>13</v>
      </c>
      <c r="E19" s="21" t="s">
        <v>6</v>
      </c>
      <c r="F19" s="12">
        <v>44593</v>
      </c>
      <c r="G19" s="23">
        <v>2325</v>
      </c>
      <c r="H19" s="33">
        <v>160000</v>
      </c>
    </row>
    <row r="20" spans="2:8" x14ac:dyDescent="0.3">
      <c r="B20" s="2" t="s">
        <v>26</v>
      </c>
      <c r="C20" s="21" t="s">
        <v>46</v>
      </c>
      <c r="D20" s="21" t="s">
        <v>12</v>
      </c>
      <c r="E20" s="21" t="s">
        <v>4</v>
      </c>
      <c r="F20" s="12">
        <v>44622</v>
      </c>
      <c r="G20" s="23">
        <v>1455</v>
      </c>
      <c r="H20" s="33">
        <v>380000</v>
      </c>
    </row>
    <row r="21" spans="2:8" x14ac:dyDescent="0.3">
      <c r="B21" s="2" t="s">
        <v>28</v>
      </c>
      <c r="C21" s="21" t="s">
        <v>33</v>
      </c>
      <c r="D21" s="21" t="s">
        <v>16</v>
      </c>
      <c r="E21" s="21" t="s">
        <v>6</v>
      </c>
      <c r="F21" s="12">
        <v>44683</v>
      </c>
      <c r="G21" s="23">
        <v>125</v>
      </c>
      <c r="H21" s="33">
        <v>420000</v>
      </c>
    </row>
    <row r="22" spans="2:8" x14ac:dyDescent="0.3">
      <c r="B22" s="35" t="s">
        <v>30</v>
      </c>
      <c r="C22" s="36" t="s">
        <v>47</v>
      </c>
      <c r="D22" s="36" t="s">
        <v>18</v>
      </c>
      <c r="E22" s="36" t="s">
        <v>6</v>
      </c>
      <c r="F22" s="37">
        <v>44683</v>
      </c>
      <c r="G22" s="39">
        <v>1280</v>
      </c>
      <c r="H22" s="38">
        <v>350000</v>
      </c>
    </row>
  </sheetData>
  <dataConsolidate/>
  <mergeCells count="1">
    <mergeCell ref="B11:G11"/>
  </mergeCells>
  <phoneticPr fontId="2" type="noConversion"/>
  <conditionalFormatting sqref="B3:H10">
    <cfRule type="expression" dxfId="1" priority="1">
      <formula>$G3&gt;=1000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Normal="100" workbookViewId="0">
      <selection activeCell="N40" sqref="N40:O40"/>
    </sheetView>
  </sheetViews>
  <sheetFormatPr defaultColWidth="9" defaultRowHeight="13.5" x14ac:dyDescent="0.3"/>
  <cols>
    <col min="1" max="1" width="1.625" style="1" customWidth="1"/>
    <col min="2" max="2" width="10" style="1" customWidth="1"/>
    <col min="3" max="3" width="19.375" style="1" customWidth="1"/>
    <col min="4" max="4" width="10.875" style="1" customWidth="1"/>
    <col min="5" max="5" width="21.625" style="1" bestFit="1" customWidth="1"/>
    <col min="6" max="6" width="15" style="1" bestFit="1" customWidth="1"/>
    <col min="7" max="7" width="10.125" style="1" customWidth="1"/>
    <col min="8" max="8" width="12.5" style="1" customWidth="1"/>
    <col min="9" max="16384" width="9" style="1"/>
  </cols>
  <sheetData>
    <row r="1" spans="2:8" ht="13.5" customHeight="1" thickBot="1" x14ac:dyDescent="0.35"/>
    <row r="2" spans="2:8" ht="27.75" thickBot="1" x14ac:dyDescent="0.35">
      <c r="B2" s="40" t="s">
        <v>3</v>
      </c>
      <c r="C2" s="41" t="s">
        <v>2</v>
      </c>
      <c r="D2" s="41" t="s">
        <v>1</v>
      </c>
      <c r="E2" s="41" t="s">
        <v>7</v>
      </c>
      <c r="F2" s="42" t="s">
        <v>21</v>
      </c>
      <c r="G2" s="42" t="s">
        <v>0</v>
      </c>
      <c r="H2" s="42" t="s">
        <v>19</v>
      </c>
    </row>
    <row r="3" spans="2:8" x14ac:dyDescent="0.3">
      <c r="B3" s="8" t="s">
        <v>24</v>
      </c>
      <c r="C3" s="9" t="s">
        <v>45</v>
      </c>
      <c r="D3" s="9" t="s">
        <v>13</v>
      </c>
      <c r="E3" s="9" t="s">
        <v>6</v>
      </c>
      <c r="F3" s="11">
        <v>44593</v>
      </c>
      <c r="G3" s="22">
        <v>2325</v>
      </c>
      <c r="H3" s="32">
        <v>160000</v>
      </c>
    </row>
    <row r="4" spans="2:8" x14ac:dyDescent="0.3">
      <c r="B4" s="2" t="s">
        <v>28</v>
      </c>
      <c r="C4" s="19" t="s">
        <v>33</v>
      </c>
      <c r="D4" s="19" t="s">
        <v>16</v>
      </c>
      <c r="E4" s="19" t="s">
        <v>6</v>
      </c>
      <c r="F4" s="12">
        <v>44683</v>
      </c>
      <c r="G4" s="23">
        <v>125</v>
      </c>
      <c r="H4" s="33">
        <v>420000</v>
      </c>
    </row>
    <row r="5" spans="2:8" x14ac:dyDescent="0.3">
      <c r="B5" s="2" t="s">
        <v>30</v>
      </c>
      <c r="C5" s="19" t="s">
        <v>47</v>
      </c>
      <c r="D5" s="19" t="s">
        <v>18</v>
      </c>
      <c r="E5" s="19" t="s">
        <v>6</v>
      </c>
      <c r="F5" s="12">
        <v>44683</v>
      </c>
      <c r="G5" s="23">
        <v>1280</v>
      </c>
      <c r="H5" s="33">
        <v>350000</v>
      </c>
    </row>
    <row r="6" spans="2:8" x14ac:dyDescent="0.3">
      <c r="B6" s="2"/>
      <c r="C6" s="19"/>
      <c r="D6" s="19"/>
      <c r="E6" s="14" t="s">
        <v>38</v>
      </c>
      <c r="F6" s="12"/>
      <c r="G6" s="23">
        <f>SUBTOTAL(1,G3:G5)</f>
        <v>1243.3333333333333</v>
      </c>
      <c r="H6" s="33"/>
    </row>
    <row r="7" spans="2:8" x14ac:dyDescent="0.3">
      <c r="B7" s="2"/>
      <c r="C7" s="19">
        <f>SUBTOTAL(3,C3:C5)</f>
        <v>3</v>
      </c>
      <c r="D7" s="19"/>
      <c r="E7" s="14" t="s">
        <v>34</v>
      </c>
      <c r="F7" s="12"/>
      <c r="G7" s="23"/>
      <c r="H7" s="33"/>
    </row>
    <row r="8" spans="2:8" x14ac:dyDescent="0.3">
      <c r="B8" s="2" t="s">
        <v>25</v>
      </c>
      <c r="C8" s="19" t="s">
        <v>8</v>
      </c>
      <c r="D8" s="19" t="s">
        <v>14</v>
      </c>
      <c r="E8" s="19" t="s">
        <v>5</v>
      </c>
      <c r="F8" s="12">
        <v>44652</v>
      </c>
      <c r="G8" s="23">
        <v>550</v>
      </c>
      <c r="H8" s="33">
        <v>280000</v>
      </c>
    </row>
    <row r="9" spans="2:8" x14ac:dyDescent="0.3">
      <c r="B9" s="2" t="s">
        <v>27</v>
      </c>
      <c r="C9" s="19" t="s">
        <v>9</v>
      </c>
      <c r="D9" s="19" t="s">
        <v>15</v>
      </c>
      <c r="E9" s="19" t="s">
        <v>5</v>
      </c>
      <c r="F9" s="12">
        <v>44622</v>
      </c>
      <c r="G9" s="23">
        <v>458</v>
      </c>
      <c r="H9" s="33">
        <v>300000</v>
      </c>
    </row>
    <row r="10" spans="2:8" x14ac:dyDescent="0.3">
      <c r="B10" s="2"/>
      <c r="C10" s="19"/>
      <c r="D10" s="19"/>
      <c r="E10" s="14" t="s">
        <v>39</v>
      </c>
      <c r="F10" s="12"/>
      <c r="G10" s="23">
        <f>SUBTOTAL(1,G8:G9)</f>
        <v>504</v>
      </c>
      <c r="H10" s="33"/>
    </row>
    <row r="11" spans="2:8" x14ac:dyDescent="0.3">
      <c r="B11" s="2"/>
      <c r="C11" s="19">
        <f>SUBTOTAL(3,C8:C9)</f>
        <v>2</v>
      </c>
      <c r="D11" s="19"/>
      <c r="E11" s="14" t="s">
        <v>35</v>
      </c>
      <c r="F11" s="12"/>
      <c r="G11" s="23"/>
      <c r="H11" s="33"/>
    </row>
    <row r="12" spans="2:8" x14ac:dyDescent="0.3">
      <c r="B12" s="2" t="s">
        <v>23</v>
      </c>
      <c r="C12" s="19" t="s">
        <v>10</v>
      </c>
      <c r="D12" s="19" t="s">
        <v>11</v>
      </c>
      <c r="E12" s="19" t="s">
        <v>4</v>
      </c>
      <c r="F12" s="12">
        <v>44713</v>
      </c>
      <c r="G12" s="23">
        <v>670</v>
      </c>
      <c r="H12" s="33">
        <v>260000</v>
      </c>
    </row>
    <row r="13" spans="2:8" x14ac:dyDescent="0.3">
      <c r="B13" s="2" t="s">
        <v>26</v>
      </c>
      <c r="C13" s="19" t="s">
        <v>46</v>
      </c>
      <c r="D13" s="19" t="s">
        <v>12</v>
      </c>
      <c r="E13" s="19" t="s">
        <v>4</v>
      </c>
      <c r="F13" s="12">
        <v>44622</v>
      </c>
      <c r="G13" s="23">
        <v>1455</v>
      </c>
      <c r="H13" s="33">
        <v>380000</v>
      </c>
    </row>
    <row r="14" spans="2:8" ht="14.25" thickBot="1" x14ac:dyDescent="0.35">
      <c r="B14" s="10" t="s">
        <v>29</v>
      </c>
      <c r="C14" s="4" t="s">
        <v>42</v>
      </c>
      <c r="D14" s="4" t="s">
        <v>17</v>
      </c>
      <c r="E14" s="4" t="s">
        <v>4</v>
      </c>
      <c r="F14" s="13">
        <v>44743</v>
      </c>
      <c r="G14" s="24">
        <v>450</v>
      </c>
      <c r="H14" s="34">
        <v>275000</v>
      </c>
    </row>
    <row r="15" spans="2:8" x14ac:dyDescent="0.3">
      <c r="B15" s="15"/>
      <c r="C15" s="15"/>
      <c r="D15" s="15"/>
      <c r="E15" s="17" t="s">
        <v>40</v>
      </c>
      <c r="F15" s="16"/>
      <c r="G15" s="47">
        <f>SUBTOTAL(1,G12:G14)</f>
        <v>858.33333333333337</v>
      </c>
      <c r="H15" s="48"/>
    </row>
    <row r="16" spans="2:8" x14ac:dyDescent="0.3">
      <c r="B16" s="15"/>
      <c r="C16" s="15">
        <f>SUBTOTAL(3,C12:C14)</f>
        <v>3</v>
      </c>
      <c r="D16" s="15"/>
      <c r="E16" s="17" t="s">
        <v>36</v>
      </c>
      <c r="F16" s="16"/>
      <c r="G16" s="47"/>
      <c r="H16" s="48"/>
    </row>
    <row r="17" spans="2:8" x14ac:dyDescent="0.3">
      <c r="B17" s="15"/>
      <c r="C17" s="15"/>
      <c r="D17" s="15"/>
      <c r="E17" s="17" t="s">
        <v>41</v>
      </c>
      <c r="F17" s="16"/>
      <c r="G17" s="47">
        <f>SUBTOTAL(1,G3:G14)</f>
        <v>914.125</v>
      </c>
      <c r="H17" s="48"/>
    </row>
    <row r="18" spans="2:8" x14ac:dyDescent="0.3">
      <c r="B18" s="15"/>
      <c r="C18" s="15">
        <f>SUBTOTAL(3,C3:C14)</f>
        <v>8</v>
      </c>
      <c r="D18" s="15"/>
      <c r="E18" s="17" t="s">
        <v>37</v>
      </c>
      <c r="F18" s="16"/>
      <c r="G18" s="47"/>
      <c r="H18" s="48"/>
    </row>
  </sheetData>
  <sortState ref="B3:H14">
    <sortCondition descending="1" ref="E3:E14"/>
  </sortState>
  <phoneticPr fontId="2" type="noConversion"/>
  <conditionalFormatting sqref="B3:H18">
    <cfRule type="expression" dxfId="0" priority="1">
      <formula>$G3&gt;=1000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수강료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aso404</cp:lastModifiedBy>
  <dcterms:created xsi:type="dcterms:W3CDTF">2019-10-10T06:12:49Z</dcterms:created>
  <dcterms:modified xsi:type="dcterms:W3CDTF">2022-11-14T06:40:21Z</dcterms:modified>
</cp:coreProperties>
</file>