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o404\Downloads\2023 이공자 ITQ 엑셀 2016_학습 자료\채점프로그램_20220801\소스 및 정답파일\최신유형 기출문제\"/>
    </mc:Choice>
  </mc:AlternateContent>
  <bookViews>
    <workbookView xWindow="-120" yWindow="-120" windowWidth="29040" windowHeight="15840"/>
  </bookViews>
  <sheets>
    <sheet name="제1작업" sheetId="9" r:id="rId1"/>
    <sheet name="제2작업" sheetId="2" r:id="rId2"/>
    <sheet name="제3작업" sheetId="3" r:id="rId3"/>
    <sheet name="제4작업" sheetId="1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기부방법">제1작업!$G$5:$G$12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9" l="1"/>
  <c r="J13" i="9"/>
  <c r="I5" i="9"/>
  <c r="I6" i="9"/>
  <c r="I7" i="9"/>
  <c r="I8" i="9"/>
  <c r="I9" i="9"/>
  <c r="I10" i="9"/>
  <c r="I11" i="9"/>
  <c r="I12" i="9"/>
  <c r="E13" i="9"/>
  <c r="J5" i="9" l="1"/>
  <c r="J8" i="9"/>
  <c r="J6" i="9"/>
  <c r="J10" i="9"/>
  <c r="J11" i="9"/>
  <c r="J12" i="9"/>
  <c r="J9" i="9"/>
  <c r="J7" i="9"/>
  <c r="E14" i="9"/>
</calcChain>
</file>

<file path=xl/sharedStrings.xml><?xml version="1.0" encoding="utf-8"?>
<sst xmlns="http://schemas.openxmlformats.org/spreadsheetml/2006/main" count="127" uniqueCount="47">
  <si>
    <t>총합계</t>
  </si>
  <si>
    <t>2019년</t>
  </si>
  <si>
    <t>2020년</t>
  </si>
  <si>
    <t>***</t>
  </si>
  <si>
    <t>성명</t>
  </si>
  <si>
    <t>기부방법</t>
  </si>
  <si>
    <t>지로</t>
  </si>
  <si>
    <t>휴대폰결제</t>
  </si>
  <si>
    <t>자동이체</t>
  </si>
  <si>
    <t>기부금
총금액</t>
    <phoneticPr fontId="2" type="noConversion"/>
  </si>
  <si>
    <t>성별</t>
    <phoneticPr fontId="2" type="noConversion"/>
  </si>
  <si>
    <t>순위</t>
    <phoneticPr fontId="2" type="noConversion"/>
  </si>
  <si>
    <t>기부방법</t>
    <phoneticPr fontId="2" type="noConversion"/>
  </si>
  <si>
    <t>남성</t>
    <phoneticPr fontId="2" type="noConversion"/>
  </si>
  <si>
    <t>여성</t>
    <phoneticPr fontId="2" type="noConversion"/>
  </si>
  <si>
    <t>개수 : 성명</t>
  </si>
  <si>
    <t>민시호</t>
  </si>
  <si>
    <t>민시호</t>
    <phoneticPr fontId="2" type="noConversion"/>
  </si>
  <si>
    <t>전세영</t>
    <phoneticPr fontId="2" type="noConversion"/>
  </si>
  <si>
    <t>김은비</t>
    <phoneticPr fontId="2" type="noConversion"/>
  </si>
  <si>
    <t>한현호</t>
    <phoneticPr fontId="2" type="noConversion"/>
  </si>
  <si>
    <t>김상호</t>
    <phoneticPr fontId="2" type="noConversion"/>
  </si>
  <si>
    <t>김은희</t>
    <phoneticPr fontId="2" type="noConversion"/>
  </si>
  <si>
    <t>박민재</t>
    <phoneticPr fontId="2" type="noConversion"/>
  </si>
  <si>
    <t>Y-5126</t>
    <phoneticPr fontId="2" type="noConversion"/>
  </si>
  <si>
    <t>H-2159</t>
    <phoneticPr fontId="2" type="noConversion"/>
  </si>
  <si>
    <t>K-4583</t>
    <phoneticPr fontId="2" type="noConversion"/>
  </si>
  <si>
    <t>K-6364</t>
    <phoneticPr fontId="2" type="noConversion"/>
  </si>
  <si>
    <t>B-5234</t>
    <phoneticPr fontId="2" type="noConversion"/>
  </si>
  <si>
    <t>윤희진</t>
    <phoneticPr fontId="2" type="noConversion"/>
  </si>
  <si>
    <t>K-2411</t>
    <phoneticPr fontId="2" type="noConversion"/>
  </si>
  <si>
    <t>J-1334</t>
    <phoneticPr fontId="2" type="noConversion"/>
  </si>
  <si>
    <t>M-1142</t>
    <phoneticPr fontId="2" type="noConversion"/>
  </si>
  <si>
    <t>가입일자</t>
  </si>
  <si>
    <t>가입일자</t>
    <phoneticPr fontId="2" type="noConversion"/>
  </si>
  <si>
    <t>가입연수</t>
    <phoneticPr fontId="2" type="noConversion"/>
  </si>
  <si>
    <t>휴대폰결제</t>
    <phoneticPr fontId="2" type="noConversion"/>
  </si>
  <si>
    <t>자동이체</t>
    <phoneticPr fontId="2" type="noConversion"/>
  </si>
  <si>
    <t>지로</t>
    <phoneticPr fontId="2" type="noConversion"/>
  </si>
  <si>
    <t>휴대폰결제 건수</t>
    <phoneticPr fontId="2" type="noConversion"/>
  </si>
  <si>
    <t>&lt;=200000</t>
    <phoneticPr fontId="2" type="noConversion"/>
  </si>
  <si>
    <t>2021년</t>
  </si>
  <si>
    <t>김상호의 월 기부금액</t>
    <phoneticPr fontId="2" type="noConversion"/>
  </si>
  <si>
    <t>남성들의 월 기부금액 합계</t>
    <phoneticPr fontId="2" type="noConversion"/>
  </si>
  <si>
    <t>월 기부금액</t>
    <phoneticPr fontId="2" type="noConversion"/>
  </si>
  <si>
    <t>회원
ID</t>
    <phoneticPr fontId="2" type="noConversion"/>
  </si>
  <si>
    <t>평균 : 기부금 총금액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</si>
</sst>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0_);\(0\)"/>
    <numFmt numFmtId="177" formatCode="#,##0&quot;만원&quot;"/>
    <numFmt numFmtId="178" formatCode="#,##0&quot;원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</cellStyleXfs>
  <cellXfs count="64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 wrapText="1"/>
    </xf>
    <xf numFmtId="0" fontId="0" fillId="0" borderId="0" xfId="0" pivotButton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7" xfId="1" applyFont="1" applyBorder="1" applyAlignment="1">
      <alignment horizontal="right" vertical="center"/>
    </xf>
    <xf numFmtId="41" fontId="0" fillId="0" borderId="0" xfId="0" applyNumberFormat="1" applyAlignment="1">
      <alignment horizontal="center" vertical="center"/>
    </xf>
    <xf numFmtId="2" fontId="3" fillId="0" borderId="0" xfId="0" applyNumberFormat="1" applyFont="1">
      <alignment vertical="center"/>
    </xf>
    <xf numFmtId="41" fontId="3" fillId="0" borderId="8" xfId="1" applyFont="1" applyBorder="1" applyAlignment="1">
      <alignment horizontal="center" vertical="center"/>
    </xf>
    <xf numFmtId="41" fontId="3" fillId="0" borderId="3" xfId="1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41" fontId="3" fillId="0" borderId="7" xfId="1" applyFont="1" applyBorder="1" applyAlignment="1">
      <alignment horizontal="center" vertical="center"/>
    </xf>
    <xf numFmtId="178" fontId="3" fillId="0" borderId="3" xfId="1" applyNumberFormat="1" applyFont="1" applyBorder="1" applyAlignment="1">
      <alignment horizontal="right" vertical="center"/>
    </xf>
    <xf numFmtId="178" fontId="3" fillId="0" borderId="1" xfId="1" applyNumberFormat="1" applyFont="1" applyBorder="1" applyAlignment="1">
      <alignment horizontal="right" vertical="center"/>
    </xf>
    <xf numFmtId="178" fontId="3" fillId="0" borderId="7" xfId="1" applyNumberFormat="1" applyFont="1" applyBorder="1" applyAlignment="1">
      <alignment horizontal="right" vertical="center"/>
    </xf>
    <xf numFmtId="177" fontId="3" fillId="0" borderId="3" xfId="1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7" xfId="1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78" fontId="3" fillId="0" borderId="1" xfId="1" applyNumberFormat="1" applyFont="1" applyFill="1" applyBorder="1" applyAlignment="1">
      <alignment horizontal="right" vertical="center"/>
    </xf>
    <xf numFmtId="41" fontId="3" fillId="0" borderId="1" xfId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177" fontId="3" fillId="0" borderId="13" xfId="1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178" fontId="3" fillId="0" borderId="12" xfId="1" applyNumberFormat="1" applyFont="1" applyFill="1" applyBorder="1" applyAlignment="1">
      <alignment horizontal="right" vertical="center"/>
    </xf>
    <xf numFmtId="41" fontId="3" fillId="0" borderId="12" xfId="1" applyFont="1" applyFill="1" applyBorder="1" applyAlignment="1">
      <alignment horizontal="center" vertical="center"/>
    </xf>
    <xf numFmtId="177" fontId="3" fillId="0" borderId="1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41" fontId="3" fillId="0" borderId="4" xfId="1" applyFont="1" applyBorder="1" applyAlignment="1">
      <alignment horizontal="right" vertical="center"/>
    </xf>
    <xf numFmtId="0" fontId="3" fillId="0" borderId="1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</cellXfs>
  <cellStyles count="3">
    <cellStyle name="백분율 2" xfId="2"/>
    <cellStyle name="쉼표 [0]" xfId="1" builtinId="6"/>
    <cellStyle name="표준" xfId="0" builtinId="0"/>
  </cellStyles>
  <dxfs count="12">
    <dxf>
      <numFmt numFmtId="33" formatCode="_-* #,##0_-;\-* #,##0_-;_-* &quot;-&quot;_-;_-@_-"/>
    </dxf>
    <dxf>
      <alignment horizontal="center"/>
    </dxf>
    <dxf>
      <numFmt numFmtId="33" formatCode="_-* #,##0_-;\-* #,##0_-;_-* &quot;-&quot;_-;_-@_-"/>
    </dxf>
    <dxf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만원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8" formatCode="#,##0&quot;원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자동이체 및 휴대폰결제 회원 현황</a:t>
            </a:r>
            <a:endParaRPr lang="ko-KR" sz="2000" b="1"/>
          </a:p>
        </c:rich>
      </c:tx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기부금 총금액</c:v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88-4B46-A36F-2334D0DBA6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(제1작업!$C$5:$C$6,제1작업!$C$8:$C$10,제1작업!$C$12)</c:f>
              <c:strCache>
                <c:ptCount val="6"/>
                <c:pt idx="0">
                  <c:v>민시호</c:v>
                </c:pt>
                <c:pt idx="1">
                  <c:v>김은비</c:v>
                </c:pt>
                <c:pt idx="2">
                  <c:v>전세영</c:v>
                </c:pt>
                <c:pt idx="3">
                  <c:v>김은희</c:v>
                </c:pt>
                <c:pt idx="4">
                  <c:v>윤희진</c:v>
                </c:pt>
                <c:pt idx="5">
                  <c:v>김상호</c:v>
                </c:pt>
              </c:strCache>
            </c:strRef>
          </c:cat>
          <c:val>
            <c:numRef>
              <c:f>(제1작업!$E$5:$E$6,제1작업!$E$8:$E$10,제1작업!$E$12)</c:f>
              <c:numCache>
                <c:formatCode>#,##0"원"</c:formatCode>
                <c:ptCount val="6"/>
                <c:pt idx="0">
                  <c:v>720000</c:v>
                </c:pt>
                <c:pt idx="1">
                  <c:v>165000</c:v>
                </c:pt>
                <c:pt idx="2">
                  <c:v>130000</c:v>
                </c:pt>
                <c:pt idx="3">
                  <c:v>1110000</c:v>
                </c:pt>
                <c:pt idx="4">
                  <c:v>1200000</c:v>
                </c:pt>
                <c:pt idx="5">
                  <c:v>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8-4B46-A36F-2334D0DBA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89326064"/>
        <c:axId val="1189326896"/>
      </c:barChart>
      <c:lineChart>
        <c:grouping val="standard"/>
        <c:varyColors val="0"/>
        <c:ser>
          <c:idx val="1"/>
          <c:order val="1"/>
          <c:tx>
            <c:strRef>
              <c:f>제1작업!$F$4</c:f>
              <c:strCache>
                <c:ptCount val="1"/>
                <c:pt idx="0">
                  <c:v>월 기부금액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(제1작업!$C$5:$C$6,제1작업!$C$8:$C$10,제1작업!$C$12)</c:f>
              <c:strCache>
                <c:ptCount val="6"/>
                <c:pt idx="0">
                  <c:v>민시호</c:v>
                </c:pt>
                <c:pt idx="1">
                  <c:v>김은비</c:v>
                </c:pt>
                <c:pt idx="2">
                  <c:v>전세영</c:v>
                </c:pt>
                <c:pt idx="3">
                  <c:v>김은희</c:v>
                </c:pt>
                <c:pt idx="4">
                  <c:v>윤희진</c:v>
                </c:pt>
                <c:pt idx="5">
                  <c:v>김상호</c:v>
                </c:pt>
              </c:strCache>
            </c:strRef>
          </c:cat>
          <c:val>
            <c:numRef>
              <c:f>(제1작업!$F$5:$F$6,제1작업!$F$8:$F$10,제1작업!$F$12)</c:f>
              <c:numCache>
                <c:formatCode>_(* #,##0_);_(* \(#,##0\);_(* "-"_);_(@_)</c:formatCode>
                <c:ptCount val="6"/>
                <c:pt idx="0">
                  <c:v>20000</c:v>
                </c:pt>
                <c:pt idx="1">
                  <c:v>15000</c:v>
                </c:pt>
                <c:pt idx="2">
                  <c:v>10000</c:v>
                </c:pt>
                <c:pt idx="3">
                  <c:v>30000</c:v>
                </c:pt>
                <c:pt idx="4">
                  <c:v>30000</c:v>
                </c:pt>
                <c:pt idx="5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2-4F7F-B9A1-DA0C884BC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293055"/>
        <c:axId val="845292639"/>
      </c:lineChart>
      <c:catAx>
        <c:axId val="118932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89326896"/>
        <c:crosses val="autoZero"/>
        <c:auto val="1"/>
        <c:lblAlgn val="ctr"/>
        <c:lblOffset val="100"/>
        <c:noMultiLvlLbl val="0"/>
      </c:catAx>
      <c:valAx>
        <c:axId val="11893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&quot;원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89326064"/>
        <c:crosses val="autoZero"/>
        <c:crossBetween val="between"/>
      </c:valAx>
      <c:valAx>
        <c:axId val="845292639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845293055"/>
        <c:crosses val="max"/>
        <c:crossBetween val="between"/>
        <c:majorUnit val="20000"/>
      </c:valAx>
      <c:catAx>
        <c:axId val="845293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5292639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114300</xdr:rowOff>
    </xdr:from>
    <xdr:to>
      <xdr:col>6</xdr:col>
      <xdr:colOff>333375</xdr:colOff>
      <xdr:row>2</xdr:row>
      <xdr:rowOff>211455</xdr:rowOff>
    </xdr:to>
    <xdr:sp macro="" textlink="">
      <xdr:nvSpPr>
        <xdr:cNvPr id="6" name="사각형: 잘린 위쪽 모서리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52400" y="114300"/>
          <a:ext cx="4867275" cy="668655"/>
        </a:xfrm>
        <a:prstGeom prst="roundRect">
          <a:avLst/>
        </a:prstGeom>
        <a:solidFill>
          <a:srgbClr val="FFFF00"/>
        </a:solidFill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사랑의 나눔 회원 현황</a:t>
          </a:r>
        </a:p>
      </xdr:txBody>
    </xdr:sp>
    <xdr:clientData/>
  </xdr:twoCellAnchor>
  <xdr:twoCellAnchor>
    <xdr:from>
      <xdr:col>7</xdr:col>
      <xdr:colOff>0</xdr:colOff>
      <xdr:row>0</xdr:row>
      <xdr:rowOff>95250</xdr:rowOff>
    </xdr:from>
    <xdr:to>
      <xdr:col>9</xdr:col>
      <xdr:colOff>876299</xdr:colOff>
      <xdr:row>2</xdr:row>
      <xdr:rowOff>228600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C9AE3A91-0C2C-4894-A1FE-547C241EF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95250"/>
          <a:ext cx="2495549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2ADACBC-5AA4-A90E-EF37-E022E4B137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0.50973</cdr:x>
      <cdr:y>0.1417</cdr:y>
    </cdr:from>
    <cdr:to>
      <cdr:x>0.60686</cdr:x>
      <cdr:y>0.23415</cdr:y>
    </cdr:to>
    <cdr:sp macro="" textlink="">
      <cdr:nvSpPr>
        <cdr:cNvPr id="2" name="모서리가 둥근 사각형 설명선 1">
          <a:extLst xmlns:a="http://schemas.openxmlformats.org/drawingml/2006/main">
            <a:ext uri="{FF2B5EF4-FFF2-40B4-BE49-F238E27FC236}">
              <a16:creationId xmlns:a16="http://schemas.microsoft.com/office/drawing/2014/main" id="{EE050E7D-AD82-BBF0-2C44-7EFE11ED0610}"/>
            </a:ext>
          </a:extLst>
        </cdr:cNvPr>
        <cdr:cNvSpPr/>
      </cdr:nvSpPr>
      <cdr:spPr>
        <a:xfrm xmlns:a="http://schemas.openxmlformats.org/drawingml/2006/main">
          <a:off x="4741862" y="860425"/>
          <a:ext cx="903606" cy="561389"/>
        </a:xfrm>
        <a:prstGeom xmlns:a="http://schemas.openxmlformats.org/drawingml/2006/main" prst="wedgeRoundRectCallout">
          <a:avLst>
            <a:gd name="adj1" fmla="val 101038"/>
            <a:gd name="adj2" fmla="val -6290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맑은고딕"/>
              <a:ea typeface="굴림" panose="020B0600000101010101" pitchFamily="50" charset="-127"/>
            </a:rPr>
            <a:t>최대</a:t>
          </a:r>
          <a:r>
            <a:rPr lang="en-US" altLang="ko-KR">
              <a:solidFill>
                <a:schemeClr val="tx1"/>
              </a:solidFill>
              <a:latin typeface="맑은고딕"/>
              <a:ea typeface="굴림" panose="020B0600000101010101" pitchFamily="50" charset="-127"/>
            </a:rPr>
            <a:t/>
          </a:r>
          <a:br>
            <a:rPr lang="en-US" altLang="ko-KR">
              <a:solidFill>
                <a:schemeClr val="tx1"/>
              </a:solidFill>
              <a:latin typeface="맑은고딕"/>
              <a:ea typeface="굴림" panose="020B0600000101010101" pitchFamily="50" charset="-127"/>
            </a:rPr>
          </a:br>
          <a:r>
            <a:rPr lang="ko-KR" altLang="en-US">
              <a:solidFill>
                <a:schemeClr val="tx1"/>
              </a:solidFill>
              <a:latin typeface="맑은고딕"/>
              <a:ea typeface="굴림" panose="020B0600000101010101" pitchFamily="50" charset="-127"/>
            </a:rPr>
            <a:t>기부금</a:t>
          </a:r>
          <a:endParaRPr lang="ko-KR">
            <a:solidFill>
              <a:schemeClr val="tx1"/>
            </a:solidFill>
            <a:latin typeface="맑은고딕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선경" refreshedDate="44714.425512152775" createdVersion="7" refreshedVersion="8" minRefreshableVersion="3" recordCount="8">
  <cacheSource type="worksheet">
    <worksheetSource ref="B4:H12" sheet="제1작업"/>
  </cacheSource>
  <cacheFields count="7">
    <cacheField name="회원_x000a_ID" numFmtId="0">
      <sharedItems/>
    </cacheField>
    <cacheField name="성명" numFmtId="0">
      <sharedItems/>
    </cacheField>
    <cacheField name="가입일자" numFmtId="14">
      <sharedItems containsSemiMixedTypes="0" containsNonDate="0" containsDate="1" containsString="0" minDate="2019-01-12T00:00:00" maxDate="2021-08-04T00:00:00" count="8">
        <d v="2019-05-03T00:00:00"/>
        <d v="2021-07-21T00:00:00"/>
        <d v="2020-04-08T00:00:00"/>
        <d v="2020-05-30T00:00:00"/>
        <d v="2019-04-25T00:00:00"/>
        <d v="2019-01-12T00:00:00"/>
        <d v="2020-05-01T00:00:00"/>
        <d v="2021-08-03T00:00:00"/>
      </sharedItems>
      <fieldGroup base="2">
        <rangePr groupBy="years" startDate="2019-01-12T00:00:00" endDate="2021-08-04T00:00:00"/>
        <groupItems count="5">
          <s v="&lt;2019-01-12"/>
          <s v="2019년"/>
          <s v="2020년"/>
          <s v="2021년"/>
          <s v="&gt;2021-08-04"/>
        </groupItems>
      </fieldGroup>
    </cacheField>
    <cacheField name="기부금_x000a_총금액" numFmtId="178">
      <sharedItems containsSemiMixedTypes="0" containsString="0" containsNumber="1" containsInteger="1" minValue="130000" maxValue="1200000"/>
    </cacheField>
    <cacheField name="월 기부금액" numFmtId="41">
      <sharedItems containsSemiMixedTypes="0" containsString="0" containsNumber="1" containsInteger="1" minValue="10000" maxValue="50000"/>
    </cacheField>
    <cacheField name="기부방법" numFmtId="41">
      <sharedItems count="3">
        <s v="자동이체"/>
        <s v="지로"/>
        <s v="휴대폰결제"/>
      </sharedItems>
    </cacheField>
    <cacheField name="성별" numFmtId="177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M-1142"/>
    <s v="민시호"/>
    <x v="0"/>
    <n v="720000"/>
    <n v="20000"/>
    <x v="0"/>
    <s v="남성"/>
  </r>
  <r>
    <s v="K-2411"/>
    <s v="김은비"/>
    <x v="1"/>
    <n v="165000"/>
    <n v="15000"/>
    <x v="0"/>
    <s v="여성"/>
  </r>
  <r>
    <s v="B-5234"/>
    <s v="박민재"/>
    <x v="2"/>
    <n v="238000"/>
    <n v="17000"/>
    <x v="1"/>
    <s v="남성"/>
  </r>
  <r>
    <s v="J-1334"/>
    <s v="전세영"/>
    <x v="3"/>
    <n v="130000"/>
    <n v="10000"/>
    <x v="2"/>
    <s v="여성"/>
  </r>
  <r>
    <s v="K-6364"/>
    <s v="김은희"/>
    <x v="4"/>
    <n v="1110000"/>
    <n v="30000"/>
    <x v="2"/>
    <s v="여성"/>
  </r>
  <r>
    <s v="Y-5126"/>
    <s v="윤희진"/>
    <x v="5"/>
    <n v="1200000"/>
    <n v="30000"/>
    <x v="0"/>
    <s v="여성"/>
  </r>
  <r>
    <s v="H-2159"/>
    <s v="한현호"/>
    <x v="6"/>
    <n v="250000"/>
    <n v="10000"/>
    <x v="1"/>
    <s v="남성"/>
  </r>
  <r>
    <s v="K-4583"/>
    <s v="김상호"/>
    <x v="7"/>
    <n v="600000"/>
    <n v="50000"/>
    <x v="2"/>
    <s v="남성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missingCaption="***" updatedVersion="8" minRefreshableVersion="3" useAutoFormatting="1" colGrandTotals="0" itemPrintTitles="1" mergeItem="1" createdVersion="7" indent="0" outline="1" outlineData="1" multipleFieldFilters="0" rowHeaderCaption="가입일자" colHeaderCaption="기부방법">
  <location ref="B2:H8" firstHeaderRow="1" firstDataRow="3" firstDataCol="1"/>
  <pivotFields count="7">
    <pivotField showAll="0"/>
    <pivotField dataField="1" showAll="0"/>
    <pivotField axis="axisRow" numFmtId="14" showAll="0">
      <items count="6">
        <item x="0"/>
        <item x="1"/>
        <item x="2"/>
        <item x="3"/>
        <item x="4"/>
        <item t="default"/>
      </items>
    </pivotField>
    <pivotField dataField="1" numFmtId="178" showAll="0"/>
    <pivotField numFmtId="41" showAll="0"/>
    <pivotField axis="axisCol" showAll="0" sortType="descending">
      <items count="4">
        <item x="2"/>
        <item x="1"/>
        <item x="0"/>
        <item t="default"/>
      </items>
    </pivotField>
    <pivotField showAll="0"/>
  </pivotFields>
  <rowFields count="1">
    <field x="2"/>
  </rowFields>
  <rowItems count="4">
    <i>
      <x v="1"/>
    </i>
    <i>
      <x v="2"/>
    </i>
    <i>
      <x v="3"/>
    </i>
    <i t="grand">
      <x/>
    </i>
  </rowItems>
  <colFields count="2">
    <field x="5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성명" fld="1" subtotal="count" baseField="0" baseItem="0"/>
    <dataField name="평균 : 기부금 총금액" fld="3" subtotal="average" baseField="2" baseItem="1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표1" displayName="표1" ref="B18:E22" totalsRowShown="0" headerRowDxfId="9" tableBorderDxfId="8">
  <autoFilter ref="B18:E22"/>
  <tableColumns count="4">
    <tableColumn id="1" name="성명" dataDxfId="7"/>
    <tableColumn id="2" name="기부금_x000a_총금액" dataDxfId="6" dataCellStyle="쉼표 [0]"/>
    <tableColumn id="3" name="기부방법" dataDxfId="5" dataCellStyle="쉼표 [0]"/>
    <tableColumn id="4" name="성별" dataDxfId="4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9"/>
  <sheetViews>
    <sheetView tabSelected="1" zoomScaleNormal="100" workbookViewId="0">
      <selection activeCell="M20" sqref="M20"/>
    </sheetView>
  </sheetViews>
  <sheetFormatPr defaultColWidth="9" defaultRowHeight="13.5" x14ac:dyDescent="0.3"/>
  <cols>
    <col min="1" max="1" width="1.625" style="1" customWidth="1"/>
    <col min="2" max="2" width="11.875" style="1" bestFit="1" customWidth="1"/>
    <col min="3" max="3" width="11.125" style="1" bestFit="1" customWidth="1"/>
    <col min="4" max="4" width="13.625" style="1" customWidth="1"/>
    <col min="5" max="5" width="13.75" style="1" customWidth="1"/>
    <col min="6" max="6" width="14.125" style="1" customWidth="1"/>
    <col min="7" max="8" width="11.625" style="1" customWidth="1"/>
    <col min="9" max="9" width="9.625" style="1" customWidth="1"/>
    <col min="10" max="10" width="11.5" style="1" customWidth="1"/>
    <col min="11" max="16384" width="9" style="1"/>
  </cols>
  <sheetData>
    <row r="1" spans="2:10" ht="22.5" customHeight="1" x14ac:dyDescent="0.3"/>
    <row r="2" spans="2:10" ht="22.5" customHeight="1" x14ac:dyDescent="0.3"/>
    <row r="3" spans="2:10" ht="22.5" customHeight="1" thickBot="1" x14ac:dyDescent="0.35"/>
    <row r="4" spans="2:10" ht="34.35" customHeight="1" thickBot="1" x14ac:dyDescent="0.35">
      <c r="B4" s="53" t="s">
        <v>45</v>
      </c>
      <c r="C4" s="54" t="s">
        <v>4</v>
      </c>
      <c r="D4" s="54" t="s">
        <v>34</v>
      </c>
      <c r="E4" s="55" t="s">
        <v>9</v>
      </c>
      <c r="F4" s="55" t="s">
        <v>44</v>
      </c>
      <c r="G4" s="55" t="s">
        <v>12</v>
      </c>
      <c r="H4" s="55" t="s">
        <v>10</v>
      </c>
      <c r="I4" s="55" t="s">
        <v>11</v>
      </c>
      <c r="J4" s="56" t="s">
        <v>35</v>
      </c>
    </row>
    <row r="5" spans="2:10" ht="19.5" customHeight="1" x14ac:dyDescent="0.3">
      <c r="B5" s="7" t="s">
        <v>32</v>
      </c>
      <c r="C5" s="8" t="s">
        <v>17</v>
      </c>
      <c r="D5" s="11">
        <v>43588</v>
      </c>
      <c r="E5" s="28">
        <v>720000</v>
      </c>
      <c r="F5" s="19">
        <v>20000</v>
      </c>
      <c r="G5" s="25" t="s">
        <v>37</v>
      </c>
      <c r="H5" s="31" t="s">
        <v>13</v>
      </c>
      <c r="I5" s="32">
        <f t="shared" ref="I5:I12" si="0">IF(_xlfn.RANK.EQ(E5,$E$5:$E$12)&lt;=3,_xlfn.RANK.EQ(E5,$E$5:$E$12),"")</f>
        <v>3</v>
      </c>
      <c r="J5" s="16" t="str">
        <f t="shared" ref="J5:J12" si="1">2022-YEAR(D5)&amp;"년"</f>
        <v>3년</v>
      </c>
    </row>
    <row r="6" spans="2:10" ht="19.5" customHeight="1" x14ac:dyDescent="0.3">
      <c r="B6" s="2" t="s">
        <v>30</v>
      </c>
      <c r="C6" s="10" t="s">
        <v>19</v>
      </c>
      <c r="D6" s="12">
        <v>44398</v>
      </c>
      <c r="E6" s="29">
        <v>165000</v>
      </c>
      <c r="F6" s="20">
        <v>15000</v>
      </c>
      <c r="G6" s="26" t="s">
        <v>37</v>
      </c>
      <c r="H6" s="33" t="s">
        <v>14</v>
      </c>
      <c r="I6" s="34" t="str">
        <f t="shared" si="0"/>
        <v/>
      </c>
      <c r="J6" s="17" t="str">
        <f t="shared" si="1"/>
        <v>1년</v>
      </c>
    </row>
    <row r="7" spans="2:10" ht="19.5" customHeight="1" x14ac:dyDescent="0.3">
      <c r="B7" s="2" t="s">
        <v>28</v>
      </c>
      <c r="C7" s="10" t="s">
        <v>23</v>
      </c>
      <c r="D7" s="12">
        <v>43929</v>
      </c>
      <c r="E7" s="29">
        <v>238000</v>
      </c>
      <c r="F7" s="20">
        <v>17000</v>
      </c>
      <c r="G7" s="26" t="s">
        <v>38</v>
      </c>
      <c r="H7" s="33" t="s">
        <v>13</v>
      </c>
      <c r="I7" s="34" t="str">
        <f t="shared" si="0"/>
        <v/>
      </c>
      <c r="J7" s="17" t="str">
        <f t="shared" si="1"/>
        <v>2년</v>
      </c>
    </row>
    <row r="8" spans="2:10" ht="19.5" customHeight="1" x14ac:dyDescent="0.3">
      <c r="B8" s="2" t="s">
        <v>31</v>
      </c>
      <c r="C8" s="10" t="s">
        <v>18</v>
      </c>
      <c r="D8" s="12">
        <v>43981</v>
      </c>
      <c r="E8" s="29">
        <v>130000</v>
      </c>
      <c r="F8" s="20">
        <v>10000</v>
      </c>
      <c r="G8" s="26" t="s">
        <v>7</v>
      </c>
      <c r="H8" s="33" t="s">
        <v>14</v>
      </c>
      <c r="I8" s="34" t="str">
        <f t="shared" si="0"/>
        <v/>
      </c>
      <c r="J8" s="17" t="str">
        <f t="shared" si="1"/>
        <v>2년</v>
      </c>
    </row>
    <row r="9" spans="2:10" ht="19.5" customHeight="1" x14ac:dyDescent="0.3">
      <c r="B9" s="2" t="s">
        <v>27</v>
      </c>
      <c r="C9" s="10" t="s">
        <v>22</v>
      </c>
      <c r="D9" s="12">
        <v>43580</v>
      </c>
      <c r="E9" s="29">
        <v>1110000</v>
      </c>
      <c r="F9" s="20">
        <v>30000</v>
      </c>
      <c r="G9" s="26" t="s">
        <v>7</v>
      </c>
      <c r="H9" s="33" t="s">
        <v>14</v>
      </c>
      <c r="I9" s="34">
        <f t="shared" si="0"/>
        <v>2</v>
      </c>
      <c r="J9" s="17" t="str">
        <f t="shared" si="1"/>
        <v>3년</v>
      </c>
    </row>
    <row r="10" spans="2:10" ht="19.5" customHeight="1" x14ac:dyDescent="0.3">
      <c r="B10" s="2" t="s">
        <v>24</v>
      </c>
      <c r="C10" s="10" t="s">
        <v>29</v>
      </c>
      <c r="D10" s="12">
        <v>43477</v>
      </c>
      <c r="E10" s="29">
        <v>1200000</v>
      </c>
      <c r="F10" s="20">
        <v>30000</v>
      </c>
      <c r="G10" s="26" t="s">
        <v>37</v>
      </c>
      <c r="H10" s="33" t="s">
        <v>14</v>
      </c>
      <c r="I10" s="34">
        <f t="shared" si="0"/>
        <v>1</v>
      </c>
      <c r="J10" s="17" t="str">
        <f t="shared" si="1"/>
        <v>3년</v>
      </c>
    </row>
    <row r="11" spans="2:10" ht="19.5" customHeight="1" x14ac:dyDescent="0.3">
      <c r="B11" s="2" t="s">
        <v>25</v>
      </c>
      <c r="C11" s="10" t="s">
        <v>20</v>
      </c>
      <c r="D11" s="12">
        <v>43952</v>
      </c>
      <c r="E11" s="29">
        <v>250000</v>
      </c>
      <c r="F11" s="20">
        <v>10000</v>
      </c>
      <c r="G11" s="26" t="s">
        <v>38</v>
      </c>
      <c r="H11" s="33" t="s">
        <v>13</v>
      </c>
      <c r="I11" s="34" t="str">
        <f t="shared" si="0"/>
        <v/>
      </c>
      <c r="J11" s="17" t="str">
        <f t="shared" si="1"/>
        <v>2년</v>
      </c>
    </row>
    <row r="12" spans="2:10" ht="19.5" customHeight="1" thickBot="1" x14ac:dyDescent="0.35">
      <c r="B12" s="9" t="s">
        <v>26</v>
      </c>
      <c r="C12" s="4" t="s">
        <v>21</v>
      </c>
      <c r="D12" s="13">
        <v>44411</v>
      </c>
      <c r="E12" s="30">
        <v>600000</v>
      </c>
      <c r="F12" s="21">
        <v>50000</v>
      </c>
      <c r="G12" s="27" t="s">
        <v>36</v>
      </c>
      <c r="H12" s="35" t="s">
        <v>13</v>
      </c>
      <c r="I12" s="36" t="str">
        <f t="shared" si="0"/>
        <v/>
      </c>
      <c r="J12" s="18" t="str">
        <f t="shared" si="1"/>
        <v>1년</v>
      </c>
    </row>
    <row r="13" spans="2:10" ht="19.5" customHeight="1" x14ac:dyDescent="0.3">
      <c r="B13" s="57" t="s">
        <v>42</v>
      </c>
      <c r="C13" s="58"/>
      <c r="D13" s="58"/>
      <c r="E13" s="19">
        <f>INDEX(B5:H12,MATCH("김상호",C5:C12,0),5)</f>
        <v>50000</v>
      </c>
      <c r="F13" s="59"/>
      <c r="G13" s="58" t="s">
        <v>39</v>
      </c>
      <c r="H13" s="58"/>
      <c r="I13" s="58"/>
      <c r="J13" s="60">
        <f>COUNTIF(기부방법,"휴대폰결제")</f>
        <v>3</v>
      </c>
    </row>
    <row r="14" spans="2:10" ht="19.5" customHeight="1" thickBot="1" x14ac:dyDescent="0.35">
      <c r="B14" s="61" t="s">
        <v>43</v>
      </c>
      <c r="C14" s="62"/>
      <c r="D14" s="62"/>
      <c r="E14" s="21">
        <f>DSUM(B4:H12,5,H4:H5)</f>
        <v>97000</v>
      </c>
      <c r="F14" s="63"/>
      <c r="G14" s="3" t="s">
        <v>4</v>
      </c>
      <c r="H14" s="4" t="s">
        <v>16</v>
      </c>
      <c r="I14" s="3" t="s">
        <v>12</v>
      </c>
      <c r="J14" s="24" t="str">
        <f>VLOOKUP(H14,$C$4:$H$12,5,0)</f>
        <v>자동이체</v>
      </c>
    </row>
    <row r="20" spans="2:5" x14ac:dyDescent="0.3">
      <c r="E20" s="23"/>
    </row>
    <row r="25" spans="2:5" ht="16.5" x14ac:dyDescent="0.3">
      <c r="B25"/>
      <c r="C25"/>
      <c r="D25"/>
    </row>
    <row r="26" spans="2:5" ht="16.5" x14ac:dyDescent="0.3">
      <c r="B26"/>
      <c r="C26"/>
      <c r="D26"/>
    </row>
    <row r="27" spans="2:5" ht="16.5" x14ac:dyDescent="0.3">
      <c r="B27"/>
      <c r="C27"/>
      <c r="D27"/>
    </row>
    <row r="28" spans="2:5" ht="16.5" x14ac:dyDescent="0.3">
      <c r="B28"/>
      <c r="C28"/>
      <c r="D28"/>
    </row>
    <row r="29" spans="2:5" ht="16.5" x14ac:dyDescent="0.3">
      <c r="B29"/>
      <c r="C29"/>
      <c r="D29"/>
    </row>
    <row r="30" spans="2:5" ht="16.5" x14ac:dyDescent="0.3">
      <c r="B30"/>
      <c r="C30"/>
      <c r="D30"/>
    </row>
    <row r="31" spans="2:5" ht="16.5" x14ac:dyDescent="0.3">
      <c r="B31"/>
      <c r="C31"/>
      <c r="D31"/>
    </row>
    <row r="32" spans="2:5" ht="16.5" x14ac:dyDescent="0.3">
      <c r="B32"/>
    </row>
    <row r="33" spans="2:2" ht="16.5" x14ac:dyDescent="0.3">
      <c r="B33"/>
    </row>
    <row r="34" spans="2:2" ht="16.5" x14ac:dyDescent="0.3">
      <c r="B34"/>
    </row>
    <row r="35" spans="2:2" ht="16.5" x14ac:dyDescent="0.3">
      <c r="B35"/>
    </row>
    <row r="36" spans="2:2" ht="16.5" x14ac:dyDescent="0.3">
      <c r="B36"/>
    </row>
    <row r="37" spans="2:2" ht="16.5" x14ac:dyDescent="0.3">
      <c r="B37"/>
    </row>
    <row r="38" spans="2:2" ht="16.5" x14ac:dyDescent="0.3">
      <c r="B38"/>
    </row>
    <row r="39" spans="2:2" ht="16.5" x14ac:dyDescent="0.3">
      <c r="B39"/>
    </row>
  </sheetData>
  <sortState ref="A5:J12">
    <sortCondition ref="A5:A12"/>
  </sortState>
  <mergeCells count="4">
    <mergeCell ref="B13:D13"/>
    <mergeCell ref="F13:F14"/>
    <mergeCell ref="G13:I13"/>
    <mergeCell ref="B14:D14"/>
  </mergeCells>
  <phoneticPr fontId="2" type="noConversion"/>
  <conditionalFormatting sqref="B5:J12">
    <cfRule type="expression" dxfId="11" priority="1">
      <formula>$E5&gt;=1000000</formula>
    </cfRule>
  </conditionalFormatting>
  <dataValidations disablePrompts="1"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C31" sqref="C31"/>
    </sheetView>
  </sheetViews>
  <sheetFormatPr defaultColWidth="9" defaultRowHeight="13.5" x14ac:dyDescent="0.3"/>
  <cols>
    <col min="1" max="1" width="1.625" style="1" customWidth="1"/>
    <col min="2" max="2" width="11.875" style="1" bestFit="1" customWidth="1"/>
    <col min="3" max="3" width="11.125" style="1" bestFit="1" customWidth="1"/>
    <col min="4" max="4" width="13.625" style="1" customWidth="1"/>
    <col min="5" max="5" width="13.75" style="1" customWidth="1"/>
    <col min="6" max="6" width="14.125" style="1" customWidth="1"/>
    <col min="7" max="8" width="11.625" style="1" customWidth="1"/>
    <col min="9" max="16384" width="9" style="1"/>
  </cols>
  <sheetData>
    <row r="1" spans="2:8" ht="14.25" thickBot="1" x14ac:dyDescent="0.35"/>
    <row r="2" spans="2:8" ht="27.75" thickBot="1" x14ac:dyDescent="0.35">
      <c r="B2" s="50" t="s">
        <v>45</v>
      </c>
      <c r="C2" s="5" t="s">
        <v>4</v>
      </c>
      <c r="D2" s="5" t="s">
        <v>34</v>
      </c>
      <c r="E2" s="6" t="s">
        <v>9</v>
      </c>
      <c r="F2" s="6" t="s">
        <v>44</v>
      </c>
      <c r="G2" s="6" t="s">
        <v>12</v>
      </c>
      <c r="H2" s="6" t="s">
        <v>10</v>
      </c>
    </row>
    <row r="3" spans="2:8" x14ac:dyDescent="0.3">
      <c r="B3" s="7" t="s">
        <v>32</v>
      </c>
      <c r="C3" s="8" t="s">
        <v>17</v>
      </c>
      <c r="D3" s="11">
        <v>43588</v>
      </c>
      <c r="E3" s="28">
        <v>720000</v>
      </c>
      <c r="F3" s="19">
        <v>20000</v>
      </c>
      <c r="G3" s="25" t="s">
        <v>37</v>
      </c>
      <c r="H3" s="31" t="s">
        <v>13</v>
      </c>
    </row>
    <row r="4" spans="2:8" x14ac:dyDescent="0.3">
      <c r="B4" s="2" t="s">
        <v>30</v>
      </c>
      <c r="C4" s="10" t="s">
        <v>19</v>
      </c>
      <c r="D4" s="12">
        <v>44398</v>
      </c>
      <c r="E4" s="29">
        <v>165000</v>
      </c>
      <c r="F4" s="20">
        <v>15000</v>
      </c>
      <c r="G4" s="26" t="s">
        <v>37</v>
      </c>
      <c r="H4" s="33" t="s">
        <v>14</v>
      </c>
    </row>
    <row r="5" spans="2:8" x14ac:dyDescent="0.3">
      <c r="B5" s="2" t="s">
        <v>28</v>
      </c>
      <c r="C5" s="10" t="s">
        <v>23</v>
      </c>
      <c r="D5" s="12">
        <v>43929</v>
      </c>
      <c r="E5" s="29">
        <v>238000</v>
      </c>
      <c r="F5" s="20">
        <v>17000</v>
      </c>
      <c r="G5" s="26" t="s">
        <v>38</v>
      </c>
      <c r="H5" s="33" t="s">
        <v>13</v>
      </c>
    </row>
    <row r="6" spans="2:8" x14ac:dyDescent="0.3">
      <c r="B6" s="2" t="s">
        <v>31</v>
      </c>
      <c r="C6" s="10" t="s">
        <v>18</v>
      </c>
      <c r="D6" s="12">
        <v>43981</v>
      </c>
      <c r="E6" s="29">
        <v>130000</v>
      </c>
      <c r="F6" s="20">
        <v>10000</v>
      </c>
      <c r="G6" s="26" t="s">
        <v>7</v>
      </c>
      <c r="H6" s="33" t="s">
        <v>14</v>
      </c>
    </row>
    <row r="7" spans="2:8" x14ac:dyDescent="0.3">
      <c r="B7" s="2" t="s">
        <v>27</v>
      </c>
      <c r="C7" s="10" t="s">
        <v>22</v>
      </c>
      <c r="D7" s="12">
        <v>43580</v>
      </c>
      <c r="E7" s="29">
        <v>1110000</v>
      </c>
      <c r="F7" s="20">
        <v>30000</v>
      </c>
      <c r="G7" s="26" t="s">
        <v>7</v>
      </c>
      <c r="H7" s="33" t="s">
        <v>14</v>
      </c>
    </row>
    <row r="8" spans="2:8" x14ac:dyDescent="0.3">
      <c r="B8" s="2" t="s">
        <v>24</v>
      </c>
      <c r="C8" s="10" t="s">
        <v>29</v>
      </c>
      <c r="D8" s="12">
        <v>43477</v>
      </c>
      <c r="E8" s="29">
        <v>1200000</v>
      </c>
      <c r="F8" s="20">
        <v>30000</v>
      </c>
      <c r="G8" s="26" t="s">
        <v>37</v>
      </c>
      <c r="H8" s="33" t="s">
        <v>14</v>
      </c>
    </row>
    <row r="9" spans="2:8" x14ac:dyDescent="0.3">
      <c r="B9" s="2" t="s">
        <v>25</v>
      </c>
      <c r="C9" s="10" t="s">
        <v>20</v>
      </c>
      <c r="D9" s="12">
        <v>43952</v>
      </c>
      <c r="E9" s="29">
        <v>250000</v>
      </c>
      <c r="F9" s="20">
        <v>10000</v>
      </c>
      <c r="G9" s="26" t="s">
        <v>38</v>
      </c>
      <c r="H9" s="33" t="s">
        <v>13</v>
      </c>
    </row>
    <row r="10" spans="2:8" ht="14.25" thickBot="1" x14ac:dyDescent="0.35">
      <c r="B10" s="9" t="s">
        <v>26</v>
      </c>
      <c r="C10" s="4" t="s">
        <v>21</v>
      </c>
      <c r="D10" s="13">
        <v>44411</v>
      </c>
      <c r="E10" s="30">
        <v>600000</v>
      </c>
      <c r="F10" s="21">
        <v>50000</v>
      </c>
      <c r="G10" s="27" t="s">
        <v>36</v>
      </c>
      <c r="H10" s="35" t="s">
        <v>13</v>
      </c>
    </row>
    <row r="13" spans="2:8" ht="14.25" thickBot="1" x14ac:dyDescent="0.35"/>
    <row r="14" spans="2:8" ht="27" x14ac:dyDescent="0.3">
      <c r="B14" s="6" t="s">
        <v>9</v>
      </c>
      <c r="C14" s="6" t="s">
        <v>12</v>
      </c>
    </row>
    <row r="15" spans="2:8" x14ac:dyDescent="0.3">
      <c r="B15" s="1" t="s">
        <v>40</v>
      </c>
    </row>
    <row r="16" spans="2:8" x14ac:dyDescent="0.3">
      <c r="C16" s="1" t="s">
        <v>38</v>
      </c>
    </row>
    <row r="18" spans="2:5" ht="27" x14ac:dyDescent="0.3">
      <c r="B18" s="42" t="s">
        <v>4</v>
      </c>
      <c r="C18" s="43" t="s">
        <v>9</v>
      </c>
      <c r="D18" s="43" t="s">
        <v>12</v>
      </c>
      <c r="E18" s="14" t="s">
        <v>10</v>
      </c>
    </row>
    <row r="19" spans="2:5" x14ac:dyDescent="0.3">
      <c r="B19" s="40" t="s">
        <v>19</v>
      </c>
      <c r="C19" s="38">
        <v>165000</v>
      </c>
      <c r="D19" s="39" t="s">
        <v>37</v>
      </c>
      <c r="E19" s="41" t="s">
        <v>14</v>
      </c>
    </row>
    <row r="20" spans="2:5" x14ac:dyDescent="0.3">
      <c r="B20" s="40" t="s">
        <v>23</v>
      </c>
      <c r="C20" s="38">
        <v>238000</v>
      </c>
      <c r="D20" s="39" t="s">
        <v>38</v>
      </c>
      <c r="E20" s="41" t="s">
        <v>13</v>
      </c>
    </row>
    <row r="21" spans="2:5" x14ac:dyDescent="0.3">
      <c r="B21" s="40" t="s">
        <v>18</v>
      </c>
      <c r="C21" s="38">
        <v>130000</v>
      </c>
      <c r="D21" s="39" t="s">
        <v>7</v>
      </c>
      <c r="E21" s="41" t="s">
        <v>14</v>
      </c>
    </row>
    <row r="22" spans="2:5" x14ac:dyDescent="0.3">
      <c r="B22" s="44" t="s">
        <v>20</v>
      </c>
      <c r="C22" s="45">
        <v>250000</v>
      </c>
      <c r="D22" s="46" t="s">
        <v>38</v>
      </c>
      <c r="E22" s="47" t="s">
        <v>13</v>
      </c>
    </row>
  </sheetData>
  <phoneticPr fontId="2" type="noConversion"/>
  <conditionalFormatting sqref="B3:H10">
    <cfRule type="expression" dxfId="10" priority="1">
      <formula>$E3&gt;=1000000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zoomScaleNormal="100" workbookViewId="0">
      <selection activeCell="E25" sqref="E25"/>
    </sheetView>
  </sheetViews>
  <sheetFormatPr defaultColWidth="9" defaultRowHeight="13.5" x14ac:dyDescent="0.3"/>
  <cols>
    <col min="1" max="1" width="1.625" style="1" customWidth="1"/>
    <col min="2" max="3" width="13.25" style="1" bestFit="1" customWidth="1"/>
    <col min="4" max="4" width="20.125" style="1" bestFit="1" customWidth="1"/>
    <col min="5" max="5" width="11.125" style="1" bestFit="1" customWidth="1"/>
    <col min="6" max="6" width="20.125" style="1" bestFit="1" customWidth="1"/>
    <col min="7" max="7" width="11.125" style="1" bestFit="1" customWidth="1"/>
    <col min="8" max="8" width="20.125" style="1" bestFit="1" customWidth="1"/>
    <col min="9" max="9" width="15.875" style="1" bestFit="1" customWidth="1"/>
    <col min="10" max="10" width="22.875" style="1" bestFit="1" customWidth="1"/>
    <col min="11" max="16384" width="9" style="1"/>
  </cols>
  <sheetData>
    <row r="1" spans="2:10" ht="19.5" customHeight="1" x14ac:dyDescent="0.3"/>
    <row r="2" spans="2:10" ht="19.5" customHeight="1" x14ac:dyDescent="0.3">
      <c r="B2" s="49"/>
      <c r="C2" s="15" t="s">
        <v>5</v>
      </c>
      <c r="D2" s="49"/>
      <c r="E2" s="49"/>
      <c r="F2" s="49"/>
      <c r="G2" s="49"/>
      <c r="H2" s="49"/>
      <c r="I2"/>
      <c r="J2"/>
    </row>
    <row r="3" spans="2:10" ht="19.5" customHeight="1" x14ac:dyDescent="0.3">
      <c r="B3" s="49"/>
      <c r="C3" s="51" t="s">
        <v>7</v>
      </c>
      <c r="D3" s="52"/>
      <c r="E3" s="51" t="s">
        <v>6</v>
      </c>
      <c r="F3" s="52"/>
      <c r="G3" s="51" t="s">
        <v>8</v>
      </c>
      <c r="H3" s="52"/>
      <c r="I3"/>
      <c r="J3"/>
    </row>
    <row r="4" spans="2:10" ht="19.5" customHeight="1" x14ac:dyDescent="0.3">
      <c r="B4" s="15" t="s">
        <v>33</v>
      </c>
      <c r="C4" s="48" t="s">
        <v>15</v>
      </c>
      <c r="D4" s="48" t="s">
        <v>46</v>
      </c>
      <c r="E4" s="48" t="s">
        <v>15</v>
      </c>
      <c r="F4" s="48" t="s">
        <v>46</v>
      </c>
      <c r="G4" s="48" t="s">
        <v>15</v>
      </c>
      <c r="H4" s="48" t="s">
        <v>46</v>
      </c>
      <c r="I4"/>
      <c r="J4"/>
    </row>
    <row r="5" spans="2:10" ht="19.5" customHeight="1" x14ac:dyDescent="0.3">
      <c r="B5" s="37" t="s">
        <v>1</v>
      </c>
      <c r="C5" s="22">
        <v>1</v>
      </c>
      <c r="D5" s="22">
        <v>1110000</v>
      </c>
      <c r="E5" s="22" t="s">
        <v>3</v>
      </c>
      <c r="F5" s="22" t="s">
        <v>3</v>
      </c>
      <c r="G5" s="22">
        <v>2</v>
      </c>
      <c r="H5" s="22">
        <v>960000</v>
      </c>
      <c r="I5"/>
      <c r="J5"/>
    </row>
    <row r="6" spans="2:10" ht="19.5" customHeight="1" x14ac:dyDescent="0.3">
      <c r="B6" s="37" t="s">
        <v>2</v>
      </c>
      <c r="C6" s="22">
        <v>1</v>
      </c>
      <c r="D6" s="22">
        <v>130000</v>
      </c>
      <c r="E6" s="22">
        <v>2</v>
      </c>
      <c r="F6" s="22">
        <v>244000</v>
      </c>
      <c r="G6" s="22" t="s">
        <v>3</v>
      </c>
      <c r="H6" s="22" t="s">
        <v>3</v>
      </c>
      <c r="I6"/>
      <c r="J6"/>
    </row>
    <row r="7" spans="2:10" ht="19.5" customHeight="1" x14ac:dyDescent="0.3">
      <c r="B7" s="37" t="s">
        <v>41</v>
      </c>
      <c r="C7" s="22">
        <v>1</v>
      </c>
      <c r="D7" s="22">
        <v>600000</v>
      </c>
      <c r="E7" s="22" t="s">
        <v>3</v>
      </c>
      <c r="F7" s="22" t="s">
        <v>3</v>
      </c>
      <c r="G7" s="22">
        <v>1</v>
      </c>
      <c r="H7" s="22">
        <v>165000</v>
      </c>
      <c r="I7"/>
      <c r="J7"/>
    </row>
    <row r="8" spans="2:10" ht="19.5" customHeight="1" x14ac:dyDescent="0.3">
      <c r="B8" s="37" t="s">
        <v>0</v>
      </c>
      <c r="C8" s="22">
        <v>3</v>
      </c>
      <c r="D8" s="22">
        <v>613333.33333333337</v>
      </c>
      <c r="E8" s="22">
        <v>2</v>
      </c>
      <c r="F8" s="22">
        <v>244000</v>
      </c>
      <c r="G8" s="22">
        <v>3</v>
      </c>
      <c r="H8" s="22">
        <v>695000</v>
      </c>
      <c r="I8"/>
      <c r="J8"/>
    </row>
    <row r="9" spans="2:10" ht="16.5" x14ac:dyDescent="0.3">
      <c r="B9"/>
      <c r="C9"/>
      <c r="D9"/>
    </row>
    <row r="10" spans="2:10" ht="16.5" x14ac:dyDescent="0.3">
      <c r="B10"/>
      <c r="C10"/>
      <c r="D10"/>
    </row>
    <row r="11" spans="2:10" ht="16.5" x14ac:dyDescent="0.3">
      <c r="B11"/>
      <c r="C11"/>
      <c r="D11"/>
    </row>
    <row r="12" spans="2:10" ht="16.5" x14ac:dyDescent="0.3">
      <c r="B12"/>
      <c r="C12"/>
      <c r="D12"/>
    </row>
    <row r="13" spans="2:10" ht="16.5" x14ac:dyDescent="0.3">
      <c r="B13"/>
      <c r="C13"/>
      <c r="D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기부방법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aso404</cp:lastModifiedBy>
  <dcterms:created xsi:type="dcterms:W3CDTF">2019-10-10T06:12:49Z</dcterms:created>
  <dcterms:modified xsi:type="dcterms:W3CDTF">2022-11-14T06:40:54Z</dcterms:modified>
</cp:coreProperties>
</file>