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o404\Downloads\2023 이공자 ITQ 엑셀 2016_학습 자료\채점프로그램_20220801\소스 및 정답파일\출제예상 모의고사\"/>
    </mc:Choice>
  </mc:AlternateContent>
  <bookViews>
    <workbookView xWindow="0" yWindow="0" windowWidth="28800" windowHeight="12255"/>
  </bookViews>
  <sheets>
    <sheet name="제1작업" sheetId="1" r:id="rId1"/>
    <sheet name="제2작업" sheetId="3" r:id="rId2"/>
    <sheet name="제3작업" sheetId="2" r:id="rId3"/>
    <sheet name="제4작업" sheetId="9" r:id="rId4"/>
  </sheets>
  <definedNames>
    <definedName name="_xlnm._FilterDatabase" localSheetId="1" hidden="1">제2작업!$B$2:$H$10</definedName>
    <definedName name="_xlnm.Criteria" localSheetId="1">제2작업!$B$13:$C$14</definedName>
    <definedName name="_xlnm.Extract" localSheetId="1">제2작업!$B$18:$H$18</definedName>
    <definedName name="보증금">제1작업!$G$5:$G$12</definedName>
  </definedName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E14" i="1"/>
  <c r="E13" i="1"/>
  <c r="J6" i="1"/>
  <c r="J7" i="1"/>
  <c r="J8" i="1"/>
  <c r="J9" i="1"/>
  <c r="J10" i="1"/>
  <c r="J11" i="1"/>
  <c r="J12" i="1"/>
  <c r="J5" i="1"/>
  <c r="I5" i="1"/>
  <c r="I6" i="1"/>
  <c r="I7" i="1"/>
  <c r="I8" i="1"/>
  <c r="I9" i="1"/>
  <c r="I10" i="1"/>
  <c r="I11" i="1"/>
  <c r="I12" i="1"/>
  <c r="J14" i="1" l="1"/>
</calcChain>
</file>

<file path=xl/sharedStrings.xml><?xml version="1.0" encoding="utf-8"?>
<sst xmlns="http://schemas.openxmlformats.org/spreadsheetml/2006/main" count="97" uniqueCount="34">
  <si>
    <t>업체명</t>
  </si>
  <si>
    <t>업종</t>
  </si>
  <si>
    <t>입주층</t>
  </si>
  <si>
    <t>입주일</t>
  </si>
  <si>
    <t>보증금</t>
  </si>
  <si>
    <t>월 임대료</t>
  </si>
  <si>
    <t>순위</t>
  </si>
  <si>
    <t>비고</t>
  </si>
  <si>
    <t>무림</t>
  </si>
  <si>
    <t>제조</t>
  </si>
  <si>
    <t>만도</t>
  </si>
  <si>
    <t>A&amp;T</t>
  </si>
  <si>
    <t>IT</t>
  </si>
  <si>
    <t>대우</t>
  </si>
  <si>
    <t>서비스</t>
  </si>
  <si>
    <t>M&amp;T</t>
  </si>
  <si>
    <t>SK&amp;T</t>
  </si>
  <si>
    <t>삼성</t>
  </si>
  <si>
    <t>C&amp;C</t>
  </si>
  <si>
    <t>2016년 이후 입주한 보증금의 평균</t>
  </si>
  <si>
    <t>세 번째로 비싼 월 임대료</t>
  </si>
  <si>
    <t>제조 업종의 월 임대료 평균</t>
  </si>
  <si>
    <t>계약기간</t>
  </si>
  <si>
    <t>계약기간
(단위:년)</t>
    <phoneticPr fontId="1" type="noConversion"/>
  </si>
  <si>
    <t>IT</t>
    <phoneticPr fontId="1" type="noConversion"/>
  </si>
  <si>
    <t>&lt;=900000</t>
    <phoneticPr fontId="1" type="noConversion"/>
  </si>
  <si>
    <t>총합계</t>
  </si>
  <si>
    <t>2015년</t>
  </si>
  <si>
    <t>2016년</t>
  </si>
  <si>
    <t>2017년</t>
  </si>
  <si>
    <t>2018년</t>
  </si>
  <si>
    <t>개수 : 업체명</t>
  </si>
  <si>
    <t>평균 : 보증금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</si>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</sst>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&quot;층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</cellStyleXfs>
  <cellXfs count="7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42" fontId="3" fillId="0" borderId="1" xfId="0" applyNumberFormat="1" applyFont="1" applyBorder="1" applyAlignment="1">
      <alignment horizontal="right" vertical="center"/>
    </xf>
    <xf numFmtId="41" fontId="3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6" fontId="3" fillId="0" borderId="14" xfId="0" applyNumberFormat="1" applyFont="1" applyBorder="1" applyAlignment="1">
      <alignment horizontal="right" vertical="center"/>
    </xf>
    <xf numFmtId="14" fontId="3" fillId="0" borderId="14" xfId="0" applyNumberFormat="1" applyFont="1" applyBorder="1" applyAlignment="1">
      <alignment horizontal="center" vertical="center"/>
    </xf>
    <xf numFmtId="41" fontId="3" fillId="0" borderId="14" xfId="0" applyNumberFormat="1" applyFont="1" applyBorder="1" applyAlignment="1">
      <alignment horizontal="right" vertical="center"/>
    </xf>
    <xf numFmtId="42" fontId="3" fillId="0" borderId="14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right" vertical="center"/>
    </xf>
    <xf numFmtId="14" fontId="3" fillId="0" borderId="10" xfId="0" applyNumberFormat="1" applyFont="1" applyBorder="1" applyAlignment="1">
      <alignment horizontal="center" vertical="center"/>
    </xf>
    <xf numFmtId="41" fontId="3" fillId="0" borderId="10" xfId="0" applyNumberFormat="1" applyFont="1" applyBorder="1" applyAlignment="1">
      <alignment horizontal="right" vertical="center"/>
    </xf>
    <xf numFmtId="42" fontId="3" fillId="0" borderId="10" xfId="0" applyNumberFormat="1" applyFont="1" applyBorder="1" applyAlignment="1">
      <alignment horizontal="right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right" vertical="center"/>
    </xf>
    <xf numFmtId="14" fontId="3" fillId="0" borderId="1" xfId="0" applyNumberFormat="1" applyFont="1" applyFill="1" applyBorder="1" applyAlignment="1">
      <alignment horizontal="center" vertical="center"/>
    </xf>
    <xf numFmtId="41" fontId="3" fillId="0" borderId="1" xfId="0" applyNumberFormat="1" applyFont="1" applyFill="1" applyBorder="1" applyAlignment="1">
      <alignment horizontal="right" vertical="center"/>
    </xf>
    <xf numFmtId="42" fontId="3" fillId="0" borderId="1" xfId="0" applyNumberFormat="1" applyFont="1" applyFill="1" applyBorder="1" applyAlignment="1">
      <alignment horizontal="right" vertical="center"/>
    </xf>
    <xf numFmtId="0" fontId="3" fillId="0" borderId="18" xfId="0" applyFont="1" applyFill="1" applyBorder="1" applyAlignment="1">
      <alignment horizontal="center" vertical="center"/>
    </xf>
    <xf numFmtId="42" fontId="3" fillId="0" borderId="19" xfId="0" applyNumberFormat="1" applyFont="1" applyFill="1" applyBorder="1" applyAlignment="1">
      <alignment horizontal="right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176" fontId="3" fillId="0" borderId="14" xfId="0" applyNumberFormat="1" applyFont="1" applyFill="1" applyBorder="1" applyAlignment="1">
      <alignment horizontal="right" vertical="center"/>
    </xf>
    <xf numFmtId="14" fontId="3" fillId="0" borderId="14" xfId="0" applyNumberFormat="1" applyFont="1" applyFill="1" applyBorder="1" applyAlignment="1">
      <alignment horizontal="center" vertical="center"/>
    </xf>
    <xf numFmtId="41" fontId="3" fillId="0" borderId="14" xfId="0" applyNumberFormat="1" applyFont="1" applyFill="1" applyBorder="1" applyAlignment="1">
      <alignment horizontal="right" vertical="center"/>
    </xf>
    <xf numFmtId="42" fontId="3" fillId="0" borderId="14" xfId="0" applyNumberFormat="1" applyFont="1" applyFill="1" applyBorder="1" applyAlignment="1">
      <alignment horizontal="right" vertical="center"/>
    </xf>
    <xf numFmtId="42" fontId="3" fillId="0" borderId="24" xfId="0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176" fontId="3" fillId="0" borderId="3" xfId="0" applyNumberFormat="1" applyFont="1" applyBorder="1" applyAlignment="1">
      <alignment horizontal="right" vertical="center"/>
    </xf>
    <xf numFmtId="14" fontId="3" fillId="0" borderId="3" xfId="0" applyNumberFormat="1" applyFont="1" applyBorder="1" applyAlignment="1">
      <alignment horizontal="center" vertical="center"/>
    </xf>
    <xf numFmtId="41" fontId="3" fillId="0" borderId="3" xfId="0" applyNumberFormat="1" applyFont="1" applyBorder="1" applyAlignment="1">
      <alignment horizontal="right" vertical="center"/>
    </xf>
    <xf numFmtId="42" fontId="3" fillId="0" borderId="3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right" vertical="center"/>
    </xf>
    <xf numFmtId="14" fontId="3" fillId="0" borderId="7" xfId="0" applyNumberFormat="1" applyFont="1" applyBorder="1" applyAlignment="1">
      <alignment horizontal="center" vertical="center"/>
    </xf>
    <xf numFmtId="41" fontId="3" fillId="0" borderId="7" xfId="0" applyNumberFormat="1" applyFont="1" applyBorder="1" applyAlignment="1">
      <alignment horizontal="right" vertical="center"/>
    </xf>
    <xf numFmtId="42" fontId="3" fillId="0" borderId="7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5">
    <cellStyle name="백분율 2" xfId="2"/>
    <cellStyle name="쉼표 [0] 2" xfId="3"/>
    <cellStyle name="통화 [0] 2" xfId="4"/>
    <cellStyle name="표준" xfId="0" builtinId="0"/>
    <cellStyle name="표준 2" xfId="1"/>
  </cellStyles>
  <dxfs count="16"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32" formatCode="_-&quot;₩&quot;* #,##0_-;\-&quot;₩&quot;* #,##0_-;_-&quot;₩&quot;* &quot;-&quot;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32" formatCode="_-&quot;₩&quot;* #,##0_-;\-&quot;₩&quot;* #,##0_-;_-&quot;₩&quot;* &quot;-&quot;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0&quot;층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r>
              <a:rPr lang="ko-KR" altLang="en-US" sz="2000" b="1">
                <a:latin typeface="돋움" panose="020B0600000101010101" pitchFamily="50" charset="-127"/>
                <a:ea typeface="돋움" panose="020B0600000101010101" pitchFamily="50" charset="-127"/>
              </a:rPr>
              <a:t>제조</a:t>
            </a:r>
            <a:r>
              <a:rPr lang="en-US" altLang="ko-KR" sz="2000" b="1">
                <a:latin typeface="돋움" panose="020B0600000101010101" pitchFamily="50" charset="-127"/>
                <a:ea typeface="돋움" panose="020B0600000101010101" pitchFamily="50" charset="-127"/>
              </a:rPr>
              <a:t>/</a:t>
            </a:r>
            <a:r>
              <a:rPr lang="ko-KR" altLang="en-US" sz="2000" b="1">
                <a:latin typeface="돋움" panose="020B0600000101010101" pitchFamily="50" charset="-127"/>
                <a:ea typeface="돋움" panose="020B0600000101010101" pitchFamily="50" charset="-127"/>
              </a:rPr>
              <a:t>서비스 업종 계약기간 및 월 임대료</a:t>
            </a:r>
            <a:endParaRPr lang="ko-KR" sz="2000" b="1">
              <a:latin typeface="돋움" panose="020B0600000101010101" pitchFamily="50" charset="-127"/>
              <a:ea typeface="돋움" panose="020B0600000101010101" pitchFamily="50" charset="-127"/>
            </a:endParaRPr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돋움" panose="020B0600000101010101" pitchFamily="50" charset="-127"/>
              <a:ea typeface="돋움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월 임대료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(제1작업!$B$5:$B$6,제1작업!$B$8,제1작업!$B$11)</c:f>
              <c:strCache>
                <c:ptCount val="4"/>
                <c:pt idx="0">
                  <c:v>무림</c:v>
                </c:pt>
                <c:pt idx="1">
                  <c:v>만도</c:v>
                </c:pt>
                <c:pt idx="2">
                  <c:v>대우</c:v>
                </c:pt>
                <c:pt idx="3">
                  <c:v>삼성</c:v>
                </c:pt>
              </c:strCache>
            </c:strRef>
          </c:cat>
          <c:val>
            <c:numRef>
              <c:f>(제1작업!$H$5:$H$6,제1작업!$H$8,제1작업!$H$11)</c:f>
              <c:numCache>
                <c:formatCode>_("₩"* #,##0_);_("₩"* \(#,##0\);_("₩"* "-"_);_(@_)</c:formatCode>
                <c:ptCount val="4"/>
                <c:pt idx="0">
                  <c:v>850000</c:v>
                </c:pt>
                <c:pt idx="1">
                  <c:v>1500000</c:v>
                </c:pt>
                <c:pt idx="2">
                  <c:v>1600000</c:v>
                </c:pt>
                <c:pt idx="3">
                  <c:v>1350000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4-4BE4-B207-D3D8B949A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29412960"/>
        <c:axId val="129416288"/>
      </c:barChart>
      <c:lineChart>
        <c:grouping val="standard"/>
        <c:varyColors val="0"/>
        <c:ser>
          <c:idx val="0"/>
          <c:order val="0"/>
          <c:tx>
            <c:v>계약기간(단위:년)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3F4-4BE4-B207-D3D8B949AF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(제1작업!$B$5:$B$6,제1작업!$B$8,제1작업!$B$11)</c:f>
              <c:strCache>
                <c:ptCount val="4"/>
                <c:pt idx="0">
                  <c:v>무림</c:v>
                </c:pt>
                <c:pt idx="1">
                  <c:v>만도</c:v>
                </c:pt>
                <c:pt idx="2">
                  <c:v>대우</c:v>
                </c:pt>
                <c:pt idx="3">
                  <c:v>삼성</c:v>
                </c:pt>
              </c:strCache>
            </c:strRef>
          </c:cat>
          <c:val>
            <c:numRef>
              <c:f>(제1작업!$F$5:$F$6,제1작업!$F$8,제1작업!$F$11)</c:f>
              <c:numCache>
                <c:formatCode>_(* #,##0_);_(* \(#,##0\);_(* "-"_);_(@_)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4-4BE4-B207-D3D8B949A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641264"/>
        <c:axId val="447648752"/>
      </c:lineChart>
      <c:catAx>
        <c:axId val="12941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29416288"/>
        <c:crosses val="autoZero"/>
        <c:auto val="1"/>
        <c:lblAlgn val="ctr"/>
        <c:lblOffset val="100"/>
        <c:noMultiLvlLbl val="0"/>
      </c:catAx>
      <c:valAx>
        <c:axId val="1294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_(&quot;₩&quot;* #,##0_);_(&quot;₩&quot;* \(#,##0\);_(&quot;₩&quot;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29412960"/>
        <c:crosses val="autoZero"/>
        <c:crossBetween val="between"/>
      </c:valAx>
      <c:valAx>
        <c:axId val="447648752"/>
        <c:scaling>
          <c:orientation val="minMax"/>
          <c:max val="5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47641264"/>
        <c:crosses val="max"/>
        <c:crossBetween val="between"/>
        <c:majorUnit val="1"/>
      </c:valAx>
      <c:catAx>
        <c:axId val="447641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764875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76200</xdr:rowOff>
    </xdr:from>
    <xdr:to>
      <xdr:col>6</xdr:col>
      <xdr:colOff>857250</xdr:colOff>
      <xdr:row>2</xdr:row>
      <xdr:rowOff>238125</xdr:rowOff>
    </xdr:to>
    <xdr:sp macro="" textlink="">
      <xdr:nvSpPr>
        <xdr:cNvPr id="2" name="한쪽 모서리가 잘린 사각형 1"/>
        <xdr:cNvSpPr/>
      </xdr:nvSpPr>
      <xdr:spPr>
        <a:xfrm>
          <a:off x="133350" y="76200"/>
          <a:ext cx="5086350" cy="790575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2020 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임대 계약 현황</a:t>
          </a:r>
        </a:p>
      </xdr:txBody>
    </xdr:sp>
    <xdr:clientData/>
  </xdr:twoCellAnchor>
  <xdr:twoCellAnchor editAs="oneCell">
    <xdr:from>
      <xdr:col>7</xdr:col>
      <xdr:colOff>304800</xdr:colOff>
      <xdr:row>0</xdr:row>
      <xdr:rowOff>57150</xdr:rowOff>
    </xdr:from>
    <xdr:to>
      <xdr:col>10</xdr:col>
      <xdr:colOff>22227</xdr:colOff>
      <xdr:row>2</xdr:row>
      <xdr:rowOff>257175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7150"/>
          <a:ext cx="2651127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0.37248</cdr:x>
      <cdr:y>0.11425</cdr:y>
    </cdr:from>
    <cdr:to>
      <cdr:x>0.52433</cdr:x>
      <cdr:y>0.20154</cdr:y>
    </cdr:to>
    <cdr:sp macro="" textlink="">
      <cdr:nvSpPr>
        <cdr:cNvPr id="2" name="타원형 설명선 1"/>
        <cdr:cNvSpPr/>
      </cdr:nvSpPr>
      <cdr:spPr>
        <a:xfrm xmlns:a="http://schemas.openxmlformats.org/drawingml/2006/main">
          <a:off x="3466475" y="694857"/>
          <a:ext cx="1413135" cy="530901"/>
        </a:xfrm>
        <a:prstGeom xmlns:a="http://schemas.openxmlformats.org/drawingml/2006/main" prst="wedgeEllipseCallout">
          <a:avLst>
            <a:gd name="adj1" fmla="val 77390"/>
            <a:gd name="adj2" fmla="val 34868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최대 임대료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4.611498726852" createdVersion="6" refreshedVersion="6" minRefreshableVersion="3" recordCount="8">
  <cacheSource type="worksheet">
    <worksheetSource ref="B4:H12" sheet="제1작업"/>
  </cacheSource>
  <cacheFields count="7">
    <cacheField name="업체명" numFmtId="0">
      <sharedItems/>
    </cacheField>
    <cacheField name="업종" numFmtId="0">
      <sharedItems count="3">
        <s v="제조"/>
        <s v="IT"/>
        <s v="서비스"/>
      </sharedItems>
    </cacheField>
    <cacheField name="입주층" numFmtId="176">
      <sharedItems containsSemiMixedTypes="0" containsString="0" containsNumber="1" containsInteger="1" minValue="1" maxValue="7"/>
    </cacheField>
    <cacheField name="입주일" numFmtId="14">
      <sharedItems containsSemiMixedTypes="0" containsNonDate="0" containsDate="1" containsString="0" minDate="2015-03-28T00:00:00" maxDate="2018-12-03T00:00:00" count="8">
        <d v="2015-10-21T00:00:00"/>
        <d v="2015-03-28T00:00:00"/>
        <d v="2017-10-21T00:00:00"/>
        <d v="2016-07-11T00:00:00"/>
        <d v="2015-10-02T00:00:00"/>
        <d v="2018-12-02T00:00:00"/>
        <d v="2016-07-19T00:00:00"/>
        <d v="2016-07-20T00:00:00"/>
      </sharedItems>
      <fieldGroup base="3">
        <rangePr groupBy="years" startDate="2015-03-28T00:00:00" endDate="2018-12-03T00:00:00"/>
        <groupItems count="6">
          <s v="&lt;2015-03-28"/>
          <s v="2015년"/>
          <s v="2016년"/>
          <s v="2017년"/>
          <s v="2018년"/>
          <s v="&gt;2018-12-03"/>
        </groupItems>
      </fieldGroup>
    </cacheField>
    <cacheField name="계약기간_x000a_(단위:년)" numFmtId="41">
      <sharedItems containsSemiMixedTypes="0" containsString="0" containsNumber="1" containsInteger="1" minValue="3" maxValue="4"/>
    </cacheField>
    <cacheField name="보증금" numFmtId="42">
      <sharedItems containsSemiMixedTypes="0" containsString="0" containsNumber="1" containsInteger="1" minValue="40000000" maxValue="95000000"/>
    </cacheField>
    <cacheField name="월 임대료" numFmtId="42">
      <sharedItems containsSemiMixedTypes="0" containsString="0" containsNumber="1" containsInteger="1" minValue="750000" maxValue="29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무림"/>
    <x v="0"/>
    <n v="3"/>
    <x v="0"/>
    <n v="3"/>
    <n v="40000000"/>
    <n v="850000"/>
  </r>
  <r>
    <s v="만도"/>
    <x v="0"/>
    <n v="5"/>
    <x v="1"/>
    <n v="3"/>
    <n v="60000000"/>
    <n v="1500000"/>
  </r>
  <r>
    <s v="A&amp;T"/>
    <x v="1"/>
    <n v="7"/>
    <x v="2"/>
    <n v="3"/>
    <n v="95000000"/>
    <n v="2900000"/>
  </r>
  <r>
    <s v="대우"/>
    <x v="2"/>
    <n v="1"/>
    <x v="3"/>
    <n v="3"/>
    <n v="70000000"/>
    <n v="1600000"/>
  </r>
  <r>
    <s v="M&amp;T"/>
    <x v="1"/>
    <n v="2"/>
    <x v="4"/>
    <n v="3"/>
    <n v="45000000"/>
    <n v="750000"/>
  </r>
  <r>
    <s v="SK&amp;T"/>
    <x v="1"/>
    <n v="6"/>
    <x v="5"/>
    <n v="4"/>
    <n v="50000000"/>
    <n v="900000"/>
  </r>
  <r>
    <s v="삼성"/>
    <x v="2"/>
    <n v="2"/>
    <x v="6"/>
    <n v="4"/>
    <n v="45000000"/>
    <n v="1350000"/>
  </r>
  <r>
    <s v="C&amp;C"/>
    <x v="1"/>
    <n v="4"/>
    <x v="7"/>
    <n v="4"/>
    <n v="80000000"/>
    <n v="2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입주일" colHeaderCaption="업종">
  <location ref="B2:H9" firstHeaderRow="1" firstDataRow="3" firstDataCol="1"/>
  <pivotFields count="7">
    <pivotField dataField="1" showAll="0"/>
    <pivotField axis="axisCol" showAll="0">
      <items count="4">
        <item x="1"/>
        <item x="0"/>
        <item x="2"/>
        <item t="default"/>
      </items>
    </pivotField>
    <pivotField numFmtId="176"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41" showAll="0"/>
    <pivotField dataField="1" numFmtId="42" showAll="0"/>
    <pivotField numFmtId="42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업체명" fld="0" subtotal="count" baseField="0" baseItem="0"/>
    <dataField name="평균 : 보증금" fld="5" subtotal="average" baseField="3" baseItem="3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0" totalsRowShown="0" headerRowDxfId="13" dataDxfId="11" headerRowBorderDxfId="12" tableBorderDxfId="10" totalsRowBorderDxfId="9">
  <autoFilter ref="B18:H20"/>
  <tableColumns count="7">
    <tableColumn id="1" name="업체명" dataDxfId="8"/>
    <tableColumn id="2" name="업종" dataDxfId="7"/>
    <tableColumn id="3" name="입주층" dataDxfId="6"/>
    <tableColumn id="4" name="입주일" dataDxfId="5"/>
    <tableColumn id="5" name="계약기간_x000a_(단위:년)" dataDxfId="4"/>
    <tableColumn id="6" name="보증금" dataDxfId="3"/>
    <tableColumn id="7" name="월 임대료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N21" sqref="N21"/>
    </sheetView>
  </sheetViews>
  <sheetFormatPr defaultRowHeight="13.5" x14ac:dyDescent="0.3"/>
  <cols>
    <col min="1" max="1" width="1.625" style="1" customWidth="1"/>
    <col min="2" max="4" width="10.625" style="1" customWidth="1"/>
    <col min="5" max="5" width="13.125" style="1" customWidth="1"/>
    <col min="6" max="6" width="10.625" style="1" customWidth="1"/>
    <col min="7" max="8" width="17.625" style="1" customWidth="1"/>
    <col min="9" max="9" width="10.25" style="1" customWidth="1"/>
    <col min="10" max="10" width="10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23" t="s">
        <v>0</v>
      </c>
      <c r="C4" s="24" t="s">
        <v>1</v>
      </c>
      <c r="D4" s="24" t="s">
        <v>2</v>
      </c>
      <c r="E4" s="24" t="s">
        <v>3</v>
      </c>
      <c r="F4" s="25" t="s">
        <v>23</v>
      </c>
      <c r="G4" s="24" t="s">
        <v>4</v>
      </c>
      <c r="H4" s="24" t="s">
        <v>5</v>
      </c>
      <c r="I4" s="24" t="s">
        <v>6</v>
      </c>
      <c r="J4" s="26" t="s">
        <v>7</v>
      </c>
    </row>
    <row r="5" spans="2:10" ht="21.95" customHeight="1" x14ac:dyDescent="0.3">
      <c r="B5" s="61" t="s">
        <v>8</v>
      </c>
      <c r="C5" s="62" t="s">
        <v>9</v>
      </c>
      <c r="D5" s="50">
        <v>3</v>
      </c>
      <c r="E5" s="51">
        <v>42298</v>
      </c>
      <c r="F5" s="52">
        <v>3</v>
      </c>
      <c r="G5" s="53">
        <v>40000000</v>
      </c>
      <c r="H5" s="53">
        <v>850000</v>
      </c>
      <c r="I5" s="62" t="str">
        <f>_xlfn.RANK.EQ(E5,$E$5:$E$12,1)&amp;"위"</f>
        <v>3위</v>
      </c>
      <c r="J5" s="4" t="str">
        <f>IF(YEAR(E5)+F5&lt;2020,"재계약","")</f>
        <v>재계약</v>
      </c>
    </row>
    <row r="6" spans="2:10" ht="21.95" customHeight="1" x14ac:dyDescent="0.3">
      <c r="B6" s="5" t="s">
        <v>10</v>
      </c>
      <c r="C6" s="3" t="s">
        <v>9</v>
      </c>
      <c r="D6" s="11">
        <v>5</v>
      </c>
      <c r="E6" s="2">
        <v>42091</v>
      </c>
      <c r="F6" s="10">
        <v>3</v>
      </c>
      <c r="G6" s="9">
        <v>60000000</v>
      </c>
      <c r="H6" s="9">
        <v>1500000</v>
      </c>
      <c r="I6" s="3" t="str">
        <f t="shared" ref="I6:I12" si="0">_xlfn.RANK.EQ(E6,$E$5:$E$12,1)&amp;"위"</f>
        <v>1위</v>
      </c>
      <c r="J6" s="54" t="str">
        <f t="shared" ref="J6:J12" si="1">IF(YEAR(E6)+F6&lt;2020,"재계약","")</f>
        <v>재계약</v>
      </c>
    </row>
    <row r="7" spans="2:10" ht="21.95" customHeight="1" x14ac:dyDescent="0.3">
      <c r="B7" s="5" t="s">
        <v>11</v>
      </c>
      <c r="C7" s="3" t="s">
        <v>12</v>
      </c>
      <c r="D7" s="11">
        <v>7</v>
      </c>
      <c r="E7" s="2">
        <v>43029</v>
      </c>
      <c r="F7" s="10">
        <v>3</v>
      </c>
      <c r="G7" s="9">
        <v>95000000</v>
      </c>
      <c r="H7" s="9">
        <v>2900000</v>
      </c>
      <c r="I7" s="3" t="str">
        <f t="shared" si="0"/>
        <v>7위</v>
      </c>
      <c r="J7" s="54" t="str">
        <f t="shared" si="1"/>
        <v/>
      </c>
    </row>
    <row r="8" spans="2:10" ht="21.95" customHeight="1" x14ac:dyDescent="0.3">
      <c r="B8" s="5" t="s">
        <v>13</v>
      </c>
      <c r="C8" s="3" t="s">
        <v>14</v>
      </c>
      <c r="D8" s="11">
        <v>1</v>
      </c>
      <c r="E8" s="2">
        <v>42562</v>
      </c>
      <c r="F8" s="10">
        <v>3</v>
      </c>
      <c r="G8" s="9">
        <v>70000000</v>
      </c>
      <c r="H8" s="9">
        <v>1600000</v>
      </c>
      <c r="I8" s="3" t="str">
        <f t="shared" si="0"/>
        <v>4위</v>
      </c>
      <c r="J8" s="54" t="str">
        <f t="shared" si="1"/>
        <v>재계약</v>
      </c>
    </row>
    <row r="9" spans="2:10" ht="21.95" customHeight="1" x14ac:dyDescent="0.3">
      <c r="B9" s="5" t="s">
        <v>15</v>
      </c>
      <c r="C9" s="3" t="s">
        <v>12</v>
      </c>
      <c r="D9" s="11">
        <v>2</v>
      </c>
      <c r="E9" s="2">
        <v>42279</v>
      </c>
      <c r="F9" s="10">
        <v>3</v>
      </c>
      <c r="G9" s="9">
        <v>45000000</v>
      </c>
      <c r="H9" s="9">
        <v>750000</v>
      </c>
      <c r="I9" s="3" t="str">
        <f t="shared" si="0"/>
        <v>2위</v>
      </c>
      <c r="J9" s="54" t="str">
        <f t="shared" si="1"/>
        <v>재계약</v>
      </c>
    </row>
    <row r="10" spans="2:10" ht="21.95" customHeight="1" x14ac:dyDescent="0.3">
      <c r="B10" s="5" t="s">
        <v>16</v>
      </c>
      <c r="C10" s="3" t="s">
        <v>12</v>
      </c>
      <c r="D10" s="11">
        <v>6</v>
      </c>
      <c r="E10" s="2">
        <v>43436</v>
      </c>
      <c r="F10" s="10">
        <v>4</v>
      </c>
      <c r="G10" s="9">
        <v>50000000</v>
      </c>
      <c r="H10" s="9">
        <v>900000</v>
      </c>
      <c r="I10" s="3" t="str">
        <f t="shared" si="0"/>
        <v>8위</v>
      </c>
      <c r="J10" s="54" t="str">
        <f t="shared" si="1"/>
        <v/>
      </c>
    </row>
    <row r="11" spans="2:10" ht="21.95" customHeight="1" x14ac:dyDescent="0.3">
      <c r="B11" s="5" t="s">
        <v>17</v>
      </c>
      <c r="C11" s="3" t="s">
        <v>14</v>
      </c>
      <c r="D11" s="11">
        <v>2</v>
      </c>
      <c r="E11" s="2">
        <v>42570</v>
      </c>
      <c r="F11" s="10">
        <v>4</v>
      </c>
      <c r="G11" s="9">
        <v>45000000</v>
      </c>
      <c r="H11" s="9">
        <v>1350000</v>
      </c>
      <c r="I11" s="3" t="str">
        <f t="shared" si="0"/>
        <v>5위</v>
      </c>
      <c r="J11" s="54" t="str">
        <f t="shared" si="1"/>
        <v/>
      </c>
    </row>
    <row r="12" spans="2:10" ht="21.95" customHeight="1" thickBot="1" x14ac:dyDescent="0.35">
      <c r="B12" s="59" t="s">
        <v>18</v>
      </c>
      <c r="C12" s="60" t="s">
        <v>12</v>
      </c>
      <c r="D12" s="55">
        <v>4</v>
      </c>
      <c r="E12" s="56">
        <v>42571</v>
      </c>
      <c r="F12" s="57">
        <v>4</v>
      </c>
      <c r="G12" s="58">
        <v>80000000</v>
      </c>
      <c r="H12" s="58">
        <v>2500000</v>
      </c>
      <c r="I12" s="60" t="str">
        <f t="shared" si="0"/>
        <v>6위</v>
      </c>
      <c r="J12" s="6" t="str">
        <f t="shared" si="1"/>
        <v/>
      </c>
    </row>
    <row r="13" spans="2:10" ht="21.95" customHeight="1" x14ac:dyDescent="0.3">
      <c r="B13" s="65" t="s">
        <v>19</v>
      </c>
      <c r="C13" s="66"/>
      <c r="D13" s="66"/>
      <c r="E13" s="62">
        <f>SUMIF(E5:E12,"&gt;=2016-1-1",보증금)/COUNTIF(E5:E12,"&gt;=2016-1-1")</f>
        <v>68000000</v>
      </c>
      <c r="F13" s="67"/>
      <c r="G13" s="66" t="s">
        <v>20</v>
      </c>
      <c r="H13" s="66"/>
      <c r="I13" s="66"/>
      <c r="J13" s="4">
        <f>LARGE(H5:H12,3)</f>
        <v>1600000</v>
      </c>
    </row>
    <row r="14" spans="2:10" ht="21.95" customHeight="1" thickBot="1" x14ac:dyDescent="0.35">
      <c r="B14" s="63" t="s">
        <v>21</v>
      </c>
      <c r="C14" s="64"/>
      <c r="D14" s="64"/>
      <c r="E14" s="60">
        <f>ROUND(DAVERAGE(B4:H12,H4,C4:C5),-4)</f>
        <v>1180000</v>
      </c>
      <c r="F14" s="68"/>
      <c r="G14" s="8" t="s">
        <v>0</v>
      </c>
      <c r="H14" s="60" t="s">
        <v>8</v>
      </c>
      <c r="I14" s="8" t="s">
        <v>22</v>
      </c>
      <c r="J14" s="6">
        <f>VLOOKUP(H14,B5:H12,5,0)</f>
        <v>3</v>
      </c>
    </row>
  </sheetData>
  <mergeCells count="4">
    <mergeCell ref="B14:D14"/>
    <mergeCell ref="B13:D13"/>
    <mergeCell ref="G13:I13"/>
    <mergeCell ref="F13:F14"/>
  </mergeCells>
  <phoneticPr fontId="1" type="noConversion"/>
  <conditionalFormatting sqref="B5:J12">
    <cfRule type="expression" dxfId="15" priority="1">
      <formula>$H5&gt;=1600000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2" sqref="B2"/>
    </sheetView>
  </sheetViews>
  <sheetFormatPr defaultRowHeight="16.5" x14ac:dyDescent="0.3"/>
  <cols>
    <col min="1" max="1" width="1.625" customWidth="1"/>
    <col min="3" max="3" width="10.25" bestFit="1" customWidth="1"/>
    <col min="5" max="5" width="13.25" bestFit="1" customWidth="1"/>
    <col min="6" max="6" width="14.25" bestFit="1" customWidth="1"/>
    <col min="7" max="7" width="17" bestFit="1" customWidth="1"/>
    <col min="8" max="8" width="15.75" bestFit="1" customWidth="1"/>
  </cols>
  <sheetData>
    <row r="1" spans="2:8" ht="17.25" thickBot="1" x14ac:dyDescent="0.35"/>
    <row r="2" spans="2:8" ht="27.75" thickBot="1" x14ac:dyDescent="0.35">
      <c r="B2" s="23" t="s">
        <v>0</v>
      </c>
      <c r="C2" s="24" t="s">
        <v>1</v>
      </c>
      <c r="D2" s="24" t="s">
        <v>2</v>
      </c>
      <c r="E2" s="24" t="s">
        <v>3</v>
      </c>
      <c r="F2" s="25" t="s">
        <v>23</v>
      </c>
      <c r="G2" s="24" t="s">
        <v>4</v>
      </c>
      <c r="H2" s="24" t="s">
        <v>5</v>
      </c>
    </row>
    <row r="3" spans="2:8" x14ac:dyDescent="0.3">
      <c r="B3" s="18" t="s">
        <v>8</v>
      </c>
      <c r="C3" s="7" t="s">
        <v>9</v>
      </c>
      <c r="D3" s="19">
        <v>3</v>
      </c>
      <c r="E3" s="20">
        <v>42298</v>
      </c>
      <c r="F3" s="21">
        <v>3</v>
      </c>
      <c r="G3" s="22">
        <v>40000000</v>
      </c>
      <c r="H3" s="22">
        <v>850000</v>
      </c>
    </row>
    <row r="4" spans="2:8" x14ac:dyDescent="0.3">
      <c r="B4" s="5" t="s">
        <v>10</v>
      </c>
      <c r="C4" s="3" t="s">
        <v>9</v>
      </c>
      <c r="D4" s="11">
        <v>5</v>
      </c>
      <c r="E4" s="2">
        <v>42091</v>
      </c>
      <c r="F4" s="10">
        <v>3</v>
      </c>
      <c r="G4" s="9">
        <v>60000000</v>
      </c>
      <c r="H4" s="9">
        <v>1500000</v>
      </c>
    </row>
    <row r="5" spans="2:8" x14ac:dyDescent="0.3">
      <c r="B5" s="5" t="s">
        <v>11</v>
      </c>
      <c r="C5" s="3" t="s">
        <v>12</v>
      </c>
      <c r="D5" s="11">
        <v>7</v>
      </c>
      <c r="E5" s="2">
        <v>43029</v>
      </c>
      <c r="F5" s="10">
        <v>3</v>
      </c>
      <c r="G5" s="9">
        <v>95000000</v>
      </c>
      <c r="H5" s="9">
        <v>2900000</v>
      </c>
    </row>
    <row r="6" spans="2:8" x14ac:dyDescent="0.3">
      <c r="B6" s="5" t="s">
        <v>13</v>
      </c>
      <c r="C6" s="3" t="s">
        <v>14</v>
      </c>
      <c r="D6" s="11">
        <v>1</v>
      </c>
      <c r="E6" s="2">
        <v>42562</v>
      </c>
      <c r="F6" s="10">
        <v>3</v>
      </c>
      <c r="G6" s="9">
        <v>70000000</v>
      </c>
      <c r="H6" s="9">
        <v>1600000</v>
      </c>
    </row>
    <row r="7" spans="2:8" x14ac:dyDescent="0.3">
      <c r="B7" s="5" t="s">
        <v>15</v>
      </c>
      <c r="C7" s="3" t="s">
        <v>12</v>
      </c>
      <c r="D7" s="11">
        <v>2</v>
      </c>
      <c r="E7" s="2">
        <v>42279</v>
      </c>
      <c r="F7" s="10">
        <v>3</v>
      </c>
      <c r="G7" s="9">
        <v>45000000</v>
      </c>
      <c r="H7" s="9">
        <v>750000</v>
      </c>
    </row>
    <row r="8" spans="2:8" x14ac:dyDescent="0.3">
      <c r="B8" s="5" t="s">
        <v>16</v>
      </c>
      <c r="C8" s="3" t="s">
        <v>12</v>
      </c>
      <c r="D8" s="11">
        <v>6</v>
      </c>
      <c r="E8" s="2">
        <v>43436</v>
      </c>
      <c r="F8" s="10">
        <v>4</v>
      </c>
      <c r="G8" s="9">
        <v>50000000</v>
      </c>
      <c r="H8" s="9">
        <v>900000</v>
      </c>
    </row>
    <row r="9" spans="2:8" x14ac:dyDescent="0.3">
      <c r="B9" s="5" t="s">
        <v>17</v>
      </c>
      <c r="C9" s="3" t="s">
        <v>14</v>
      </c>
      <c r="D9" s="11">
        <v>2</v>
      </c>
      <c r="E9" s="2">
        <v>42570</v>
      </c>
      <c r="F9" s="10">
        <v>4</v>
      </c>
      <c r="G9" s="9">
        <v>45000000</v>
      </c>
      <c r="H9" s="9">
        <v>1350000</v>
      </c>
    </row>
    <row r="10" spans="2:8" x14ac:dyDescent="0.3">
      <c r="B10" s="12" t="s">
        <v>18</v>
      </c>
      <c r="C10" s="13" t="s">
        <v>12</v>
      </c>
      <c r="D10" s="14">
        <v>4</v>
      </c>
      <c r="E10" s="15">
        <v>42571</v>
      </c>
      <c r="F10" s="16">
        <v>4</v>
      </c>
      <c r="G10" s="17">
        <v>80000000</v>
      </c>
      <c r="H10" s="17">
        <v>2500000</v>
      </c>
    </row>
    <row r="12" spans="2:8" ht="17.25" thickBot="1" x14ac:dyDescent="0.35"/>
    <row r="13" spans="2:8" ht="17.25" thickBot="1" x14ac:dyDescent="0.35">
      <c r="B13" s="24" t="s">
        <v>1</v>
      </c>
      <c r="C13" s="24" t="s">
        <v>5</v>
      </c>
    </row>
    <row r="14" spans="2:8" x14ac:dyDescent="0.3">
      <c r="B14" t="s">
        <v>24</v>
      </c>
      <c r="C14" t="s">
        <v>25</v>
      </c>
    </row>
    <row r="18" spans="2:8" ht="27.75" thickBot="1" x14ac:dyDescent="0.35">
      <c r="B18" s="35" t="s">
        <v>0</v>
      </c>
      <c r="C18" s="36" t="s">
        <v>1</v>
      </c>
      <c r="D18" s="36" t="s">
        <v>2</v>
      </c>
      <c r="E18" s="36" t="s">
        <v>3</v>
      </c>
      <c r="F18" s="37" t="s">
        <v>23</v>
      </c>
      <c r="G18" s="36" t="s">
        <v>4</v>
      </c>
      <c r="H18" s="38" t="s">
        <v>5</v>
      </c>
    </row>
    <row r="19" spans="2:8" x14ac:dyDescent="0.3">
      <c r="B19" s="33" t="s">
        <v>15</v>
      </c>
      <c r="C19" s="28" t="s">
        <v>12</v>
      </c>
      <c r="D19" s="29">
        <v>2</v>
      </c>
      <c r="E19" s="30">
        <v>42279</v>
      </c>
      <c r="F19" s="31">
        <v>3</v>
      </c>
      <c r="G19" s="32">
        <v>45000000</v>
      </c>
      <c r="H19" s="34">
        <v>750000</v>
      </c>
    </row>
    <row r="20" spans="2:8" x14ac:dyDescent="0.3">
      <c r="B20" s="39" t="s">
        <v>16</v>
      </c>
      <c r="C20" s="40" t="s">
        <v>12</v>
      </c>
      <c r="D20" s="41">
        <v>6</v>
      </c>
      <c r="E20" s="42">
        <v>43436</v>
      </c>
      <c r="F20" s="43">
        <v>4</v>
      </c>
      <c r="G20" s="44">
        <v>50000000</v>
      </c>
      <c r="H20" s="45">
        <v>900000</v>
      </c>
    </row>
  </sheetData>
  <phoneticPr fontId="1" type="noConversion"/>
  <conditionalFormatting sqref="B3:H10">
    <cfRule type="expression" dxfId="14" priority="1">
      <formula>$H3&gt;=1600000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  <col min="2" max="2" width="11.375" bestFit="1" customWidth="1"/>
    <col min="3" max="3" width="13.125" bestFit="1" customWidth="1"/>
    <col min="4" max="4" width="13.625" bestFit="1" customWidth="1"/>
    <col min="5" max="5" width="13.125" bestFit="1" customWidth="1"/>
    <col min="6" max="6" width="13.625" bestFit="1" customWidth="1"/>
    <col min="7" max="7" width="13.125" bestFit="1" customWidth="1"/>
    <col min="8" max="8" width="13.625" bestFit="1" customWidth="1"/>
    <col min="9" max="10" width="18" bestFit="1" customWidth="1"/>
  </cols>
  <sheetData>
    <row r="2" spans="2:8" x14ac:dyDescent="0.3">
      <c r="B2" s="27"/>
      <c r="C2" s="47" t="s">
        <v>1</v>
      </c>
      <c r="D2" s="27"/>
      <c r="E2" s="27"/>
      <c r="F2" s="27"/>
      <c r="G2" s="27"/>
      <c r="H2" s="27"/>
    </row>
    <row r="3" spans="2:8" x14ac:dyDescent="0.3">
      <c r="B3" s="27"/>
      <c r="C3" s="69" t="s">
        <v>12</v>
      </c>
      <c r="D3" s="70"/>
      <c r="E3" s="69" t="s">
        <v>9</v>
      </c>
      <c r="F3" s="70"/>
      <c r="G3" s="69" t="s">
        <v>14</v>
      </c>
      <c r="H3" s="70"/>
    </row>
    <row r="4" spans="2:8" x14ac:dyDescent="0.3">
      <c r="B4" s="47" t="s">
        <v>3</v>
      </c>
      <c r="C4" s="48" t="s">
        <v>31</v>
      </c>
      <c r="D4" s="48" t="s">
        <v>32</v>
      </c>
      <c r="E4" s="48" t="s">
        <v>31</v>
      </c>
      <c r="F4" s="48" t="s">
        <v>32</v>
      </c>
      <c r="G4" s="48" t="s">
        <v>31</v>
      </c>
      <c r="H4" s="48" t="s">
        <v>32</v>
      </c>
    </row>
    <row r="5" spans="2:8" x14ac:dyDescent="0.3">
      <c r="B5" s="46" t="s">
        <v>27</v>
      </c>
      <c r="C5" s="49">
        <v>1</v>
      </c>
      <c r="D5" s="49">
        <v>45000000</v>
      </c>
      <c r="E5" s="49">
        <v>2</v>
      </c>
      <c r="F5" s="49">
        <v>50000000</v>
      </c>
      <c r="G5" s="49" t="s">
        <v>33</v>
      </c>
      <c r="H5" s="49" t="s">
        <v>33</v>
      </c>
    </row>
    <row r="6" spans="2:8" x14ac:dyDescent="0.3">
      <c r="B6" s="46" t="s">
        <v>28</v>
      </c>
      <c r="C6" s="49">
        <v>1</v>
      </c>
      <c r="D6" s="49">
        <v>80000000</v>
      </c>
      <c r="E6" s="49" t="s">
        <v>33</v>
      </c>
      <c r="F6" s="49" t="s">
        <v>33</v>
      </c>
      <c r="G6" s="49">
        <v>2</v>
      </c>
      <c r="H6" s="49">
        <v>57500000</v>
      </c>
    </row>
    <row r="7" spans="2:8" x14ac:dyDescent="0.3">
      <c r="B7" s="46" t="s">
        <v>29</v>
      </c>
      <c r="C7" s="49">
        <v>1</v>
      </c>
      <c r="D7" s="49">
        <v>95000000</v>
      </c>
      <c r="E7" s="49" t="s">
        <v>33</v>
      </c>
      <c r="F7" s="49" t="s">
        <v>33</v>
      </c>
      <c r="G7" s="49" t="s">
        <v>33</v>
      </c>
      <c r="H7" s="49" t="s">
        <v>33</v>
      </c>
    </row>
    <row r="8" spans="2:8" x14ac:dyDescent="0.3">
      <c r="B8" s="46" t="s">
        <v>30</v>
      </c>
      <c r="C8" s="49">
        <v>1</v>
      </c>
      <c r="D8" s="49">
        <v>50000000</v>
      </c>
      <c r="E8" s="49" t="s">
        <v>33</v>
      </c>
      <c r="F8" s="49" t="s">
        <v>33</v>
      </c>
      <c r="G8" s="49" t="s">
        <v>33</v>
      </c>
      <c r="H8" s="49" t="s">
        <v>33</v>
      </c>
    </row>
    <row r="9" spans="2:8" x14ac:dyDescent="0.3">
      <c r="B9" s="46" t="s">
        <v>26</v>
      </c>
      <c r="C9" s="49">
        <v>4</v>
      </c>
      <c r="D9" s="49">
        <v>67500000</v>
      </c>
      <c r="E9" s="49">
        <v>2</v>
      </c>
      <c r="F9" s="49">
        <v>50000000</v>
      </c>
      <c r="G9" s="49">
        <v>2</v>
      </c>
      <c r="H9" s="49">
        <v>57500000</v>
      </c>
    </row>
  </sheetData>
  <mergeCells count="3">
    <mergeCell ref="E3:F3"/>
    <mergeCell ref="G3:H3"/>
    <mergeCell ref="C3:D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보증금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aso404</cp:lastModifiedBy>
  <dcterms:created xsi:type="dcterms:W3CDTF">2020-02-28T09:06:38Z</dcterms:created>
  <dcterms:modified xsi:type="dcterms:W3CDTF">2022-11-14T06:25:50Z</dcterms:modified>
</cp:coreProperties>
</file>