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판매가격">제1작업!$D$5:$D$12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<sst xmlns="http://schemas.openxmlformats.org/spreadsheetml/2006/main" count="110" uniqueCount="39">
  <si>
    <t>제품명</t>
  </si>
  <si>
    <t>대여코드</t>
  </si>
  <si>
    <t>판매가격</t>
  </si>
  <si>
    <t>배송지역</t>
  </si>
  <si>
    <t>대여기간</t>
  </si>
  <si>
    <t>대여가격
(4주)</t>
  </si>
  <si>
    <t>수량</t>
  </si>
  <si>
    <t>분류</t>
  </si>
  <si>
    <t>결제 금액</t>
  </si>
  <si>
    <t>벽시계</t>
  </si>
  <si>
    <t>PLK-05</t>
  </si>
  <si>
    <t>금천</t>
  </si>
  <si>
    <t>책꽂이</t>
  </si>
  <si>
    <t>CQC-02</t>
  </si>
  <si>
    <t>양천</t>
  </si>
  <si>
    <t>스텐드</t>
  </si>
  <si>
    <t>PGX-04</t>
  </si>
  <si>
    <t>청소기</t>
  </si>
  <si>
    <t>CGW-03</t>
  </si>
  <si>
    <t>관악</t>
  </si>
  <si>
    <t>필기세트</t>
  </si>
  <si>
    <t>SDW-04</t>
  </si>
  <si>
    <t>전화기</t>
  </si>
  <si>
    <t>PWB-10</t>
  </si>
  <si>
    <t>개인수납함</t>
  </si>
  <si>
    <t>CBE-11</t>
  </si>
  <si>
    <t>SLK-05</t>
  </si>
  <si>
    <t>최대 판매 가격</t>
  </si>
  <si>
    <t>배송지역이 금천인 제품명의 개수</t>
    <phoneticPr fontId="1" type="noConversion"/>
  </si>
  <si>
    <t>대여기간이 중간값 미만인 제품의 개수</t>
    <phoneticPr fontId="1" type="noConversion"/>
  </si>
  <si>
    <t>&lt;10</t>
  </si>
  <si>
    <t>&gt;30000</t>
  </si>
  <si>
    <t>총합계</t>
  </si>
  <si>
    <t>개수 : 제품명</t>
  </si>
  <si>
    <t>평균 : 대여가격(4주)</t>
  </si>
  <si>
    <t>1-50000</t>
  </si>
  <si>
    <t>50001-100000</t>
  </si>
  <si>
    <t>100001-150000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</si>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</sst>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0&quot;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7" fontId="3" fillId="0" borderId="12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7" fontId="3" fillId="0" borderId="10" xfId="0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right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righ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</cellXfs>
  <cellStyles count="2">
    <cellStyle name="표준" xfId="0" builtinId="0"/>
    <cellStyle name="표준 2" xfId="1"/>
  </cellStyles>
  <dxfs count="2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0&quot;주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 i="1"/>
              <a:t>금천 및 양천 지역의 대여 관리현황</a:t>
            </a:r>
            <a:endParaRPr lang="ko-KR" sz="2000" b="1" i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대여가격(4주)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9A-4068-80C0-A616C34BE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(제1작업!$B$5:$B$7,제1작업!$B$9:$B$10,제1작업!$B$12)</c:f>
              <c:strCache>
                <c:ptCount val="6"/>
                <c:pt idx="0">
                  <c:v>벽시계</c:v>
                </c:pt>
                <c:pt idx="1">
                  <c:v>책꽂이</c:v>
                </c:pt>
                <c:pt idx="2">
                  <c:v>스텐드</c:v>
                </c:pt>
                <c:pt idx="3">
                  <c:v>필기세트</c:v>
                </c:pt>
                <c:pt idx="4">
                  <c:v>전화기</c:v>
                </c:pt>
                <c:pt idx="5">
                  <c:v>벽시계</c:v>
                </c:pt>
              </c:strCache>
            </c:strRef>
          </c:cat>
          <c:val>
            <c:numRef>
              <c:f>(제1작업!$G$5:$G$7,제1작업!$G$9:$G$10,제1작업!$G$12)</c:f>
              <c:numCache>
                <c:formatCode>#,##0_ </c:formatCode>
                <c:ptCount val="6"/>
                <c:pt idx="0">
                  <c:v>12000</c:v>
                </c:pt>
                <c:pt idx="1">
                  <c:v>30000</c:v>
                </c:pt>
                <c:pt idx="2">
                  <c:v>25000</c:v>
                </c:pt>
                <c:pt idx="3">
                  <c:v>39000</c:v>
                </c:pt>
                <c:pt idx="4">
                  <c:v>28000</c:v>
                </c:pt>
                <c:pt idx="5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A-4068-80C0-A616C34B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88589983"/>
        <c:axId val="888582079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대여기간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(제1작업!$B$5:$B$7,제1작업!$B$9:$B$10,제1작업!$B$12)</c:f>
              <c:strCache>
                <c:ptCount val="6"/>
                <c:pt idx="0">
                  <c:v>벽시계</c:v>
                </c:pt>
                <c:pt idx="1">
                  <c:v>책꽂이</c:v>
                </c:pt>
                <c:pt idx="2">
                  <c:v>스텐드</c:v>
                </c:pt>
                <c:pt idx="3">
                  <c:v>필기세트</c:v>
                </c:pt>
                <c:pt idx="4">
                  <c:v>전화기</c:v>
                </c:pt>
                <c:pt idx="5">
                  <c:v>벽시계</c:v>
                </c:pt>
              </c:strCache>
            </c:strRef>
          </c:cat>
          <c:val>
            <c:numRef>
              <c:f>(제1작업!$F$5:$F$7,제1작업!$F$9:$F$10,제1작업!$F$12)</c:f>
              <c:numCache>
                <c:formatCode>#0"주"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A-4068-80C0-A616C34B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582495"/>
        <c:axId val="888591231"/>
      </c:lineChart>
      <c:catAx>
        <c:axId val="88858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8582079"/>
        <c:crosses val="autoZero"/>
        <c:auto val="1"/>
        <c:lblAlgn val="ctr"/>
        <c:lblOffset val="100"/>
        <c:noMultiLvlLbl val="0"/>
      </c:catAx>
      <c:valAx>
        <c:axId val="888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8589983"/>
        <c:crosses val="autoZero"/>
        <c:crossBetween val="between"/>
      </c:valAx>
      <c:valAx>
        <c:axId val="888591231"/>
        <c:scaling>
          <c:orientation val="minMax"/>
          <c:max val="20"/>
        </c:scaling>
        <c:delete val="0"/>
        <c:axPos val="r"/>
        <c:numFmt formatCode="#0&quot;주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8582495"/>
        <c:crosses val="max"/>
        <c:crossBetween val="between"/>
        <c:majorUnit val="4"/>
      </c:valAx>
      <c:catAx>
        <c:axId val="88858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859123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6</xdr:col>
      <xdr:colOff>419100</xdr:colOff>
      <xdr:row>2</xdr:row>
      <xdr:rowOff>247650</xdr:rowOff>
    </xdr:to>
    <xdr:sp macro="" textlink="">
      <xdr:nvSpPr>
        <xdr:cNvPr id="2" name="십자형 1"/>
        <xdr:cNvSpPr/>
      </xdr:nvSpPr>
      <xdr:spPr>
        <a:xfrm>
          <a:off x="133350" y="76200"/>
          <a:ext cx="4800600" cy="800100"/>
        </a:xfrm>
        <a:prstGeom prst="plus">
          <a:avLst/>
        </a:prstGeom>
        <a:solidFill>
          <a:srgbClr val="FFFF00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사무용품 대여 관리현황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19050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85725"/>
          <a:ext cx="25622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0.08641</cdr:x>
      <cdr:y>0.51733</cdr:y>
    </cdr:from>
    <cdr:to>
      <cdr:x>0.17785</cdr:x>
      <cdr:y>0.5828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804159" y="3146373"/>
          <a:ext cx="851005" cy="398176"/>
        </a:xfrm>
        <a:prstGeom xmlns:a="http://schemas.openxmlformats.org/drawingml/2006/main" prst="wedgeRoundRectCallout">
          <a:avLst>
            <a:gd name="adj1" fmla="val -20833"/>
            <a:gd name="adj2" fmla="val 159868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최저가격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6.433815625001" createdVersion="6" refreshedVersion="6" minRefreshableVersion="3" recordCount="8">
  <cacheSource type="worksheet">
    <worksheetSource ref="B4:H12" sheet="제1작업"/>
  </cacheSource>
  <cacheFields count="7">
    <cacheField name="제품명" numFmtId="0">
      <sharedItems/>
    </cacheField>
    <cacheField name="대여코드" numFmtId="0">
      <sharedItems/>
    </cacheField>
    <cacheField name="판매가격" numFmtId="176">
      <sharedItems containsSemiMixedTypes="0" containsString="0" containsNumber="1" containsInteger="1" minValue="15000" maxValue="145000" count="6">
        <n v="35000"/>
        <n v="25000"/>
        <n v="55000"/>
        <n v="145000"/>
        <n v="15000"/>
        <n v="20000"/>
      </sharedItems>
      <fieldGroup base="2">
        <rangePr autoStart="0" autoEnd="0" startNum="1" endNum="150000" groupInterval="50000"/>
        <groupItems count="5">
          <s v="&lt;1"/>
          <s v="1-50000"/>
          <s v="50001-100000"/>
          <s v="100001-150000"/>
          <s v="&gt;150001"/>
        </groupItems>
      </fieldGroup>
    </cacheField>
    <cacheField name="배송지역" numFmtId="0">
      <sharedItems count="3">
        <s v="금천"/>
        <s v="양천"/>
        <s v="관악"/>
      </sharedItems>
    </cacheField>
    <cacheField name="대여기간" numFmtId="177">
      <sharedItems containsSemiMixedTypes="0" containsString="0" containsNumber="1" containsInteger="1" minValue="4" maxValue="16"/>
    </cacheField>
    <cacheField name="대여가격_x000a_(4주)" numFmtId="176">
      <sharedItems containsSemiMixedTypes="0" containsString="0" containsNumber="1" containsInteger="1" minValue="12000" maxValue="55000"/>
    </cacheField>
    <cacheField name="수량" numFmtId="176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벽시계"/>
    <s v="PLK-05"/>
    <x v="0"/>
    <x v="0"/>
    <n v="12"/>
    <n v="12000"/>
    <n v="2"/>
  </r>
  <r>
    <s v="책꽂이"/>
    <s v="CQC-02"/>
    <x v="1"/>
    <x v="1"/>
    <n v="4"/>
    <n v="30000"/>
    <n v="8"/>
  </r>
  <r>
    <s v="스텐드"/>
    <s v="PGX-04"/>
    <x v="2"/>
    <x v="1"/>
    <n v="8"/>
    <n v="25000"/>
    <n v="3"/>
  </r>
  <r>
    <s v="청소기"/>
    <s v="CGW-03"/>
    <x v="3"/>
    <x v="2"/>
    <n v="8"/>
    <n v="55000"/>
    <n v="2"/>
  </r>
  <r>
    <s v="필기세트"/>
    <s v="SDW-04"/>
    <x v="4"/>
    <x v="0"/>
    <n v="16"/>
    <n v="39000"/>
    <n v="10"/>
  </r>
  <r>
    <s v="전화기"/>
    <s v="PWB-10"/>
    <x v="5"/>
    <x v="1"/>
    <n v="8"/>
    <n v="28000"/>
    <n v="6"/>
  </r>
  <r>
    <s v="개인수납함"/>
    <s v="CBE-11"/>
    <x v="1"/>
    <x v="2"/>
    <n v="8"/>
    <n v="32000"/>
    <n v="8"/>
  </r>
  <r>
    <s v="벽시계"/>
    <s v="SLK-05"/>
    <x v="0"/>
    <x v="1"/>
    <n v="10"/>
    <n v="3500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판매가격" colHeaderCaption="배송지역">
  <location ref="B2:H8" firstHeaderRow="1" firstDataRow="3" firstDataCol="1"/>
  <pivotFields count="7">
    <pivotField dataField="1" showAll="0"/>
    <pivotField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77" showAll="0"/>
    <pivotField dataField="1" numFmtId="176" showAll="0"/>
    <pivotField numFmtId="176" showAll="0"/>
  </pivotFields>
  <rowFields count="1">
    <field x="2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0" subtotal="count" baseField="0" baseItem="0"/>
    <dataField name="평균 : 대여가격(4주)" fld="5" subtotal="average" baseField="2" baseItem="2"/>
  </dataFields>
  <formats count="12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0" totalsRowShown="0" headerRowDxfId="23" dataDxfId="21" headerRowBorderDxfId="22" tableBorderDxfId="20" totalsRowBorderDxfId="19">
  <autoFilter ref="B18:H20"/>
  <tableColumns count="7">
    <tableColumn id="1" name="제품명" dataDxfId="18"/>
    <tableColumn id="2" name="대여코드" dataDxfId="17"/>
    <tableColumn id="3" name="판매가격" dataDxfId="16"/>
    <tableColumn id="4" name="배송지역" dataDxfId="15"/>
    <tableColumn id="5" name="대여기간" dataDxfId="14"/>
    <tableColumn id="6" name="대여가격_x000a_(4주)" dataDxfId="13"/>
    <tableColumn id="7" name="수량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N23" sqref="N23"/>
    </sheetView>
  </sheetViews>
  <sheetFormatPr defaultRowHeight="13.5" x14ac:dyDescent="0.3"/>
  <cols>
    <col min="1" max="1" width="1.625" style="1" customWidth="1"/>
    <col min="2" max="2" width="11" style="1" customWidth="1"/>
    <col min="3" max="3" width="12.5" style="1" customWidth="1"/>
    <col min="4" max="4" width="12.875" style="1" customWidth="1"/>
    <col min="5" max="8" width="10.625" style="1" customWidth="1"/>
    <col min="9" max="9" width="11.125" style="1" customWidth="1"/>
    <col min="10" max="10" width="11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0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2" t="s">
        <v>5</v>
      </c>
      <c r="H4" s="11" t="s">
        <v>6</v>
      </c>
      <c r="I4" s="11" t="s">
        <v>7</v>
      </c>
      <c r="J4" s="13" t="s">
        <v>8</v>
      </c>
    </row>
    <row r="5" spans="2:10" ht="21.95" customHeight="1" x14ac:dyDescent="0.3">
      <c r="B5" s="36" t="s">
        <v>9</v>
      </c>
      <c r="C5" s="33" t="s">
        <v>10</v>
      </c>
      <c r="D5" s="45">
        <v>35000</v>
      </c>
      <c r="E5" s="33" t="s">
        <v>11</v>
      </c>
      <c r="F5" s="46">
        <v>12</v>
      </c>
      <c r="G5" s="45">
        <v>12000</v>
      </c>
      <c r="H5" s="45">
        <v>2</v>
      </c>
      <c r="I5" s="33" t="str">
        <f>IF(LEFT(C5,1)="C","대여1팀",IF(LEFT(C5,1)="S","대여2팀","대여3팀"))</f>
        <v>대여3팀</v>
      </c>
      <c r="J5" s="3">
        <f>ROUNDDOWN(F5/4*G5*H5*85%,-3)</f>
        <v>61000</v>
      </c>
    </row>
    <row r="6" spans="2:10" ht="21.95" customHeight="1" x14ac:dyDescent="0.3">
      <c r="B6" s="4" t="s">
        <v>12</v>
      </c>
      <c r="C6" s="2" t="s">
        <v>13</v>
      </c>
      <c r="D6" s="16">
        <v>25000</v>
      </c>
      <c r="E6" s="2" t="s">
        <v>14</v>
      </c>
      <c r="F6" s="19">
        <v>4</v>
      </c>
      <c r="G6" s="16">
        <v>30000</v>
      </c>
      <c r="H6" s="16">
        <v>8</v>
      </c>
      <c r="I6" s="2" t="str">
        <f t="shared" ref="I6:I12" si="0">IF(LEFT(C6,1)="C","대여1팀",IF(LEFT(C6,1)="S","대여2팀","대여3팀"))</f>
        <v>대여1팀</v>
      </c>
      <c r="J6" s="47">
        <f t="shared" ref="J6:J12" si="1">ROUNDDOWN(F6/4*G6*H6*85%,-3)</f>
        <v>204000</v>
      </c>
    </row>
    <row r="7" spans="2:10" ht="21.95" customHeight="1" x14ac:dyDescent="0.3">
      <c r="B7" s="4" t="s">
        <v>15</v>
      </c>
      <c r="C7" s="2" t="s">
        <v>16</v>
      </c>
      <c r="D7" s="16">
        <v>55000</v>
      </c>
      <c r="E7" s="2" t="s">
        <v>14</v>
      </c>
      <c r="F7" s="19">
        <v>8</v>
      </c>
      <c r="G7" s="16">
        <v>25000</v>
      </c>
      <c r="H7" s="16">
        <v>3</v>
      </c>
      <c r="I7" s="2" t="str">
        <f t="shared" si="0"/>
        <v>대여3팀</v>
      </c>
      <c r="J7" s="47">
        <f t="shared" si="1"/>
        <v>127000</v>
      </c>
    </row>
    <row r="8" spans="2:10" ht="21.95" customHeight="1" x14ac:dyDescent="0.3">
      <c r="B8" s="4" t="s">
        <v>17</v>
      </c>
      <c r="C8" s="2" t="s">
        <v>18</v>
      </c>
      <c r="D8" s="16">
        <v>145000</v>
      </c>
      <c r="E8" s="2" t="s">
        <v>19</v>
      </c>
      <c r="F8" s="19">
        <v>8</v>
      </c>
      <c r="G8" s="16">
        <v>55000</v>
      </c>
      <c r="H8" s="16">
        <v>2</v>
      </c>
      <c r="I8" s="2" t="str">
        <f t="shared" si="0"/>
        <v>대여1팀</v>
      </c>
      <c r="J8" s="47">
        <f t="shared" si="1"/>
        <v>187000</v>
      </c>
    </row>
    <row r="9" spans="2:10" ht="21.95" customHeight="1" x14ac:dyDescent="0.3">
      <c r="B9" s="4" t="s">
        <v>20</v>
      </c>
      <c r="C9" s="2" t="s">
        <v>21</v>
      </c>
      <c r="D9" s="16">
        <v>15000</v>
      </c>
      <c r="E9" s="2" t="s">
        <v>11</v>
      </c>
      <c r="F9" s="19">
        <v>16</v>
      </c>
      <c r="G9" s="16">
        <v>39000</v>
      </c>
      <c r="H9" s="16">
        <v>10</v>
      </c>
      <c r="I9" s="2" t="str">
        <f t="shared" si="0"/>
        <v>대여2팀</v>
      </c>
      <c r="J9" s="47">
        <f t="shared" si="1"/>
        <v>1326000</v>
      </c>
    </row>
    <row r="10" spans="2:10" ht="21.95" customHeight="1" x14ac:dyDescent="0.3">
      <c r="B10" s="4" t="s">
        <v>22</v>
      </c>
      <c r="C10" s="2" t="s">
        <v>23</v>
      </c>
      <c r="D10" s="16">
        <v>20000</v>
      </c>
      <c r="E10" s="2" t="s">
        <v>14</v>
      </c>
      <c r="F10" s="19">
        <v>8</v>
      </c>
      <c r="G10" s="16">
        <v>28000</v>
      </c>
      <c r="H10" s="16">
        <v>6</v>
      </c>
      <c r="I10" s="2" t="str">
        <f t="shared" si="0"/>
        <v>대여3팀</v>
      </c>
      <c r="J10" s="47">
        <f t="shared" si="1"/>
        <v>285000</v>
      </c>
    </row>
    <row r="11" spans="2:10" ht="21.95" customHeight="1" x14ac:dyDescent="0.3">
      <c r="B11" s="4" t="s">
        <v>24</v>
      </c>
      <c r="C11" s="2" t="s">
        <v>25</v>
      </c>
      <c r="D11" s="16">
        <v>25000</v>
      </c>
      <c r="E11" s="2" t="s">
        <v>19</v>
      </c>
      <c r="F11" s="19">
        <v>8</v>
      </c>
      <c r="G11" s="16">
        <v>32000</v>
      </c>
      <c r="H11" s="16">
        <v>8</v>
      </c>
      <c r="I11" s="2" t="str">
        <f t="shared" si="0"/>
        <v>대여1팀</v>
      </c>
      <c r="J11" s="47">
        <f t="shared" si="1"/>
        <v>435000</v>
      </c>
    </row>
    <row r="12" spans="2:10" ht="21.95" customHeight="1" thickBot="1" x14ac:dyDescent="0.35">
      <c r="B12" s="34" t="s">
        <v>9</v>
      </c>
      <c r="C12" s="35" t="s">
        <v>26</v>
      </c>
      <c r="D12" s="48">
        <v>35000</v>
      </c>
      <c r="E12" s="35" t="s">
        <v>14</v>
      </c>
      <c r="F12" s="49">
        <v>10</v>
      </c>
      <c r="G12" s="48">
        <v>35000</v>
      </c>
      <c r="H12" s="48">
        <v>8</v>
      </c>
      <c r="I12" s="35" t="str">
        <f t="shared" si="0"/>
        <v>대여2팀</v>
      </c>
      <c r="J12" s="5">
        <f t="shared" si="1"/>
        <v>595000</v>
      </c>
    </row>
    <row r="13" spans="2:10" ht="21.95" customHeight="1" x14ac:dyDescent="0.3">
      <c r="B13" s="42" t="s">
        <v>28</v>
      </c>
      <c r="C13" s="39"/>
      <c r="D13" s="39"/>
      <c r="E13" s="33">
        <f>DCOUNTA(B4:H12,B4,E4:E5)</f>
        <v>2</v>
      </c>
      <c r="F13" s="37"/>
      <c r="G13" s="39" t="s">
        <v>27</v>
      </c>
      <c r="H13" s="39"/>
      <c r="I13" s="39"/>
      <c r="J13" s="3">
        <f>MAX(판매가격)</f>
        <v>145000</v>
      </c>
    </row>
    <row r="14" spans="2:10" ht="21.95" customHeight="1" thickBot="1" x14ac:dyDescent="0.35">
      <c r="B14" s="40" t="s">
        <v>29</v>
      </c>
      <c r="C14" s="41"/>
      <c r="D14" s="41"/>
      <c r="E14" s="35" t="str">
        <f>COUNTIF(F5:F12,"&lt;"&amp;MEDIAN(F5:F12))&amp;"개"</f>
        <v>1개</v>
      </c>
      <c r="F14" s="38"/>
      <c r="G14" s="14" t="s">
        <v>1</v>
      </c>
      <c r="H14" s="35" t="s">
        <v>10</v>
      </c>
      <c r="I14" s="14" t="s">
        <v>4</v>
      </c>
      <c r="J14" s="5">
        <f>VLOOKUP(H14,C5:H12,4,0)</f>
        <v>12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G5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{FCCC7603-FAB1-4619-88DF-01BA8590A079}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CC7603-FAB1-4619-88DF-01BA8590A07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1" bestFit="1" customWidth="1"/>
    <col min="3" max="6" width="10.25" customWidth="1"/>
  </cols>
  <sheetData>
    <row r="1" spans="2:8" ht="17.25" thickBot="1" x14ac:dyDescent="0.35"/>
    <row r="2" spans="2:8" ht="27.75" thickBot="1" x14ac:dyDescent="0.35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5</v>
      </c>
      <c r="H2" s="11" t="s">
        <v>6</v>
      </c>
    </row>
    <row r="3" spans="2:8" x14ac:dyDescent="0.3">
      <c r="B3" s="8" t="s">
        <v>9</v>
      </c>
      <c r="C3" s="9" t="s">
        <v>10</v>
      </c>
      <c r="D3" s="15">
        <v>35000</v>
      </c>
      <c r="E3" s="9" t="s">
        <v>11</v>
      </c>
      <c r="F3" s="18">
        <v>12</v>
      </c>
      <c r="G3" s="15">
        <v>12000</v>
      </c>
      <c r="H3" s="15">
        <v>2</v>
      </c>
    </row>
    <row r="4" spans="2:8" x14ac:dyDescent="0.3">
      <c r="B4" s="4" t="s">
        <v>12</v>
      </c>
      <c r="C4" s="2" t="s">
        <v>13</v>
      </c>
      <c r="D4" s="16">
        <v>25000</v>
      </c>
      <c r="E4" s="2" t="s">
        <v>14</v>
      </c>
      <c r="F4" s="19">
        <v>4</v>
      </c>
      <c r="G4" s="16">
        <v>30000</v>
      </c>
      <c r="H4" s="16">
        <v>8</v>
      </c>
    </row>
    <row r="5" spans="2:8" x14ac:dyDescent="0.3">
      <c r="B5" s="4" t="s">
        <v>15</v>
      </c>
      <c r="C5" s="2" t="s">
        <v>16</v>
      </c>
      <c r="D5" s="16">
        <v>55000</v>
      </c>
      <c r="E5" s="2" t="s">
        <v>14</v>
      </c>
      <c r="F5" s="19">
        <v>8</v>
      </c>
      <c r="G5" s="16">
        <v>25000</v>
      </c>
      <c r="H5" s="16">
        <v>3</v>
      </c>
    </row>
    <row r="6" spans="2:8" x14ac:dyDescent="0.3">
      <c r="B6" s="4" t="s">
        <v>17</v>
      </c>
      <c r="C6" s="2" t="s">
        <v>18</v>
      </c>
      <c r="D6" s="16">
        <v>145000</v>
      </c>
      <c r="E6" s="2" t="s">
        <v>19</v>
      </c>
      <c r="F6" s="19">
        <v>8</v>
      </c>
      <c r="G6" s="16">
        <v>55000</v>
      </c>
      <c r="H6" s="16">
        <v>2</v>
      </c>
    </row>
    <row r="7" spans="2:8" x14ac:dyDescent="0.3">
      <c r="B7" s="4" t="s">
        <v>20</v>
      </c>
      <c r="C7" s="2" t="s">
        <v>21</v>
      </c>
      <c r="D7" s="16">
        <v>15000</v>
      </c>
      <c r="E7" s="2" t="s">
        <v>11</v>
      </c>
      <c r="F7" s="19">
        <v>16</v>
      </c>
      <c r="G7" s="16">
        <v>39000</v>
      </c>
      <c r="H7" s="16">
        <v>10</v>
      </c>
    </row>
    <row r="8" spans="2:8" x14ac:dyDescent="0.3">
      <c r="B8" s="4" t="s">
        <v>22</v>
      </c>
      <c r="C8" s="2" t="s">
        <v>23</v>
      </c>
      <c r="D8" s="16">
        <v>20000</v>
      </c>
      <c r="E8" s="2" t="s">
        <v>14</v>
      </c>
      <c r="F8" s="19">
        <v>8</v>
      </c>
      <c r="G8" s="16">
        <v>28000</v>
      </c>
      <c r="H8" s="16">
        <v>6</v>
      </c>
    </row>
    <row r="9" spans="2:8" x14ac:dyDescent="0.3">
      <c r="B9" s="4" t="s">
        <v>24</v>
      </c>
      <c r="C9" s="2" t="s">
        <v>25</v>
      </c>
      <c r="D9" s="16">
        <v>25000</v>
      </c>
      <c r="E9" s="2" t="s">
        <v>19</v>
      </c>
      <c r="F9" s="19">
        <v>8</v>
      </c>
      <c r="G9" s="16">
        <v>32000</v>
      </c>
      <c r="H9" s="16">
        <v>8</v>
      </c>
    </row>
    <row r="10" spans="2:8" x14ac:dyDescent="0.3">
      <c r="B10" s="6" t="s">
        <v>9</v>
      </c>
      <c r="C10" s="7" t="s">
        <v>26</v>
      </c>
      <c r="D10" s="17">
        <v>35000</v>
      </c>
      <c r="E10" s="7" t="s">
        <v>14</v>
      </c>
      <c r="F10" s="20">
        <v>10</v>
      </c>
      <c r="G10" s="17">
        <v>35000</v>
      </c>
      <c r="H10" s="17">
        <v>8</v>
      </c>
    </row>
    <row r="12" spans="2:8" ht="17.25" thickBot="1" x14ac:dyDescent="0.35"/>
    <row r="13" spans="2:8" ht="27.75" thickBot="1" x14ac:dyDescent="0.35">
      <c r="B13" s="11" t="s">
        <v>4</v>
      </c>
      <c r="C13" s="12" t="s">
        <v>5</v>
      </c>
    </row>
    <row r="14" spans="2:8" x14ac:dyDescent="0.3">
      <c r="B14" t="s">
        <v>30</v>
      </c>
      <c r="C14" t="s">
        <v>31</v>
      </c>
    </row>
    <row r="18" spans="2:8" ht="27.75" thickBot="1" x14ac:dyDescent="0.35">
      <c r="B18" s="23" t="s">
        <v>0</v>
      </c>
      <c r="C18" s="24" t="s">
        <v>1</v>
      </c>
      <c r="D18" s="24" t="s">
        <v>2</v>
      </c>
      <c r="E18" s="24" t="s">
        <v>3</v>
      </c>
      <c r="F18" s="24" t="s">
        <v>4</v>
      </c>
      <c r="G18" s="25" t="s">
        <v>5</v>
      </c>
      <c r="H18" s="26" t="s">
        <v>6</v>
      </c>
    </row>
    <row r="19" spans="2:8" x14ac:dyDescent="0.3">
      <c r="B19" s="21" t="s">
        <v>17</v>
      </c>
      <c r="C19" s="2" t="s">
        <v>18</v>
      </c>
      <c r="D19" s="16">
        <v>145000</v>
      </c>
      <c r="E19" s="2" t="s">
        <v>19</v>
      </c>
      <c r="F19" s="19">
        <v>8</v>
      </c>
      <c r="G19" s="16">
        <v>55000</v>
      </c>
      <c r="H19" s="22">
        <v>2</v>
      </c>
    </row>
    <row r="20" spans="2:8" x14ac:dyDescent="0.3">
      <c r="B20" s="27" t="s">
        <v>24</v>
      </c>
      <c r="C20" s="7" t="s">
        <v>25</v>
      </c>
      <c r="D20" s="17">
        <v>25000</v>
      </c>
      <c r="E20" s="7" t="s">
        <v>19</v>
      </c>
      <c r="F20" s="20">
        <v>8</v>
      </c>
      <c r="G20" s="17">
        <v>32000</v>
      </c>
      <c r="H20" s="28">
        <v>8</v>
      </c>
    </row>
  </sheetData>
  <phoneticPr fontId="1" type="noConversion"/>
  <conditionalFormatting sqref="G3:G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{3A22AEF5-D1F1-4A6C-97E8-E4AA194EC753}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2AEF5-D1F1-4A6C-97E8-E4AA194EC75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4.75" customWidth="1"/>
    <col min="3" max="3" width="13.25" bestFit="1" customWidth="1"/>
    <col min="4" max="4" width="20" bestFit="1" customWidth="1"/>
    <col min="5" max="5" width="13.125" bestFit="1" customWidth="1"/>
    <col min="6" max="6" width="20" bestFit="1" customWidth="1"/>
    <col min="7" max="7" width="13.125" bestFit="1" customWidth="1"/>
    <col min="8" max="8" width="20" bestFit="1" customWidth="1"/>
    <col min="9" max="9" width="13.125" bestFit="1" customWidth="1"/>
    <col min="10" max="10" width="20" bestFit="1" customWidth="1"/>
    <col min="11" max="11" width="11.125" bestFit="1" customWidth="1"/>
  </cols>
  <sheetData>
    <row r="2" spans="2:8" x14ac:dyDescent="0.3">
      <c r="B2" s="32"/>
      <c r="C2" s="29" t="s">
        <v>3</v>
      </c>
      <c r="D2" s="32"/>
      <c r="E2" s="32"/>
      <c r="F2" s="32"/>
      <c r="G2" s="32"/>
      <c r="H2" s="32"/>
    </row>
    <row r="3" spans="2:8" x14ac:dyDescent="0.3">
      <c r="B3" s="32"/>
      <c r="C3" s="43" t="s">
        <v>11</v>
      </c>
      <c r="D3" s="44"/>
      <c r="E3" s="43" t="s">
        <v>14</v>
      </c>
      <c r="F3" s="44"/>
      <c r="G3" s="43" t="s">
        <v>19</v>
      </c>
      <c r="H3" s="44"/>
    </row>
    <row r="4" spans="2:8" x14ac:dyDescent="0.3">
      <c r="B4" s="29" t="s">
        <v>2</v>
      </c>
      <c r="C4" s="31" t="s">
        <v>33</v>
      </c>
      <c r="D4" s="31" t="s">
        <v>34</v>
      </c>
      <c r="E4" s="31" t="s">
        <v>33</v>
      </c>
      <c r="F4" s="31" t="s">
        <v>34</v>
      </c>
      <c r="G4" s="31" t="s">
        <v>33</v>
      </c>
      <c r="H4" s="31" t="s">
        <v>34</v>
      </c>
    </row>
    <row r="5" spans="2:8" x14ac:dyDescent="0.3">
      <c r="B5" s="30" t="s">
        <v>35</v>
      </c>
      <c r="C5" s="30">
        <v>2</v>
      </c>
      <c r="D5" s="30">
        <v>25500</v>
      </c>
      <c r="E5" s="30">
        <v>3</v>
      </c>
      <c r="F5" s="30">
        <v>31000</v>
      </c>
      <c r="G5" s="30">
        <v>1</v>
      </c>
      <c r="H5" s="30">
        <v>32000</v>
      </c>
    </row>
    <row r="6" spans="2:8" x14ac:dyDescent="0.3">
      <c r="B6" s="30" t="s">
        <v>36</v>
      </c>
      <c r="C6" s="30" t="s">
        <v>38</v>
      </c>
      <c r="D6" s="30" t="s">
        <v>38</v>
      </c>
      <c r="E6" s="30">
        <v>1</v>
      </c>
      <c r="F6" s="30">
        <v>25000</v>
      </c>
      <c r="G6" s="30" t="s">
        <v>38</v>
      </c>
      <c r="H6" s="30" t="s">
        <v>38</v>
      </c>
    </row>
    <row r="7" spans="2:8" x14ac:dyDescent="0.3">
      <c r="B7" s="30" t="s">
        <v>37</v>
      </c>
      <c r="C7" s="30" t="s">
        <v>38</v>
      </c>
      <c r="D7" s="30" t="s">
        <v>38</v>
      </c>
      <c r="E7" s="30" t="s">
        <v>38</v>
      </c>
      <c r="F7" s="30" t="s">
        <v>38</v>
      </c>
      <c r="G7" s="30">
        <v>1</v>
      </c>
      <c r="H7" s="30">
        <v>55000</v>
      </c>
    </row>
    <row r="8" spans="2:8" x14ac:dyDescent="0.3">
      <c r="B8" s="30" t="s">
        <v>32</v>
      </c>
      <c r="C8" s="30">
        <v>2</v>
      </c>
      <c r="D8" s="30">
        <v>25500</v>
      </c>
      <c r="E8" s="30">
        <v>4</v>
      </c>
      <c r="F8" s="30">
        <v>29500</v>
      </c>
      <c r="G8" s="30">
        <v>2</v>
      </c>
      <c r="H8" s="30">
        <v>43500</v>
      </c>
    </row>
  </sheetData>
  <mergeCells count="3">
    <mergeCell ref="E3:F3"/>
    <mergeCell ref="C3:D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2020-02-28T08:56:45Z</dcterms:created>
  <dcterms:modified xsi:type="dcterms:W3CDTF">2022-11-14T06:33:02Z</dcterms:modified>
</cp:coreProperties>
</file>