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3장\3장-완성\"/>
    </mc:Choice>
  </mc:AlternateContent>
  <xr:revisionPtr revIDLastSave="0" documentId="13_ncr:1_{E74D1A0F-C0A3-4043-AB82-B997B95A39ED}" xr6:coauthVersionLast="43" xr6:coauthVersionMax="43" xr10:uidLastSave="{00000000-0000-0000-0000-000000000000}"/>
  <workbookProtection lockStructure="1"/>
  <bookViews>
    <workbookView xWindow="-120" yWindow="-120" windowWidth="29040" windowHeight="17640" xr2:uid="{00000000-000D-0000-FFFF-FFFF00000000}"/>
  </bookViews>
  <sheets>
    <sheet name="정보화교육교재입고내역" sheetId="1" r:id="rId1"/>
    <sheet name="직원정보화교육평가결과" sheetId="2" r:id="rId2"/>
    <sheet name="미납학생현황" sheetId="3" r:id="rId3"/>
    <sheet name="학생정보" sheetId="4" state="hidden" r:id="rId4"/>
  </sheets>
  <definedNames>
    <definedName name="_10월">#REF!</definedName>
    <definedName name="_11월">#REF!</definedName>
    <definedName name="_3월">#REF!</definedName>
    <definedName name="_4월">#REF!</definedName>
    <definedName name="_5월">#REF!</definedName>
    <definedName name="_6월">#REF!</definedName>
    <definedName name="_7월">#REF!</definedName>
    <definedName name="_8월">#REF!</definedName>
    <definedName name="_9월">#REF!</definedName>
    <definedName name="납입금">#REF!</definedName>
    <definedName name="반">#REF!</definedName>
    <definedName name="번호">#REF!</definedName>
    <definedName name="이름">#REF!</definedName>
    <definedName name="학년">#REF!</definedName>
    <definedName name="학생정보">#REF!</definedName>
    <definedName name="합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D88" i="4" l="1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E77" i="3"/>
  <c r="A77" i="3"/>
  <c r="D77" i="3" s="1"/>
  <c r="E76" i="3"/>
  <c r="D76" i="3"/>
  <c r="C76" i="3"/>
  <c r="F76" i="3" s="1"/>
  <c r="K76" i="3" s="1"/>
  <c r="G75" i="3"/>
  <c r="E75" i="3"/>
  <c r="B75" i="3"/>
  <c r="A75" i="3"/>
  <c r="D75" i="3" s="1"/>
  <c r="E74" i="3"/>
  <c r="D74" i="3"/>
  <c r="C74" i="3"/>
  <c r="E73" i="3"/>
  <c r="D73" i="3"/>
  <c r="C73" i="3"/>
  <c r="G67" i="3"/>
  <c r="G68" i="3" s="1"/>
  <c r="G69" i="3" s="1"/>
  <c r="G70" i="3" s="1"/>
  <c r="G71" i="3" s="1"/>
  <c r="G72" i="3" s="1"/>
  <c r="B67" i="3"/>
  <c r="B68" i="3" s="1"/>
  <c r="B69" i="3" s="1"/>
  <c r="E66" i="3"/>
  <c r="G62" i="3"/>
  <c r="G63" i="3" s="1"/>
  <c r="G64" i="3" s="1"/>
  <c r="G65" i="3" s="1"/>
  <c r="D62" i="3"/>
  <c r="C62" i="3"/>
  <c r="B62" i="3"/>
  <c r="B63" i="3" s="1"/>
  <c r="A62" i="3"/>
  <c r="A63" i="3" s="1"/>
  <c r="E61" i="3"/>
  <c r="D61" i="3"/>
  <c r="F61" i="3" s="1"/>
  <c r="K61" i="3" s="1"/>
  <c r="C61" i="3"/>
  <c r="E60" i="3"/>
  <c r="D60" i="3"/>
  <c r="A60" i="3"/>
  <c r="C60" i="3" s="1"/>
  <c r="E59" i="3"/>
  <c r="D59" i="3"/>
  <c r="C59" i="3"/>
  <c r="E58" i="3"/>
  <c r="G57" i="3"/>
  <c r="B57" i="3"/>
  <c r="E57" i="3" s="1"/>
  <c r="A57" i="3"/>
  <c r="A58" i="3" s="1"/>
  <c r="E56" i="3"/>
  <c r="D56" i="3"/>
  <c r="C56" i="3"/>
  <c r="E55" i="3"/>
  <c r="G54" i="3"/>
  <c r="B54" i="3"/>
  <c r="E54" i="3" s="1"/>
  <c r="E53" i="3"/>
  <c r="A53" i="3"/>
  <c r="D53" i="3" s="1"/>
  <c r="E52" i="3"/>
  <c r="D52" i="3"/>
  <c r="C52" i="3"/>
  <c r="F52" i="3" s="1"/>
  <c r="K52" i="3" s="1"/>
  <c r="E51" i="3"/>
  <c r="G50" i="3"/>
  <c r="B50" i="3"/>
  <c r="E50" i="3" s="1"/>
  <c r="A50" i="3"/>
  <c r="C50" i="3" s="1"/>
  <c r="E49" i="3"/>
  <c r="F49" i="3" s="1"/>
  <c r="K49" i="3" s="1"/>
  <c r="D49" i="3"/>
  <c r="C49" i="3"/>
  <c r="E48" i="3"/>
  <c r="G47" i="3"/>
  <c r="D47" i="3"/>
  <c r="B47" i="3"/>
  <c r="E47" i="3" s="1"/>
  <c r="A47" i="3"/>
  <c r="C47" i="3" s="1"/>
  <c r="E46" i="3"/>
  <c r="D46" i="3"/>
  <c r="C46" i="3"/>
  <c r="E45" i="3"/>
  <c r="D45" i="3"/>
  <c r="C45" i="3"/>
  <c r="E44" i="3"/>
  <c r="G43" i="3"/>
  <c r="B43" i="3"/>
  <c r="E43" i="3" s="1"/>
  <c r="A43" i="3"/>
  <c r="C43" i="3" s="1"/>
  <c r="E42" i="3"/>
  <c r="D42" i="3"/>
  <c r="C42" i="3"/>
  <c r="G37" i="3"/>
  <c r="G38" i="3" s="1"/>
  <c r="G39" i="3" s="1"/>
  <c r="G40" i="3" s="1"/>
  <c r="G41" i="3" s="1"/>
  <c r="G36" i="3"/>
  <c r="B36" i="3"/>
  <c r="E35" i="3"/>
  <c r="A35" i="3"/>
  <c r="A36" i="3" s="1"/>
  <c r="E34" i="3"/>
  <c r="D34" i="3"/>
  <c r="C34" i="3"/>
  <c r="E33" i="3"/>
  <c r="A26" i="3"/>
  <c r="G25" i="3"/>
  <c r="G26" i="3" s="1"/>
  <c r="G27" i="3" s="1"/>
  <c r="G28" i="3" s="1"/>
  <c r="G29" i="3" s="1"/>
  <c r="G30" i="3" s="1"/>
  <c r="G31" i="3" s="1"/>
  <c r="G32" i="3" s="1"/>
  <c r="D25" i="3"/>
  <c r="B25" i="3"/>
  <c r="B26" i="3" s="1"/>
  <c r="E26" i="3" s="1"/>
  <c r="A25" i="3"/>
  <c r="C25" i="3" s="1"/>
  <c r="F24" i="3"/>
  <c r="K24" i="3" s="1"/>
  <c r="E24" i="3"/>
  <c r="D24" i="3"/>
  <c r="C24" i="3"/>
  <c r="G13" i="3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B13" i="3"/>
  <c r="B14" i="3" s="1"/>
  <c r="A13" i="3"/>
  <c r="C13" i="3" s="1"/>
  <c r="E12" i="3"/>
  <c r="D12" i="3"/>
  <c r="C12" i="3"/>
  <c r="G9" i="3"/>
  <c r="G10" i="3" s="1"/>
  <c r="G11" i="3" s="1"/>
  <c r="B9" i="3"/>
  <c r="A9" i="3"/>
  <c r="C9" i="3" s="1"/>
  <c r="E8" i="3"/>
  <c r="D8" i="3"/>
  <c r="C8" i="3"/>
  <c r="F8" i="3" s="1"/>
  <c r="K8" i="3" s="1"/>
  <c r="G7" i="3"/>
  <c r="B7" i="3"/>
  <c r="E7" i="3" s="1"/>
  <c r="A7" i="3"/>
  <c r="D7" i="3" s="1"/>
  <c r="E6" i="3"/>
  <c r="D6" i="3"/>
  <c r="C6" i="3"/>
  <c r="G5" i="3"/>
  <c r="B5" i="3"/>
  <c r="E5" i="3" s="1"/>
  <c r="A5" i="3"/>
  <c r="C5" i="3" s="1"/>
  <c r="E4" i="3"/>
  <c r="D4" i="3"/>
  <c r="C4" i="3"/>
  <c r="C53" i="3" l="1"/>
  <c r="F53" i="3" s="1"/>
  <c r="K53" i="3" s="1"/>
  <c r="F56" i="3"/>
  <c r="K56" i="3" s="1"/>
  <c r="E67" i="3"/>
  <c r="D9" i="3"/>
  <c r="F45" i="3"/>
  <c r="K45" i="3" s="1"/>
  <c r="A54" i="3"/>
  <c r="F42" i="3"/>
  <c r="K42" i="3" s="1"/>
  <c r="C57" i="3"/>
  <c r="F46" i="3"/>
  <c r="K46" i="3" s="1"/>
  <c r="A64" i="3"/>
  <c r="C63" i="3"/>
  <c r="F6" i="3"/>
  <c r="K6" i="3" s="1"/>
  <c r="A10" i="3"/>
  <c r="C10" i="3" s="1"/>
  <c r="E13" i="3"/>
  <c r="F74" i="3"/>
  <c r="K74" i="3" s="1"/>
  <c r="F47" i="3"/>
  <c r="K47" i="3" s="1"/>
  <c r="F4" i="3"/>
  <c r="K4" i="3" s="1"/>
  <c r="D35" i="3"/>
  <c r="F60" i="3"/>
  <c r="K60" i="3" s="1"/>
  <c r="D43" i="3"/>
  <c r="A48" i="3"/>
  <c r="D50" i="3"/>
  <c r="F50" i="3" s="1"/>
  <c r="K50" i="3" s="1"/>
  <c r="F73" i="3"/>
  <c r="K73" i="3" s="1"/>
  <c r="C75" i="3"/>
  <c r="F75" i="3" s="1"/>
  <c r="K75" i="3" s="1"/>
  <c r="C77" i="3"/>
  <c r="A44" i="3"/>
  <c r="D44" i="3" s="1"/>
  <c r="A51" i="3"/>
  <c r="D51" i="3" s="1"/>
  <c r="F59" i="3"/>
  <c r="K59" i="3" s="1"/>
  <c r="A11" i="3"/>
  <c r="D10" i="3"/>
  <c r="B27" i="3"/>
  <c r="F34" i="3"/>
  <c r="K34" i="3" s="1"/>
  <c r="A27" i="3"/>
  <c r="D26" i="3"/>
  <c r="C26" i="3"/>
  <c r="D48" i="3"/>
  <c r="C48" i="3"/>
  <c r="A14" i="3"/>
  <c r="D13" i="3"/>
  <c r="F13" i="3" s="1"/>
  <c r="K13" i="3" s="1"/>
  <c r="B37" i="3"/>
  <c r="E36" i="3"/>
  <c r="F43" i="3"/>
  <c r="K43" i="3" s="1"/>
  <c r="C44" i="3"/>
  <c r="B70" i="3"/>
  <c r="E69" i="3"/>
  <c r="D5" i="3"/>
  <c r="F5" i="3" s="1"/>
  <c r="K5" i="3" s="1"/>
  <c r="C7" i="3"/>
  <c r="F7" i="3" s="1"/>
  <c r="K7" i="3" s="1"/>
  <c r="B10" i="3"/>
  <c r="E9" i="3"/>
  <c r="F9" i="3" s="1"/>
  <c r="K9" i="3" s="1"/>
  <c r="F12" i="3"/>
  <c r="K12" i="3" s="1"/>
  <c r="B15" i="3"/>
  <c r="E14" i="3"/>
  <c r="A37" i="3"/>
  <c r="D36" i="3"/>
  <c r="C36" i="3"/>
  <c r="D58" i="3"/>
  <c r="C58" i="3"/>
  <c r="B64" i="3"/>
  <c r="E63" i="3"/>
  <c r="A65" i="3"/>
  <c r="D64" i="3"/>
  <c r="C64" i="3"/>
  <c r="F77" i="3"/>
  <c r="K77" i="3" s="1"/>
  <c r="E25" i="3"/>
  <c r="F25" i="3" s="1"/>
  <c r="K25" i="3" s="1"/>
  <c r="D54" i="3"/>
  <c r="D57" i="3"/>
  <c r="F57" i="3" s="1"/>
  <c r="K57" i="3" s="1"/>
  <c r="D63" i="3"/>
  <c r="C35" i="3"/>
  <c r="F35" i="3" s="1"/>
  <c r="K35" i="3" s="1"/>
  <c r="E62" i="3"/>
  <c r="F62" i="3" s="1"/>
  <c r="K62" i="3" s="1"/>
  <c r="E68" i="3"/>
  <c r="A55" i="3" l="1"/>
  <c r="C54" i="3"/>
  <c r="F54" i="3"/>
  <c r="K54" i="3" s="1"/>
  <c r="F36" i="3"/>
  <c r="K36" i="3" s="1"/>
  <c r="C51" i="3"/>
  <c r="F51" i="3" s="1"/>
  <c r="K51" i="3" s="1"/>
  <c r="F63" i="3"/>
  <c r="K63" i="3" s="1"/>
  <c r="B16" i="3"/>
  <c r="E15" i="3"/>
  <c r="C14" i="3"/>
  <c r="A15" i="3"/>
  <c r="D14" i="3"/>
  <c r="F26" i="3"/>
  <c r="K26" i="3" s="1"/>
  <c r="C11" i="3"/>
  <c r="D11" i="3"/>
  <c r="B65" i="3"/>
  <c r="E65" i="3" s="1"/>
  <c r="E64" i="3"/>
  <c r="F64" i="3" s="1"/>
  <c r="K64" i="3" s="1"/>
  <c r="F58" i="3"/>
  <c r="K58" i="3" s="1"/>
  <c r="A38" i="3"/>
  <c r="D37" i="3"/>
  <c r="C37" i="3"/>
  <c r="F44" i="3"/>
  <c r="K44" i="3" s="1"/>
  <c r="B38" i="3"/>
  <c r="E37" i="3"/>
  <c r="F48" i="3"/>
  <c r="K48" i="3" s="1"/>
  <c r="A28" i="3"/>
  <c r="D27" i="3"/>
  <c r="C27" i="3"/>
  <c r="B28" i="3"/>
  <c r="E27" i="3"/>
  <c r="A66" i="3"/>
  <c r="D65" i="3"/>
  <c r="C65" i="3"/>
  <c r="F65" i="3" s="1"/>
  <c r="K65" i="3" s="1"/>
  <c r="E10" i="3"/>
  <c r="F10" i="3" s="1"/>
  <c r="K10" i="3" s="1"/>
  <c r="B11" i="3"/>
  <c r="E11" i="3" s="1"/>
  <c r="B71" i="3"/>
  <c r="E70" i="3"/>
  <c r="F37" i="3" l="1"/>
  <c r="K37" i="3" s="1"/>
  <c r="D55" i="3"/>
  <c r="C55" i="3"/>
  <c r="F27" i="3"/>
  <c r="K27" i="3" s="1"/>
  <c r="A29" i="3"/>
  <c r="D28" i="3"/>
  <c r="C28" i="3"/>
  <c r="A16" i="3"/>
  <c r="D15" i="3"/>
  <c r="C15" i="3"/>
  <c r="F11" i="3"/>
  <c r="K11" i="3" s="1"/>
  <c r="F14" i="3"/>
  <c r="K14" i="3" s="1"/>
  <c r="B29" i="3"/>
  <c r="E28" i="3"/>
  <c r="B72" i="3"/>
  <c r="E72" i="3" s="1"/>
  <c r="E71" i="3"/>
  <c r="A67" i="3"/>
  <c r="C66" i="3"/>
  <c r="D66" i="3"/>
  <c r="B39" i="3"/>
  <c r="E38" i="3"/>
  <c r="C38" i="3"/>
  <c r="D38" i="3"/>
  <c r="A39" i="3"/>
  <c r="B17" i="3"/>
  <c r="E16" i="3"/>
  <c r="F55" i="3" l="1"/>
  <c r="K55" i="3" s="1"/>
  <c r="F15" i="3"/>
  <c r="K15" i="3" s="1"/>
  <c r="A40" i="3"/>
  <c r="D39" i="3"/>
  <c r="C39" i="3"/>
  <c r="B40" i="3"/>
  <c r="E39" i="3"/>
  <c r="C16" i="3"/>
  <c r="D16" i="3"/>
  <c r="A17" i="3"/>
  <c r="F28" i="3"/>
  <c r="K28" i="3" s="1"/>
  <c r="F38" i="3"/>
  <c r="K38" i="3" s="1"/>
  <c r="F66" i="3"/>
  <c r="K66" i="3" s="1"/>
  <c r="E17" i="3"/>
  <c r="B18" i="3"/>
  <c r="A68" i="3"/>
  <c r="D67" i="3"/>
  <c r="C67" i="3"/>
  <c r="B30" i="3"/>
  <c r="E29" i="3"/>
  <c r="C29" i="3"/>
  <c r="F29" i="3" s="1"/>
  <c r="K29" i="3" s="1"/>
  <c r="A30" i="3"/>
  <c r="D29" i="3"/>
  <c r="F39" i="3" l="1"/>
  <c r="K39" i="3" s="1"/>
  <c r="A31" i="3"/>
  <c r="D30" i="3"/>
  <c r="C30" i="3"/>
  <c r="F67" i="3"/>
  <c r="K67" i="3" s="1"/>
  <c r="A18" i="3"/>
  <c r="D17" i="3"/>
  <c r="C17" i="3"/>
  <c r="B41" i="3"/>
  <c r="E41" i="3" s="1"/>
  <c r="E40" i="3"/>
  <c r="A69" i="3"/>
  <c r="D68" i="3"/>
  <c r="C68" i="3"/>
  <c r="F16" i="3"/>
  <c r="K16" i="3" s="1"/>
  <c r="B31" i="3"/>
  <c r="E30" i="3"/>
  <c r="B19" i="3"/>
  <c r="E18" i="3"/>
  <c r="A41" i="3"/>
  <c r="D40" i="3"/>
  <c r="C40" i="3"/>
  <c r="F17" i="3" l="1"/>
  <c r="K17" i="3" s="1"/>
  <c r="F40" i="3"/>
  <c r="K40" i="3" s="1"/>
  <c r="E19" i="3"/>
  <c r="B20" i="3"/>
  <c r="F68" i="3"/>
  <c r="K68" i="3" s="1"/>
  <c r="F30" i="3"/>
  <c r="K30" i="3" s="1"/>
  <c r="D41" i="3"/>
  <c r="C41" i="3"/>
  <c r="F41" i="3" s="1"/>
  <c r="K41" i="3" s="1"/>
  <c r="B32" i="3"/>
  <c r="E32" i="3" s="1"/>
  <c r="E31" i="3"/>
  <c r="C69" i="3"/>
  <c r="A70" i="3"/>
  <c r="D69" i="3"/>
  <c r="C18" i="3"/>
  <c r="D18" i="3"/>
  <c r="A19" i="3"/>
  <c r="A32" i="3"/>
  <c r="D31" i="3"/>
  <c r="C31" i="3"/>
  <c r="F31" i="3" l="1"/>
  <c r="K31" i="3" s="1"/>
  <c r="A33" i="3"/>
  <c r="D32" i="3"/>
  <c r="C32" i="3"/>
  <c r="F32" i="3" s="1"/>
  <c r="K32" i="3" s="1"/>
  <c r="A20" i="3"/>
  <c r="D19" i="3"/>
  <c r="C19" i="3"/>
  <c r="F19" i="3" s="1"/>
  <c r="K19" i="3" s="1"/>
  <c r="A71" i="3"/>
  <c r="D70" i="3"/>
  <c r="C70" i="3"/>
  <c r="B21" i="3"/>
  <c r="E20" i="3"/>
  <c r="F69" i="3"/>
  <c r="K69" i="3" s="1"/>
  <c r="F18" i="3"/>
  <c r="K18" i="3" s="1"/>
  <c r="F70" i="3" l="1"/>
  <c r="K70" i="3" s="1"/>
  <c r="C20" i="3"/>
  <c r="A21" i="3"/>
  <c r="D20" i="3"/>
  <c r="A72" i="3"/>
  <c r="D71" i="3"/>
  <c r="C71" i="3"/>
  <c r="F71" i="3" s="1"/>
  <c r="K71" i="3" s="1"/>
  <c r="B22" i="3"/>
  <c r="E21" i="3"/>
  <c r="D33" i="3"/>
  <c r="C33" i="3"/>
  <c r="F33" i="3" l="1"/>
  <c r="K33" i="3" s="1"/>
  <c r="D72" i="3"/>
  <c r="C72" i="3"/>
  <c r="F72" i="3" s="1"/>
  <c r="K72" i="3" s="1"/>
  <c r="B23" i="3"/>
  <c r="E23" i="3" s="1"/>
  <c r="E22" i="3"/>
  <c r="A22" i="3"/>
  <c r="D21" i="3"/>
  <c r="C21" i="3"/>
  <c r="F21" i="3" s="1"/>
  <c r="K21" i="3" s="1"/>
  <c r="F20" i="3"/>
  <c r="K20" i="3" s="1"/>
  <c r="C22" i="3" l="1"/>
  <c r="A23" i="3"/>
  <c r="D22" i="3"/>
  <c r="D23" i="3" l="1"/>
  <c r="C23" i="3"/>
  <c r="F23" i="3" s="1"/>
  <c r="K23" i="3" s="1"/>
  <c r="F22" i="3"/>
  <c r="K22" i="3" s="1"/>
  <c r="D10" i="1" l="1"/>
  <c r="E9" i="1"/>
  <c r="E8" i="1"/>
  <c r="E7" i="1"/>
  <c r="E6" i="1"/>
  <c r="E5" i="1"/>
  <c r="E4" i="1"/>
  <c r="E10" i="1" l="1"/>
  <c r="F4" i="1" s="1"/>
  <c r="F9" i="1"/>
  <c r="F7" i="1"/>
  <c r="F6" i="1" l="1"/>
  <c r="F5" i="1"/>
  <c r="F8" i="1"/>
</calcChain>
</file>

<file path=xl/sharedStrings.xml><?xml version="1.0" encoding="utf-8"?>
<sst xmlns="http://schemas.openxmlformats.org/spreadsheetml/2006/main" count="362" uniqueCount="175">
  <si>
    <t>정보화 교육 교재 입고 내역</t>
    <phoneticPr fontId="2" type="noConversion"/>
  </si>
  <si>
    <t>단가</t>
    <phoneticPr fontId="2" type="noConversion"/>
  </si>
  <si>
    <t>수량</t>
    <phoneticPr fontId="2" type="noConversion"/>
  </si>
  <si>
    <t>금액</t>
    <phoneticPr fontId="2" type="noConversion"/>
  </si>
  <si>
    <t>구성비</t>
    <phoneticPr fontId="2" type="noConversion"/>
  </si>
  <si>
    <t>한글</t>
    <phoneticPr fontId="2" type="noConversion"/>
  </si>
  <si>
    <t>엑셀</t>
    <phoneticPr fontId="2" type="noConversion"/>
  </si>
  <si>
    <t>파워포인트</t>
    <phoneticPr fontId="2" type="noConversion"/>
  </si>
  <si>
    <t>ITQ자격증</t>
    <phoneticPr fontId="2" type="noConversion"/>
  </si>
  <si>
    <t>MOS자격증</t>
    <phoneticPr fontId="2" type="noConversion"/>
  </si>
  <si>
    <t>엑셀실무</t>
    <phoneticPr fontId="2" type="noConversion"/>
  </si>
  <si>
    <t>금액합계</t>
    <phoneticPr fontId="2" type="noConversion"/>
  </si>
  <si>
    <t>직원 정보화 교육 평가 결과</t>
    <phoneticPr fontId="5" type="noConversion"/>
  </si>
  <si>
    <t>성명</t>
    <phoneticPr fontId="5" type="noConversion"/>
  </si>
  <si>
    <t>평균점수</t>
    <phoneticPr fontId="2" type="noConversion"/>
  </si>
  <si>
    <t>과제</t>
    <phoneticPr fontId="2" type="noConversion"/>
  </si>
  <si>
    <t>수료여부</t>
    <phoneticPr fontId="2" type="noConversion"/>
  </si>
  <si>
    <t>한정희</t>
    <phoneticPr fontId="5" type="noConversion"/>
  </si>
  <si>
    <t>추솔하</t>
    <phoneticPr fontId="5" type="noConversion"/>
  </si>
  <si>
    <t>이충욱</t>
    <phoneticPr fontId="5" type="noConversion"/>
  </si>
  <si>
    <t>여미경</t>
    <phoneticPr fontId="5" type="noConversion"/>
  </si>
  <si>
    <t>이지현</t>
    <phoneticPr fontId="5" type="noConversion"/>
  </si>
  <si>
    <t>송정미</t>
    <phoneticPr fontId="5" type="noConversion"/>
  </si>
  <si>
    <t>이동건</t>
    <phoneticPr fontId="5" type="noConversion"/>
  </si>
  <si>
    <t>김현주</t>
    <phoneticPr fontId="5" type="noConversion"/>
  </si>
  <si>
    <t>정미애</t>
    <phoneticPr fontId="5" type="noConversion"/>
  </si>
  <si>
    <t>한명자</t>
    <phoneticPr fontId="5" type="noConversion"/>
  </si>
  <si>
    <t>미납 학생 현황</t>
    <phoneticPr fontId="5" type="noConversion"/>
  </si>
  <si>
    <t>납부자정보</t>
  </si>
  <si>
    <t>번</t>
  </si>
  <si>
    <t>이름</t>
  </si>
  <si>
    <t>차수</t>
  </si>
  <si>
    <t>금액</t>
  </si>
  <si>
    <t>비고</t>
  </si>
  <si>
    <t>일반계_1학년_1반</t>
  </si>
  <si>
    <t>2번</t>
    <phoneticPr fontId="5" type="noConversion"/>
  </si>
  <si>
    <t>김현</t>
    <phoneticPr fontId="5" type="noConversion"/>
  </si>
  <si>
    <t>최신고석식비</t>
  </si>
  <si>
    <t>9월</t>
  </si>
  <si>
    <t>11월</t>
  </si>
  <si>
    <t>일반계_1학년_2반</t>
    <phoneticPr fontId="5" type="noConversion"/>
  </si>
  <si>
    <t>하태훈</t>
    <phoneticPr fontId="5" type="noConversion"/>
  </si>
  <si>
    <t>최신고중식비</t>
  </si>
  <si>
    <t>일반계_1학년_4반</t>
    <phoneticPr fontId="5" type="noConversion"/>
  </si>
  <si>
    <t>1번</t>
    <phoneticPr fontId="5" type="noConversion"/>
  </si>
  <si>
    <t>박수경</t>
    <phoneticPr fontId="5" type="noConversion"/>
  </si>
  <si>
    <t>수업료</t>
  </si>
  <si>
    <t>3/4분기</t>
  </si>
  <si>
    <t>10월</t>
  </si>
  <si>
    <t>일반계_1학년_5반</t>
    <phoneticPr fontId="5" type="noConversion"/>
  </si>
  <si>
    <t>이임선</t>
    <phoneticPr fontId="5" type="noConversion"/>
  </si>
  <si>
    <t>2/4분기</t>
  </si>
  <si>
    <t>학교운영지원비</t>
  </si>
  <si>
    <t>3월</t>
  </si>
  <si>
    <t>4월</t>
  </si>
  <si>
    <t>5월</t>
  </si>
  <si>
    <t>6월</t>
  </si>
  <si>
    <t>7월</t>
  </si>
  <si>
    <t>일반계_1학년_6반</t>
    <phoneticPr fontId="5" type="noConversion"/>
  </si>
  <si>
    <t>최윤지</t>
    <phoneticPr fontId="5" type="noConversion"/>
  </si>
  <si>
    <t>박주리</t>
    <phoneticPr fontId="5" type="noConversion"/>
  </si>
  <si>
    <t>일반계_1학년_8반</t>
    <phoneticPr fontId="5" type="noConversion"/>
  </si>
  <si>
    <t>김미리</t>
    <phoneticPr fontId="5" type="noConversion"/>
  </si>
  <si>
    <t>이혜강</t>
    <phoneticPr fontId="5" type="noConversion"/>
  </si>
  <si>
    <t>일반계_1학년_9반</t>
    <phoneticPr fontId="5" type="noConversion"/>
  </si>
  <si>
    <t>김규리</t>
    <phoneticPr fontId="5" type="noConversion"/>
  </si>
  <si>
    <t>이윤화</t>
    <phoneticPr fontId="5" type="noConversion"/>
  </si>
  <si>
    <t>일반계_1학년_10반</t>
    <phoneticPr fontId="5" type="noConversion"/>
  </si>
  <si>
    <t>유희열</t>
    <phoneticPr fontId="5" type="noConversion"/>
  </si>
  <si>
    <t>3번</t>
    <phoneticPr fontId="5" type="noConversion"/>
  </si>
  <si>
    <t>강만호</t>
    <phoneticPr fontId="5" type="noConversion"/>
  </si>
  <si>
    <t>5번</t>
    <phoneticPr fontId="5" type="noConversion"/>
  </si>
  <si>
    <t>이준희</t>
    <phoneticPr fontId="5" type="noConversion"/>
  </si>
  <si>
    <t>일반계_2학년_1반</t>
    <phoneticPr fontId="5" type="noConversion"/>
  </si>
  <si>
    <t>오나연</t>
    <phoneticPr fontId="5" type="noConversion"/>
  </si>
  <si>
    <t>태이령</t>
    <phoneticPr fontId="5" type="noConversion"/>
  </si>
  <si>
    <t>일반계_2학년_2반</t>
    <phoneticPr fontId="5" type="noConversion"/>
  </si>
  <si>
    <t>이예원</t>
    <phoneticPr fontId="5" type="noConversion"/>
  </si>
  <si>
    <t>임정근</t>
    <phoneticPr fontId="5" type="noConversion"/>
  </si>
  <si>
    <t>이보현</t>
    <phoneticPr fontId="5" type="noConversion"/>
  </si>
  <si>
    <t>일반계_2학년_4반</t>
    <phoneticPr fontId="5" type="noConversion"/>
  </si>
  <si>
    <t>장재근</t>
    <phoneticPr fontId="5" type="noConversion"/>
  </si>
  <si>
    <t>김소의</t>
    <phoneticPr fontId="5" type="noConversion"/>
  </si>
  <si>
    <t>일반계_2학년_5반</t>
    <phoneticPr fontId="5" type="noConversion"/>
  </si>
  <si>
    <t>김정현</t>
    <phoneticPr fontId="5" type="noConversion"/>
  </si>
  <si>
    <t>7번</t>
    <phoneticPr fontId="5" type="noConversion"/>
  </si>
  <si>
    <t>최근영</t>
    <phoneticPr fontId="5" type="noConversion"/>
  </si>
  <si>
    <t>일반계_3학년_1반</t>
    <phoneticPr fontId="5" type="noConversion"/>
  </si>
  <si>
    <t>석유민</t>
    <phoneticPr fontId="5" type="noConversion"/>
  </si>
  <si>
    <t>진요완</t>
    <phoneticPr fontId="5" type="noConversion"/>
  </si>
  <si>
    <t>일반계_3학년_2반</t>
    <phoneticPr fontId="5" type="noConversion"/>
  </si>
  <si>
    <t>심형수</t>
    <phoneticPr fontId="5" type="noConversion"/>
  </si>
  <si>
    <t>일반계_3학년_3반</t>
    <phoneticPr fontId="5" type="noConversion"/>
  </si>
  <si>
    <t>최진아</t>
    <phoneticPr fontId="5" type="noConversion"/>
  </si>
  <si>
    <t>일반계_3학년_4반</t>
    <phoneticPr fontId="5" type="noConversion"/>
  </si>
  <si>
    <t>1전</t>
    <phoneticPr fontId="5" type="noConversion"/>
  </si>
  <si>
    <t>강준형</t>
    <phoneticPr fontId="5" type="noConversion"/>
  </si>
  <si>
    <t>이민정</t>
    <phoneticPr fontId="5" type="noConversion"/>
  </si>
  <si>
    <t>학년</t>
  </si>
  <si>
    <t>반</t>
  </si>
  <si>
    <t>번호</t>
  </si>
  <si>
    <t>학생정보</t>
    <phoneticPr fontId="5" type="noConversion"/>
  </si>
  <si>
    <t>학생번호</t>
    <phoneticPr fontId="5" type="noConversion"/>
  </si>
  <si>
    <t>학부모번호</t>
    <phoneticPr fontId="5" type="noConversion"/>
  </si>
  <si>
    <t>강준상</t>
    <phoneticPr fontId="5" type="noConversion"/>
  </si>
  <si>
    <t>김미경</t>
    <phoneticPr fontId="5" type="noConversion"/>
  </si>
  <si>
    <t>김선화</t>
    <phoneticPr fontId="5" type="noConversion"/>
  </si>
  <si>
    <t>김인화</t>
    <phoneticPr fontId="5" type="noConversion"/>
  </si>
  <si>
    <t>박찬우</t>
    <phoneticPr fontId="5" type="noConversion"/>
  </si>
  <si>
    <t>박민선</t>
    <phoneticPr fontId="5" type="noConversion"/>
  </si>
  <si>
    <t>성유림</t>
    <phoneticPr fontId="5" type="noConversion"/>
  </si>
  <si>
    <t>진하영</t>
    <phoneticPr fontId="5" type="noConversion"/>
  </si>
  <si>
    <t>최정우</t>
    <phoneticPr fontId="5" type="noConversion"/>
  </si>
  <si>
    <t>안형석</t>
    <phoneticPr fontId="5" type="noConversion"/>
  </si>
  <si>
    <t>구현미</t>
    <phoneticPr fontId="5" type="noConversion"/>
  </si>
  <si>
    <t>한미연</t>
    <phoneticPr fontId="5" type="noConversion"/>
  </si>
  <si>
    <t>이효진</t>
    <phoneticPr fontId="5" type="noConversion"/>
  </si>
  <si>
    <t>임현석</t>
    <phoneticPr fontId="5" type="noConversion"/>
  </si>
  <si>
    <t>변휘현</t>
    <phoneticPr fontId="5" type="noConversion"/>
  </si>
  <si>
    <t>이희지</t>
    <phoneticPr fontId="5" type="noConversion"/>
  </si>
  <si>
    <t>이지윤</t>
    <phoneticPr fontId="5" type="noConversion"/>
  </si>
  <si>
    <t>박보람</t>
    <phoneticPr fontId="5" type="noConversion"/>
  </si>
  <si>
    <t>한서우</t>
    <phoneticPr fontId="5" type="noConversion"/>
  </si>
  <si>
    <t>곽승원</t>
    <phoneticPr fontId="5" type="noConversion"/>
  </si>
  <si>
    <t>우석진</t>
    <phoneticPr fontId="5" type="noConversion"/>
  </si>
  <si>
    <t>이은화</t>
    <phoneticPr fontId="5" type="noConversion"/>
  </si>
  <si>
    <t>태민영</t>
    <phoneticPr fontId="5" type="noConversion"/>
  </si>
  <si>
    <t>최순복</t>
    <phoneticPr fontId="5" type="noConversion"/>
  </si>
  <si>
    <t>심선희</t>
    <phoneticPr fontId="5" type="noConversion"/>
  </si>
  <si>
    <t>주현희</t>
    <phoneticPr fontId="5" type="noConversion"/>
  </si>
  <si>
    <t>김영주</t>
    <phoneticPr fontId="5" type="noConversion"/>
  </si>
  <si>
    <t>유재석</t>
    <phoneticPr fontId="5" type="noConversion"/>
  </si>
  <si>
    <t>하동철</t>
    <phoneticPr fontId="5" type="noConversion"/>
  </si>
  <si>
    <t>김리현</t>
    <phoneticPr fontId="5" type="noConversion"/>
  </si>
  <si>
    <t>박철</t>
    <phoneticPr fontId="5" type="noConversion"/>
  </si>
  <si>
    <t>주중운</t>
    <phoneticPr fontId="5" type="noConversion"/>
  </si>
  <si>
    <t>강재민</t>
    <phoneticPr fontId="5" type="noConversion"/>
  </si>
  <si>
    <t>이예은</t>
    <phoneticPr fontId="5" type="noConversion"/>
  </si>
  <si>
    <t>이수진</t>
    <phoneticPr fontId="5" type="noConversion"/>
  </si>
  <si>
    <t>이승안</t>
    <phoneticPr fontId="5" type="noConversion"/>
  </si>
  <si>
    <t>이찬영</t>
    <phoneticPr fontId="5" type="noConversion"/>
  </si>
  <si>
    <t>조유림</t>
    <phoneticPr fontId="5" type="noConversion"/>
  </si>
  <si>
    <t>석수진</t>
    <phoneticPr fontId="5" type="noConversion"/>
  </si>
  <si>
    <t>길미화</t>
    <phoneticPr fontId="5" type="noConversion"/>
  </si>
  <si>
    <t>박인해</t>
    <phoneticPr fontId="5" type="noConversion"/>
  </si>
  <si>
    <t>강해림</t>
    <phoneticPr fontId="5" type="noConversion"/>
  </si>
  <si>
    <t>김민지</t>
    <phoneticPr fontId="5" type="noConversion"/>
  </si>
  <si>
    <t>이순현</t>
    <phoneticPr fontId="5" type="noConversion"/>
  </si>
  <si>
    <t>신정석</t>
    <phoneticPr fontId="5" type="noConversion"/>
  </si>
  <si>
    <t>강하림</t>
    <phoneticPr fontId="5" type="noConversion"/>
  </si>
  <si>
    <t>오명현</t>
    <phoneticPr fontId="5" type="noConversion"/>
  </si>
  <si>
    <t>추솔</t>
    <phoneticPr fontId="5" type="noConversion"/>
  </si>
  <si>
    <t>조연주</t>
    <phoneticPr fontId="5" type="noConversion"/>
  </si>
  <si>
    <t>방혜연</t>
    <phoneticPr fontId="5" type="noConversion"/>
  </si>
  <si>
    <t>배아람</t>
    <phoneticPr fontId="5" type="noConversion"/>
  </si>
  <si>
    <t>이옥진</t>
    <phoneticPr fontId="5" type="noConversion"/>
  </si>
  <si>
    <t>공병운</t>
    <phoneticPr fontId="5" type="noConversion"/>
  </si>
  <si>
    <t>김숙희</t>
    <phoneticPr fontId="5" type="noConversion"/>
  </si>
  <si>
    <t>고민지</t>
  </si>
  <si>
    <t>김유진</t>
    <phoneticPr fontId="5" type="noConversion"/>
  </si>
  <si>
    <t>신현식</t>
    <phoneticPr fontId="5" type="noConversion"/>
  </si>
  <si>
    <t>윤일현</t>
    <phoneticPr fontId="5" type="noConversion"/>
  </si>
  <si>
    <t>이윤주</t>
    <phoneticPr fontId="5" type="noConversion"/>
  </si>
  <si>
    <t>김경애</t>
    <phoneticPr fontId="5" type="noConversion"/>
  </si>
  <si>
    <t>홍명하</t>
    <phoneticPr fontId="5" type="noConversion"/>
  </si>
  <si>
    <t>곽선희</t>
    <phoneticPr fontId="5" type="noConversion"/>
  </si>
  <si>
    <t>김현수</t>
    <phoneticPr fontId="5" type="noConversion"/>
  </si>
  <si>
    <t>정차연</t>
    <phoneticPr fontId="5" type="noConversion"/>
  </si>
  <si>
    <t>이미진</t>
    <phoneticPr fontId="5" type="noConversion"/>
  </si>
  <si>
    <t>최연희</t>
    <phoneticPr fontId="5" type="noConversion"/>
  </si>
  <si>
    <t>학생정보</t>
    <phoneticPr fontId="2" type="noConversion"/>
  </si>
  <si>
    <t>학부모 연락처</t>
    <phoneticPr fontId="2" type="noConversion"/>
  </si>
  <si>
    <t>납입금 구분</t>
    <phoneticPr fontId="2" type="noConversion"/>
  </si>
  <si>
    <t>제출</t>
    <phoneticPr fontId="2" type="noConversion"/>
  </si>
  <si>
    <t>미제출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</si>
</sst>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%_-"/>
    <numFmt numFmtId="177" formatCode="0.0_ "/>
    <numFmt numFmtId="178" formatCode="000\-0000\-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6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10"/>
      <color indexed="8"/>
      <name val="Arial"/>
      <family val="2"/>
    </font>
    <font>
      <sz val="10"/>
      <color indexed="8"/>
      <name val="나눔고딕"/>
      <family val="3"/>
      <charset val="129"/>
    </font>
    <font>
      <sz val="11"/>
      <color rgb="FF000000"/>
      <name val="Calibri"/>
      <family val="2"/>
    </font>
    <font>
      <sz val="11"/>
      <color rgb="FF000000"/>
      <name val="나눔고딕"/>
      <family val="3"/>
      <charset val="129"/>
    </font>
    <font>
      <sz val="11"/>
      <color indexed="8"/>
      <name val="나눔고딕"/>
      <family val="3"/>
      <charset val="129"/>
    </font>
    <font>
      <b/>
      <sz val="20"/>
      <color indexed="8"/>
      <name val="나눔고딕"/>
      <family val="3"/>
      <charset val="129"/>
    </font>
    <font>
      <i/>
      <sz val="11"/>
      <color theme="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  <bgColor indexed="9"/>
      </patternFill>
    </fill>
    <fill>
      <patternFill patternType="solid">
        <fgColor indexed="9"/>
        <bgColor indexed="9"/>
      </patternFill>
    </fill>
  </fills>
  <borders count="6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12" fillId="0" borderId="0"/>
    <xf numFmtId="41" fontId="12" fillId="0" borderId="0" applyFont="0" applyFill="0" applyBorder="0" applyAlignment="0" applyProtection="0">
      <alignment vertical="center"/>
    </xf>
    <xf numFmtId="0" fontId="14" fillId="0" borderId="0"/>
  </cellStyleXfs>
  <cellXfs count="43"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41" fontId="10" fillId="0" borderId="2" xfId="0" applyNumberFormat="1" applyFont="1" applyFill="1" applyBorder="1" applyAlignment="1">
      <alignment horizontal="right" vertical="center"/>
    </xf>
    <xf numFmtId="41" fontId="10" fillId="0" borderId="2" xfId="0" applyNumberFormat="1" applyFont="1" applyFill="1" applyBorder="1" applyAlignment="1" applyProtection="1">
      <alignment horizontal="right" vertical="center"/>
    </xf>
    <xf numFmtId="176" fontId="10" fillId="3" borderId="2" xfId="1" applyNumberFormat="1" applyFont="1" applyFill="1" applyBorder="1">
      <alignment vertical="center"/>
    </xf>
    <xf numFmtId="41" fontId="10" fillId="0" borderId="2" xfId="0" applyNumberFormat="1" applyFont="1" applyFill="1" applyBorder="1" applyProtection="1">
      <alignment vertical="center"/>
    </xf>
    <xf numFmtId="41" fontId="10" fillId="0" borderId="2" xfId="0" applyNumberFormat="1" applyFont="1" applyFill="1" applyBorder="1">
      <alignment vertical="center"/>
    </xf>
    <xf numFmtId="9" fontId="10" fillId="3" borderId="5" xfId="1" applyFont="1" applyFill="1" applyBorder="1">
      <alignment vertical="center"/>
    </xf>
    <xf numFmtId="41" fontId="10" fillId="0" borderId="2" xfId="2" applyFont="1" applyFill="1" applyBorder="1" applyAlignment="1">
      <alignment vertical="center"/>
    </xf>
    <xf numFmtId="0" fontId="13" fillId="0" borderId="0" xfId="4" applyFont="1"/>
    <xf numFmtId="49" fontId="13" fillId="5" borderId="2" xfId="4" applyNumberFormat="1" applyFont="1" applyFill="1" applyBorder="1" applyAlignment="1">
      <alignment horizontal="center" vertical="center"/>
    </xf>
    <xf numFmtId="0" fontId="13" fillId="6" borderId="2" xfId="4" applyNumberFormat="1" applyFont="1" applyFill="1" applyBorder="1" applyAlignment="1">
      <alignment vertical="center" wrapText="1"/>
    </xf>
    <xf numFmtId="0" fontId="13" fillId="6" borderId="2" xfId="4" applyNumberFormat="1" applyFont="1" applyFill="1" applyBorder="1" applyAlignment="1">
      <alignment horizontal="center" vertical="center" wrapText="1"/>
    </xf>
    <xf numFmtId="49" fontId="13" fillId="0" borderId="0" xfId="4" applyNumberFormat="1" applyFont="1"/>
    <xf numFmtId="0" fontId="15" fillId="0" borderId="2" xfId="6" applyFont="1" applyBorder="1" applyAlignment="1">
      <alignment horizontal="center" vertical="center"/>
    </xf>
    <xf numFmtId="0" fontId="15" fillId="2" borderId="2" xfId="6" applyFont="1" applyFill="1" applyBorder="1" applyAlignment="1">
      <alignment horizontal="center" vertical="center"/>
    </xf>
    <xf numFmtId="0" fontId="15" fillId="2" borderId="0" xfId="6" applyFont="1" applyFill="1" applyAlignment="1">
      <alignment horizontal="center" vertical="center"/>
    </xf>
    <xf numFmtId="0" fontId="15" fillId="0" borderId="0" xfId="6" applyFont="1" applyAlignment="1">
      <alignment horizontal="center" vertical="center"/>
    </xf>
    <xf numFmtId="0" fontId="14" fillId="0" borderId="0" xfId="6" applyAlignment="1">
      <alignment horizontal="center" vertical="center"/>
    </xf>
    <xf numFmtId="0" fontId="15" fillId="0" borderId="2" xfId="6" applyNumberFormat="1" applyFont="1" applyBorder="1" applyAlignment="1">
      <alignment horizontal="center" vertical="center"/>
    </xf>
    <xf numFmtId="178" fontId="15" fillId="0" borderId="2" xfId="6" applyNumberFormat="1" applyFont="1" applyBorder="1" applyAlignment="1">
      <alignment horizontal="center" vertical="center"/>
    </xf>
    <xf numFmtId="0" fontId="14" fillId="0" borderId="0" xfId="6" applyAlignment="1">
      <alignment horizontal="center"/>
    </xf>
    <xf numFmtId="49" fontId="16" fillId="5" borderId="2" xfId="4" applyNumberFormat="1" applyFont="1" applyFill="1" applyBorder="1" applyAlignment="1">
      <alignment horizontal="center" vertical="center"/>
    </xf>
    <xf numFmtId="0" fontId="16" fillId="6" borderId="2" xfId="4" applyNumberFormat="1" applyFont="1" applyFill="1" applyBorder="1" applyAlignment="1">
      <alignment horizontal="center" vertical="center" wrapText="1"/>
    </xf>
    <xf numFmtId="49" fontId="16" fillId="6" borderId="2" xfId="4" applyNumberFormat="1" applyFont="1" applyFill="1" applyBorder="1" applyAlignment="1">
      <alignment horizontal="center" vertical="center" wrapText="1"/>
    </xf>
    <xf numFmtId="49" fontId="16" fillId="6" borderId="2" xfId="4" applyNumberFormat="1" applyFont="1" applyFill="1" applyBorder="1" applyAlignment="1">
      <alignment horizontal="center" vertical="center"/>
    </xf>
    <xf numFmtId="41" fontId="16" fillId="6" borderId="2" xfId="5" applyFont="1" applyFill="1" applyBorder="1" applyAlignment="1">
      <alignment vertical="center"/>
    </xf>
    <xf numFmtId="178" fontId="16" fillId="6" borderId="2" xfId="4" applyNumberFormat="1" applyFont="1" applyFill="1" applyBorder="1" applyAlignment="1">
      <alignment horizontal="center" vertical="center"/>
    </xf>
    <xf numFmtId="0" fontId="6" fillId="0" borderId="0" xfId="3" applyFont="1" applyProtection="1"/>
    <xf numFmtId="0" fontId="6" fillId="0" borderId="0" xfId="3" applyFont="1" applyFill="1" applyBorder="1" applyProtection="1"/>
    <xf numFmtId="0" fontId="7" fillId="4" borderId="2" xfId="3" applyFont="1" applyFill="1" applyBorder="1" applyAlignment="1" applyProtection="1">
      <alignment horizontal="center" vertical="center"/>
    </xf>
    <xf numFmtId="0" fontId="8" fillId="0" borderId="2" xfId="3" applyFont="1" applyFill="1" applyBorder="1" applyAlignment="1" applyProtection="1">
      <alignment horizontal="center" vertical="center"/>
    </xf>
    <xf numFmtId="41" fontId="6" fillId="0" borderId="2" xfId="2" applyFont="1" applyBorder="1" applyAlignment="1" applyProtection="1">
      <alignment vertical="center"/>
    </xf>
    <xf numFmtId="177" fontId="8" fillId="0" borderId="2" xfId="3" applyNumberFormat="1" applyFont="1" applyFill="1" applyBorder="1" applyAlignment="1" applyProtection="1">
      <alignment horizontal="center" vertical="center"/>
    </xf>
    <xf numFmtId="177" fontId="18" fillId="0" borderId="2" xfId="3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4" fillId="0" borderId="0" xfId="3" applyFont="1" applyFill="1" applyBorder="1" applyAlignment="1" applyProtection="1">
      <alignment horizontal="center" vertical="center"/>
    </xf>
    <xf numFmtId="0" fontId="17" fillId="0" borderId="0" xfId="4" applyFont="1" applyAlignment="1">
      <alignment horizontal="center" vertical="center"/>
    </xf>
  </cellXfs>
  <cellStyles count="7">
    <cellStyle name="백분율" xfId="1" builtinId="5"/>
    <cellStyle name="쉼표 [0]" xfId="2" builtinId="6"/>
    <cellStyle name="쉼표 [0] 2" xfId="5" xr:uid="{00000000-0005-0000-0000-000002000000}"/>
    <cellStyle name="표준" xfId="0" builtinId="0"/>
    <cellStyle name="표준 2" xfId="4" xr:uid="{00000000-0005-0000-0000-000004000000}"/>
    <cellStyle name="표준 2 2" xfId="6" xr:uid="{00000000-0005-0000-0000-000005000000}"/>
    <cellStyle name="표준_1급 O형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0617-4F51-B7EF-79BBDE7824B8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0617-4F51-B7EF-79BBDE782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0174256"/>
        <c:axId val="410930864"/>
      </c:barChart>
      <c:catAx>
        <c:axId val="41017425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410930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10930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4101742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돋움"/>
              <a:ea typeface="돋움"/>
              <a:cs typeface="돋움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422" r="0.750000000000004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11</xdr:col>
      <xdr:colOff>504825</xdr:colOff>
      <xdr:row>32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15CB0C1-BD7A-417D-BD89-7635D8E37ACD}"/>
            </a:ext>
          </a:extLst>
        </xdr:cNvPr>
        <xdr:cNvSpPr>
          <a:spLocks noChangeShapeType="1"/>
        </xdr:cNvSpPr>
      </xdr:nvSpPr>
      <xdr:spPr bwMode="auto">
        <a:xfrm>
          <a:off x="0" y="82200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11</xdr:col>
      <xdr:colOff>504825</xdr:colOff>
      <xdr:row>54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6CD7D76C-030E-44D5-A107-60C5E0DC0BE2}"/>
            </a:ext>
          </a:extLst>
        </xdr:cNvPr>
        <xdr:cNvSpPr>
          <a:spLocks noChangeShapeType="1"/>
        </xdr:cNvSpPr>
      </xdr:nvSpPr>
      <xdr:spPr bwMode="auto">
        <a:xfrm>
          <a:off x="0" y="136683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816F992E-172D-4B9A-A023-973306FC9B6E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E3FBAF43-0751-4090-95FD-D5A27D0FE037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2E00C8F-11DD-45D5-BAFB-D599465992E9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9E7DA54F-28B1-4F6F-9141-2166286E1E58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9060B319-CB53-44CD-9F9E-C0407DD42062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127980A1-7F71-43FD-99F3-DD4EB8F1B8EC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E4B7B1CA-0B18-4A5D-885D-9C88A85AED9E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D4B8DEA1-CB89-4DC7-AFBB-BA841917D53D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94B3DBEB-BE2F-4759-8387-9E3D8C863C6D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80B9EF30-7C58-4EBA-AA69-68715393DB1A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7B3E54BB-2CA7-4127-8290-34D576E6B957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F357CCE2-622D-46FC-9CC9-5CE9E19334F7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4A284AEA-7EB0-49C3-AF62-B67D2D18886B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1D08EAB4-5022-4839-8D50-114E42A05325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EEBA8837-0D1A-4796-BC78-03C462858BCA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AC70AF45-435D-4BA6-8064-565B32E84C7A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239BBD87-7E34-4948-9A27-D6E8D07778FD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21" name="Line 20">
          <a:extLst>
            <a:ext uri="{FF2B5EF4-FFF2-40B4-BE49-F238E27FC236}">
              <a16:creationId xmlns:a16="http://schemas.microsoft.com/office/drawing/2014/main" id="{23E9C03E-1035-4096-AD9E-4FD35315DFC7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22" name="Line 21">
          <a:extLst>
            <a:ext uri="{FF2B5EF4-FFF2-40B4-BE49-F238E27FC236}">
              <a16:creationId xmlns:a16="http://schemas.microsoft.com/office/drawing/2014/main" id="{A89A9607-26C0-4280-8973-B8E265F22B5A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23" name="Line 22">
          <a:extLst>
            <a:ext uri="{FF2B5EF4-FFF2-40B4-BE49-F238E27FC236}">
              <a16:creationId xmlns:a16="http://schemas.microsoft.com/office/drawing/2014/main" id="{A75C951C-CB95-4FB2-BCAD-B4B97BD2547C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24" name="Line 23">
          <a:extLst>
            <a:ext uri="{FF2B5EF4-FFF2-40B4-BE49-F238E27FC236}">
              <a16:creationId xmlns:a16="http://schemas.microsoft.com/office/drawing/2014/main" id="{47CE4498-893B-45C9-807B-7526C8E98C59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25" name="Line 24">
          <a:extLst>
            <a:ext uri="{FF2B5EF4-FFF2-40B4-BE49-F238E27FC236}">
              <a16:creationId xmlns:a16="http://schemas.microsoft.com/office/drawing/2014/main" id="{A1673529-AD8D-4C30-B48F-4AAB812F1F4B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11</xdr:col>
      <xdr:colOff>504825</xdr:colOff>
      <xdr:row>77</xdr:row>
      <xdr:rowOff>0</xdr:rowOff>
    </xdr:to>
    <xdr:sp macro="" textlink="">
      <xdr:nvSpPr>
        <xdr:cNvPr id="26" name="Line 25">
          <a:extLst>
            <a:ext uri="{FF2B5EF4-FFF2-40B4-BE49-F238E27FC236}">
              <a16:creationId xmlns:a16="http://schemas.microsoft.com/office/drawing/2014/main" id="{0CC827E7-C196-4D86-A777-A82EF3A952CE}"/>
            </a:ext>
          </a:extLst>
        </xdr:cNvPr>
        <xdr:cNvSpPr>
          <a:spLocks noChangeShapeType="1"/>
        </xdr:cNvSpPr>
      </xdr:nvSpPr>
      <xdr:spPr bwMode="auto">
        <a:xfrm>
          <a:off x="0" y="1936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tabSelected="1" zoomScale="145" zoomScaleNormal="145" workbookViewId="0">
      <selection activeCell="B1" sqref="B1:F1"/>
    </sheetView>
  </sheetViews>
  <sheetFormatPr defaultRowHeight="14.25" x14ac:dyDescent="0.3"/>
  <cols>
    <col min="1" max="1" width="2" style="1" customWidth="1"/>
    <col min="2" max="2" width="14.875" style="1" customWidth="1"/>
    <col min="3" max="4" width="14.125" style="1" customWidth="1"/>
    <col min="5" max="5" width="17.5" style="1" customWidth="1"/>
    <col min="6" max="6" width="12.75" style="1" bestFit="1" customWidth="1"/>
    <col min="7" max="16384" width="9" style="1"/>
  </cols>
  <sheetData>
    <row r="1" spans="2:6" ht="26.25" customHeight="1" x14ac:dyDescent="0.3">
      <c r="B1" s="38" t="s">
        <v>0</v>
      </c>
      <c r="C1" s="38"/>
      <c r="D1" s="38"/>
      <c r="E1" s="38"/>
      <c r="F1" s="38"/>
    </row>
    <row r="3" spans="2:6" ht="22.5" customHeight="1" x14ac:dyDescent="0.3">
      <c r="B3" s="2"/>
      <c r="C3" s="3" t="s">
        <v>1</v>
      </c>
      <c r="D3" s="3" t="s">
        <v>2</v>
      </c>
      <c r="E3" s="3" t="s">
        <v>3</v>
      </c>
      <c r="F3" s="3" t="s">
        <v>4</v>
      </c>
    </row>
    <row r="4" spans="2:6" ht="22.5" customHeight="1" x14ac:dyDescent="0.3">
      <c r="B4" s="4" t="s">
        <v>5</v>
      </c>
      <c r="C4" s="5">
        <v>25000</v>
      </c>
      <c r="D4" s="6">
        <v>300</v>
      </c>
      <c r="E4" s="11">
        <f>C4*D4</f>
        <v>7500000</v>
      </c>
      <c r="F4" s="7">
        <f>E4/$E$10</f>
        <v>0.20112630732099759</v>
      </c>
    </row>
    <row r="5" spans="2:6" ht="22.5" customHeight="1" x14ac:dyDescent="0.3">
      <c r="B5" s="4" t="s">
        <v>6</v>
      </c>
      <c r="C5" s="5">
        <v>21000</v>
      </c>
      <c r="D5" s="6">
        <v>500</v>
      </c>
      <c r="E5" s="11">
        <f t="shared" ref="E5:E9" si="0">C5*D5</f>
        <v>10500000</v>
      </c>
      <c r="F5" s="7">
        <f t="shared" ref="F5:F9" si="1">E5/$E$10</f>
        <v>0.28157683024939661</v>
      </c>
    </row>
    <row r="6" spans="2:6" ht="22.5" customHeight="1" x14ac:dyDescent="0.3">
      <c r="B6" s="4" t="s">
        <v>7</v>
      </c>
      <c r="C6" s="5">
        <v>28000</v>
      </c>
      <c r="D6" s="6">
        <v>180</v>
      </c>
      <c r="E6" s="11">
        <f t="shared" si="0"/>
        <v>5040000</v>
      </c>
      <c r="F6" s="7">
        <f t="shared" si="1"/>
        <v>0.13515687851971037</v>
      </c>
    </row>
    <row r="7" spans="2:6" ht="22.5" customHeight="1" x14ac:dyDescent="0.3">
      <c r="B7" s="4" t="s">
        <v>8</v>
      </c>
      <c r="C7" s="5">
        <v>18000</v>
      </c>
      <c r="D7" s="6">
        <v>400</v>
      </c>
      <c r="E7" s="11">
        <f t="shared" si="0"/>
        <v>7200000</v>
      </c>
      <c r="F7" s="7">
        <f t="shared" si="1"/>
        <v>0.19308125502815768</v>
      </c>
    </row>
    <row r="8" spans="2:6" ht="22.5" customHeight="1" x14ac:dyDescent="0.3">
      <c r="B8" s="4" t="s">
        <v>9</v>
      </c>
      <c r="C8" s="5">
        <v>12000</v>
      </c>
      <c r="D8" s="6">
        <v>300</v>
      </c>
      <c r="E8" s="11">
        <f t="shared" si="0"/>
        <v>3600000</v>
      </c>
      <c r="F8" s="7">
        <f t="shared" si="1"/>
        <v>9.6540627514078839E-2</v>
      </c>
    </row>
    <row r="9" spans="2:6" ht="22.5" customHeight="1" x14ac:dyDescent="0.3">
      <c r="B9" s="4" t="s">
        <v>10</v>
      </c>
      <c r="C9" s="5">
        <v>23000</v>
      </c>
      <c r="D9" s="6">
        <v>150</v>
      </c>
      <c r="E9" s="11">
        <f t="shared" si="0"/>
        <v>3450000</v>
      </c>
      <c r="F9" s="7">
        <f t="shared" si="1"/>
        <v>9.2518101367658895E-2</v>
      </c>
    </row>
    <row r="10" spans="2:6" ht="22.5" customHeight="1" x14ac:dyDescent="0.3">
      <c r="B10" s="39" t="s">
        <v>11</v>
      </c>
      <c r="C10" s="40"/>
      <c r="D10" s="8">
        <f>SUM(D4:D9)</f>
        <v>1830</v>
      </c>
      <c r="E10" s="9">
        <f>SUM(E4:E9)</f>
        <v>37290000</v>
      </c>
      <c r="F10" s="10"/>
    </row>
  </sheetData>
  <sheetProtection sheet="1" objects="1" scenarios="1"/>
  <mergeCells count="2">
    <mergeCell ref="B1:F1"/>
    <mergeCell ref="B10:C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"/>
  <sheetViews>
    <sheetView zoomScale="115" zoomScaleNormal="115" workbookViewId="0">
      <selection activeCell="B1" sqref="B1:E1"/>
    </sheetView>
  </sheetViews>
  <sheetFormatPr defaultRowHeight="16.5" x14ac:dyDescent="0.3"/>
  <cols>
    <col min="1" max="1" width="3.125" style="31" customWidth="1"/>
    <col min="2" max="2" width="11.375" style="31" customWidth="1"/>
    <col min="3" max="3" width="10.875" style="31" customWidth="1"/>
    <col min="4" max="4" width="14" style="31" customWidth="1"/>
    <col min="5" max="5" width="13.5" style="31" customWidth="1"/>
    <col min="6" max="16384" width="9" style="31"/>
  </cols>
  <sheetData>
    <row r="1" spans="2:5" ht="30" customHeight="1" x14ac:dyDescent="0.3">
      <c r="B1" s="41" t="s">
        <v>12</v>
      </c>
      <c r="C1" s="41"/>
      <c r="D1" s="41"/>
      <c r="E1" s="41"/>
    </row>
    <row r="2" spans="2:5" x14ac:dyDescent="0.3">
      <c r="B2" s="32"/>
      <c r="C2" s="32"/>
    </row>
    <row r="3" spans="2:5" ht="24" customHeight="1" x14ac:dyDescent="0.3">
      <c r="B3" s="33" t="s">
        <v>13</v>
      </c>
      <c r="C3" s="33" t="s">
        <v>14</v>
      </c>
      <c r="D3" s="33" t="s">
        <v>15</v>
      </c>
      <c r="E3" s="33" t="s">
        <v>16</v>
      </c>
    </row>
    <row r="4" spans="2:5" ht="24" customHeight="1" x14ac:dyDescent="0.3">
      <c r="B4" s="34" t="s">
        <v>17</v>
      </c>
      <c r="C4" s="35">
        <v>85.066666666666706</v>
      </c>
      <c r="D4" s="37" t="s">
        <v>173</v>
      </c>
      <c r="E4" s="36" t="str">
        <f>IF(D4&lt;&gt;"",IF(AND(C4&gt;=70,D4="제출"), "수료",""),"")</f>
        <v>수료</v>
      </c>
    </row>
    <row r="5" spans="2:5" ht="24" customHeight="1" x14ac:dyDescent="0.3">
      <c r="B5" s="34" t="s">
        <v>18</v>
      </c>
      <c r="C5" s="35">
        <v>85.600000000000009</v>
      </c>
      <c r="D5" s="37" t="s">
        <v>174</v>
      </c>
      <c r="E5" s="36" t="str">
        <f t="shared" ref="E5:E13" si="0">IF(D5&lt;&gt;"",IF(AND(C5&gt;=70,D5="제출"), "수료",""),"")</f>
        <v/>
      </c>
    </row>
    <row r="6" spans="2:5" ht="24" customHeight="1" x14ac:dyDescent="0.3">
      <c r="B6" s="34" t="s">
        <v>19</v>
      </c>
      <c r="C6" s="35">
        <v>58</v>
      </c>
      <c r="D6" s="37" t="s">
        <v>173</v>
      </c>
      <c r="E6" s="36" t="str">
        <f t="shared" si="0"/>
        <v/>
      </c>
    </row>
    <row r="7" spans="2:5" ht="24" customHeight="1" x14ac:dyDescent="0.3">
      <c r="B7" s="34" t="s">
        <v>20</v>
      </c>
      <c r="C7" s="35">
        <v>78</v>
      </c>
      <c r="D7" s="37" t="s">
        <v>174</v>
      </c>
      <c r="E7" s="36" t="str">
        <f t="shared" si="0"/>
        <v/>
      </c>
    </row>
    <row r="8" spans="2:5" ht="24" customHeight="1" x14ac:dyDescent="0.3">
      <c r="B8" s="34" t="s">
        <v>21</v>
      </c>
      <c r="C8" s="35">
        <v>80</v>
      </c>
      <c r="D8" s="37" t="s">
        <v>173</v>
      </c>
      <c r="E8" s="36" t="str">
        <f t="shared" si="0"/>
        <v>수료</v>
      </c>
    </row>
    <row r="9" spans="2:5" ht="24" customHeight="1" x14ac:dyDescent="0.3">
      <c r="B9" s="34" t="s">
        <v>22</v>
      </c>
      <c r="C9" s="35">
        <v>78.666666666666657</v>
      </c>
      <c r="D9" s="37" t="s">
        <v>174</v>
      </c>
      <c r="E9" s="36" t="str">
        <f t="shared" si="0"/>
        <v/>
      </c>
    </row>
    <row r="10" spans="2:5" ht="24" customHeight="1" x14ac:dyDescent="0.3">
      <c r="B10" s="34" t="s">
        <v>23</v>
      </c>
      <c r="C10" s="35">
        <v>95.2</v>
      </c>
      <c r="D10" s="37" t="s">
        <v>173</v>
      </c>
      <c r="E10" s="36" t="str">
        <f t="shared" si="0"/>
        <v>수료</v>
      </c>
    </row>
    <row r="11" spans="2:5" ht="24" customHeight="1" x14ac:dyDescent="0.3">
      <c r="B11" s="34" t="s">
        <v>24</v>
      </c>
      <c r="C11" s="35">
        <v>42</v>
      </c>
      <c r="D11" s="37" t="s">
        <v>173</v>
      </c>
      <c r="E11" s="36" t="str">
        <f t="shared" si="0"/>
        <v/>
      </c>
    </row>
    <row r="12" spans="2:5" ht="24" customHeight="1" x14ac:dyDescent="0.3">
      <c r="B12" s="34" t="s">
        <v>25</v>
      </c>
      <c r="C12" s="35">
        <v>68</v>
      </c>
      <c r="D12" s="37" t="s">
        <v>173</v>
      </c>
      <c r="E12" s="36" t="str">
        <f t="shared" si="0"/>
        <v/>
      </c>
    </row>
    <row r="13" spans="2:5" ht="24" customHeight="1" x14ac:dyDescent="0.3">
      <c r="B13" s="34" t="s">
        <v>26</v>
      </c>
      <c r="C13" s="35">
        <v>84</v>
      </c>
      <c r="D13" s="37" t="s">
        <v>173</v>
      </c>
      <c r="E13" s="36" t="str">
        <f t="shared" si="0"/>
        <v>수료</v>
      </c>
    </row>
  </sheetData>
  <sheetProtection sheet="1" objects="1" scenarios="1"/>
  <mergeCells count="1">
    <mergeCell ref="B1:E1"/>
  </mergeCells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Right="0"/>
  </sheetPr>
  <dimension ref="A1:N77"/>
  <sheetViews>
    <sheetView topLeftCell="F1" zoomScale="115" zoomScaleNormal="115" zoomScaleSheetLayoutView="100" workbookViewId="0">
      <selection activeCell="F1" sqref="F1:L1"/>
    </sheetView>
  </sheetViews>
  <sheetFormatPr defaultRowHeight="12.75" x14ac:dyDescent="0.2"/>
  <cols>
    <col min="1" max="1" width="22.5" style="12" hidden="1" customWidth="1"/>
    <col min="2" max="2" width="4.5" style="12" hidden="1" customWidth="1"/>
    <col min="3" max="5" width="8.125" style="12" hidden="1" customWidth="1"/>
    <col min="6" max="6" width="13.75" style="12" customWidth="1"/>
    <col min="7" max="7" width="12.75" style="12" customWidth="1"/>
    <col min="8" max="8" width="15.75" style="12" customWidth="1"/>
    <col min="9" max="9" width="10" style="12" customWidth="1"/>
    <col min="10" max="10" width="12.25" style="12" customWidth="1"/>
    <col min="11" max="11" width="16.25" style="12" customWidth="1"/>
    <col min="12" max="12" width="9" style="12" customWidth="1"/>
    <col min="13" max="16384" width="9" style="12"/>
  </cols>
  <sheetData>
    <row r="1" spans="1:14" ht="44.25" customHeight="1" x14ac:dyDescent="0.2">
      <c r="F1" s="42" t="s">
        <v>27</v>
      </c>
      <c r="G1" s="42"/>
      <c r="H1" s="42"/>
      <c r="I1" s="42"/>
      <c r="J1" s="42"/>
      <c r="K1" s="42"/>
      <c r="L1" s="42"/>
    </row>
    <row r="2" spans="1:14" ht="15" customHeight="1" x14ac:dyDescent="0.2"/>
    <row r="3" spans="1:14" ht="22.7" customHeight="1" x14ac:dyDescent="0.2">
      <c r="A3" s="13" t="s">
        <v>28</v>
      </c>
      <c r="B3" s="13" t="s">
        <v>29</v>
      </c>
      <c r="C3" s="13"/>
      <c r="D3" s="13"/>
      <c r="E3" s="13"/>
      <c r="F3" s="25" t="s">
        <v>170</v>
      </c>
      <c r="G3" s="25" t="s">
        <v>30</v>
      </c>
      <c r="H3" s="25" t="s">
        <v>172</v>
      </c>
      <c r="I3" s="25" t="s">
        <v>31</v>
      </c>
      <c r="J3" s="25" t="s">
        <v>32</v>
      </c>
      <c r="K3" s="25" t="s">
        <v>171</v>
      </c>
      <c r="L3" s="25" t="s">
        <v>33</v>
      </c>
    </row>
    <row r="4" spans="1:14" ht="19.5" customHeight="1" x14ac:dyDescent="0.2">
      <c r="A4" s="14" t="s">
        <v>34</v>
      </c>
      <c r="B4" s="14" t="s">
        <v>35</v>
      </c>
      <c r="C4" s="15" t="str">
        <f>MID(A4,5,1)</f>
        <v>1</v>
      </c>
      <c r="D4" s="15" t="str">
        <f>MID(A4,9,LEN(A4)-9)</f>
        <v>1</v>
      </c>
      <c r="E4" s="15" t="str">
        <f>LEFT(B4,LEN(B4)-1)</f>
        <v>2</v>
      </c>
      <c r="F4" s="26" t="str">
        <f>CONCATENATE(C4,"-",D4,"-",E4)</f>
        <v>1-1-2</v>
      </c>
      <c r="G4" s="27" t="s">
        <v>36</v>
      </c>
      <c r="H4" s="27" t="s">
        <v>37</v>
      </c>
      <c r="I4" s="28" t="s">
        <v>38</v>
      </c>
      <c r="J4" s="29">
        <v>66500</v>
      </c>
      <c r="K4" s="30">
        <f>VLOOKUP(F4,학생정보!$D$2:$G$88,3,0)</f>
        <v>1038467265</v>
      </c>
      <c r="L4" s="28"/>
      <c r="N4" s="16"/>
    </row>
    <row r="5" spans="1:14" ht="19.899999999999999" customHeight="1" x14ac:dyDescent="0.2">
      <c r="A5" s="14" t="str">
        <f t="shared" ref="A5:B5" si="0">A4</f>
        <v>일반계_1학년_1반</v>
      </c>
      <c r="B5" s="14" t="str">
        <f t="shared" si="0"/>
        <v>2번</v>
      </c>
      <c r="C5" s="15" t="str">
        <f t="shared" ref="C5:C68" si="1">MID(A5,5,1)</f>
        <v>1</v>
      </c>
      <c r="D5" s="15" t="str">
        <f t="shared" ref="D5:D68" si="2">MID(A5,9,LEN(A5)-9)</f>
        <v>1</v>
      </c>
      <c r="E5" s="15" t="str">
        <f t="shared" ref="E5:E68" si="3">LEFT(B5,LEN(B5)-1)</f>
        <v>2</v>
      </c>
      <c r="F5" s="26" t="str">
        <f t="shared" ref="F5:F68" si="4">CONCATENATE(C5,"-",D5,"-",E5)</f>
        <v>1-1-2</v>
      </c>
      <c r="G5" s="27" t="str">
        <f>G4</f>
        <v>김현</v>
      </c>
      <c r="H5" s="27" t="s">
        <v>37</v>
      </c>
      <c r="I5" s="28" t="s">
        <v>39</v>
      </c>
      <c r="J5" s="29">
        <v>63000</v>
      </c>
      <c r="K5" s="30">
        <f>VLOOKUP(F5,학생정보!$D$2:$G$88,3,0)</f>
        <v>1038467265</v>
      </c>
      <c r="L5" s="28"/>
    </row>
    <row r="6" spans="1:14" ht="19.899999999999999" customHeight="1" x14ac:dyDescent="0.2">
      <c r="A6" s="14" t="s">
        <v>40</v>
      </c>
      <c r="B6" s="14" t="s">
        <v>35</v>
      </c>
      <c r="C6" s="15" t="str">
        <f t="shared" si="1"/>
        <v>1</v>
      </c>
      <c r="D6" s="15" t="str">
        <f t="shared" si="2"/>
        <v>2</v>
      </c>
      <c r="E6" s="15" t="str">
        <f t="shared" si="3"/>
        <v>2</v>
      </c>
      <c r="F6" s="26" t="str">
        <f t="shared" si="4"/>
        <v>1-2-2</v>
      </c>
      <c r="G6" s="27" t="s">
        <v>41</v>
      </c>
      <c r="H6" s="27" t="s">
        <v>42</v>
      </c>
      <c r="I6" s="28" t="s">
        <v>39</v>
      </c>
      <c r="J6" s="29">
        <v>70000</v>
      </c>
      <c r="K6" s="30">
        <f>VLOOKUP(F6,학생정보!$D$2:$G$88,3,0)</f>
        <v>1063443315</v>
      </c>
      <c r="L6" s="28"/>
    </row>
    <row r="7" spans="1:14" ht="19.899999999999999" customHeight="1" x14ac:dyDescent="0.2">
      <c r="A7" s="14" t="str">
        <f t="shared" ref="A7:B7" si="5">A6</f>
        <v>일반계_1학년_2반</v>
      </c>
      <c r="B7" s="14" t="str">
        <f t="shared" si="5"/>
        <v>2번</v>
      </c>
      <c r="C7" s="15" t="str">
        <f t="shared" si="1"/>
        <v>1</v>
      </c>
      <c r="D7" s="15" t="str">
        <f t="shared" si="2"/>
        <v>2</v>
      </c>
      <c r="E7" s="15" t="str">
        <f t="shared" si="3"/>
        <v>2</v>
      </c>
      <c r="F7" s="26" t="str">
        <f t="shared" si="4"/>
        <v>1-2-2</v>
      </c>
      <c r="G7" s="27" t="str">
        <f>G6</f>
        <v>하태훈</v>
      </c>
      <c r="H7" s="27" t="s">
        <v>37</v>
      </c>
      <c r="I7" s="28" t="s">
        <v>39</v>
      </c>
      <c r="J7" s="29">
        <v>63000</v>
      </c>
      <c r="K7" s="30">
        <f>VLOOKUP(F7,학생정보!$D$2:$G$88,3,0)</f>
        <v>1063443315</v>
      </c>
      <c r="L7" s="28"/>
    </row>
    <row r="8" spans="1:14" ht="19.899999999999999" customHeight="1" x14ac:dyDescent="0.2">
      <c r="A8" s="14" t="s">
        <v>43</v>
      </c>
      <c r="B8" s="14" t="s">
        <v>44</v>
      </c>
      <c r="C8" s="15" t="str">
        <f t="shared" si="1"/>
        <v>1</v>
      </c>
      <c r="D8" s="15" t="str">
        <f t="shared" si="2"/>
        <v>4</v>
      </c>
      <c r="E8" s="15" t="str">
        <f t="shared" si="3"/>
        <v>1</v>
      </c>
      <c r="F8" s="26" t="str">
        <f t="shared" si="4"/>
        <v>1-4-1</v>
      </c>
      <c r="G8" s="27" t="s">
        <v>45</v>
      </c>
      <c r="H8" s="27" t="s">
        <v>46</v>
      </c>
      <c r="I8" s="28" t="s">
        <v>47</v>
      </c>
      <c r="J8" s="29">
        <v>216600</v>
      </c>
      <c r="K8" s="30">
        <f>VLOOKUP(F8,학생정보!$D$2:$G$88,3,0)</f>
        <v>1040640582</v>
      </c>
      <c r="L8" s="28"/>
    </row>
    <row r="9" spans="1:14" ht="19.899999999999999" customHeight="1" x14ac:dyDescent="0.2">
      <c r="A9" s="14" t="str">
        <f t="shared" ref="A9:B11" si="6">A8</f>
        <v>일반계_1학년_4반</v>
      </c>
      <c r="B9" s="14" t="str">
        <f t="shared" si="6"/>
        <v>1번</v>
      </c>
      <c r="C9" s="15" t="str">
        <f t="shared" si="1"/>
        <v>1</v>
      </c>
      <c r="D9" s="15" t="str">
        <f t="shared" si="2"/>
        <v>4</v>
      </c>
      <c r="E9" s="15" t="str">
        <f t="shared" si="3"/>
        <v>1</v>
      </c>
      <c r="F9" s="26" t="str">
        <f t="shared" si="4"/>
        <v>1-4-1</v>
      </c>
      <c r="G9" s="27" t="str">
        <f t="shared" ref="G9:G11" si="7">G8</f>
        <v>박수경</v>
      </c>
      <c r="H9" s="27" t="s">
        <v>42</v>
      </c>
      <c r="I9" s="28" t="s">
        <v>38</v>
      </c>
      <c r="J9" s="29">
        <v>73500</v>
      </c>
      <c r="K9" s="30">
        <f>VLOOKUP(F9,학생정보!$D$2:$G$88,3,0)</f>
        <v>1040640582</v>
      </c>
      <c r="L9" s="28"/>
    </row>
    <row r="10" spans="1:14" ht="19.899999999999999" customHeight="1" x14ac:dyDescent="0.2">
      <c r="A10" s="14" t="str">
        <f t="shared" si="6"/>
        <v>일반계_1학년_4반</v>
      </c>
      <c r="B10" s="14" t="str">
        <f t="shared" si="6"/>
        <v>1번</v>
      </c>
      <c r="C10" s="15" t="str">
        <f t="shared" si="1"/>
        <v>1</v>
      </c>
      <c r="D10" s="15" t="str">
        <f t="shared" si="2"/>
        <v>4</v>
      </c>
      <c r="E10" s="15" t="str">
        <f t="shared" si="3"/>
        <v>1</v>
      </c>
      <c r="F10" s="26" t="str">
        <f t="shared" si="4"/>
        <v>1-4-1</v>
      </c>
      <c r="G10" s="27" t="str">
        <f t="shared" si="7"/>
        <v>박수경</v>
      </c>
      <c r="H10" s="27" t="s">
        <v>42</v>
      </c>
      <c r="I10" s="28" t="s">
        <v>48</v>
      </c>
      <c r="J10" s="29">
        <v>42000</v>
      </c>
      <c r="K10" s="30">
        <f>VLOOKUP(F10,학생정보!$D$2:$G$88,3,0)</f>
        <v>1040640582</v>
      </c>
      <c r="L10" s="28"/>
    </row>
    <row r="11" spans="1:14" ht="19.899999999999999" customHeight="1" x14ac:dyDescent="0.2">
      <c r="A11" s="14" t="str">
        <f t="shared" si="6"/>
        <v>일반계_1학년_4반</v>
      </c>
      <c r="B11" s="14" t="str">
        <f t="shared" si="6"/>
        <v>1번</v>
      </c>
      <c r="C11" s="15" t="str">
        <f t="shared" si="1"/>
        <v>1</v>
      </c>
      <c r="D11" s="15" t="str">
        <f t="shared" si="2"/>
        <v>4</v>
      </c>
      <c r="E11" s="15" t="str">
        <f t="shared" si="3"/>
        <v>1</v>
      </c>
      <c r="F11" s="26" t="str">
        <f t="shared" si="4"/>
        <v>1-4-1</v>
      </c>
      <c r="G11" s="27" t="str">
        <f t="shared" si="7"/>
        <v>박수경</v>
      </c>
      <c r="H11" s="27" t="s">
        <v>42</v>
      </c>
      <c r="I11" s="28" t="s">
        <v>39</v>
      </c>
      <c r="J11" s="29">
        <v>70000</v>
      </c>
      <c r="K11" s="30">
        <f>VLOOKUP(F11,학생정보!$D$2:$G$88,3,0)</f>
        <v>1040640582</v>
      </c>
      <c r="L11" s="28"/>
    </row>
    <row r="12" spans="1:14" ht="19.899999999999999" customHeight="1" x14ac:dyDescent="0.2">
      <c r="A12" s="14" t="s">
        <v>49</v>
      </c>
      <c r="B12" s="14" t="s">
        <v>44</v>
      </c>
      <c r="C12" s="15" t="str">
        <f t="shared" si="1"/>
        <v>1</v>
      </c>
      <c r="D12" s="15" t="str">
        <f t="shared" si="2"/>
        <v>5</v>
      </c>
      <c r="E12" s="15" t="str">
        <f t="shared" si="3"/>
        <v>1</v>
      </c>
      <c r="F12" s="26" t="str">
        <f t="shared" si="4"/>
        <v>1-5-1</v>
      </c>
      <c r="G12" s="27" t="s">
        <v>50</v>
      </c>
      <c r="H12" s="27" t="s">
        <v>46</v>
      </c>
      <c r="I12" s="28" t="s">
        <v>51</v>
      </c>
      <c r="J12" s="29">
        <v>216600</v>
      </c>
      <c r="K12" s="30">
        <f>VLOOKUP(F12,학생정보!$D$2:$G$88,3,0)</f>
        <v>1090240060</v>
      </c>
      <c r="L12" s="28"/>
    </row>
    <row r="13" spans="1:14" ht="19.899999999999999" customHeight="1" x14ac:dyDescent="0.2">
      <c r="A13" s="14" t="str">
        <f t="shared" ref="A13:B23" si="8">A12</f>
        <v>일반계_1학년_5반</v>
      </c>
      <c r="B13" s="14" t="str">
        <f t="shared" si="8"/>
        <v>1번</v>
      </c>
      <c r="C13" s="15" t="str">
        <f t="shared" si="1"/>
        <v>1</v>
      </c>
      <c r="D13" s="15" t="str">
        <f t="shared" si="2"/>
        <v>5</v>
      </c>
      <c r="E13" s="15" t="str">
        <f t="shared" si="3"/>
        <v>1</v>
      </c>
      <c r="F13" s="26" t="str">
        <f t="shared" si="4"/>
        <v>1-5-1</v>
      </c>
      <c r="G13" s="27" t="str">
        <f t="shared" ref="G13:G23" si="9">G12</f>
        <v>이임선</v>
      </c>
      <c r="H13" s="27" t="s">
        <v>46</v>
      </c>
      <c r="I13" s="28" t="s">
        <v>47</v>
      </c>
      <c r="J13" s="29">
        <v>216600</v>
      </c>
      <c r="K13" s="30">
        <f>VLOOKUP(F13,학생정보!$D$2:$G$88,3,0)</f>
        <v>1090240060</v>
      </c>
      <c r="L13" s="28"/>
    </row>
    <row r="14" spans="1:14" ht="19.899999999999999" customHeight="1" x14ac:dyDescent="0.2">
      <c r="A14" s="14" t="str">
        <f t="shared" si="8"/>
        <v>일반계_1학년_5반</v>
      </c>
      <c r="B14" s="14" t="str">
        <f t="shared" si="8"/>
        <v>1번</v>
      </c>
      <c r="C14" s="15" t="str">
        <f t="shared" si="1"/>
        <v>1</v>
      </c>
      <c r="D14" s="15" t="str">
        <f t="shared" si="2"/>
        <v>5</v>
      </c>
      <c r="E14" s="15" t="str">
        <f t="shared" si="3"/>
        <v>1</v>
      </c>
      <c r="F14" s="26" t="str">
        <f t="shared" si="4"/>
        <v>1-5-1</v>
      </c>
      <c r="G14" s="27" t="str">
        <f t="shared" si="9"/>
        <v>이임선</v>
      </c>
      <c r="H14" s="27" t="s">
        <v>52</v>
      </c>
      <c r="I14" s="28" t="s">
        <v>51</v>
      </c>
      <c r="J14" s="29">
        <v>52200</v>
      </c>
      <c r="K14" s="30">
        <f>VLOOKUP(F14,학생정보!$D$2:$G$88,3,0)</f>
        <v>1090240060</v>
      </c>
      <c r="L14" s="28"/>
    </row>
    <row r="15" spans="1:14" ht="19.899999999999999" customHeight="1" x14ac:dyDescent="0.2">
      <c r="A15" s="14" t="str">
        <f t="shared" si="8"/>
        <v>일반계_1학년_5반</v>
      </c>
      <c r="B15" s="14" t="str">
        <f t="shared" si="8"/>
        <v>1번</v>
      </c>
      <c r="C15" s="15" t="str">
        <f t="shared" si="1"/>
        <v>1</v>
      </c>
      <c r="D15" s="15" t="str">
        <f t="shared" si="2"/>
        <v>5</v>
      </c>
      <c r="E15" s="15" t="str">
        <f t="shared" si="3"/>
        <v>1</v>
      </c>
      <c r="F15" s="26" t="str">
        <f t="shared" si="4"/>
        <v>1-5-1</v>
      </c>
      <c r="G15" s="27" t="str">
        <f t="shared" si="9"/>
        <v>이임선</v>
      </c>
      <c r="H15" s="27" t="s">
        <v>52</v>
      </c>
      <c r="I15" s="28" t="s">
        <v>47</v>
      </c>
      <c r="J15" s="29">
        <v>52200</v>
      </c>
      <c r="K15" s="30">
        <f>VLOOKUP(F15,학생정보!$D$2:$G$88,3,0)</f>
        <v>1090240060</v>
      </c>
      <c r="L15" s="28"/>
    </row>
    <row r="16" spans="1:14" ht="19.899999999999999" customHeight="1" x14ac:dyDescent="0.2">
      <c r="A16" s="14" t="str">
        <f t="shared" si="8"/>
        <v>일반계_1학년_5반</v>
      </c>
      <c r="B16" s="14" t="str">
        <f t="shared" si="8"/>
        <v>1번</v>
      </c>
      <c r="C16" s="15" t="str">
        <f t="shared" si="1"/>
        <v>1</v>
      </c>
      <c r="D16" s="15" t="str">
        <f t="shared" si="2"/>
        <v>5</v>
      </c>
      <c r="E16" s="15" t="str">
        <f t="shared" si="3"/>
        <v>1</v>
      </c>
      <c r="F16" s="26" t="str">
        <f t="shared" si="4"/>
        <v>1-5-1</v>
      </c>
      <c r="G16" s="27" t="str">
        <f t="shared" si="9"/>
        <v>이임선</v>
      </c>
      <c r="H16" s="27" t="s">
        <v>42</v>
      </c>
      <c r="I16" s="28" t="s">
        <v>53</v>
      </c>
      <c r="J16" s="29">
        <v>77000</v>
      </c>
      <c r="K16" s="30">
        <f>VLOOKUP(F16,학생정보!$D$2:$G$88,3,0)</f>
        <v>1090240060</v>
      </c>
      <c r="L16" s="28"/>
    </row>
    <row r="17" spans="1:12" ht="19.899999999999999" customHeight="1" x14ac:dyDescent="0.2">
      <c r="A17" s="14" t="str">
        <f t="shared" si="8"/>
        <v>일반계_1학년_5반</v>
      </c>
      <c r="B17" s="14" t="str">
        <f t="shared" si="8"/>
        <v>1번</v>
      </c>
      <c r="C17" s="15" t="str">
        <f t="shared" si="1"/>
        <v>1</v>
      </c>
      <c r="D17" s="15" t="str">
        <f t="shared" si="2"/>
        <v>5</v>
      </c>
      <c r="E17" s="15" t="str">
        <f t="shared" si="3"/>
        <v>1</v>
      </c>
      <c r="F17" s="26" t="str">
        <f t="shared" si="4"/>
        <v>1-5-1</v>
      </c>
      <c r="G17" s="27" t="str">
        <f t="shared" si="9"/>
        <v>이임선</v>
      </c>
      <c r="H17" s="27" t="s">
        <v>42</v>
      </c>
      <c r="I17" s="28" t="s">
        <v>54</v>
      </c>
      <c r="J17" s="29">
        <v>45500</v>
      </c>
      <c r="K17" s="30">
        <f>VLOOKUP(F17,학생정보!$D$2:$G$88,3,0)</f>
        <v>1090240060</v>
      </c>
      <c r="L17" s="28"/>
    </row>
    <row r="18" spans="1:12" ht="19.899999999999999" customHeight="1" x14ac:dyDescent="0.2">
      <c r="A18" s="14" t="str">
        <f t="shared" si="8"/>
        <v>일반계_1학년_5반</v>
      </c>
      <c r="B18" s="14" t="str">
        <f t="shared" si="8"/>
        <v>1번</v>
      </c>
      <c r="C18" s="15" t="str">
        <f t="shared" si="1"/>
        <v>1</v>
      </c>
      <c r="D18" s="15" t="str">
        <f t="shared" si="2"/>
        <v>5</v>
      </c>
      <c r="E18" s="15" t="str">
        <f t="shared" si="3"/>
        <v>1</v>
      </c>
      <c r="F18" s="26" t="str">
        <f t="shared" si="4"/>
        <v>1-5-1</v>
      </c>
      <c r="G18" s="27" t="str">
        <f t="shared" si="9"/>
        <v>이임선</v>
      </c>
      <c r="H18" s="27" t="s">
        <v>42</v>
      </c>
      <c r="I18" s="28" t="s">
        <v>55</v>
      </c>
      <c r="J18" s="29">
        <v>66500</v>
      </c>
      <c r="K18" s="30">
        <f>VLOOKUP(F18,학생정보!$D$2:$G$88,3,0)</f>
        <v>1090240060</v>
      </c>
      <c r="L18" s="28"/>
    </row>
    <row r="19" spans="1:12" ht="19.899999999999999" customHeight="1" x14ac:dyDescent="0.2">
      <c r="A19" s="14" t="str">
        <f t="shared" si="8"/>
        <v>일반계_1학년_5반</v>
      </c>
      <c r="B19" s="14" t="str">
        <f t="shared" si="8"/>
        <v>1번</v>
      </c>
      <c r="C19" s="15" t="str">
        <f t="shared" si="1"/>
        <v>1</v>
      </c>
      <c r="D19" s="15" t="str">
        <f t="shared" si="2"/>
        <v>5</v>
      </c>
      <c r="E19" s="15" t="str">
        <f t="shared" si="3"/>
        <v>1</v>
      </c>
      <c r="F19" s="26" t="str">
        <f t="shared" si="4"/>
        <v>1-5-1</v>
      </c>
      <c r="G19" s="27" t="str">
        <f t="shared" si="9"/>
        <v>이임선</v>
      </c>
      <c r="H19" s="27" t="s">
        <v>42</v>
      </c>
      <c r="I19" s="28" t="s">
        <v>56</v>
      </c>
      <c r="J19" s="29">
        <v>63000</v>
      </c>
      <c r="K19" s="30">
        <f>VLOOKUP(F19,학생정보!$D$2:$G$88,3,0)</f>
        <v>1090240060</v>
      </c>
      <c r="L19" s="28"/>
    </row>
    <row r="20" spans="1:12" ht="19.899999999999999" customHeight="1" x14ac:dyDescent="0.2">
      <c r="A20" s="14" t="str">
        <f t="shared" si="8"/>
        <v>일반계_1학년_5반</v>
      </c>
      <c r="B20" s="14" t="str">
        <f t="shared" si="8"/>
        <v>1번</v>
      </c>
      <c r="C20" s="15" t="str">
        <f t="shared" si="1"/>
        <v>1</v>
      </c>
      <c r="D20" s="15" t="str">
        <f t="shared" si="2"/>
        <v>5</v>
      </c>
      <c r="E20" s="15" t="str">
        <f t="shared" si="3"/>
        <v>1</v>
      </c>
      <c r="F20" s="26" t="str">
        <f t="shared" si="4"/>
        <v>1-5-1</v>
      </c>
      <c r="G20" s="27" t="str">
        <f t="shared" si="9"/>
        <v>이임선</v>
      </c>
      <c r="H20" s="27" t="s">
        <v>42</v>
      </c>
      <c r="I20" s="28" t="s">
        <v>57</v>
      </c>
      <c r="J20" s="29">
        <v>77000</v>
      </c>
      <c r="K20" s="30">
        <f>VLOOKUP(F20,학생정보!$D$2:$G$88,3,0)</f>
        <v>1090240060</v>
      </c>
      <c r="L20" s="28"/>
    </row>
    <row r="21" spans="1:12" ht="19.899999999999999" customHeight="1" x14ac:dyDescent="0.2">
      <c r="A21" s="14" t="str">
        <f t="shared" si="8"/>
        <v>일반계_1학년_5반</v>
      </c>
      <c r="B21" s="14" t="str">
        <f t="shared" si="8"/>
        <v>1번</v>
      </c>
      <c r="C21" s="15" t="str">
        <f t="shared" si="1"/>
        <v>1</v>
      </c>
      <c r="D21" s="15" t="str">
        <f t="shared" si="2"/>
        <v>5</v>
      </c>
      <c r="E21" s="15" t="str">
        <f t="shared" si="3"/>
        <v>1</v>
      </c>
      <c r="F21" s="26" t="str">
        <f t="shared" si="4"/>
        <v>1-5-1</v>
      </c>
      <c r="G21" s="27" t="str">
        <f t="shared" si="9"/>
        <v>이임선</v>
      </c>
      <c r="H21" s="27" t="s">
        <v>42</v>
      </c>
      <c r="I21" s="28" t="s">
        <v>38</v>
      </c>
      <c r="J21" s="29">
        <v>73500</v>
      </c>
      <c r="K21" s="30">
        <f>VLOOKUP(F21,학생정보!$D$2:$G$88,3,0)</f>
        <v>1090240060</v>
      </c>
      <c r="L21" s="28"/>
    </row>
    <row r="22" spans="1:12" ht="19.899999999999999" customHeight="1" x14ac:dyDescent="0.2">
      <c r="A22" s="14" t="str">
        <f t="shared" si="8"/>
        <v>일반계_1학년_5반</v>
      </c>
      <c r="B22" s="14" t="str">
        <f t="shared" si="8"/>
        <v>1번</v>
      </c>
      <c r="C22" s="15" t="str">
        <f t="shared" si="1"/>
        <v>1</v>
      </c>
      <c r="D22" s="15" t="str">
        <f t="shared" si="2"/>
        <v>5</v>
      </c>
      <c r="E22" s="15" t="str">
        <f t="shared" si="3"/>
        <v>1</v>
      </c>
      <c r="F22" s="26" t="str">
        <f t="shared" si="4"/>
        <v>1-5-1</v>
      </c>
      <c r="G22" s="27" t="str">
        <f t="shared" si="9"/>
        <v>이임선</v>
      </c>
      <c r="H22" s="27" t="s">
        <v>42</v>
      </c>
      <c r="I22" s="28" t="s">
        <v>48</v>
      </c>
      <c r="J22" s="29">
        <v>42000</v>
      </c>
      <c r="K22" s="30">
        <f>VLOOKUP(F22,학생정보!$D$2:$G$88,3,0)</f>
        <v>1090240060</v>
      </c>
      <c r="L22" s="28"/>
    </row>
    <row r="23" spans="1:12" ht="19.899999999999999" customHeight="1" x14ac:dyDescent="0.2">
      <c r="A23" s="14" t="str">
        <f t="shared" si="8"/>
        <v>일반계_1학년_5반</v>
      </c>
      <c r="B23" s="14" t="str">
        <f t="shared" si="8"/>
        <v>1번</v>
      </c>
      <c r="C23" s="15" t="str">
        <f t="shared" si="1"/>
        <v>1</v>
      </c>
      <c r="D23" s="15" t="str">
        <f t="shared" si="2"/>
        <v>5</v>
      </c>
      <c r="E23" s="15" t="str">
        <f t="shared" si="3"/>
        <v>1</v>
      </c>
      <c r="F23" s="26" t="str">
        <f t="shared" si="4"/>
        <v>1-5-1</v>
      </c>
      <c r="G23" s="27" t="str">
        <f t="shared" si="9"/>
        <v>이임선</v>
      </c>
      <c r="H23" s="27" t="s">
        <v>42</v>
      </c>
      <c r="I23" s="28" t="s">
        <v>39</v>
      </c>
      <c r="J23" s="29">
        <v>70000</v>
      </c>
      <c r="K23" s="30">
        <f>VLOOKUP(F23,학생정보!$D$2:$G$88,3,0)</f>
        <v>1090240060</v>
      </c>
      <c r="L23" s="28"/>
    </row>
    <row r="24" spans="1:12" ht="19.899999999999999" customHeight="1" x14ac:dyDescent="0.2">
      <c r="A24" s="14" t="s">
        <v>58</v>
      </c>
      <c r="B24" s="14" t="s">
        <v>35</v>
      </c>
      <c r="C24" s="15" t="str">
        <f t="shared" si="1"/>
        <v>1</v>
      </c>
      <c r="D24" s="15" t="str">
        <f t="shared" si="2"/>
        <v>6</v>
      </c>
      <c r="E24" s="15" t="str">
        <f t="shared" si="3"/>
        <v>2</v>
      </c>
      <c r="F24" s="26" t="str">
        <f t="shared" si="4"/>
        <v>1-6-2</v>
      </c>
      <c r="G24" s="27" t="s">
        <v>59</v>
      </c>
      <c r="H24" s="27" t="s">
        <v>46</v>
      </c>
      <c r="I24" s="28" t="s">
        <v>47</v>
      </c>
      <c r="J24" s="29">
        <v>216600</v>
      </c>
      <c r="K24" s="30">
        <f>VLOOKUP(F24,학생정보!$D$2:$G$88,3,0)</f>
        <v>1091403351</v>
      </c>
      <c r="L24" s="28"/>
    </row>
    <row r="25" spans="1:12" ht="19.899999999999999" customHeight="1" x14ac:dyDescent="0.2">
      <c r="A25" s="14" t="str">
        <f t="shared" ref="A25:B33" si="10">A24</f>
        <v>일반계_1학년_6반</v>
      </c>
      <c r="B25" s="14" t="str">
        <f t="shared" si="10"/>
        <v>2번</v>
      </c>
      <c r="C25" s="15" t="str">
        <f t="shared" si="1"/>
        <v>1</v>
      </c>
      <c r="D25" s="15" t="str">
        <f t="shared" si="2"/>
        <v>6</v>
      </c>
      <c r="E25" s="15" t="str">
        <f t="shared" si="3"/>
        <v>2</v>
      </c>
      <c r="F25" s="26" t="str">
        <f t="shared" si="4"/>
        <v>1-6-2</v>
      </c>
      <c r="G25" s="27" t="str">
        <f t="shared" ref="G25:G32" si="11">G24</f>
        <v>최윤지</v>
      </c>
      <c r="H25" s="27" t="s">
        <v>52</v>
      </c>
      <c r="I25" s="28" t="s">
        <v>51</v>
      </c>
      <c r="J25" s="29">
        <v>52200</v>
      </c>
      <c r="K25" s="30">
        <f>VLOOKUP(F25,학생정보!$D$2:$G$88,3,0)</f>
        <v>1091403351</v>
      </c>
      <c r="L25" s="28"/>
    </row>
    <row r="26" spans="1:12" ht="19.899999999999999" customHeight="1" x14ac:dyDescent="0.2">
      <c r="A26" s="14" t="str">
        <f t="shared" si="10"/>
        <v>일반계_1학년_6반</v>
      </c>
      <c r="B26" s="14" t="str">
        <f t="shared" si="10"/>
        <v>2번</v>
      </c>
      <c r="C26" s="15" t="str">
        <f t="shared" si="1"/>
        <v>1</v>
      </c>
      <c r="D26" s="15" t="str">
        <f t="shared" si="2"/>
        <v>6</v>
      </c>
      <c r="E26" s="15" t="str">
        <f t="shared" si="3"/>
        <v>2</v>
      </c>
      <c r="F26" s="26" t="str">
        <f t="shared" si="4"/>
        <v>1-6-2</v>
      </c>
      <c r="G26" s="27" t="str">
        <f t="shared" si="11"/>
        <v>최윤지</v>
      </c>
      <c r="H26" s="27" t="s">
        <v>52</v>
      </c>
      <c r="I26" s="28" t="s">
        <v>47</v>
      </c>
      <c r="J26" s="29">
        <v>52200</v>
      </c>
      <c r="K26" s="30">
        <f>VLOOKUP(F26,학생정보!$D$2:$G$88,3,0)</f>
        <v>1091403351</v>
      </c>
      <c r="L26" s="28"/>
    </row>
    <row r="27" spans="1:12" ht="19.899999999999999" customHeight="1" x14ac:dyDescent="0.2">
      <c r="A27" s="14" t="str">
        <f t="shared" si="10"/>
        <v>일반계_1학년_6반</v>
      </c>
      <c r="B27" s="14" t="str">
        <f t="shared" si="10"/>
        <v>2번</v>
      </c>
      <c r="C27" s="15" t="str">
        <f t="shared" si="1"/>
        <v>1</v>
      </c>
      <c r="D27" s="15" t="str">
        <f t="shared" si="2"/>
        <v>6</v>
      </c>
      <c r="E27" s="15" t="str">
        <f t="shared" si="3"/>
        <v>2</v>
      </c>
      <c r="F27" s="26" t="str">
        <f t="shared" si="4"/>
        <v>1-6-2</v>
      </c>
      <c r="G27" s="27" t="str">
        <f t="shared" si="11"/>
        <v>최윤지</v>
      </c>
      <c r="H27" s="27" t="s">
        <v>42</v>
      </c>
      <c r="I27" s="28" t="s">
        <v>56</v>
      </c>
      <c r="J27" s="29">
        <v>17500</v>
      </c>
      <c r="K27" s="30">
        <f>VLOOKUP(F27,학생정보!$D$2:$G$88,3,0)</f>
        <v>1091403351</v>
      </c>
      <c r="L27" s="28"/>
    </row>
    <row r="28" spans="1:12" ht="19.899999999999999" customHeight="1" x14ac:dyDescent="0.2">
      <c r="A28" s="14" t="str">
        <f t="shared" si="10"/>
        <v>일반계_1학년_6반</v>
      </c>
      <c r="B28" s="14" t="str">
        <f t="shared" si="10"/>
        <v>2번</v>
      </c>
      <c r="C28" s="15" t="str">
        <f t="shared" si="1"/>
        <v>1</v>
      </c>
      <c r="D28" s="15" t="str">
        <f t="shared" si="2"/>
        <v>6</v>
      </c>
      <c r="E28" s="15" t="str">
        <f t="shared" si="3"/>
        <v>2</v>
      </c>
      <c r="F28" s="26" t="str">
        <f t="shared" si="4"/>
        <v>1-6-2</v>
      </c>
      <c r="G28" s="27" t="str">
        <f t="shared" si="11"/>
        <v>최윤지</v>
      </c>
      <c r="H28" s="27" t="s">
        <v>42</v>
      </c>
      <c r="I28" s="28" t="s">
        <v>57</v>
      </c>
      <c r="J28" s="29">
        <v>77000</v>
      </c>
      <c r="K28" s="30">
        <f>VLOOKUP(F28,학생정보!$D$2:$G$88,3,0)</f>
        <v>1091403351</v>
      </c>
      <c r="L28" s="28"/>
    </row>
    <row r="29" spans="1:12" ht="19.899999999999999" customHeight="1" x14ac:dyDescent="0.2">
      <c r="A29" s="14" t="str">
        <f t="shared" si="10"/>
        <v>일반계_1학년_6반</v>
      </c>
      <c r="B29" s="14" t="str">
        <f t="shared" si="10"/>
        <v>2번</v>
      </c>
      <c r="C29" s="15" t="str">
        <f t="shared" si="1"/>
        <v>1</v>
      </c>
      <c r="D29" s="15" t="str">
        <f t="shared" si="2"/>
        <v>6</v>
      </c>
      <c r="E29" s="15" t="str">
        <f t="shared" si="3"/>
        <v>2</v>
      </c>
      <c r="F29" s="26" t="str">
        <f t="shared" si="4"/>
        <v>1-6-2</v>
      </c>
      <c r="G29" s="27" t="str">
        <f t="shared" si="11"/>
        <v>최윤지</v>
      </c>
      <c r="H29" s="27" t="s">
        <v>42</v>
      </c>
      <c r="I29" s="28" t="s">
        <v>38</v>
      </c>
      <c r="J29" s="29">
        <v>73500</v>
      </c>
      <c r="K29" s="30">
        <f>VLOOKUP(F29,학생정보!$D$2:$G$88,3,0)</f>
        <v>1091403351</v>
      </c>
      <c r="L29" s="28"/>
    </row>
    <row r="30" spans="1:12" ht="19.899999999999999" customHeight="1" x14ac:dyDescent="0.2">
      <c r="A30" s="14" t="str">
        <f t="shared" si="10"/>
        <v>일반계_1학년_6반</v>
      </c>
      <c r="B30" s="14" t="str">
        <f t="shared" si="10"/>
        <v>2번</v>
      </c>
      <c r="C30" s="15" t="str">
        <f t="shared" si="1"/>
        <v>1</v>
      </c>
      <c r="D30" s="15" t="str">
        <f t="shared" si="2"/>
        <v>6</v>
      </c>
      <c r="E30" s="15" t="str">
        <f t="shared" si="3"/>
        <v>2</v>
      </c>
      <c r="F30" s="26" t="str">
        <f t="shared" si="4"/>
        <v>1-6-2</v>
      </c>
      <c r="G30" s="27" t="str">
        <f t="shared" si="11"/>
        <v>최윤지</v>
      </c>
      <c r="H30" s="27" t="s">
        <v>42</v>
      </c>
      <c r="I30" s="28" t="s">
        <v>48</v>
      </c>
      <c r="J30" s="29">
        <v>42000</v>
      </c>
      <c r="K30" s="30">
        <f>VLOOKUP(F30,학생정보!$D$2:$G$88,3,0)</f>
        <v>1091403351</v>
      </c>
      <c r="L30" s="28"/>
    </row>
    <row r="31" spans="1:12" ht="19.899999999999999" customHeight="1" x14ac:dyDescent="0.2">
      <c r="A31" s="14" t="str">
        <f t="shared" si="10"/>
        <v>일반계_1학년_6반</v>
      </c>
      <c r="B31" s="14" t="str">
        <f t="shared" si="10"/>
        <v>2번</v>
      </c>
      <c r="C31" s="15" t="str">
        <f t="shared" si="1"/>
        <v>1</v>
      </c>
      <c r="D31" s="15" t="str">
        <f t="shared" si="2"/>
        <v>6</v>
      </c>
      <c r="E31" s="15" t="str">
        <f t="shared" si="3"/>
        <v>2</v>
      </c>
      <c r="F31" s="26" t="str">
        <f t="shared" si="4"/>
        <v>1-6-2</v>
      </c>
      <c r="G31" s="27" t="str">
        <f t="shared" si="11"/>
        <v>최윤지</v>
      </c>
      <c r="H31" s="27" t="s">
        <v>42</v>
      </c>
      <c r="I31" s="28" t="s">
        <v>39</v>
      </c>
      <c r="J31" s="29">
        <v>70000</v>
      </c>
      <c r="K31" s="30">
        <f>VLOOKUP(F31,학생정보!$D$2:$G$88,3,0)</f>
        <v>1091403351</v>
      </c>
      <c r="L31" s="28"/>
    </row>
    <row r="32" spans="1:12" ht="19.899999999999999" customHeight="1" x14ac:dyDescent="0.2">
      <c r="A32" s="14" t="str">
        <f t="shared" si="10"/>
        <v>일반계_1학년_6반</v>
      </c>
      <c r="B32" s="14" t="str">
        <f t="shared" si="10"/>
        <v>2번</v>
      </c>
      <c r="C32" s="15" t="str">
        <f t="shared" si="1"/>
        <v>1</v>
      </c>
      <c r="D32" s="15" t="str">
        <f t="shared" si="2"/>
        <v>6</v>
      </c>
      <c r="E32" s="15" t="str">
        <f t="shared" si="3"/>
        <v>2</v>
      </c>
      <c r="F32" s="26" t="str">
        <f t="shared" si="4"/>
        <v>1-6-2</v>
      </c>
      <c r="G32" s="27" t="str">
        <f t="shared" si="11"/>
        <v>최윤지</v>
      </c>
      <c r="H32" s="27" t="s">
        <v>37</v>
      </c>
      <c r="I32" s="28" t="s">
        <v>39</v>
      </c>
      <c r="J32" s="29">
        <v>63000</v>
      </c>
      <c r="K32" s="30">
        <f>VLOOKUP(F32,학생정보!$D$2:$G$88,3,0)</f>
        <v>1091403351</v>
      </c>
      <c r="L32" s="28"/>
    </row>
    <row r="33" spans="1:12" ht="19.899999999999999" customHeight="1" x14ac:dyDescent="0.2">
      <c r="A33" s="14" t="str">
        <f t="shared" si="10"/>
        <v>일반계_1학년_6반</v>
      </c>
      <c r="B33" s="14" t="s">
        <v>35</v>
      </c>
      <c r="C33" s="15" t="str">
        <f t="shared" si="1"/>
        <v>1</v>
      </c>
      <c r="D33" s="15" t="str">
        <f t="shared" si="2"/>
        <v>6</v>
      </c>
      <c r="E33" s="15" t="str">
        <f t="shared" si="3"/>
        <v>2</v>
      </c>
      <c r="F33" s="26" t="str">
        <f t="shared" si="4"/>
        <v>1-6-2</v>
      </c>
      <c r="G33" s="27" t="s">
        <v>60</v>
      </c>
      <c r="H33" s="27" t="s">
        <v>37</v>
      </c>
      <c r="I33" s="28" t="s">
        <v>39</v>
      </c>
      <c r="J33" s="29">
        <v>63000</v>
      </c>
      <c r="K33" s="30">
        <f>VLOOKUP(F33,학생정보!$D$2:$G$88,3,0)</f>
        <v>1091403351</v>
      </c>
      <c r="L33" s="28"/>
    </row>
    <row r="34" spans="1:12" ht="19.899999999999999" customHeight="1" x14ac:dyDescent="0.2">
      <c r="A34" s="14" t="s">
        <v>61</v>
      </c>
      <c r="B34" s="14" t="s">
        <v>44</v>
      </c>
      <c r="C34" s="15" t="str">
        <f t="shared" si="1"/>
        <v>1</v>
      </c>
      <c r="D34" s="15" t="str">
        <f t="shared" si="2"/>
        <v>8</v>
      </c>
      <c r="E34" s="15" t="str">
        <f t="shared" si="3"/>
        <v>1</v>
      </c>
      <c r="F34" s="26" t="str">
        <f t="shared" si="4"/>
        <v>1-8-1</v>
      </c>
      <c r="G34" s="27" t="s">
        <v>62</v>
      </c>
      <c r="H34" s="27" t="s">
        <v>42</v>
      </c>
      <c r="I34" s="28" t="s">
        <v>39</v>
      </c>
      <c r="J34" s="29">
        <v>70000</v>
      </c>
      <c r="K34" s="30">
        <f>VLOOKUP(F34,학생정보!$D$2:$G$88,3,0)</f>
        <v>1087487201</v>
      </c>
      <c r="L34" s="28"/>
    </row>
    <row r="35" spans="1:12" ht="19.899999999999999" customHeight="1" x14ac:dyDescent="0.2">
      <c r="A35" s="14" t="str">
        <f>A34</f>
        <v>일반계_1학년_8반</v>
      </c>
      <c r="B35" s="14" t="s">
        <v>35</v>
      </c>
      <c r="C35" s="15" t="str">
        <f t="shared" si="1"/>
        <v>1</v>
      </c>
      <c r="D35" s="15" t="str">
        <f t="shared" si="2"/>
        <v>8</v>
      </c>
      <c r="E35" s="15" t="str">
        <f t="shared" si="3"/>
        <v>2</v>
      </c>
      <c r="F35" s="26" t="str">
        <f t="shared" si="4"/>
        <v>1-8-2</v>
      </c>
      <c r="G35" s="27" t="s">
        <v>63</v>
      </c>
      <c r="H35" s="27" t="s">
        <v>42</v>
      </c>
      <c r="I35" s="28" t="s">
        <v>56</v>
      </c>
      <c r="J35" s="29">
        <v>63000</v>
      </c>
      <c r="K35" s="30">
        <f>VLOOKUP(F35,학생정보!$D$2:$G$88,3,0)</f>
        <v>1085426629</v>
      </c>
      <c r="L35" s="28"/>
    </row>
    <row r="36" spans="1:12" ht="19.899999999999999" customHeight="1" x14ac:dyDescent="0.2">
      <c r="A36" s="14" t="str">
        <f t="shared" ref="A36:B41" si="12">A35</f>
        <v>일반계_1학년_8반</v>
      </c>
      <c r="B36" s="14" t="str">
        <f t="shared" si="12"/>
        <v>2번</v>
      </c>
      <c r="C36" s="15" t="str">
        <f t="shared" si="1"/>
        <v>1</v>
      </c>
      <c r="D36" s="15" t="str">
        <f t="shared" si="2"/>
        <v>8</v>
      </c>
      <c r="E36" s="15" t="str">
        <f t="shared" si="3"/>
        <v>2</v>
      </c>
      <c r="F36" s="26" t="str">
        <f t="shared" si="4"/>
        <v>1-8-2</v>
      </c>
      <c r="G36" s="27" t="str">
        <f t="shared" ref="G36:G41" si="13">G35</f>
        <v>이혜강</v>
      </c>
      <c r="H36" s="27" t="s">
        <v>42</v>
      </c>
      <c r="I36" s="28" t="s">
        <v>57</v>
      </c>
      <c r="J36" s="29">
        <v>77000</v>
      </c>
      <c r="K36" s="30">
        <f>VLOOKUP(F36,학생정보!$D$2:$G$88,3,0)</f>
        <v>1085426629</v>
      </c>
      <c r="L36" s="28"/>
    </row>
    <row r="37" spans="1:12" ht="19.899999999999999" customHeight="1" x14ac:dyDescent="0.2">
      <c r="A37" s="14" t="str">
        <f t="shared" si="12"/>
        <v>일반계_1학년_8반</v>
      </c>
      <c r="B37" s="14" t="str">
        <f t="shared" si="12"/>
        <v>2번</v>
      </c>
      <c r="C37" s="15" t="str">
        <f t="shared" si="1"/>
        <v>1</v>
      </c>
      <c r="D37" s="15" t="str">
        <f t="shared" si="2"/>
        <v>8</v>
      </c>
      <c r="E37" s="15" t="str">
        <f t="shared" si="3"/>
        <v>2</v>
      </c>
      <c r="F37" s="26" t="str">
        <f t="shared" si="4"/>
        <v>1-8-2</v>
      </c>
      <c r="G37" s="27" t="str">
        <f t="shared" si="13"/>
        <v>이혜강</v>
      </c>
      <c r="H37" s="27" t="s">
        <v>42</v>
      </c>
      <c r="I37" s="28" t="s">
        <v>38</v>
      </c>
      <c r="J37" s="29">
        <v>73500</v>
      </c>
      <c r="K37" s="30">
        <f>VLOOKUP(F37,학생정보!$D$2:$G$88,3,0)</f>
        <v>1085426629</v>
      </c>
      <c r="L37" s="28"/>
    </row>
    <row r="38" spans="1:12" ht="19.899999999999999" customHeight="1" x14ac:dyDescent="0.2">
      <c r="A38" s="14" t="str">
        <f t="shared" si="12"/>
        <v>일반계_1학년_8반</v>
      </c>
      <c r="B38" s="14" t="str">
        <f t="shared" si="12"/>
        <v>2번</v>
      </c>
      <c r="C38" s="15" t="str">
        <f t="shared" si="1"/>
        <v>1</v>
      </c>
      <c r="D38" s="15" t="str">
        <f t="shared" si="2"/>
        <v>8</v>
      </c>
      <c r="E38" s="15" t="str">
        <f t="shared" si="3"/>
        <v>2</v>
      </c>
      <c r="F38" s="26" t="str">
        <f t="shared" si="4"/>
        <v>1-8-2</v>
      </c>
      <c r="G38" s="27" t="str">
        <f t="shared" si="13"/>
        <v>이혜강</v>
      </c>
      <c r="H38" s="27" t="s">
        <v>42</v>
      </c>
      <c r="I38" s="28" t="s">
        <v>48</v>
      </c>
      <c r="J38" s="29">
        <v>42000</v>
      </c>
      <c r="K38" s="30">
        <f>VLOOKUP(F38,학생정보!$D$2:$G$88,3,0)</f>
        <v>1085426629</v>
      </c>
      <c r="L38" s="28"/>
    </row>
    <row r="39" spans="1:12" ht="19.899999999999999" customHeight="1" x14ac:dyDescent="0.2">
      <c r="A39" s="14" t="str">
        <f t="shared" si="12"/>
        <v>일반계_1학년_8반</v>
      </c>
      <c r="B39" s="14" t="str">
        <f t="shared" si="12"/>
        <v>2번</v>
      </c>
      <c r="C39" s="15" t="str">
        <f t="shared" si="1"/>
        <v>1</v>
      </c>
      <c r="D39" s="15" t="str">
        <f t="shared" si="2"/>
        <v>8</v>
      </c>
      <c r="E39" s="15" t="str">
        <f t="shared" si="3"/>
        <v>2</v>
      </c>
      <c r="F39" s="26" t="str">
        <f t="shared" si="4"/>
        <v>1-8-2</v>
      </c>
      <c r="G39" s="27" t="str">
        <f t="shared" si="13"/>
        <v>이혜강</v>
      </c>
      <c r="H39" s="27" t="s">
        <v>42</v>
      </c>
      <c r="I39" s="28" t="s">
        <v>39</v>
      </c>
      <c r="J39" s="29">
        <v>70000</v>
      </c>
      <c r="K39" s="30">
        <f>VLOOKUP(F39,학생정보!$D$2:$G$88,3,0)</f>
        <v>1085426629</v>
      </c>
      <c r="L39" s="28"/>
    </row>
    <row r="40" spans="1:12" ht="19.899999999999999" customHeight="1" x14ac:dyDescent="0.2">
      <c r="A40" s="14" t="str">
        <f t="shared" si="12"/>
        <v>일반계_1학년_8반</v>
      </c>
      <c r="B40" s="14" t="str">
        <f t="shared" si="12"/>
        <v>2번</v>
      </c>
      <c r="C40" s="15" t="str">
        <f t="shared" si="1"/>
        <v>1</v>
      </c>
      <c r="D40" s="15" t="str">
        <f t="shared" si="2"/>
        <v>8</v>
      </c>
      <c r="E40" s="15" t="str">
        <f t="shared" si="3"/>
        <v>2</v>
      </c>
      <c r="F40" s="26" t="str">
        <f t="shared" si="4"/>
        <v>1-8-2</v>
      </c>
      <c r="G40" s="27" t="str">
        <f t="shared" si="13"/>
        <v>이혜강</v>
      </c>
      <c r="H40" s="27" t="s">
        <v>37</v>
      </c>
      <c r="I40" s="28" t="s">
        <v>48</v>
      </c>
      <c r="J40" s="29">
        <v>38500</v>
      </c>
      <c r="K40" s="30">
        <f>VLOOKUP(F40,학생정보!$D$2:$G$88,3,0)</f>
        <v>1085426629</v>
      </c>
      <c r="L40" s="28"/>
    </row>
    <row r="41" spans="1:12" ht="19.899999999999999" customHeight="1" x14ac:dyDescent="0.2">
      <c r="A41" s="14" t="str">
        <f t="shared" si="12"/>
        <v>일반계_1학년_8반</v>
      </c>
      <c r="B41" s="14" t="str">
        <f t="shared" si="12"/>
        <v>2번</v>
      </c>
      <c r="C41" s="15" t="str">
        <f t="shared" si="1"/>
        <v>1</v>
      </c>
      <c r="D41" s="15" t="str">
        <f t="shared" si="2"/>
        <v>8</v>
      </c>
      <c r="E41" s="15" t="str">
        <f t="shared" si="3"/>
        <v>2</v>
      </c>
      <c r="F41" s="26" t="str">
        <f t="shared" si="4"/>
        <v>1-8-2</v>
      </c>
      <c r="G41" s="27" t="str">
        <f t="shared" si="13"/>
        <v>이혜강</v>
      </c>
      <c r="H41" s="27" t="s">
        <v>37</v>
      </c>
      <c r="I41" s="28" t="s">
        <v>39</v>
      </c>
      <c r="J41" s="29">
        <v>63000</v>
      </c>
      <c r="K41" s="30">
        <f>VLOOKUP(F41,학생정보!$D$2:$G$88,3,0)</f>
        <v>1085426629</v>
      </c>
      <c r="L41" s="28"/>
    </row>
    <row r="42" spans="1:12" ht="19.899999999999999" customHeight="1" x14ac:dyDescent="0.2">
      <c r="A42" s="14" t="s">
        <v>64</v>
      </c>
      <c r="B42" s="14" t="s">
        <v>44</v>
      </c>
      <c r="C42" s="15" t="str">
        <f t="shared" si="1"/>
        <v>1</v>
      </c>
      <c r="D42" s="15" t="str">
        <f t="shared" si="2"/>
        <v>9</v>
      </c>
      <c r="E42" s="15" t="str">
        <f t="shared" si="3"/>
        <v>1</v>
      </c>
      <c r="F42" s="26" t="str">
        <f t="shared" si="4"/>
        <v>1-9-1</v>
      </c>
      <c r="G42" s="27" t="s">
        <v>65</v>
      </c>
      <c r="H42" s="27" t="s">
        <v>42</v>
      </c>
      <c r="I42" s="28" t="s">
        <v>39</v>
      </c>
      <c r="J42" s="29">
        <v>70000</v>
      </c>
      <c r="K42" s="30">
        <f>VLOOKUP(F42,학생정보!$D$2:$G$88,3,0)</f>
        <v>1072441324</v>
      </c>
      <c r="L42" s="28"/>
    </row>
    <row r="43" spans="1:12" ht="19.899999999999999" customHeight="1" x14ac:dyDescent="0.2">
      <c r="A43" s="14" t="str">
        <f t="shared" ref="A43:A44" si="14">A42</f>
        <v>일반계_1학년_9반</v>
      </c>
      <c r="B43" s="14" t="str">
        <f>B42</f>
        <v>1번</v>
      </c>
      <c r="C43" s="15" t="str">
        <f t="shared" si="1"/>
        <v>1</v>
      </c>
      <c r="D43" s="15" t="str">
        <f t="shared" si="2"/>
        <v>9</v>
      </c>
      <c r="E43" s="15" t="str">
        <f t="shared" si="3"/>
        <v>1</v>
      </c>
      <c r="F43" s="26" t="str">
        <f t="shared" si="4"/>
        <v>1-9-1</v>
      </c>
      <c r="G43" s="27" t="str">
        <f>G42</f>
        <v>김규리</v>
      </c>
      <c r="H43" s="27" t="s">
        <v>37</v>
      </c>
      <c r="I43" s="28" t="s">
        <v>39</v>
      </c>
      <c r="J43" s="29">
        <v>63000</v>
      </c>
      <c r="K43" s="30">
        <f>VLOOKUP(F43,학생정보!$D$2:$G$88,3,0)</f>
        <v>1072441324</v>
      </c>
      <c r="L43" s="28"/>
    </row>
    <row r="44" spans="1:12" ht="19.899999999999999" customHeight="1" x14ac:dyDescent="0.2">
      <c r="A44" s="14" t="str">
        <f t="shared" si="14"/>
        <v>일반계_1학년_9반</v>
      </c>
      <c r="B44" s="14" t="s">
        <v>35</v>
      </c>
      <c r="C44" s="15" t="str">
        <f t="shared" si="1"/>
        <v>1</v>
      </c>
      <c r="D44" s="15" t="str">
        <f t="shared" si="2"/>
        <v>9</v>
      </c>
      <c r="E44" s="15" t="str">
        <f t="shared" si="3"/>
        <v>2</v>
      </c>
      <c r="F44" s="26" t="str">
        <f t="shared" si="4"/>
        <v>1-9-2</v>
      </c>
      <c r="G44" s="27" t="s">
        <v>66</v>
      </c>
      <c r="H44" s="27" t="s">
        <v>37</v>
      </c>
      <c r="I44" s="28" t="s">
        <v>39</v>
      </c>
      <c r="J44" s="29">
        <v>63000</v>
      </c>
      <c r="K44" s="30">
        <f>VLOOKUP(F44,학생정보!$D$2:$G$88,3,0)</f>
        <v>1067489600</v>
      </c>
      <c r="L44" s="28"/>
    </row>
    <row r="45" spans="1:12" ht="19.899999999999999" customHeight="1" x14ac:dyDescent="0.2">
      <c r="A45" s="14" t="s">
        <v>67</v>
      </c>
      <c r="B45" s="14" t="s">
        <v>44</v>
      </c>
      <c r="C45" s="15" t="str">
        <f t="shared" si="1"/>
        <v>1</v>
      </c>
      <c r="D45" s="15" t="str">
        <f t="shared" si="2"/>
        <v>10</v>
      </c>
      <c r="E45" s="15" t="str">
        <f t="shared" si="3"/>
        <v>1</v>
      </c>
      <c r="F45" s="26" t="str">
        <f t="shared" si="4"/>
        <v>1-10-1</v>
      </c>
      <c r="G45" s="27" t="s">
        <v>68</v>
      </c>
      <c r="H45" s="27" t="s">
        <v>42</v>
      </c>
      <c r="I45" s="28" t="s">
        <v>39</v>
      </c>
      <c r="J45" s="29">
        <v>70000</v>
      </c>
      <c r="K45" s="30">
        <f>VLOOKUP(F45,학생정보!$D$2:$G$88,3,0)</f>
        <v>1036475015</v>
      </c>
      <c r="L45" s="28"/>
    </row>
    <row r="46" spans="1:12" ht="19.899999999999999" customHeight="1" x14ac:dyDescent="0.2">
      <c r="A46" s="14" t="s">
        <v>67</v>
      </c>
      <c r="B46" s="14" t="s">
        <v>69</v>
      </c>
      <c r="C46" s="15" t="str">
        <f t="shared" si="1"/>
        <v>1</v>
      </c>
      <c r="D46" s="15" t="str">
        <f t="shared" si="2"/>
        <v>10</v>
      </c>
      <c r="E46" s="15" t="str">
        <f t="shared" si="3"/>
        <v>3</v>
      </c>
      <c r="F46" s="26" t="str">
        <f t="shared" si="4"/>
        <v>1-10-3</v>
      </c>
      <c r="G46" s="27" t="s">
        <v>70</v>
      </c>
      <c r="H46" s="27" t="s">
        <v>37</v>
      </c>
      <c r="I46" s="28" t="s">
        <v>48</v>
      </c>
      <c r="J46" s="29">
        <v>38500</v>
      </c>
      <c r="K46" s="30">
        <f>VLOOKUP(F46,학생정보!$D$2:$G$88,3,0)</f>
        <v>1035413461</v>
      </c>
      <c r="L46" s="28"/>
    </row>
    <row r="47" spans="1:12" ht="19.899999999999999" customHeight="1" x14ac:dyDescent="0.2">
      <c r="A47" s="14" t="str">
        <f t="shared" ref="A47:A48" si="15">A46</f>
        <v>일반계_1학년_10반</v>
      </c>
      <c r="B47" s="14" t="str">
        <f>B46</f>
        <v>3번</v>
      </c>
      <c r="C47" s="15" t="str">
        <f t="shared" si="1"/>
        <v>1</v>
      </c>
      <c r="D47" s="15" t="str">
        <f t="shared" si="2"/>
        <v>10</v>
      </c>
      <c r="E47" s="15" t="str">
        <f t="shared" si="3"/>
        <v>3</v>
      </c>
      <c r="F47" s="26" t="str">
        <f t="shared" si="4"/>
        <v>1-10-3</v>
      </c>
      <c r="G47" s="27" t="str">
        <f>G46</f>
        <v>강만호</v>
      </c>
      <c r="H47" s="27" t="s">
        <v>37</v>
      </c>
      <c r="I47" s="28" t="s">
        <v>39</v>
      </c>
      <c r="J47" s="29">
        <v>63000</v>
      </c>
      <c r="K47" s="30">
        <f>VLOOKUP(F47,학생정보!$D$2:$G$88,3,0)</f>
        <v>1035413461</v>
      </c>
      <c r="L47" s="28"/>
    </row>
    <row r="48" spans="1:12" ht="19.899999999999999" customHeight="1" x14ac:dyDescent="0.2">
      <c r="A48" s="14" t="str">
        <f t="shared" si="15"/>
        <v>일반계_1학년_10반</v>
      </c>
      <c r="B48" s="14" t="s">
        <v>71</v>
      </c>
      <c r="C48" s="15" t="str">
        <f t="shared" si="1"/>
        <v>1</v>
      </c>
      <c r="D48" s="15" t="str">
        <f t="shared" si="2"/>
        <v>10</v>
      </c>
      <c r="E48" s="15" t="str">
        <f t="shared" si="3"/>
        <v>5</v>
      </c>
      <c r="F48" s="26" t="str">
        <f t="shared" si="4"/>
        <v>1-10-5</v>
      </c>
      <c r="G48" s="27" t="s">
        <v>72</v>
      </c>
      <c r="H48" s="27" t="s">
        <v>37</v>
      </c>
      <c r="I48" s="28" t="s">
        <v>39</v>
      </c>
      <c r="J48" s="29">
        <v>63000</v>
      </c>
      <c r="K48" s="30">
        <f>VLOOKUP(F48,학생정보!$D$2:$G$88,3,0)</f>
        <v>1028450167</v>
      </c>
      <c r="L48" s="28"/>
    </row>
    <row r="49" spans="1:12" ht="19.899999999999999" customHeight="1" x14ac:dyDescent="0.2">
      <c r="A49" s="14" t="s">
        <v>73</v>
      </c>
      <c r="B49" s="14" t="s">
        <v>44</v>
      </c>
      <c r="C49" s="15" t="str">
        <f t="shared" si="1"/>
        <v>2</v>
      </c>
      <c r="D49" s="15" t="str">
        <f t="shared" si="2"/>
        <v>1</v>
      </c>
      <c r="E49" s="15" t="str">
        <f t="shared" si="3"/>
        <v>1</v>
      </c>
      <c r="F49" s="26" t="str">
        <f t="shared" si="4"/>
        <v>2-1-1</v>
      </c>
      <c r="G49" s="27" t="s">
        <v>74</v>
      </c>
      <c r="H49" s="27" t="s">
        <v>42</v>
      </c>
      <c r="I49" s="28" t="s">
        <v>39</v>
      </c>
      <c r="J49" s="29">
        <v>70000</v>
      </c>
      <c r="K49" s="30">
        <f>VLOOKUP(F49,학생정보!$D$2:$G$88,3,0)</f>
        <v>1025415551</v>
      </c>
      <c r="L49" s="28"/>
    </row>
    <row r="50" spans="1:12" ht="19.899999999999999" customHeight="1" x14ac:dyDescent="0.2">
      <c r="A50" s="14" t="str">
        <f t="shared" ref="A50:A51" si="16">A49</f>
        <v>일반계_2학년_1반</v>
      </c>
      <c r="B50" s="14" t="str">
        <f>B49</f>
        <v>1번</v>
      </c>
      <c r="C50" s="15" t="str">
        <f t="shared" si="1"/>
        <v>2</v>
      </c>
      <c r="D50" s="15" t="str">
        <f t="shared" si="2"/>
        <v>1</v>
      </c>
      <c r="E50" s="15" t="str">
        <f t="shared" si="3"/>
        <v>1</v>
      </c>
      <c r="F50" s="26" t="str">
        <f t="shared" si="4"/>
        <v>2-1-1</v>
      </c>
      <c r="G50" s="27" t="str">
        <f>G49</f>
        <v>오나연</v>
      </c>
      <c r="H50" s="27" t="s">
        <v>37</v>
      </c>
      <c r="I50" s="28" t="s">
        <v>39</v>
      </c>
      <c r="J50" s="29">
        <v>63000</v>
      </c>
      <c r="K50" s="30">
        <f>VLOOKUP(F50,학생정보!$D$2:$G$88,3,0)</f>
        <v>1025415551</v>
      </c>
      <c r="L50" s="28"/>
    </row>
    <row r="51" spans="1:12" ht="19.899999999999999" customHeight="1" x14ac:dyDescent="0.2">
      <c r="A51" s="14" t="str">
        <f t="shared" si="16"/>
        <v>일반계_2학년_1반</v>
      </c>
      <c r="B51" s="14" t="s">
        <v>71</v>
      </c>
      <c r="C51" s="15" t="str">
        <f t="shared" si="1"/>
        <v>2</v>
      </c>
      <c r="D51" s="15" t="str">
        <f t="shared" si="2"/>
        <v>1</v>
      </c>
      <c r="E51" s="15" t="str">
        <f t="shared" si="3"/>
        <v>5</v>
      </c>
      <c r="F51" s="26" t="str">
        <f t="shared" si="4"/>
        <v>2-1-5</v>
      </c>
      <c r="G51" s="27" t="s">
        <v>75</v>
      </c>
      <c r="H51" s="27" t="s">
        <v>42</v>
      </c>
      <c r="I51" s="28" t="s">
        <v>39</v>
      </c>
      <c r="J51" s="29">
        <v>70000</v>
      </c>
      <c r="K51" s="30">
        <f>VLOOKUP(F51,학생정보!$D$2:$G$88,3,0)</f>
        <v>1035486539</v>
      </c>
      <c r="L51" s="28"/>
    </row>
    <row r="52" spans="1:12" ht="19.899999999999999" customHeight="1" x14ac:dyDescent="0.2">
      <c r="A52" s="14" t="s">
        <v>76</v>
      </c>
      <c r="B52" s="14" t="s">
        <v>35</v>
      </c>
      <c r="C52" s="15" t="str">
        <f t="shared" si="1"/>
        <v>2</v>
      </c>
      <c r="D52" s="15" t="str">
        <f t="shared" si="2"/>
        <v>2</v>
      </c>
      <c r="E52" s="15" t="str">
        <f t="shared" si="3"/>
        <v>2</v>
      </c>
      <c r="F52" s="26" t="str">
        <f t="shared" si="4"/>
        <v>2-2-2</v>
      </c>
      <c r="G52" s="27" t="s">
        <v>77</v>
      </c>
      <c r="H52" s="27" t="s">
        <v>42</v>
      </c>
      <c r="I52" s="28" t="s">
        <v>39</v>
      </c>
      <c r="J52" s="29">
        <v>70000</v>
      </c>
      <c r="K52" s="30">
        <f>VLOOKUP(F52,학생정보!$D$2:$G$88,3,0)</f>
        <v>1063468725</v>
      </c>
      <c r="L52" s="28"/>
    </row>
    <row r="53" spans="1:12" ht="19.899999999999999" customHeight="1" x14ac:dyDescent="0.2">
      <c r="A53" s="14" t="str">
        <f t="shared" ref="A53:A55" si="17">A52</f>
        <v>일반계_2학년_2반</v>
      </c>
      <c r="B53" s="14" t="s">
        <v>69</v>
      </c>
      <c r="C53" s="15" t="str">
        <f t="shared" si="1"/>
        <v>2</v>
      </c>
      <c r="D53" s="15" t="str">
        <f t="shared" si="2"/>
        <v>2</v>
      </c>
      <c r="E53" s="15" t="str">
        <f t="shared" si="3"/>
        <v>3</v>
      </c>
      <c r="F53" s="26" t="str">
        <f t="shared" si="4"/>
        <v>2-2-3</v>
      </c>
      <c r="G53" s="27" t="s">
        <v>78</v>
      </c>
      <c r="H53" s="27" t="s">
        <v>42</v>
      </c>
      <c r="I53" s="28" t="s">
        <v>39</v>
      </c>
      <c r="J53" s="29">
        <v>70000</v>
      </c>
      <c r="K53" s="30">
        <f>VLOOKUP(F53,학생정보!$D$2:$G$88,3,0)</f>
        <v>1034493421</v>
      </c>
      <c r="L53" s="28"/>
    </row>
    <row r="54" spans="1:12" ht="19.899999999999999" customHeight="1" x14ac:dyDescent="0.2">
      <c r="A54" s="14" t="str">
        <f t="shared" si="17"/>
        <v>일반계_2학년_2반</v>
      </c>
      <c r="B54" s="14" t="str">
        <f>B53</f>
        <v>3번</v>
      </c>
      <c r="C54" s="15" t="str">
        <f t="shared" si="1"/>
        <v>2</v>
      </c>
      <c r="D54" s="15" t="str">
        <f t="shared" si="2"/>
        <v>2</v>
      </c>
      <c r="E54" s="15" t="str">
        <f t="shared" si="3"/>
        <v>3</v>
      </c>
      <c r="F54" s="26" t="str">
        <f t="shared" si="4"/>
        <v>2-2-3</v>
      </c>
      <c r="G54" s="27" t="str">
        <f>G53</f>
        <v>임정근</v>
      </c>
      <c r="H54" s="27" t="s">
        <v>37</v>
      </c>
      <c r="I54" s="28" t="s">
        <v>39</v>
      </c>
      <c r="J54" s="29">
        <v>63000</v>
      </c>
      <c r="K54" s="30">
        <f>VLOOKUP(F54,학생정보!$D$2:$G$88,3,0)</f>
        <v>1034493421</v>
      </c>
      <c r="L54" s="28"/>
    </row>
    <row r="55" spans="1:12" ht="19.899999999999999" customHeight="1" x14ac:dyDescent="0.2">
      <c r="A55" s="14" t="str">
        <f t="shared" si="17"/>
        <v>일반계_2학년_2반</v>
      </c>
      <c r="B55" s="14" t="s">
        <v>71</v>
      </c>
      <c r="C55" s="15" t="str">
        <f t="shared" si="1"/>
        <v>2</v>
      </c>
      <c r="D55" s="15" t="str">
        <f t="shared" si="2"/>
        <v>2</v>
      </c>
      <c r="E55" s="15" t="str">
        <f t="shared" si="3"/>
        <v>5</v>
      </c>
      <c r="F55" s="26" t="str">
        <f t="shared" si="4"/>
        <v>2-2-5</v>
      </c>
      <c r="G55" s="27" t="s">
        <v>79</v>
      </c>
      <c r="H55" s="27" t="s">
        <v>42</v>
      </c>
      <c r="I55" s="28" t="s">
        <v>39</v>
      </c>
      <c r="J55" s="29">
        <v>70000</v>
      </c>
      <c r="K55" s="30" t="e">
        <f>VLOOKUP(F55,학생정보!$D$2:$G$88,3,0)</f>
        <v>#N/A</v>
      </c>
      <c r="L55" s="28"/>
    </row>
    <row r="56" spans="1:12" ht="19.899999999999999" customHeight="1" x14ac:dyDescent="0.2">
      <c r="A56" s="14" t="s">
        <v>80</v>
      </c>
      <c r="B56" s="14" t="s">
        <v>35</v>
      </c>
      <c r="C56" s="15" t="str">
        <f t="shared" si="1"/>
        <v>2</v>
      </c>
      <c r="D56" s="15" t="str">
        <f t="shared" si="2"/>
        <v>4</v>
      </c>
      <c r="E56" s="15" t="str">
        <f t="shared" si="3"/>
        <v>2</v>
      </c>
      <c r="F56" s="26" t="str">
        <f t="shared" si="4"/>
        <v>2-4-2</v>
      </c>
      <c r="G56" s="27" t="s">
        <v>81</v>
      </c>
      <c r="H56" s="27" t="s">
        <v>37</v>
      </c>
      <c r="I56" s="28" t="s">
        <v>48</v>
      </c>
      <c r="J56" s="29">
        <v>38500</v>
      </c>
      <c r="K56" s="30">
        <f>VLOOKUP(F56,학생정보!$D$2:$G$88,3,0)</f>
        <v>1024431480</v>
      </c>
      <c r="L56" s="28"/>
    </row>
    <row r="57" spans="1:12" ht="19.899999999999999" customHeight="1" x14ac:dyDescent="0.2">
      <c r="A57" s="14" t="str">
        <f t="shared" ref="A57:A58" si="18">A56</f>
        <v>일반계_2학년_4반</v>
      </c>
      <c r="B57" s="14" t="str">
        <f>B56</f>
        <v>2번</v>
      </c>
      <c r="C57" s="15" t="str">
        <f t="shared" si="1"/>
        <v>2</v>
      </c>
      <c r="D57" s="15" t="str">
        <f t="shared" si="2"/>
        <v>4</v>
      </c>
      <c r="E57" s="15" t="str">
        <f t="shared" si="3"/>
        <v>2</v>
      </c>
      <c r="F57" s="26" t="str">
        <f t="shared" si="4"/>
        <v>2-4-2</v>
      </c>
      <c r="G57" s="27" t="str">
        <f>G56</f>
        <v>장재근</v>
      </c>
      <c r="H57" s="27" t="s">
        <v>37</v>
      </c>
      <c r="I57" s="28" t="s">
        <v>39</v>
      </c>
      <c r="J57" s="29">
        <v>63000</v>
      </c>
      <c r="K57" s="30">
        <f>VLOOKUP(F57,학생정보!$D$2:$G$88,3,0)</f>
        <v>1024431480</v>
      </c>
      <c r="L57" s="28"/>
    </row>
    <row r="58" spans="1:12" ht="19.899999999999999" customHeight="1" x14ac:dyDescent="0.2">
      <c r="A58" s="14" t="str">
        <f t="shared" si="18"/>
        <v>일반계_2학년_4반</v>
      </c>
      <c r="B58" s="14" t="s">
        <v>71</v>
      </c>
      <c r="C58" s="15" t="str">
        <f t="shared" si="1"/>
        <v>2</v>
      </c>
      <c r="D58" s="15" t="str">
        <f t="shared" si="2"/>
        <v>4</v>
      </c>
      <c r="E58" s="15" t="str">
        <f t="shared" si="3"/>
        <v>5</v>
      </c>
      <c r="F58" s="26" t="str">
        <f t="shared" si="4"/>
        <v>2-4-5</v>
      </c>
      <c r="G58" s="27" t="s">
        <v>82</v>
      </c>
      <c r="H58" s="27" t="s">
        <v>42</v>
      </c>
      <c r="I58" s="28" t="s">
        <v>39</v>
      </c>
      <c r="J58" s="29">
        <v>70000</v>
      </c>
      <c r="K58" s="30">
        <f>VLOOKUP(F58,학생정보!$D$2:$G$88,3,0)</f>
        <v>1028453930</v>
      </c>
      <c r="L58" s="28"/>
    </row>
    <row r="59" spans="1:12" ht="19.899999999999999" customHeight="1" x14ac:dyDescent="0.2">
      <c r="A59" s="14" t="s">
        <v>83</v>
      </c>
      <c r="B59" s="14" t="s">
        <v>35</v>
      </c>
      <c r="C59" s="15" t="str">
        <f t="shared" si="1"/>
        <v>2</v>
      </c>
      <c r="D59" s="15" t="str">
        <f t="shared" si="2"/>
        <v>5</v>
      </c>
      <c r="E59" s="15" t="str">
        <f t="shared" si="3"/>
        <v>2</v>
      </c>
      <c r="F59" s="26" t="str">
        <f t="shared" si="4"/>
        <v>2-5-2</v>
      </c>
      <c r="G59" s="27" t="s">
        <v>84</v>
      </c>
      <c r="H59" s="27" t="s">
        <v>37</v>
      </c>
      <c r="I59" s="28" t="s">
        <v>39</v>
      </c>
      <c r="J59" s="29">
        <v>63000</v>
      </c>
      <c r="K59" s="30">
        <f>VLOOKUP(F59,학생정보!$D$2:$G$88,3,0)</f>
        <v>1045498210</v>
      </c>
      <c r="L59" s="28"/>
    </row>
    <row r="60" spans="1:12" ht="19.899999999999999" customHeight="1" x14ac:dyDescent="0.2">
      <c r="A60" s="14" t="str">
        <f>A59</f>
        <v>일반계_2학년_5반</v>
      </c>
      <c r="B60" s="14" t="s">
        <v>85</v>
      </c>
      <c r="C60" s="15" t="str">
        <f t="shared" si="1"/>
        <v>2</v>
      </c>
      <c r="D60" s="15" t="str">
        <f t="shared" si="2"/>
        <v>5</v>
      </c>
      <c r="E60" s="15" t="str">
        <f t="shared" si="3"/>
        <v>7</v>
      </c>
      <c r="F60" s="26" t="str">
        <f t="shared" si="4"/>
        <v>2-5-7</v>
      </c>
      <c r="G60" s="27" t="s">
        <v>86</v>
      </c>
      <c r="H60" s="27" t="s">
        <v>42</v>
      </c>
      <c r="I60" s="28" t="s">
        <v>39</v>
      </c>
      <c r="J60" s="29">
        <v>70000</v>
      </c>
      <c r="K60" s="30">
        <f>VLOOKUP(F60,학생정보!$D$2:$G$88,3,0)</f>
        <v>1082483995</v>
      </c>
      <c r="L60" s="28"/>
    </row>
    <row r="61" spans="1:12" ht="19.899999999999999" customHeight="1" x14ac:dyDescent="0.2">
      <c r="A61" s="14" t="s">
        <v>87</v>
      </c>
      <c r="B61" s="14" t="s">
        <v>69</v>
      </c>
      <c r="C61" s="15" t="str">
        <f t="shared" si="1"/>
        <v>3</v>
      </c>
      <c r="D61" s="15" t="str">
        <f t="shared" si="2"/>
        <v>1</v>
      </c>
      <c r="E61" s="15" t="str">
        <f t="shared" si="3"/>
        <v>3</v>
      </c>
      <c r="F61" s="26" t="str">
        <f t="shared" si="4"/>
        <v>3-1-3</v>
      </c>
      <c r="G61" s="27" t="s">
        <v>88</v>
      </c>
      <c r="H61" s="27" t="s">
        <v>42</v>
      </c>
      <c r="I61" s="28" t="s">
        <v>38</v>
      </c>
      <c r="J61" s="29">
        <v>73500</v>
      </c>
      <c r="K61" s="30">
        <f>VLOOKUP(F61,학생정보!$D$2:$G$88,3,0)</f>
        <v>1091454440</v>
      </c>
      <c r="L61" s="28"/>
    </row>
    <row r="62" spans="1:12" ht="19.899999999999999" customHeight="1" x14ac:dyDescent="0.2">
      <c r="A62" s="14" t="str">
        <f t="shared" ref="A62:B72" si="19">A61</f>
        <v>일반계_3학년_1반</v>
      </c>
      <c r="B62" s="14" t="str">
        <f t="shared" si="19"/>
        <v>3번</v>
      </c>
      <c r="C62" s="15" t="str">
        <f t="shared" si="1"/>
        <v>3</v>
      </c>
      <c r="D62" s="15" t="str">
        <f t="shared" si="2"/>
        <v>1</v>
      </c>
      <c r="E62" s="15" t="str">
        <f t="shared" si="3"/>
        <v>3</v>
      </c>
      <c r="F62" s="26" t="str">
        <f t="shared" si="4"/>
        <v>3-1-3</v>
      </c>
      <c r="G62" s="27" t="str">
        <f t="shared" ref="G62:G65" si="20">G61</f>
        <v>석유민</v>
      </c>
      <c r="H62" s="27" t="s">
        <v>42</v>
      </c>
      <c r="I62" s="28" t="s">
        <v>48</v>
      </c>
      <c r="J62" s="29">
        <v>42000</v>
      </c>
      <c r="K62" s="30">
        <f>VLOOKUP(F62,학생정보!$D$2:$G$88,3,0)</f>
        <v>1091454440</v>
      </c>
      <c r="L62" s="28"/>
    </row>
    <row r="63" spans="1:12" ht="19.899999999999999" customHeight="1" x14ac:dyDescent="0.2">
      <c r="A63" s="14" t="str">
        <f t="shared" si="19"/>
        <v>일반계_3학년_1반</v>
      </c>
      <c r="B63" s="14" t="str">
        <f t="shared" si="19"/>
        <v>3번</v>
      </c>
      <c r="C63" s="15" t="str">
        <f t="shared" si="1"/>
        <v>3</v>
      </c>
      <c r="D63" s="15" t="str">
        <f t="shared" si="2"/>
        <v>1</v>
      </c>
      <c r="E63" s="15" t="str">
        <f t="shared" si="3"/>
        <v>3</v>
      </c>
      <c r="F63" s="26" t="str">
        <f t="shared" si="4"/>
        <v>3-1-3</v>
      </c>
      <c r="G63" s="27" t="str">
        <f t="shared" si="20"/>
        <v>석유민</v>
      </c>
      <c r="H63" s="27" t="s">
        <v>42</v>
      </c>
      <c r="I63" s="28" t="s">
        <v>39</v>
      </c>
      <c r="J63" s="29">
        <v>70000</v>
      </c>
      <c r="K63" s="30">
        <f>VLOOKUP(F63,학생정보!$D$2:$G$88,3,0)</f>
        <v>1091454440</v>
      </c>
      <c r="L63" s="28"/>
    </row>
    <row r="64" spans="1:12" ht="19.899999999999999" customHeight="1" x14ac:dyDescent="0.2">
      <c r="A64" s="14" t="str">
        <f t="shared" si="19"/>
        <v>일반계_3학년_1반</v>
      </c>
      <c r="B64" s="14" t="str">
        <f t="shared" si="19"/>
        <v>3번</v>
      </c>
      <c r="C64" s="15" t="str">
        <f t="shared" si="1"/>
        <v>3</v>
      </c>
      <c r="D64" s="15" t="str">
        <f t="shared" si="2"/>
        <v>1</v>
      </c>
      <c r="E64" s="15" t="str">
        <f t="shared" si="3"/>
        <v>3</v>
      </c>
      <c r="F64" s="26" t="str">
        <f t="shared" si="4"/>
        <v>3-1-3</v>
      </c>
      <c r="G64" s="27" t="str">
        <f t="shared" si="20"/>
        <v>석유민</v>
      </c>
      <c r="H64" s="27" t="s">
        <v>37</v>
      </c>
      <c r="I64" s="28" t="s">
        <v>48</v>
      </c>
      <c r="J64" s="29">
        <v>38500</v>
      </c>
      <c r="K64" s="30">
        <f>VLOOKUP(F64,학생정보!$D$2:$G$88,3,0)</f>
        <v>1091454440</v>
      </c>
      <c r="L64" s="28"/>
    </row>
    <row r="65" spans="1:12" ht="19.899999999999999" customHeight="1" x14ac:dyDescent="0.2">
      <c r="A65" s="14" t="str">
        <f t="shared" si="19"/>
        <v>일반계_3학년_1반</v>
      </c>
      <c r="B65" s="14" t="str">
        <f t="shared" si="19"/>
        <v>3번</v>
      </c>
      <c r="C65" s="15" t="str">
        <f t="shared" si="1"/>
        <v>3</v>
      </c>
      <c r="D65" s="15" t="str">
        <f t="shared" si="2"/>
        <v>1</v>
      </c>
      <c r="E65" s="15" t="str">
        <f t="shared" si="3"/>
        <v>3</v>
      </c>
      <c r="F65" s="26" t="str">
        <f t="shared" si="4"/>
        <v>3-1-3</v>
      </c>
      <c r="G65" s="27" t="str">
        <f t="shared" si="20"/>
        <v>석유민</v>
      </c>
      <c r="H65" s="27" t="s">
        <v>37</v>
      </c>
      <c r="I65" s="28" t="s">
        <v>39</v>
      </c>
      <c r="J65" s="29">
        <v>63000</v>
      </c>
      <c r="K65" s="30">
        <f>VLOOKUP(F65,학생정보!$D$2:$G$88,3,0)</f>
        <v>1091454440</v>
      </c>
      <c r="L65" s="28"/>
    </row>
    <row r="66" spans="1:12" ht="19.899999999999999" customHeight="1" x14ac:dyDescent="0.2">
      <c r="A66" s="14" t="str">
        <f t="shared" si="19"/>
        <v>일반계_3학년_1반</v>
      </c>
      <c r="B66" s="14" t="s">
        <v>71</v>
      </c>
      <c r="C66" s="15" t="str">
        <f t="shared" si="1"/>
        <v>3</v>
      </c>
      <c r="D66" s="15" t="str">
        <f t="shared" si="2"/>
        <v>1</v>
      </c>
      <c r="E66" s="15" t="str">
        <f t="shared" si="3"/>
        <v>5</v>
      </c>
      <c r="F66" s="26" t="str">
        <f t="shared" si="4"/>
        <v>3-1-5</v>
      </c>
      <c r="G66" s="27" t="s">
        <v>89</v>
      </c>
      <c r="H66" s="27" t="s">
        <v>46</v>
      </c>
      <c r="I66" s="28" t="s">
        <v>47</v>
      </c>
      <c r="J66" s="29">
        <v>216600</v>
      </c>
      <c r="K66" s="30">
        <f>VLOOKUP(F66,학생정보!$D$2:$G$88,3,0)</f>
        <v>1091421891</v>
      </c>
      <c r="L66" s="28"/>
    </row>
    <row r="67" spans="1:12" ht="19.899999999999999" customHeight="1" x14ac:dyDescent="0.2">
      <c r="A67" s="14" t="str">
        <f t="shared" si="19"/>
        <v>일반계_3학년_1반</v>
      </c>
      <c r="B67" s="14" t="str">
        <f t="shared" si="19"/>
        <v>5번</v>
      </c>
      <c r="C67" s="15" t="str">
        <f t="shared" si="1"/>
        <v>3</v>
      </c>
      <c r="D67" s="15" t="str">
        <f t="shared" si="2"/>
        <v>1</v>
      </c>
      <c r="E67" s="15" t="str">
        <f t="shared" si="3"/>
        <v>5</v>
      </c>
      <c r="F67" s="26" t="str">
        <f t="shared" si="4"/>
        <v>3-1-5</v>
      </c>
      <c r="G67" s="27" t="str">
        <f t="shared" ref="G67:G72" si="21">G66</f>
        <v>진요완</v>
      </c>
      <c r="H67" s="27" t="s">
        <v>42</v>
      </c>
      <c r="I67" s="28" t="s">
        <v>38</v>
      </c>
      <c r="J67" s="29">
        <v>73500</v>
      </c>
      <c r="K67" s="30">
        <f>VLOOKUP(F67,학생정보!$D$2:$G$88,3,0)</f>
        <v>1091421891</v>
      </c>
      <c r="L67" s="28"/>
    </row>
    <row r="68" spans="1:12" ht="19.899999999999999" customHeight="1" x14ac:dyDescent="0.2">
      <c r="A68" s="14" t="str">
        <f t="shared" si="19"/>
        <v>일반계_3학년_1반</v>
      </c>
      <c r="B68" s="14" t="str">
        <f t="shared" si="19"/>
        <v>5번</v>
      </c>
      <c r="C68" s="15" t="str">
        <f t="shared" si="1"/>
        <v>3</v>
      </c>
      <c r="D68" s="15" t="str">
        <f t="shared" si="2"/>
        <v>1</v>
      </c>
      <c r="E68" s="15" t="str">
        <f t="shared" si="3"/>
        <v>5</v>
      </c>
      <c r="F68" s="26" t="str">
        <f t="shared" si="4"/>
        <v>3-1-5</v>
      </c>
      <c r="G68" s="27" t="str">
        <f t="shared" si="21"/>
        <v>진요완</v>
      </c>
      <c r="H68" s="27" t="s">
        <v>42</v>
      </c>
      <c r="I68" s="28" t="s">
        <v>48</v>
      </c>
      <c r="J68" s="29">
        <v>42000</v>
      </c>
      <c r="K68" s="30">
        <f>VLOOKUP(F68,학생정보!$D$2:$G$88,3,0)</f>
        <v>1091421891</v>
      </c>
      <c r="L68" s="28"/>
    </row>
    <row r="69" spans="1:12" ht="19.899999999999999" customHeight="1" x14ac:dyDescent="0.2">
      <c r="A69" s="14" t="str">
        <f t="shared" si="19"/>
        <v>일반계_3학년_1반</v>
      </c>
      <c r="B69" s="14" t="str">
        <f t="shared" si="19"/>
        <v>5번</v>
      </c>
      <c r="C69" s="15" t="str">
        <f t="shared" ref="C69:C77" si="22">MID(A69,5,1)</f>
        <v>3</v>
      </c>
      <c r="D69" s="15" t="str">
        <f t="shared" ref="D69:D77" si="23">MID(A69,9,LEN(A69)-9)</f>
        <v>1</v>
      </c>
      <c r="E69" s="15" t="str">
        <f t="shared" ref="E69:E77" si="24">LEFT(B69,LEN(B69)-1)</f>
        <v>5</v>
      </c>
      <c r="F69" s="26" t="str">
        <f t="shared" ref="F69:F77" si="25">CONCATENATE(C69,"-",D69,"-",E69)</f>
        <v>3-1-5</v>
      </c>
      <c r="G69" s="27" t="str">
        <f t="shared" si="21"/>
        <v>진요완</v>
      </c>
      <c r="H69" s="27" t="s">
        <v>42</v>
      </c>
      <c r="I69" s="28" t="s">
        <v>39</v>
      </c>
      <c r="J69" s="29">
        <v>70000</v>
      </c>
      <c r="K69" s="30">
        <f>VLOOKUP(F69,학생정보!$D$2:$G$88,3,0)</f>
        <v>1091421891</v>
      </c>
      <c r="L69" s="28"/>
    </row>
    <row r="70" spans="1:12" ht="19.899999999999999" customHeight="1" x14ac:dyDescent="0.2">
      <c r="A70" s="14" t="str">
        <f t="shared" si="19"/>
        <v>일반계_3학년_1반</v>
      </c>
      <c r="B70" s="14" t="str">
        <f t="shared" si="19"/>
        <v>5번</v>
      </c>
      <c r="C70" s="15" t="str">
        <f t="shared" si="22"/>
        <v>3</v>
      </c>
      <c r="D70" s="15" t="str">
        <f t="shared" si="23"/>
        <v>1</v>
      </c>
      <c r="E70" s="15" t="str">
        <f t="shared" si="24"/>
        <v>5</v>
      </c>
      <c r="F70" s="26" t="str">
        <f t="shared" si="25"/>
        <v>3-1-5</v>
      </c>
      <c r="G70" s="27" t="str">
        <f t="shared" si="21"/>
        <v>진요완</v>
      </c>
      <c r="H70" s="27" t="s">
        <v>37</v>
      </c>
      <c r="I70" s="28" t="s">
        <v>38</v>
      </c>
      <c r="J70" s="29">
        <v>66500</v>
      </c>
      <c r="K70" s="30">
        <f>VLOOKUP(F70,학생정보!$D$2:$G$88,3,0)</f>
        <v>1091421891</v>
      </c>
      <c r="L70" s="28"/>
    </row>
    <row r="71" spans="1:12" ht="19.899999999999999" customHeight="1" x14ac:dyDescent="0.2">
      <c r="A71" s="14" t="str">
        <f t="shared" si="19"/>
        <v>일반계_3학년_1반</v>
      </c>
      <c r="B71" s="14" t="str">
        <f t="shared" si="19"/>
        <v>5번</v>
      </c>
      <c r="C71" s="15" t="str">
        <f t="shared" si="22"/>
        <v>3</v>
      </c>
      <c r="D71" s="15" t="str">
        <f t="shared" si="23"/>
        <v>1</v>
      </c>
      <c r="E71" s="15" t="str">
        <f t="shared" si="24"/>
        <v>5</v>
      </c>
      <c r="F71" s="26" t="str">
        <f t="shared" si="25"/>
        <v>3-1-5</v>
      </c>
      <c r="G71" s="27" t="str">
        <f t="shared" si="21"/>
        <v>진요완</v>
      </c>
      <c r="H71" s="27" t="s">
        <v>37</v>
      </c>
      <c r="I71" s="28" t="s">
        <v>48</v>
      </c>
      <c r="J71" s="29">
        <v>38500</v>
      </c>
      <c r="K71" s="30">
        <f>VLOOKUP(F71,학생정보!$D$2:$G$88,3,0)</f>
        <v>1091421891</v>
      </c>
      <c r="L71" s="28"/>
    </row>
    <row r="72" spans="1:12" ht="19.899999999999999" customHeight="1" x14ac:dyDescent="0.2">
      <c r="A72" s="14" t="str">
        <f t="shared" si="19"/>
        <v>일반계_3학년_1반</v>
      </c>
      <c r="B72" s="14" t="str">
        <f t="shared" si="19"/>
        <v>5번</v>
      </c>
      <c r="C72" s="15" t="str">
        <f t="shared" si="22"/>
        <v>3</v>
      </c>
      <c r="D72" s="15" t="str">
        <f t="shared" si="23"/>
        <v>1</v>
      </c>
      <c r="E72" s="15" t="str">
        <f t="shared" si="24"/>
        <v>5</v>
      </c>
      <c r="F72" s="26" t="str">
        <f t="shared" si="25"/>
        <v>3-1-5</v>
      </c>
      <c r="G72" s="27" t="str">
        <f t="shared" si="21"/>
        <v>진요완</v>
      </c>
      <c r="H72" s="27" t="s">
        <v>37</v>
      </c>
      <c r="I72" s="28" t="s">
        <v>39</v>
      </c>
      <c r="J72" s="29">
        <v>63000</v>
      </c>
      <c r="K72" s="30">
        <f>VLOOKUP(F72,학생정보!$D$2:$G$88,3,0)</f>
        <v>1091421891</v>
      </c>
      <c r="L72" s="28"/>
    </row>
    <row r="73" spans="1:12" ht="19.899999999999999" customHeight="1" x14ac:dyDescent="0.2">
      <c r="A73" s="14" t="s">
        <v>90</v>
      </c>
      <c r="B73" s="14" t="s">
        <v>44</v>
      </c>
      <c r="C73" s="15" t="str">
        <f t="shared" si="22"/>
        <v>3</v>
      </c>
      <c r="D73" s="15" t="str">
        <f t="shared" si="23"/>
        <v>2</v>
      </c>
      <c r="E73" s="15" t="str">
        <f t="shared" si="24"/>
        <v>1</v>
      </c>
      <c r="F73" s="26" t="str">
        <f t="shared" si="25"/>
        <v>3-2-1</v>
      </c>
      <c r="G73" s="27" t="s">
        <v>91</v>
      </c>
      <c r="H73" s="27" t="s">
        <v>37</v>
      </c>
      <c r="I73" s="28" t="s">
        <v>39</v>
      </c>
      <c r="J73" s="29">
        <v>63000</v>
      </c>
      <c r="K73" s="30">
        <f>VLOOKUP(F73,학생정보!$D$2:$G$88,3,0)</f>
        <v>1043497858</v>
      </c>
      <c r="L73" s="28"/>
    </row>
    <row r="74" spans="1:12" ht="19.899999999999999" customHeight="1" x14ac:dyDescent="0.2">
      <c r="A74" s="14" t="s">
        <v>92</v>
      </c>
      <c r="B74" s="14" t="s">
        <v>71</v>
      </c>
      <c r="C74" s="15" t="str">
        <f t="shared" si="22"/>
        <v>3</v>
      </c>
      <c r="D74" s="15" t="str">
        <f t="shared" si="23"/>
        <v>3</v>
      </c>
      <c r="E74" s="15" t="str">
        <f t="shared" si="24"/>
        <v>5</v>
      </c>
      <c r="F74" s="26" t="str">
        <f t="shared" si="25"/>
        <v>3-3-5</v>
      </c>
      <c r="G74" s="27" t="s">
        <v>93</v>
      </c>
      <c r="H74" s="27" t="s">
        <v>42</v>
      </c>
      <c r="I74" s="28" t="s">
        <v>39</v>
      </c>
      <c r="J74" s="29">
        <v>70000</v>
      </c>
      <c r="K74" s="30">
        <f>VLOOKUP(F74,학생정보!$D$2:$G$88,3,0)</f>
        <v>1055489895</v>
      </c>
      <c r="L74" s="28"/>
    </row>
    <row r="75" spans="1:12" ht="19.899999999999999" customHeight="1" x14ac:dyDescent="0.2">
      <c r="A75" s="14" t="str">
        <f t="shared" ref="A75:B75" si="26">A74</f>
        <v>일반계_3학년_3반</v>
      </c>
      <c r="B75" s="14" t="str">
        <f t="shared" si="26"/>
        <v>5번</v>
      </c>
      <c r="C75" s="15" t="str">
        <f t="shared" si="22"/>
        <v>3</v>
      </c>
      <c r="D75" s="15" t="str">
        <f t="shared" si="23"/>
        <v>3</v>
      </c>
      <c r="E75" s="15" t="str">
        <f t="shared" si="24"/>
        <v>5</v>
      </c>
      <c r="F75" s="26" t="str">
        <f t="shared" si="25"/>
        <v>3-3-5</v>
      </c>
      <c r="G75" s="27" t="str">
        <f>G74</f>
        <v>최진아</v>
      </c>
      <c r="H75" s="27" t="s">
        <v>37</v>
      </c>
      <c r="I75" s="28" t="s">
        <v>39</v>
      </c>
      <c r="J75" s="29">
        <v>63000</v>
      </c>
      <c r="K75" s="30">
        <f>VLOOKUP(F75,학생정보!$D$2:$G$88,3,0)</f>
        <v>1055489895</v>
      </c>
      <c r="L75" s="28"/>
    </row>
    <row r="76" spans="1:12" ht="19.899999999999999" customHeight="1" x14ac:dyDescent="0.2">
      <c r="A76" s="14" t="s">
        <v>94</v>
      </c>
      <c r="B76" s="14" t="s">
        <v>95</v>
      </c>
      <c r="C76" s="15" t="str">
        <f t="shared" si="22"/>
        <v>3</v>
      </c>
      <c r="D76" s="15" t="str">
        <f t="shared" si="23"/>
        <v>4</v>
      </c>
      <c r="E76" s="15" t="str">
        <f t="shared" si="24"/>
        <v>1</v>
      </c>
      <c r="F76" s="26" t="str">
        <f t="shared" si="25"/>
        <v>3-4-1</v>
      </c>
      <c r="G76" s="27" t="s">
        <v>96</v>
      </c>
      <c r="H76" s="27" t="s">
        <v>37</v>
      </c>
      <c r="I76" s="28" t="s">
        <v>39</v>
      </c>
      <c r="J76" s="29">
        <v>63000</v>
      </c>
      <c r="K76" s="30">
        <f>VLOOKUP(F76,학생정보!$D$2:$G$88,3,0)</f>
        <v>1077445324</v>
      </c>
      <c r="L76" s="28"/>
    </row>
    <row r="77" spans="1:12" ht="19.899999999999999" customHeight="1" x14ac:dyDescent="0.2">
      <c r="A77" s="14" t="str">
        <f>A76</f>
        <v>일반계_3학년_4반</v>
      </c>
      <c r="B77" s="15" t="s">
        <v>69</v>
      </c>
      <c r="C77" s="15" t="str">
        <f t="shared" si="22"/>
        <v>3</v>
      </c>
      <c r="D77" s="15" t="str">
        <f t="shared" si="23"/>
        <v>4</v>
      </c>
      <c r="E77" s="15" t="str">
        <f t="shared" si="24"/>
        <v>3</v>
      </c>
      <c r="F77" s="26" t="str">
        <f t="shared" si="25"/>
        <v>3-4-3</v>
      </c>
      <c r="G77" s="27" t="s">
        <v>97</v>
      </c>
      <c r="H77" s="27" t="s">
        <v>37</v>
      </c>
      <c r="I77" s="28" t="s">
        <v>39</v>
      </c>
      <c r="J77" s="29">
        <v>63000</v>
      </c>
      <c r="K77" s="30">
        <f>VLOOKUP(F77,학생정보!$D$2:$G$88,3,0)</f>
        <v>1045436049</v>
      </c>
      <c r="L77" s="28"/>
    </row>
  </sheetData>
  <mergeCells count="1">
    <mergeCell ref="F1:L1"/>
  </mergeCells>
  <phoneticPr fontId="2" type="noConversion"/>
  <pageMargins left="0" right="0" top="0" bottom="0" header="0" footer="0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8"/>
  <sheetViews>
    <sheetView topLeftCell="D63" workbookViewId="0">
      <selection activeCell="F18" sqref="F18"/>
    </sheetView>
  </sheetViews>
  <sheetFormatPr defaultRowHeight="15" x14ac:dyDescent="0.25"/>
  <cols>
    <col min="1" max="3" width="0" style="24" hidden="1" customWidth="1"/>
    <col min="4" max="4" width="13.25" style="24" customWidth="1"/>
    <col min="5" max="5" width="9" style="24"/>
    <col min="6" max="7" width="16.125" style="24" bestFit="1" customWidth="1"/>
    <col min="8" max="8" width="13.875" style="24" customWidth="1"/>
    <col min="9" max="16384" width="9" style="24"/>
  </cols>
  <sheetData>
    <row r="1" spans="1:8" s="21" customFormat="1" ht="18" customHeight="1" x14ac:dyDescent="0.3">
      <c r="A1" s="17" t="s">
        <v>98</v>
      </c>
      <c r="B1" s="17" t="s">
        <v>99</v>
      </c>
      <c r="C1" s="17" t="s">
        <v>100</v>
      </c>
      <c r="D1" s="18" t="s">
        <v>101</v>
      </c>
      <c r="E1" s="18" t="s">
        <v>30</v>
      </c>
      <c r="F1" s="18" t="s">
        <v>102</v>
      </c>
      <c r="G1" s="19" t="s">
        <v>103</v>
      </c>
      <c r="H1" s="20"/>
    </row>
    <row r="2" spans="1:8" s="21" customFormat="1" ht="18" customHeight="1" x14ac:dyDescent="0.3">
      <c r="A2" s="22">
        <v>1</v>
      </c>
      <c r="B2" s="22">
        <v>1</v>
      </c>
      <c r="C2" s="22">
        <v>1</v>
      </c>
      <c r="D2" s="22" t="str">
        <f t="shared" ref="D2:D65" si="0">CONCATENATE(A2,"-",B2,"-",C2)</f>
        <v>1-1-1</v>
      </c>
      <c r="E2" s="17" t="s">
        <v>104</v>
      </c>
      <c r="F2" s="23">
        <v>1037449130</v>
      </c>
      <c r="G2" s="23">
        <v>1057705544</v>
      </c>
      <c r="H2" s="20"/>
    </row>
    <row r="3" spans="1:8" s="21" customFormat="1" ht="18" customHeight="1" x14ac:dyDescent="0.3">
      <c r="A3" s="22">
        <v>1</v>
      </c>
      <c r="B3" s="22">
        <v>1</v>
      </c>
      <c r="C3" s="22">
        <v>2</v>
      </c>
      <c r="D3" s="22" t="str">
        <f t="shared" si="0"/>
        <v>1-1-2</v>
      </c>
      <c r="E3" s="17" t="s">
        <v>36</v>
      </c>
      <c r="F3" s="23">
        <v>1038467265</v>
      </c>
      <c r="G3" s="23">
        <v>1024703235</v>
      </c>
      <c r="H3" s="20"/>
    </row>
    <row r="4" spans="1:8" s="21" customFormat="1" ht="18" customHeight="1" x14ac:dyDescent="0.3">
      <c r="A4" s="22">
        <v>1</v>
      </c>
      <c r="B4" s="22">
        <v>1</v>
      </c>
      <c r="C4" s="22">
        <v>3</v>
      </c>
      <c r="D4" s="22" t="str">
        <f t="shared" si="0"/>
        <v>1-1-3</v>
      </c>
      <c r="E4" s="17" t="s">
        <v>105</v>
      </c>
      <c r="F4" s="23">
        <v>1041433670</v>
      </c>
      <c r="G4" s="23">
        <v>1038744741</v>
      </c>
      <c r="H4" s="20"/>
    </row>
    <row r="5" spans="1:8" s="21" customFormat="1" ht="18" customHeight="1" x14ac:dyDescent="0.3">
      <c r="A5" s="22">
        <v>1</v>
      </c>
      <c r="B5" s="22">
        <v>1</v>
      </c>
      <c r="C5" s="22">
        <v>4</v>
      </c>
      <c r="D5" s="22" t="str">
        <f t="shared" si="0"/>
        <v>1-1-4</v>
      </c>
      <c r="E5" s="17" t="s">
        <v>106</v>
      </c>
      <c r="F5" s="23">
        <v>1044437669</v>
      </c>
      <c r="G5" s="23">
        <v>1055736191</v>
      </c>
      <c r="H5" s="20"/>
    </row>
    <row r="6" spans="1:8" s="21" customFormat="1" ht="18" customHeight="1" x14ac:dyDescent="0.3">
      <c r="A6" s="22">
        <v>1</v>
      </c>
      <c r="B6" s="22">
        <v>1</v>
      </c>
      <c r="C6" s="22">
        <v>5</v>
      </c>
      <c r="D6" s="22" t="str">
        <f t="shared" si="0"/>
        <v>1-1-5</v>
      </c>
      <c r="E6" s="17" t="s">
        <v>107</v>
      </c>
      <c r="F6" s="23">
        <v>1045472038</v>
      </c>
      <c r="G6" s="23">
        <v>1073789599</v>
      </c>
      <c r="H6" s="20"/>
    </row>
    <row r="7" spans="1:8" s="21" customFormat="1" ht="18" customHeight="1" x14ac:dyDescent="0.3">
      <c r="A7" s="22">
        <v>1</v>
      </c>
      <c r="B7" s="22">
        <v>1</v>
      </c>
      <c r="C7" s="22">
        <v>6</v>
      </c>
      <c r="D7" s="22" t="str">
        <f t="shared" si="0"/>
        <v>1-1-6</v>
      </c>
      <c r="E7" s="17" t="s">
        <v>108</v>
      </c>
      <c r="F7" s="23">
        <v>1053422269</v>
      </c>
      <c r="G7" s="23">
        <v>1085746782</v>
      </c>
      <c r="H7" s="20"/>
    </row>
    <row r="8" spans="1:8" s="21" customFormat="1" ht="18" customHeight="1" x14ac:dyDescent="0.3">
      <c r="A8" s="22">
        <v>1</v>
      </c>
      <c r="B8" s="22">
        <v>2</v>
      </c>
      <c r="C8" s="22">
        <v>1</v>
      </c>
      <c r="D8" s="22" t="str">
        <f t="shared" si="0"/>
        <v>1-2-1</v>
      </c>
      <c r="E8" s="17" t="s">
        <v>109</v>
      </c>
      <c r="F8" s="23">
        <v>1057434410</v>
      </c>
      <c r="G8" s="23">
        <v>1093783911</v>
      </c>
      <c r="H8" s="20"/>
    </row>
    <row r="9" spans="1:8" s="21" customFormat="1" ht="18" customHeight="1" x14ac:dyDescent="0.3">
      <c r="A9" s="22">
        <v>1</v>
      </c>
      <c r="B9" s="22">
        <v>2</v>
      </c>
      <c r="C9" s="22">
        <v>2</v>
      </c>
      <c r="D9" s="22" t="str">
        <f t="shared" si="0"/>
        <v>1-2-2</v>
      </c>
      <c r="E9" s="17" t="s">
        <v>41</v>
      </c>
      <c r="F9" s="23">
        <v>1063443315</v>
      </c>
      <c r="G9" s="23">
        <v>1024648130</v>
      </c>
      <c r="H9" s="20"/>
    </row>
    <row r="10" spans="1:8" s="21" customFormat="1" ht="18" customHeight="1" x14ac:dyDescent="0.3">
      <c r="A10" s="22">
        <v>1</v>
      </c>
      <c r="B10" s="22">
        <v>2</v>
      </c>
      <c r="C10" s="22">
        <v>3</v>
      </c>
      <c r="D10" s="22" t="str">
        <f t="shared" si="0"/>
        <v>1-2-3</v>
      </c>
      <c r="E10" s="17" t="s">
        <v>110</v>
      </c>
      <c r="F10" s="23">
        <v>1064422260</v>
      </c>
      <c r="G10" s="23">
        <v>1088945111</v>
      </c>
      <c r="H10" s="20"/>
    </row>
    <row r="11" spans="1:8" s="21" customFormat="1" ht="18" customHeight="1" x14ac:dyDescent="0.3">
      <c r="A11" s="22">
        <v>1</v>
      </c>
      <c r="B11" s="22">
        <v>2</v>
      </c>
      <c r="C11" s="22">
        <v>4</v>
      </c>
      <c r="D11" s="22" t="str">
        <f t="shared" si="0"/>
        <v>1-2-4</v>
      </c>
      <c r="E11" s="17" t="s">
        <v>111</v>
      </c>
      <c r="F11" s="23">
        <v>1065427781</v>
      </c>
      <c r="G11" s="23">
        <v>1093747861</v>
      </c>
      <c r="H11" s="20"/>
    </row>
    <row r="12" spans="1:8" s="21" customFormat="1" ht="18" customHeight="1" x14ac:dyDescent="0.3">
      <c r="A12" s="22">
        <v>1</v>
      </c>
      <c r="B12" s="22">
        <v>3</v>
      </c>
      <c r="C12" s="22">
        <v>1</v>
      </c>
      <c r="D12" s="22" t="str">
        <f t="shared" si="0"/>
        <v>1-3-1</v>
      </c>
      <c r="E12" s="17" t="s">
        <v>112</v>
      </c>
      <c r="F12" s="23">
        <v>1088434944</v>
      </c>
      <c r="G12" s="23">
        <v>1088723679</v>
      </c>
      <c r="H12" s="20"/>
    </row>
    <row r="13" spans="1:8" s="21" customFormat="1" ht="18" customHeight="1" x14ac:dyDescent="0.3">
      <c r="A13" s="22">
        <v>1</v>
      </c>
      <c r="B13" s="22">
        <v>3</v>
      </c>
      <c r="C13" s="22">
        <v>2</v>
      </c>
      <c r="D13" s="22" t="str">
        <f t="shared" si="0"/>
        <v>1-3-2</v>
      </c>
      <c r="E13" s="17" t="s">
        <v>113</v>
      </c>
      <c r="F13" s="23">
        <v>1090435220</v>
      </c>
      <c r="G13" s="23">
        <v>1038787781</v>
      </c>
      <c r="H13" s="20"/>
    </row>
    <row r="14" spans="1:8" s="21" customFormat="1" ht="18" customHeight="1" x14ac:dyDescent="0.3">
      <c r="A14" s="22">
        <v>1</v>
      </c>
      <c r="B14" s="22">
        <v>3</v>
      </c>
      <c r="C14" s="22">
        <v>3</v>
      </c>
      <c r="D14" s="22" t="str">
        <f t="shared" si="0"/>
        <v>1-3-3</v>
      </c>
      <c r="E14" s="17" t="s">
        <v>114</v>
      </c>
      <c r="F14" s="23">
        <v>1090436191</v>
      </c>
      <c r="G14" s="23">
        <v>1092732682</v>
      </c>
      <c r="H14" s="20"/>
    </row>
    <row r="15" spans="1:8" s="21" customFormat="1" ht="18" customHeight="1" x14ac:dyDescent="0.3">
      <c r="A15" s="22">
        <v>1</v>
      </c>
      <c r="B15" s="22">
        <v>3</v>
      </c>
      <c r="C15" s="22">
        <v>4</v>
      </c>
      <c r="D15" s="22" t="str">
        <f t="shared" si="0"/>
        <v>1-3-4</v>
      </c>
      <c r="E15" s="17" t="s">
        <v>115</v>
      </c>
      <c r="F15" s="23">
        <v>1092489214</v>
      </c>
      <c r="G15" s="23">
        <v>1045747265</v>
      </c>
      <c r="H15" s="20"/>
    </row>
    <row r="16" spans="1:8" s="21" customFormat="1" ht="18" customHeight="1" x14ac:dyDescent="0.3">
      <c r="A16" s="22">
        <v>1</v>
      </c>
      <c r="B16" s="22">
        <v>4</v>
      </c>
      <c r="C16" s="22">
        <v>1</v>
      </c>
      <c r="D16" s="22" t="str">
        <f t="shared" si="0"/>
        <v>1-4-1</v>
      </c>
      <c r="E16" s="17" t="s">
        <v>45</v>
      </c>
      <c r="F16" s="23">
        <v>1040640582</v>
      </c>
      <c r="G16" s="23">
        <v>1022643315</v>
      </c>
      <c r="H16" s="20"/>
    </row>
    <row r="17" spans="1:8" s="21" customFormat="1" ht="18" customHeight="1" x14ac:dyDescent="0.3">
      <c r="A17" s="22">
        <v>1</v>
      </c>
      <c r="B17" s="22">
        <v>4</v>
      </c>
      <c r="C17" s="22">
        <v>2</v>
      </c>
      <c r="D17" s="22" t="str">
        <f t="shared" si="0"/>
        <v>1-4-2</v>
      </c>
      <c r="E17" s="17" t="s">
        <v>116</v>
      </c>
      <c r="F17" s="23">
        <v>1074948778</v>
      </c>
      <c r="G17" s="23">
        <v>1183845430</v>
      </c>
      <c r="H17" s="20"/>
    </row>
    <row r="18" spans="1:8" s="21" customFormat="1" ht="18" customHeight="1" x14ac:dyDescent="0.3">
      <c r="A18" s="22">
        <v>1</v>
      </c>
      <c r="B18" s="22">
        <v>4</v>
      </c>
      <c r="C18" s="22">
        <v>3</v>
      </c>
      <c r="D18" s="22" t="str">
        <f t="shared" si="0"/>
        <v>1-4-3</v>
      </c>
      <c r="E18" s="17" t="s">
        <v>117</v>
      </c>
      <c r="F18" s="23">
        <v>1084348431</v>
      </c>
      <c r="G18" s="23">
        <v>1052944410</v>
      </c>
      <c r="H18" s="20"/>
    </row>
    <row r="19" spans="1:8" s="21" customFormat="1" ht="18" customHeight="1" x14ac:dyDescent="0.3">
      <c r="A19" s="22">
        <v>1</v>
      </c>
      <c r="B19" s="22">
        <v>4</v>
      </c>
      <c r="C19" s="22">
        <v>4</v>
      </c>
      <c r="D19" s="22" t="str">
        <f t="shared" si="0"/>
        <v>1-4-4</v>
      </c>
      <c r="E19" s="17" t="s">
        <v>118</v>
      </c>
      <c r="F19" s="23">
        <v>1086248109</v>
      </c>
      <c r="G19" s="23">
        <v>1053642138</v>
      </c>
      <c r="H19" s="20"/>
    </row>
    <row r="20" spans="1:8" s="21" customFormat="1" ht="18" customHeight="1" x14ac:dyDescent="0.3">
      <c r="A20" s="22">
        <v>1</v>
      </c>
      <c r="B20" s="22">
        <v>5</v>
      </c>
      <c r="C20" s="22">
        <v>1</v>
      </c>
      <c r="D20" s="22" t="str">
        <f t="shared" si="0"/>
        <v>1-5-1</v>
      </c>
      <c r="E20" s="17" t="s">
        <v>50</v>
      </c>
      <c r="F20" s="23">
        <v>1090240060</v>
      </c>
      <c r="G20" s="23">
        <v>1087755222</v>
      </c>
      <c r="H20" s="20"/>
    </row>
    <row r="21" spans="1:8" s="21" customFormat="1" ht="18" customHeight="1" x14ac:dyDescent="0.3">
      <c r="A21" s="22">
        <v>1</v>
      </c>
      <c r="B21" s="22">
        <v>5</v>
      </c>
      <c r="C21" s="22">
        <v>2</v>
      </c>
      <c r="D21" s="22" t="str">
        <f t="shared" si="0"/>
        <v>1-5-2</v>
      </c>
      <c r="E21" s="17" t="s">
        <v>25</v>
      </c>
      <c r="F21" s="23">
        <v>1087426315</v>
      </c>
      <c r="G21" s="23">
        <v>1020754280</v>
      </c>
      <c r="H21" s="20"/>
    </row>
    <row r="22" spans="1:8" s="21" customFormat="1" ht="18" customHeight="1" x14ac:dyDescent="0.3">
      <c r="A22" s="22">
        <v>1</v>
      </c>
      <c r="B22" s="22">
        <v>5</v>
      </c>
      <c r="C22" s="22">
        <v>3</v>
      </c>
      <c r="D22" s="22" t="str">
        <f t="shared" si="0"/>
        <v>1-5-3</v>
      </c>
      <c r="E22" s="17" t="s">
        <v>22</v>
      </c>
      <c r="F22" s="23">
        <v>1026415721</v>
      </c>
      <c r="G22" s="23">
        <v>1022747095</v>
      </c>
      <c r="H22" s="20"/>
    </row>
    <row r="23" spans="1:8" s="21" customFormat="1" ht="18" customHeight="1" x14ac:dyDescent="0.3">
      <c r="A23" s="22">
        <v>1</v>
      </c>
      <c r="B23" s="22">
        <v>5</v>
      </c>
      <c r="C23" s="22">
        <v>4</v>
      </c>
      <c r="D23" s="22" t="str">
        <f t="shared" si="0"/>
        <v>1-5-4</v>
      </c>
      <c r="E23" s="17" t="s">
        <v>21</v>
      </c>
      <c r="F23" s="23">
        <v>1040478909</v>
      </c>
      <c r="G23" s="23">
        <v>1024703461</v>
      </c>
      <c r="H23" s="20"/>
    </row>
    <row r="24" spans="1:8" s="21" customFormat="1" ht="18" customHeight="1" x14ac:dyDescent="0.3">
      <c r="A24" s="22">
        <v>1</v>
      </c>
      <c r="B24" s="22">
        <v>6</v>
      </c>
      <c r="C24" s="22">
        <v>1</v>
      </c>
      <c r="D24" s="22" t="str">
        <f t="shared" si="0"/>
        <v>1-6-1</v>
      </c>
      <c r="E24" s="17" t="s">
        <v>119</v>
      </c>
      <c r="F24" s="23">
        <v>1067416691</v>
      </c>
      <c r="G24" s="23">
        <v>1031797201</v>
      </c>
      <c r="H24" s="20"/>
    </row>
    <row r="25" spans="1:8" s="21" customFormat="1" ht="18" customHeight="1" x14ac:dyDescent="0.3">
      <c r="A25" s="22">
        <v>1</v>
      </c>
      <c r="B25" s="22">
        <v>6</v>
      </c>
      <c r="C25" s="22">
        <v>2</v>
      </c>
      <c r="D25" s="22" t="str">
        <f t="shared" si="0"/>
        <v>1-6-2</v>
      </c>
      <c r="E25" s="17" t="s">
        <v>59</v>
      </c>
      <c r="F25" s="23">
        <v>1091403351</v>
      </c>
      <c r="G25" s="23">
        <v>1034790122</v>
      </c>
      <c r="H25" s="20"/>
    </row>
    <row r="26" spans="1:8" s="21" customFormat="1" ht="18" customHeight="1" x14ac:dyDescent="0.3">
      <c r="A26" s="22">
        <v>1</v>
      </c>
      <c r="B26" s="22">
        <v>6</v>
      </c>
      <c r="C26" s="22">
        <v>3</v>
      </c>
      <c r="D26" s="22" t="str">
        <f t="shared" si="0"/>
        <v>1-6-3</v>
      </c>
      <c r="E26" s="17" t="s">
        <v>120</v>
      </c>
      <c r="F26" s="23">
        <v>1073450504</v>
      </c>
      <c r="G26" s="23">
        <v>1038712311</v>
      </c>
      <c r="H26" s="20"/>
    </row>
    <row r="27" spans="1:8" s="21" customFormat="1" ht="18" customHeight="1" x14ac:dyDescent="0.3">
      <c r="A27" s="22">
        <v>1</v>
      </c>
      <c r="B27" s="22">
        <v>6</v>
      </c>
      <c r="C27" s="22">
        <v>4</v>
      </c>
      <c r="D27" s="22" t="str">
        <f t="shared" si="0"/>
        <v>1-6-4</v>
      </c>
      <c r="E27" s="17" t="s">
        <v>121</v>
      </c>
      <c r="F27" s="23">
        <v>1041459305</v>
      </c>
      <c r="G27" s="23">
        <v>1038768936</v>
      </c>
      <c r="H27" s="20"/>
    </row>
    <row r="28" spans="1:8" s="21" customFormat="1" ht="18" customHeight="1" x14ac:dyDescent="0.3">
      <c r="A28" s="22">
        <v>1</v>
      </c>
      <c r="B28" s="22">
        <v>7</v>
      </c>
      <c r="C28" s="22">
        <v>1</v>
      </c>
      <c r="D28" s="22" t="str">
        <f t="shared" si="0"/>
        <v>1-7-1</v>
      </c>
      <c r="E28" s="17" t="s">
        <v>122</v>
      </c>
      <c r="F28" s="23">
        <v>1096438460</v>
      </c>
      <c r="G28" s="23">
        <v>1041712835</v>
      </c>
      <c r="H28" s="20"/>
    </row>
    <row r="29" spans="1:8" s="21" customFormat="1" ht="18" customHeight="1" x14ac:dyDescent="0.3">
      <c r="A29" s="22">
        <v>1</v>
      </c>
      <c r="B29" s="22">
        <v>7</v>
      </c>
      <c r="C29" s="22">
        <v>2</v>
      </c>
      <c r="D29" s="22" t="str">
        <f t="shared" si="0"/>
        <v>1-7-2</v>
      </c>
      <c r="E29" s="17" t="s">
        <v>60</v>
      </c>
      <c r="F29" s="23">
        <v>1094495686</v>
      </c>
      <c r="G29" s="23">
        <v>1041760814</v>
      </c>
      <c r="H29" s="20"/>
    </row>
    <row r="30" spans="1:8" s="21" customFormat="1" ht="18" customHeight="1" x14ac:dyDescent="0.3">
      <c r="A30" s="22">
        <v>1</v>
      </c>
      <c r="B30" s="22">
        <v>7</v>
      </c>
      <c r="C30" s="22">
        <v>3</v>
      </c>
      <c r="D30" s="22" t="str">
        <f t="shared" si="0"/>
        <v>1-7-3</v>
      </c>
      <c r="E30" s="17" t="s">
        <v>123</v>
      </c>
      <c r="F30" s="23">
        <v>1092414304</v>
      </c>
      <c r="G30" s="23">
        <v>1045717108</v>
      </c>
      <c r="H30" s="20"/>
    </row>
    <row r="31" spans="1:8" s="21" customFormat="1" ht="18" customHeight="1" x14ac:dyDescent="0.3">
      <c r="A31" s="22">
        <v>1</v>
      </c>
      <c r="B31" s="22">
        <v>7</v>
      </c>
      <c r="C31" s="22">
        <v>4</v>
      </c>
      <c r="D31" s="22" t="str">
        <f t="shared" si="0"/>
        <v>1-7-4</v>
      </c>
      <c r="E31" s="17" t="s">
        <v>124</v>
      </c>
      <c r="F31" s="23">
        <v>1090431885</v>
      </c>
      <c r="G31" s="23">
        <v>1049736991</v>
      </c>
      <c r="H31" s="20"/>
    </row>
    <row r="32" spans="1:8" s="21" customFormat="1" ht="18" customHeight="1" x14ac:dyDescent="0.3">
      <c r="A32" s="22">
        <v>1</v>
      </c>
      <c r="B32" s="22">
        <v>8</v>
      </c>
      <c r="C32" s="22">
        <v>1</v>
      </c>
      <c r="D32" s="22" t="str">
        <f t="shared" si="0"/>
        <v>1-8-1</v>
      </c>
      <c r="E32" s="17" t="s">
        <v>62</v>
      </c>
      <c r="F32" s="23">
        <v>1087487201</v>
      </c>
      <c r="G32" s="23">
        <v>1063711334</v>
      </c>
      <c r="H32" s="20"/>
    </row>
    <row r="33" spans="1:8" s="21" customFormat="1" ht="18" customHeight="1" x14ac:dyDescent="0.3">
      <c r="A33" s="22">
        <v>1</v>
      </c>
      <c r="B33" s="22">
        <v>8</v>
      </c>
      <c r="C33" s="22">
        <v>2</v>
      </c>
      <c r="D33" s="22" t="str">
        <f t="shared" si="0"/>
        <v>1-8-2</v>
      </c>
      <c r="E33" s="17" t="s">
        <v>63</v>
      </c>
      <c r="F33" s="23">
        <v>1085426629</v>
      </c>
      <c r="G33" s="23">
        <v>1065705721</v>
      </c>
      <c r="H33" s="20"/>
    </row>
    <row r="34" spans="1:8" s="21" customFormat="1" ht="18" customHeight="1" x14ac:dyDescent="0.3">
      <c r="A34" s="22">
        <v>1</v>
      </c>
      <c r="B34" s="22">
        <v>8</v>
      </c>
      <c r="C34" s="22">
        <v>3</v>
      </c>
      <c r="D34" s="22" t="str">
        <f t="shared" si="0"/>
        <v>1-8-3</v>
      </c>
      <c r="E34" s="17" t="s">
        <v>125</v>
      </c>
      <c r="F34" s="23">
        <v>1080432904</v>
      </c>
      <c r="G34" s="23">
        <v>1065716535</v>
      </c>
      <c r="H34" s="20"/>
    </row>
    <row r="35" spans="1:8" s="21" customFormat="1" ht="18" customHeight="1" x14ac:dyDescent="0.3">
      <c r="A35" s="22">
        <v>1</v>
      </c>
      <c r="B35" s="22">
        <v>8</v>
      </c>
      <c r="C35" s="22">
        <v>4</v>
      </c>
      <c r="D35" s="22" t="str">
        <f t="shared" si="0"/>
        <v>1-8-4</v>
      </c>
      <c r="E35" s="17" t="s">
        <v>126</v>
      </c>
      <c r="F35" s="23">
        <v>1077436007</v>
      </c>
      <c r="G35" s="23">
        <v>1065716691</v>
      </c>
      <c r="H35" s="20"/>
    </row>
    <row r="36" spans="1:8" s="21" customFormat="1" ht="18" customHeight="1" x14ac:dyDescent="0.3">
      <c r="A36" s="22">
        <v>1</v>
      </c>
      <c r="B36" s="22">
        <v>9</v>
      </c>
      <c r="C36" s="22">
        <v>1</v>
      </c>
      <c r="D36" s="22" t="str">
        <f t="shared" si="0"/>
        <v>1-9-1</v>
      </c>
      <c r="E36" s="17" t="s">
        <v>65</v>
      </c>
      <c r="F36" s="23">
        <v>1072441324</v>
      </c>
      <c r="G36" s="23">
        <v>1065732367</v>
      </c>
      <c r="H36" s="20"/>
    </row>
    <row r="37" spans="1:8" s="21" customFormat="1" ht="18" customHeight="1" x14ac:dyDescent="0.3">
      <c r="A37" s="22">
        <v>1</v>
      </c>
      <c r="B37" s="22">
        <v>9</v>
      </c>
      <c r="C37" s="22">
        <v>2</v>
      </c>
      <c r="D37" s="22" t="str">
        <f t="shared" si="0"/>
        <v>1-9-2</v>
      </c>
      <c r="E37" s="17" t="s">
        <v>66</v>
      </c>
      <c r="F37" s="23">
        <v>1067489600</v>
      </c>
      <c r="G37" s="23">
        <v>1071715754</v>
      </c>
      <c r="H37" s="20"/>
    </row>
    <row r="38" spans="1:8" s="21" customFormat="1" ht="18" customHeight="1" x14ac:dyDescent="0.3">
      <c r="A38" s="22">
        <v>1</v>
      </c>
      <c r="B38" s="22">
        <v>9</v>
      </c>
      <c r="C38" s="22">
        <v>3</v>
      </c>
      <c r="D38" s="22" t="str">
        <f t="shared" si="0"/>
        <v>1-9-3</v>
      </c>
      <c r="E38" s="17" t="s">
        <v>127</v>
      </c>
      <c r="F38" s="23">
        <v>1064459692</v>
      </c>
      <c r="G38" s="23">
        <v>1071752020</v>
      </c>
      <c r="H38" s="20"/>
    </row>
    <row r="39" spans="1:8" s="21" customFormat="1" ht="18" customHeight="1" x14ac:dyDescent="0.3">
      <c r="A39" s="22">
        <v>1</v>
      </c>
      <c r="B39" s="22">
        <v>9</v>
      </c>
      <c r="C39" s="22">
        <v>4</v>
      </c>
      <c r="D39" s="22" t="str">
        <f t="shared" si="0"/>
        <v>1-9-4</v>
      </c>
      <c r="E39" s="17" t="s">
        <v>128</v>
      </c>
      <c r="F39" s="23">
        <v>1055460079</v>
      </c>
      <c r="G39" s="23">
        <v>1075735303</v>
      </c>
      <c r="H39" s="20"/>
    </row>
    <row r="40" spans="1:8" s="21" customFormat="1" ht="18" customHeight="1" x14ac:dyDescent="0.3">
      <c r="A40" s="22">
        <v>1</v>
      </c>
      <c r="B40" s="22">
        <v>9</v>
      </c>
      <c r="C40" s="22">
        <v>5</v>
      </c>
      <c r="D40" s="22" t="str">
        <f t="shared" si="0"/>
        <v>1-9-5</v>
      </c>
      <c r="E40" s="17" t="s">
        <v>129</v>
      </c>
      <c r="F40" s="23">
        <v>1038496850</v>
      </c>
      <c r="G40" s="23">
        <v>1085775044</v>
      </c>
      <c r="H40" s="20"/>
    </row>
    <row r="41" spans="1:8" s="21" customFormat="1" ht="18" customHeight="1" x14ac:dyDescent="0.3">
      <c r="A41" s="22">
        <v>1</v>
      </c>
      <c r="B41" s="22">
        <v>9</v>
      </c>
      <c r="C41" s="22">
        <v>6</v>
      </c>
      <c r="D41" s="22" t="str">
        <f t="shared" si="0"/>
        <v>1-9-6</v>
      </c>
      <c r="E41" s="17" t="s">
        <v>130</v>
      </c>
      <c r="F41" s="23">
        <v>1038450133</v>
      </c>
      <c r="G41" s="23">
        <v>1086773664</v>
      </c>
      <c r="H41" s="20"/>
    </row>
    <row r="42" spans="1:8" s="21" customFormat="1" ht="18" customHeight="1" x14ac:dyDescent="0.3">
      <c r="A42" s="22">
        <v>1</v>
      </c>
      <c r="B42" s="22">
        <v>10</v>
      </c>
      <c r="C42" s="22">
        <v>1</v>
      </c>
      <c r="D42" s="22" t="str">
        <f t="shared" si="0"/>
        <v>1-10-1</v>
      </c>
      <c r="E42" s="17" t="s">
        <v>68</v>
      </c>
      <c r="F42" s="23">
        <v>1036475015</v>
      </c>
      <c r="G42" s="23">
        <v>1087727431</v>
      </c>
      <c r="H42" s="20"/>
    </row>
    <row r="43" spans="1:8" s="21" customFormat="1" ht="18" customHeight="1" x14ac:dyDescent="0.3">
      <c r="A43" s="22">
        <v>1</v>
      </c>
      <c r="B43" s="22">
        <v>10</v>
      </c>
      <c r="C43" s="22">
        <v>2</v>
      </c>
      <c r="D43" s="22" t="str">
        <f t="shared" si="0"/>
        <v>1-10-2</v>
      </c>
      <c r="E43" s="17" t="s">
        <v>131</v>
      </c>
      <c r="F43" s="23">
        <v>1036428767</v>
      </c>
      <c r="G43" s="23">
        <v>1088731262</v>
      </c>
      <c r="H43" s="20"/>
    </row>
    <row r="44" spans="1:8" s="21" customFormat="1" ht="18" customHeight="1" x14ac:dyDescent="0.3">
      <c r="A44" s="22">
        <v>1</v>
      </c>
      <c r="B44" s="22">
        <v>10</v>
      </c>
      <c r="C44" s="22">
        <v>3</v>
      </c>
      <c r="D44" s="22" t="str">
        <f t="shared" si="0"/>
        <v>1-10-3</v>
      </c>
      <c r="E44" s="17" t="s">
        <v>70</v>
      </c>
      <c r="F44" s="23">
        <v>1035413461</v>
      </c>
      <c r="G44" s="23">
        <v>1093737488</v>
      </c>
      <c r="H44" s="20"/>
    </row>
    <row r="45" spans="1:8" s="21" customFormat="1" ht="18" customHeight="1" x14ac:dyDescent="0.3">
      <c r="A45" s="22">
        <v>1</v>
      </c>
      <c r="B45" s="22">
        <v>10</v>
      </c>
      <c r="C45" s="22">
        <v>4</v>
      </c>
      <c r="D45" s="22" t="str">
        <f t="shared" si="0"/>
        <v>1-10-4</v>
      </c>
      <c r="E45" s="17" t="s">
        <v>132</v>
      </c>
      <c r="F45" s="23">
        <v>1029454509</v>
      </c>
      <c r="G45" s="23">
        <v>1094725527</v>
      </c>
      <c r="H45" s="20"/>
    </row>
    <row r="46" spans="1:8" s="21" customFormat="1" ht="18" customHeight="1" x14ac:dyDescent="0.3">
      <c r="A46" s="22">
        <v>1</v>
      </c>
      <c r="B46" s="22">
        <v>10</v>
      </c>
      <c r="C46" s="22">
        <v>5</v>
      </c>
      <c r="D46" s="22" t="str">
        <f t="shared" si="0"/>
        <v>1-10-5</v>
      </c>
      <c r="E46" s="17" t="s">
        <v>72</v>
      </c>
      <c r="F46" s="23">
        <v>1028450167</v>
      </c>
      <c r="G46" s="23">
        <v>1098713415</v>
      </c>
      <c r="H46" s="20"/>
    </row>
    <row r="47" spans="1:8" s="21" customFormat="1" ht="18" customHeight="1" x14ac:dyDescent="0.3">
      <c r="A47" s="22">
        <v>2</v>
      </c>
      <c r="B47" s="22">
        <v>1</v>
      </c>
      <c r="C47" s="22">
        <v>1</v>
      </c>
      <c r="D47" s="22" t="str">
        <f t="shared" si="0"/>
        <v>2-1-1</v>
      </c>
      <c r="E47" s="17" t="s">
        <v>74</v>
      </c>
      <c r="F47" s="23">
        <v>1025415551</v>
      </c>
      <c r="G47" s="23">
        <v>1020449692</v>
      </c>
      <c r="H47" s="20"/>
    </row>
    <row r="48" spans="1:8" s="21" customFormat="1" ht="18" customHeight="1" x14ac:dyDescent="0.3">
      <c r="A48" s="22">
        <v>2</v>
      </c>
      <c r="B48" s="22">
        <v>1</v>
      </c>
      <c r="C48" s="22">
        <v>2</v>
      </c>
      <c r="D48" s="22" t="str">
        <f t="shared" si="0"/>
        <v>2-1-2</v>
      </c>
      <c r="E48" s="17" t="s">
        <v>133</v>
      </c>
      <c r="F48" s="23">
        <v>1023418831</v>
      </c>
      <c r="G48" s="23">
        <v>1022543357</v>
      </c>
      <c r="H48" s="20"/>
    </row>
    <row r="49" spans="1:8" s="21" customFormat="1" ht="18" customHeight="1" x14ac:dyDescent="0.3">
      <c r="A49" s="22">
        <v>2</v>
      </c>
      <c r="B49" s="22">
        <v>1</v>
      </c>
      <c r="C49" s="22">
        <v>3</v>
      </c>
      <c r="D49" s="22" t="str">
        <f t="shared" si="0"/>
        <v>2-1-3</v>
      </c>
      <c r="E49" s="17" t="s">
        <v>134</v>
      </c>
      <c r="F49" s="23">
        <v>1021489136</v>
      </c>
      <c r="G49" s="23">
        <v>1027746629</v>
      </c>
      <c r="H49" s="20"/>
    </row>
    <row r="50" spans="1:8" s="21" customFormat="1" ht="18" customHeight="1" x14ac:dyDescent="0.3">
      <c r="A50" s="22">
        <v>2</v>
      </c>
      <c r="B50" s="22">
        <v>1</v>
      </c>
      <c r="C50" s="22">
        <v>4</v>
      </c>
      <c r="D50" s="22" t="str">
        <f t="shared" si="0"/>
        <v>2-1-4</v>
      </c>
      <c r="E50" s="17" t="s">
        <v>135</v>
      </c>
      <c r="F50" s="23">
        <v>1046487108</v>
      </c>
      <c r="G50" s="23">
        <v>1031747841</v>
      </c>
      <c r="H50" s="20"/>
    </row>
    <row r="51" spans="1:8" s="21" customFormat="1" ht="18" customHeight="1" x14ac:dyDescent="0.3">
      <c r="A51" s="22">
        <v>2</v>
      </c>
      <c r="B51" s="22">
        <v>1</v>
      </c>
      <c r="C51" s="22">
        <v>5</v>
      </c>
      <c r="D51" s="22" t="str">
        <f t="shared" si="0"/>
        <v>2-1-5</v>
      </c>
      <c r="E51" s="17" t="s">
        <v>75</v>
      </c>
      <c r="F51" s="23">
        <v>1035486539</v>
      </c>
      <c r="G51" s="23">
        <v>1032448489</v>
      </c>
      <c r="H51" s="20"/>
    </row>
    <row r="52" spans="1:8" s="21" customFormat="1" ht="18" customHeight="1" x14ac:dyDescent="0.3">
      <c r="A52" s="22">
        <v>2</v>
      </c>
      <c r="B52" s="22">
        <v>2</v>
      </c>
      <c r="C52" s="22">
        <v>1</v>
      </c>
      <c r="D52" s="22" t="str">
        <f t="shared" si="0"/>
        <v>2-2-1</v>
      </c>
      <c r="E52" s="17" t="s">
        <v>136</v>
      </c>
      <c r="F52" s="23">
        <v>1047431272</v>
      </c>
      <c r="G52" s="23">
        <v>1043442329</v>
      </c>
      <c r="H52" s="20"/>
    </row>
    <row r="53" spans="1:8" s="21" customFormat="1" ht="18" customHeight="1" x14ac:dyDescent="0.3">
      <c r="A53" s="22">
        <v>2</v>
      </c>
      <c r="B53" s="22">
        <v>2</v>
      </c>
      <c r="C53" s="22">
        <v>2</v>
      </c>
      <c r="D53" s="22" t="str">
        <f t="shared" si="0"/>
        <v>2-2-2</v>
      </c>
      <c r="E53" s="17" t="s">
        <v>77</v>
      </c>
      <c r="F53" s="23">
        <v>1063468725</v>
      </c>
      <c r="G53" s="23">
        <v>1048040286</v>
      </c>
      <c r="H53" s="20"/>
    </row>
    <row r="54" spans="1:8" s="21" customFormat="1" ht="18" customHeight="1" x14ac:dyDescent="0.3">
      <c r="A54" s="22">
        <v>2</v>
      </c>
      <c r="B54" s="22">
        <v>2</v>
      </c>
      <c r="C54" s="22">
        <v>3</v>
      </c>
      <c r="D54" s="22" t="str">
        <f t="shared" si="0"/>
        <v>2-2-3</v>
      </c>
      <c r="E54" s="17" t="s">
        <v>78</v>
      </c>
      <c r="F54" s="23">
        <v>1034493421</v>
      </c>
      <c r="G54" s="23">
        <v>1055946850</v>
      </c>
      <c r="H54" s="20"/>
    </row>
    <row r="55" spans="1:8" s="21" customFormat="1" ht="18" customHeight="1" x14ac:dyDescent="0.3">
      <c r="A55" s="22">
        <v>2</v>
      </c>
      <c r="B55" s="22">
        <v>2</v>
      </c>
      <c r="C55" s="22">
        <v>4</v>
      </c>
      <c r="D55" s="22" t="str">
        <f t="shared" si="0"/>
        <v>2-2-4</v>
      </c>
      <c r="E55" s="17" t="s">
        <v>137</v>
      </c>
      <c r="F55" s="23">
        <v>1040455754</v>
      </c>
      <c r="G55" s="23">
        <v>1056447971</v>
      </c>
      <c r="H55" s="20"/>
    </row>
    <row r="56" spans="1:8" s="21" customFormat="1" ht="18" customHeight="1" x14ac:dyDescent="0.3">
      <c r="A56" s="22">
        <v>2</v>
      </c>
      <c r="B56" s="22">
        <v>3</v>
      </c>
      <c r="C56" s="22">
        <v>1</v>
      </c>
      <c r="D56" s="22" t="str">
        <f t="shared" si="0"/>
        <v>2-3-1</v>
      </c>
      <c r="E56" s="17" t="s">
        <v>138</v>
      </c>
      <c r="F56" s="23">
        <v>1075485303</v>
      </c>
      <c r="G56" s="23">
        <v>1072042586</v>
      </c>
      <c r="H56" s="20"/>
    </row>
    <row r="57" spans="1:8" s="21" customFormat="1" ht="18" customHeight="1" x14ac:dyDescent="0.3">
      <c r="A57" s="22">
        <v>2</v>
      </c>
      <c r="B57" s="22">
        <v>3</v>
      </c>
      <c r="C57" s="22">
        <v>2</v>
      </c>
      <c r="D57" s="22" t="str">
        <f t="shared" si="0"/>
        <v>2-3-2</v>
      </c>
      <c r="E57" s="17" t="s">
        <v>139</v>
      </c>
      <c r="F57" s="23">
        <v>1053484899</v>
      </c>
      <c r="G57" s="23">
        <v>1075544747</v>
      </c>
      <c r="H57" s="20"/>
    </row>
    <row r="58" spans="1:8" s="21" customFormat="1" ht="18" customHeight="1" x14ac:dyDescent="0.3">
      <c r="A58" s="22">
        <v>2</v>
      </c>
      <c r="B58" s="22">
        <v>3</v>
      </c>
      <c r="C58" s="22">
        <v>3</v>
      </c>
      <c r="D58" s="22" t="str">
        <f t="shared" si="0"/>
        <v>2-3-3</v>
      </c>
      <c r="E58" s="17" t="s">
        <v>140</v>
      </c>
      <c r="F58" s="23">
        <v>1084492536</v>
      </c>
      <c r="G58" s="23">
        <v>1085442244</v>
      </c>
      <c r="H58" s="20"/>
    </row>
    <row r="59" spans="1:8" s="21" customFormat="1" ht="18" customHeight="1" x14ac:dyDescent="0.3">
      <c r="A59" s="22">
        <v>2</v>
      </c>
      <c r="B59" s="22">
        <v>3</v>
      </c>
      <c r="C59" s="22">
        <v>4</v>
      </c>
      <c r="D59" s="22" t="str">
        <f t="shared" si="0"/>
        <v>2-3-4</v>
      </c>
      <c r="E59" s="17" t="s">
        <v>141</v>
      </c>
      <c r="F59" s="23">
        <v>1055447095</v>
      </c>
      <c r="G59" s="23">
        <v>1087545009</v>
      </c>
      <c r="H59" s="20"/>
    </row>
    <row r="60" spans="1:8" s="21" customFormat="1" ht="18" customHeight="1" x14ac:dyDescent="0.3">
      <c r="A60" s="22">
        <v>2</v>
      </c>
      <c r="B60" s="22">
        <v>4</v>
      </c>
      <c r="C60" s="22">
        <v>1</v>
      </c>
      <c r="D60" s="22" t="str">
        <f t="shared" si="0"/>
        <v>2-4-1</v>
      </c>
      <c r="E60" s="17" t="s">
        <v>23</v>
      </c>
      <c r="F60" s="23">
        <v>1020434283</v>
      </c>
      <c r="G60" s="23">
        <v>1091240958</v>
      </c>
      <c r="H60" s="20"/>
    </row>
    <row r="61" spans="1:8" s="21" customFormat="1" ht="18" customHeight="1" x14ac:dyDescent="0.3">
      <c r="A61" s="22">
        <v>2</v>
      </c>
      <c r="B61" s="22">
        <v>4</v>
      </c>
      <c r="C61" s="22">
        <v>2</v>
      </c>
      <c r="D61" s="22" t="str">
        <f t="shared" si="0"/>
        <v>2-4-2</v>
      </c>
      <c r="E61" s="17" t="s">
        <v>142</v>
      </c>
      <c r="F61" s="23">
        <v>1024431480</v>
      </c>
      <c r="G61" s="23">
        <v>1091641885</v>
      </c>
      <c r="H61" s="20"/>
    </row>
    <row r="62" spans="1:8" s="21" customFormat="1" ht="18" customHeight="1" x14ac:dyDescent="0.3">
      <c r="A62" s="22">
        <v>2</v>
      </c>
      <c r="B62" s="22">
        <v>4</v>
      </c>
      <c r="C62" s="22">
        <v>3</v>
      </c>
      <c r="D62" s="22" t="str">
        <f t="shared" si="0"/>
        <v>2-4-3</v>
      </c>
      <c r="E62" s="17" t="s">
        <v>143</v>
      </c>
      <c r="F62" s="23">
        <v>1024449849</v>
      </c>
      <c r="G62" s="23">
        <v>1092246298</v>
      </c>
      <c r="H62" s="20"/>
    </row>
    <row r="63" spans="1:8" s="21" customFormat="1" ht="18" customHeight="1" x14ac:dyDescent="0.3">
      <c r="A63" s="22">
        <v>2</v>
      </c>
      <c r="B63" s="22">
        <v>4</v>
      </c>
      <c r="C63" s="22">
        <v>4</v>
      </c>
      <c r="D63" s="22" t="str">
        <f t="shared" si="0"/>
        <v>2-4-4</v>
      </c>
      <c r="E63" s="17" t="s">
        <v>144</v>
      </c>
      <c r="F63" s="23">
        <v>1025421330</v>
      </c>
      <c r="G63" s="23">
        <v>1093947712</v>
      </c>
      <c r="H63" s="20"/>
    </row>
    <row r="64" spans="1:8" s="21" customFormat="1" ht="18" customHeight="1" x14ac:dyDescent="0.3">
      <c r="A64" s="22">
        <v>2</v>
      </c>
      <c r="B64" s="22">
        <v>4</v>
      </c>
      <c r="C64" s="22">
        <v>5</v>
      </c>
      <c r="D64" s="22" t="str">
        <f t="shared" si="0"/>
        <v>2-4-5</v>
      </c>
      <c r="E64" s="17" t="s">
        <v>145</v>
      </c>
      <c r="F64" s="23">
        <v>1028453930</v>
      </c>
      <c r="G64" s="23">
        <v>1097944304</v>
      </c>
      <c r="H64" s="20"/>
    </row>
    <row r="65" spans="1:8" s="21" customFormat="1" ht="18" customHeight="1" x14ac:dyDescent="0.3">
      <c r="A65" s="22">
        <v>2</v>
      </c>
      <c r="B65" s="22">
        <v>5</v>
      </c>
      <c r="C65" s="22">
        <v>1</v>
      </c>
      <c r="D65" s="22" t="str">
        <f t="shared" si="0"/>
        <v>2-5-1</v>
      </c>
      <c r="E65" s="17" t="s">
        <v>146</v>
      </c>
      <c r="F65" s="23">
        <v>1036455937</v>
      </c>
      <c r="G65" s="23">
        <v>1099549136</v>
      </c>
      <c r="H65" s="20"/>
    </row>
    <row r="66" spans="1:8" s="21" customFormat="1" ht="18" customHeight="1" x14ac:dyDescent="0.3">
      <c r="A66" s="22">
        <v>2</v>
      </c>
      <c r="B66" s="22">
        <v>5</v>
      </c>
      <c r="C66" s="22">
        <v>2</v>
      </c>
      <c r="D66" s="22" t="str">
        <f t="shared" ref="D66:D88" si="1">CONCATENATE(A66,"-",B66,"-",C66)</f>
        <v>2-5-2</v>
      </c>
      <c r="E66" s="17" t="s">
        <v>147</v>
      </c>
      <c r="F66" s="23">
        <v>1045498210</v>
      </c>
      <c r="G66" s="23">
        <v>1085709590</v>
      </c>
      <c r="H66" s="20"/>
    </row>
    <row r="67" spans="1:8" s="21" customFormat="1" ht="18" customHeight="1" x14ac:dyDescent="0.3">
      <c r="A67" s="22">
        <v>2</v>
      </c>
      <c r="B67" s="22">
        <v>5</v>
      </c>
      <c r="C67" s="22">
        <v>3</v>
      </c>
      <c r="D67" s="22" t="str">
        <f t="shared" si="1"/>
        <v>2-5-3</v>
      </c>
      <c r="E67" s="17" t="s">
        <v>148</v>
      </c>
      <c r="F67" s="23">
        <v>1052437489</v>
      </c>
      <c r="G67" s="23">
        <v>1053720415</v>
      </c>
      <c r="H67" s="20"/>
    </row>
    <row r="68" spans="1:8" s="21" customFormat="1" ht="18" customHeight="1" x14ac:dyDescent="0.3">
      <c r="A68" s="22">
        <v>2</v>
      </c>
      <c r="B68" s="22">
        <v>5</v>
      </c>
      <c r="C68" s="22">
        <v>4</v>
      </c>
      <c r="D68" s="22" t="str">
        <f t="shared" si="1"/>
        <v>2-5-4</v>
      </c>
      <c r="E68" s="17" t="s">
        <v>149</v>
      </c>
      <c r="F68" s="23">
        <v>1055492390</v>
      </c>
      <c r="G68" s="23">
        <v>1024730123</v>
      </c>
      <c r="H68" s="20"/>
    </row>
    <row r="69" spans="1:8" s="21" customFormat="1" ht="18" customHeight="1" x14ac:dyDescent="0.3">
      <c r="A69" s="22">
        <v>2</v>
      </c>
      <c r="B69" s="22">
        <v>5</v>
      </c>
      <c r="C69" s="22">
        <v>5</v>
      </c>
      <c r="D69" s="22" t="str">
        <f t="shared" si="1"/>
        <v>2-5-5</v>
      </c>
      <c r="E69" s="17" t="s">
        <v>150</v>
      </c>
      <c r="F69" s="23">
        <v>1056439598</v>
      </c>
      <c r="G69" s="23">
        <v>1093779849</v>
      </c>
      <c r="H69" s="20"/>
    </row>
    <row r="70" spans="1:8" s="21" customFormat="1" ht="18" customHeight="1" x14ac:dyDescent="0.3">
      <c r="A70" s="22">
        <v>2</v>
      </c>
      <c r="B70" s="22">
        <v>5</v>
      </c>
      <c r="C70" s="22">
        <v>6</v>
      </c>
      <c r="D70" s="22" t="str">
        <f t="shared" si="1"/>
        <v>2-5-6</v>
      </c>
      <c r="E70" s="17" t="s">
        <v>151</v>
      </c>
      <c r="F70" s="23">
        <v>1068440415</v>
      </c>
      <c r="G70" s="23">
        <v>1022781480</v>
      </c>
      <c r="H70" s="20"/>
    </row>
    <row r="71" spans="1:8" s="21" customFormat="1" ht="18" customHeight="1" x14ac:dyDescent="0.3">
      <c r="A71" s="22">
        <v>2</v>
      </c>
      <c r="B71" s="22">
        <v>5</v>
      </c>
      <c r="C71" s="22">
        <v>7</v>
      </c>
      <c r="D71" s="22" t="str">
        <f t="shared" si="1"/>
        <v>2-5-7</v>
      </c>
      <c r="E71" s="17" t="s">
        <v>152</v>
      </c>
      <c r="F71" s="23">
        <v>1082483995</v>
      </c>
      <c r="G71" s="23">
        <v>1068783995</v>
      </c>
      <c r="H71" s="20"/>
    </row>
    <row r="72" spans="1:8" s="21" customFormat="1" ht="18" customHeight="1" x14ac:dyDescent="0.3">
      <c r="A72" s="22">
        <v>3</v>
      </c>
      <c r="B72" s="22">
        <v>1</v>
      </c>
      <c r="C72" s="22">
        <v>1</v>
      </c>
      <c r="D72" s="22" t="str">
        <f t="shared" si="1"/>
        <v>3-1-1</v>
      </c>
      <c r="E72" s="17" t="s">
        <v>153</v>
      </c>
      <c r="F72" s="23">
        <v>1085475044</v>
      </c>
      <c r="G72" s="23">
        <v>1038755937</v>
      </c>
      <c r="H72" s="20"/>
    </row>
    <row r="73" spans="1:8" s="21" customFormat="1" ht="18" customHeight="1" x14ac:dyDescent="0.3">
      <c r="A73" s="22">
        <v>3</v>
      </c>
      <c r="B73" s="22">
        <v>1</v>
      </c>
      <c r="C73" s="22">
        <v>2</v>
      </c>
      <c r="D73" s="22" t="str">
        <f t="shared" si="1"/>
        <v>3-1-2</v>
      </c>
      <c r="E73" s="17" t="s">
        <v>154</v>
      </c>
      <c r="F73" s="23">
        <v>1088418463</v>
      </c>
      <c r="G73" s="23">
        <v>1058758462</v>
      </c>
      <c r="H73" s="20"/>
    </row>
    <row r="74" spans="1:8" s="21" customFormat="1" ht="18" customHeight="1" x14ac:dyDescent="0.3">
      <c r="A74" s="22">
        <v>3</v>
      </c>
      <c r="B74" s="22">
        <v>1</v>
      </c>
      <c r="C74" s="22">
        <v>3</v>
      </c>
      <c r="D74" s="22" t="str">
        <f t="shared" si="1"/>
        <v>3-1-3</v>
      </c>
      <c r="E74" s="17" t="s">
        <v>155</v>
      </c>
      <c r="F74" s="23">
        <v>1091454440</v>
      </c>
      <c r="G74" s="23">
        <v>1022713930</v>
      </c>
      <c r="H74" s="20"/>
    </row>
    <row r="75" spans="1:8" s="21" customFormat="1" ht="18" customHeight="1" x14ac:dyDescent="0.3">
      <c r="A75" s="22">
        <v>3</v>
      </c>
      <c r="B75" s="22">
        <v>1</v>
      </c>
      <c r="C75" s="22">
        <v>4</v>
      </c>
      <c r="D75" s="22" t="str">
        <f t="shared" si="1"/>
        <v>3-1-4</v>
      </c>
      <c r="E75" s="17" t="s">
        <v>156</v>
      </c>
      <c r="F75" s="23">
        <v>1098422311</v>
      </c>
      <c r="G75" s="23">
        <v>1067721473</v>
      </c>
      <c r="H75" s="20"/>
    </row>
    <row r="76" spans="1:8" s="21" customFormat="1" ht="18" customHeight="1" x14ac:dyDescent="0.3">
      <c r="A76" s="22">
        <v>3</v>
      </c>
      <c r="B76" s="22">
        <v>1</v>
      </c>
      <c r="C76" s="22">
        <v>5</v>
      </c>
      <c r="D76" s="22" t="str">
        <f t="shared" si="1"/>
        <v>3-1-5</v>
      </c>
      <c r="E76" s="17" t="s">
        <v>157</v>
      </c>
      <c r="F76" s="23">
        <v>1091421891</v>
      </c>
      <c r="G76" s="23">
        <v>1063771891</v>
      </c>
      <c r="H76" s="20"/>
    </row>
    <row r="77" spans="1:8" s="21" customFormat="1" ht="18" customHeight="1" x14ac:dyDescent="0.3">
      <c r="A77" s="22">
        <v>3</v>
      </c>
      <c r="B77" s="22">
        <v>2</v>
      </c>
      <c r="C77" s="22">
        <v>1</v>
      </c>
      <c r="D77" s="22" t="str">
        <f t="shared" si="1"/>
        <v>3-2-1</v>
      </c>
      <c r="E77" s="17" t="s">
        <v>158</v>
      </c>
      <c r="F77" s="23">
        <v>1043497858</v>
      </c>
      <c r="G77" s="23">
        <v>1051747858</v>
      </c>
      <c r="H77" s="20"/>
    </row>
    <row r="78" spans="1:8" s="21" customFormat="1" ht="18" customHeight="1" x14ac:dyDescent="0.3">
      <c r="A78" s="22">
        <v>3</v>
      </c>
      <c r="B78" s="22">
        <v>2</v>
      </c>
      <c r="C78" s="22">
        <v>2</v>
      </c>
      <c r="D78" s="22" t="str">
        <f t="shared" si="1"/>
        <v>3-2-2</v>
      </c>
      <c r="E78" s="17" t="s">
        <v>159</v>
      </c>
      <c r="F78" s="23">
        <v>1080249564</v>
      </c>
      <c r="G78" s="23">
        <v>1077340099</v>
      </c>
      <c r="H78" s="20"/>
    </row>
    <row r="79" spans="1:8" s="21" customFormat="1" ht="18" customHeight="1" x14ac:dyDescent="0.3">
      <c r="A79" s="22">
        <v>3</v>
      </c>
      <c r="B79" s="22">
        <v>2</v>
      </c>
      <c r="C79" s="22">
        <v>3</v>
      </c>
      <c r="D79" s="22" t="str">
        <f t="shared" si="1"/>
        <v>3-2-3</v>
      </c>
      <c r="E79" s="17" t="s">
        <v>160</v>
      </c>
      <c r="F79" s="23">
        <v>1056147088</v>
      </c>
      <c r="G79" s="23">
        <v>1065847088</v>
      </c>
      <c r="H79" s="20"/>
    </row>
    <row r="80" spans="1:8" s="21" customFormat="1" ht="18" customHeight="1" x14ac:dyDescent="0.3">
      <c r="A80" s="22">
        <v>3</v>
      </c>
      <c r="B80" s="22">
        <v>3</v>
      </c>
      <c r="C80" s="22">
        <v>1</v>
      </c>
      <c r="D80" s="22" t="str">
        <f t="shared" si="1"/>
        <v>3-3-1</v>
      </c>
      <c r="E80" s="17" t="s">
        <v>161</v>
      </c>
      <c r="F80" s="23">
        <v>1089465863</v>
      </c>
      <c r="G80" s="23">
        <v>1087798541</v>
      </c>
      <c r="H80" s="20"/>
    </row>
    <row r="81" spans="1:8" s="21" customFormat="1" ht="18" customHeight="1" x14ac:dyDescent="0.3">
      <c r="A81" s="22">
        <v>3</v>
      </c>
      <c r="B81" s="22">
        <v>3</v>
      </c>
      <c r="C81" s="22">
        <v>2</v>
      </c>
      <c r="D81" s="22" t="str">
        <f t="shared" si="1"/>
        <v>3-3-2</v>
      </c>
      <c r="E81" s="17" t="s">
        <v>162</v>
      </c>
      <c r="F81" s="23">
        <v>1038433720</v>
      </c>
      <c r="G81" s="23">
        <v>1045793730</v>
      </c>
      <c r="H81" s="20"/>
    </row>
    <row r="82" spans="1:8" s="21" customFormat="1" ht="18" customHeight="1" x14ac:dyDescent="0.3">
      <c r="A82" s="22">
        <v>3</v>
      </c>
      <c r="B82" s="22">
        <v>3</v>
      </c>
      <c r="C82" s="22">
        <v>3</v>
      </c>
      <c r="D82" s="22" t="str">
        <f t="shared" si="1"/>
        <v>3-3-3</v>
      </c>
      <c r="E82" s="17" t="s">
        <v>163</v>
      </c>
      <c r="F82" s="23">
        <v>1051466367</v>
      </c>
      <c r="G82" s="23">
        <v>1025796362</v>
      </c>
      <c r="H82" s="20"/>
    </row>
    <row r="83" spans="1:8" s="21" customFormat="1" ht="18" customHeight="1" x14ac:dyDescent="0.3">
      <c r="A83" s="22">
        <v>3</v>
      </c>
      <c r="B83" s="22">
        <v>3</v>
      </c>
      <c r="C83" s="22">
        <v>4</v>
      </c>
      <c r="D83" s="22" t="str">
        <f t="shared" si="1"/>
        <v>3-3-4</v>
      </c>
      <c r="E83" s="17" t="s">
        <v>164</v>
      </c>
      <c r="F83" s="23">
        <v>1037463225</v>
      </c>
      <c r="G83" s="23">
        <v>1035733225</v>
      </c>
      <c r="H83" s="20"/>
    </row>
    <row r="84" spans="1:8" s="21" customFormat="1" ht="18" customHeight="1" x14ac:dyDescent="0.3">
      <c r="A84" s="17">
        <v>3</v>
      </c>
      <c r="B84" s="17">
        <v>3</v>
      </c>
      <c r="C84" s="17">
        <v>5</v>
      </c>
      <c r="D84" s="22" t="str">
        <f t="shared" si="1"/>
        <v>3-3-5</v>
      </c>
      <c r="E84" s="17" t="s">
        <v>165</v>
      </c>
      <c r="F84" s="23">
        <v>1055489895</v>
      </c>
      <c r="G84" s="23">
        <v>1036725119</v>
      </c>
      <c r="H84" s="20"/>
    </row>
    <row r="85" spans="1:8" s="21" customFormat="1" ht="18" customHeight="1" x14ac:dyDescent="0.3">
      <c r="A85" s="17">
        <v>3</v>
      </c>
      <c r="B85" s="17">
        <v>4</v>
      </c>
      <c r="C85" s="17">
        <v>1</v>
      </c>
      <c r="D85" s="22" t="str">
        <f t="shared" si="1"/>
        <v>3-4-1</v>
      </c>
      <c r="E85" s="17" t="s">
        <v>166</v>
      </c>
      <c r="F85" s="23">
        <v>1077445324</v>
      </c>
      <c r="G85" s="23">
        <v>1055715527</v>
      </c>
      <c r="H85" s="20"/>
    </row>
    <row r="86" spans="1:8" s="21" customFormat="1" ht="18" customHeight="1" x14ac:dyDescent="0.3">
      <c r="A86" s="17">
        <v>3</v>
      </c>
      <c r="B86" s="17">
        <v>4</v>
      </c>
      <c r="C86" s="17">
        <v>2</v>
      </c>
      <c r="D86" s="22" t="str">
        <f t="shared" si="1"/>
        <v>3-4-2</v>
      </c>
      <c r="E86" s="17" t="s">
        <v>167</v>
      </c>
      <c r="F86" s="23">
        <v>1099490324</v>
      </c>
      <c r="G86" s="23">
        <v>1057760512</v>
      </c>
      <c r="H86" s="20"/>
    </row>
    <row r="87" spans="1:8" s="21" customFormat="1" ht="18" customHeight="1" x14ac:dyDescent="0.3">
      <c r="A87" s="17">
        <v>3</v>
      </c>
      <c r="B87" s="17">
        <v>4</v>
      </c>
      <c r="C87" s="17">
        <v>3</v>
      </c>
      <c r="D87" s="22" t="str">
        <f t="shared" si="1"/>
        <v>3-4-3</v>
      </c>
      <c r="E87" s="17" t="s">
        <v>168</v>
      </c>
      <c r="F87" s="23">
        <v>1045436049</v>
      </c>
      <c r="G87" s="23">
        <v>1085720096</v>
      </c>
      <c r="H87" s="20"/>
    </row>
    <row r="88" spans="1:8" s="21" customFormat="1" ht="18" customHeight="1" x14ac:dyDescent="0.3">
      <c r="A88" s="17">
        <v>3</v>
      </c>
      <c r="B88" s="17">
        <v>4</v>
      </c>
      <c r="C88" s="17">
        <v>4</v>
      </c>
      <c r="D88" s="22" t="str">
        <f t="shared" si="1"/>
        <v>3-4-4</v>
      </c>
      <c r="E88" s="17" t="s">
        <v>169</v>
      </c>
      <c r="F88" s="23">
        <v>1025445828</v>
      </c>
      <c r="G88" s="23">
        <v>1085707898</v>
      </c>
      <c r="H88" s="20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정보화교육교재입고내역</vt:lpstr>
      <vt:lpstr>직원정보화교육평가결과</vt:lpstr>
      <vt:lpstr>미납학생현황</vt:lpstr>
      <vt:lpstr>학생정보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2장</dc:title>
  <dc:creator>짤막한 강좌</dc:creator>
  <cp:keywords>엑셀</cp:keywords>
  <cp:lastModifiedBy>blue</cp:lastModifiedBy>
  <dcterms:created xsi:type="dcterms:W3CDTF">2017-02-11T15:01:40Z</dcterms:created>
  <dcterms:modified xsi:type="dcterms:W3CDTF">2019-05-24T15:56:16Z</dcterms:modified>
</cp:coreProperties>
</file>