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pivotTables/pivotTable6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28680" yWindow="-120" windowWidth="29040" windowHeight="15720" tabRatio="600" firstSheet="3" activeTab="4" autoFilterDateGrouping="1"/>
  </bookViews>
  <sheets>
    <sheet name="DoD_Graf" sheetId="1" state="hidden" r:id="rId1"/>
    <sheet name="Aux_ValidDados" sheetId="2" state="hidden" r:id="rId2"/>
    <sheet name="td_Dados" sheetId="3" state="hidden" r:id="rId3"/>
    <sheet name="Bd_Dados" sheetId="4" state="visible" r:id="rId4"/>
    <sheet name="Dashboard" sheetId="5" state="visible" r:id="rId5"/>
  </sheets>
  <definedNames>
    <definedName name="NativeTimeline_DATA_PREVISTA">#N/A</definedName>
    <definedName name="SegmentaçãodeDados_AVALIAÇÃO_DA_EFICÁCIA_DA_AÇÃO">#N/A</definedName>
    <definedName name="SegmentaçãodeDados_OBJETIVOS_E_METAS">#N/A</definedName>
    <definedName name="SegmentaçãodeDados_POLITICA_1">#N/A</definedName>
    <definedName name="SegmentaçãodeDados_POLITICA_2">#N/A</definedName>
    <definedName name="SegmentaçãodeDados_POLITICA_3">#N/A</definedName>
    <definedName name="SegmentaçãodeDados_POLITICA_4">#N/A</definedName>
    <definedName name="SegmentaçãodeDados_POLITICA_5">#N/A</definedName>
    <definedName name="SegmentaçãodeDados_POLITICA_6">#N/A</definedName>
    <definedName name="SegmentaçãodeDados_POLITICA_7">#N/A</definedName>
    <definedName name="SegmentaçãodeDados_POLITICA_8">#N/A</definedName>
    <definedName name="SegmentaçãodeDados_RESPONSAVEL">#N/A</definedName>
    <definedName name="SegmentaçãodeDados_STATUS">#N/A</definedName>
    <definedName name="_xlnm.Print_Area" localSheetId="4">'Dashboard'!$A$1:$L$104</definedName>
  </definedNames>
  <calcPr calcId="191028" fullCalcOnLoad="1"/>
  <pivotCaches>
    <pivotCache cacheId="0" r:id="rId6"/>
  </pivotCaches>
</workbook>
</file>

<file path=xl/styles.xml><?xml version="1.0" encoding="utf-8"?>
<styleSheet xmlns="http://schemas.openxmlformats.org/spreadsheetml/2006/main">
  <numFmts count="1">
    <numFmt numFmtId="164" formatCode="[$-416]d\-mmm;@"/>
  </numFmts>
  <fonts count="22">
    <font>
      <name val="Arial"/>
      <sz val="10"/>
    </font>
    <font>
      <name val="Calibri"/>
      <family val="2"/>
      <sz val="10"/>
      <scheme val="minor"/>
    </font>
    <font>
      <name val="Calibri"/>
      <family val="2"/>
      <b val="1"/>
      <color theme="3"/>
      <sz val="10"/>
      <scheme val="minor"/>
    </font>
    <font>
      <name val="Calibri"/>
      <family val="2"/>
      <sz val="9"/>
      <scheme val="minor"/>
    </font>
    <font>
      <name val="Arial"/>
      <family val="2"/>
      <sz val="8"/>
    </font>
    <font>
      <name val="Calibri"/>
      <family val="2"/>
      <i val="1"/>
      <sz val="9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theme="5"/>
      <sz val="10"/>
      <scheme val="minor"/>
    </font>
    <font>
      <name val="Calibri"/>
      <family val="2"/>
      <color theme="1"/>
      <sz val="9"/>
      <u val="single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3"/>
      <sz val="28"/>
      <scheme val="minor"/>
    </font>
    <font>
      <name val="Calibri"/>
      <family val="2"/>
      <b val="1"/>
      <color theme="5"/>
      <sz val="28"/>
      <scheme val="minor"/>
    </font>
    <font>
      <name val="Calibri"/>
      <family val="2"/>
      <color theme="3"/>
      <sz val="28"/>
      <scheme val="minor"/>
    </font>
    <font>
      <name val="Calibri Light"/>
      <family val="2"/>
      <i val="1"/>
      <color theme="3"/>
      <sz val="28"/>
      <scheme val="major"/>
    </font>
    <font>
      <name val="Calibri"/>
      <family val="2"/>
      <b val="1"/>
      <color theme="5"/>
      <sz val="12"/>
      <scheme val="minor"/>
    </font>
    <font>
      <name val="Calibri"/>
      <family val="2"/>
      <color theme="5"/>
      <sz val="12"/>
      <scheme val="minor"/>
    </font>
    <font>
      <name val="Calibri"/>
      <family val="2"/>
      <color theme="3"/>
      <sz val="12"/>
      <scheme val="minor"/>
    </font>
    <font>
      <name val="Calibri"/>
      <family val="2"/>
      <b val="1"/>
      <i val="1"/>
      <color theme="3"/>
      <sz val="16"/>
      <scheme val="minor"/>
    </font>
    <font>
      <name val="Calibri"/>
      <family val="2"/>
      <i val="1"/>
      <color theme="3"/>
      <sz val="9"/>
      <scheme val="minor"/>
    </font>
    <font>
      <name val="Calibri"/>
      <family val="2"/>
      <b val="1"/>
      <sz val="10"/>
      <scheme val="minor"/>
    </font>
    <font>
      <name val="Calibri"/>
      <family val="2"/>
      <sz val="10"/>
      <u val="single"/>
      <scheme val="minor"/>
    </font>
  </fonts>
  <fills count="8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 style="dotted">
        <color theme="5"/>
      </right>
      <top/>
      <bottom/>
      <diagonal/>
    </border>
    <border>
      <left style="dotted">
        <color theme="5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theme="2" tint="-0.09994811853389081"/>
      </left>
      <right style="medium">
        <color theme="2" tint="-0.09994811853389081"/>
      </right>
      <top/>
      <bottom/>
      <diagonal/>
    </border>
    <border>
      <left style="medium">
        <color theme="2" tint="-0.09994811853389081"/>
      </left>
      <right/>
      <top/>
      <bottom/>
      <diagonal/>
    </border>
    <border>
      <left/>
      <right style="medium">
        <color theme="2" tint="-0.09994811853389081"/>
      </right>
      <top/>
      <bottom/>
      <diagonal/>
    </border>
    <border>
      <left style="medium">
        <color theme="2" tint="-0.249946592608417"/>
      </left>
      <right style="medium">
        <color theme="2" tint="-0.249946592608417"/>
      </right>
      <top/>
      <bottom/>
      <diagonal/>
    </border>
    <border>
      <left style="medium">
        <color theme="2" tint="-0.249946592608417"/>
      </left>
      <right/>
      <top/>
      <bottom/>
      <diagonal/>
    </border>
    <border>
      <left/>
      <right style="medium">
        <color theme="2" tint="-0.249946592608417"/>
      </right>
      <top/>
      <bottom/>
      <diagonal/>
    </border>
    <border>
      <left style="medium">
        <color theme="2" tint="-0.249946592608417"/>
      </left>
      <right style="medium">
        <color theme="2" tint="-0.09994811853389081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164" fontId="2" fillId="2" borderId="0" applyAlignment="1" pivotButton="0" quotePrefix="0" xfId="0">
      <alignment horizontal="center"/>
    </xf>
    <xf numFmtId="164" fontId="2" fillId="2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"/>
    </xf>
    <xf numFmtId="0" fontId="7" fillId="3" borderId="0" applyAlignment="1" pivotButton="0" quotePrefix="0" xfId="0">
      <alignment horizontal="center"/>
    </xf>
    <xf numFmtId="0" fontId="8" fillId="0" borderId="0" pivotButton="0" quotePrefix="0" xfId="0"/>
    <xf numFmtId="0" fontId="6" fillId="3" borderId="0" applyAlignment="1" pivotButton="0" quotePrefix="0" xfId="0">
      <alignment horizontal="center"/>
    </xf>
    <xf numFmtId="0" fontId="1" fillId="3" borderId="0" pivotButton="0" quotePrefix="0" xfId="0"/>
    <xf numFmtId="0" fontId="2" fillId="0" borderId="0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8" fillId="0" borderId="3" applyAlignment="1" pivotButton="0" quotePrefix="0" xfId="0">
      <alignment horizontal="left" indent="1"/>
    </xf>
    <xf numFmtId="0" fontId="0" fillId="4" borderId="0" pivotButton="0" quotePrefix="0" xfId="0"/>
    <xf numFmtId="0" fontId="6" fillId="5" borderId="4" applyAlignment="1" pivotButton="0" quotePrefix="0" xfId="0">
      <alignment horizontal="center" vertical="center"/>
    </xf>
    <xf numFmtId="0" fontId="6" fillId="5" borderId="5" applyAlignment="1" pivotButton="0" quotePrefix="0" xfId="0">
      <alignment horizontal="center" vertical="center"/>
    </xf>
    <xf numFmtId="0" fontId="6" fillId="5" borderId="6" applyAlignment="1" pivotButton="0" quotePrefix="0" xfId="0">
      <alignment horizontal="center"/>
    </xf>
    <xf numFmtId="0" fontId="9" fillId="0" borderId="7" applyAlignment="1" pivotButton="0" quotePrefix="0" xfId="0">
      <alignment horizontal="center" vertical="center"/>
    </xf>
    <xf numFmtId="9" fontId="10" fillId="0" borderId="7" applyAlignment="1" pivotButton="0" quotePrefix="0" xfId="0">
      <alignment horizontal="center" vertical="center"/>
    </xf>
    <xf numFmtId="16" fontId="3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16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 indent="1"/>
    </xf>
    <xf numFmtId="0" fontId="1" fillId="0" borderId="10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0" borderId="9" pivotButton="0" quotePrefix="0" xfId="0"/>
    <xf numFmtId="0" fontId="1" fillId="0" borderId="12" pivotButton="1" quotePrefix="0" xfId="0"/>
    <xf numFmtId="0" fontId="1" fillId="0" borderId="13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12" pivotButton="0" quotePrefix="0" xfId="0"/>
    <xf numFmtId="0" fontId="1" fillId="6" borderId="0" pivotButton="0" quotePrefix="0" xfId="0"/>
    <xf numFmtId="0" fontId="2" fillId="6" borderId="0" applyAlignment="1" pivotButton="0" quotePrefix="0" xfId="0">
      <alignment horizontal="left" indent="1"/>
    </xf>
    <xf numFmtId="0" fontId="15" fillId="0" borderId="12" applyAlignment="1" pivotButton="0" quotePrefix="0" xfId="0">
      <alignment horizontal="left" indent="1"/>
    </xf>
    <xf numFmtId="0" fontId="15" fillId="0" borderId="13" applyAlignment="1" pivotButton="0" quotePrefix="0" xfId="0">
      <alignment horizontal="left" indent="1"/>
    </xf>
    <xf numFmtId="0" fontId="15" fillId="6" borderId="0" applyAlignment="1" pivotButton="0" quotePrefix="0" xfId="0">
      <alignment horizontal="left" indent="1"/>
    </xf>
    <xf numFmtId="0" fontId="15" fillId="0" borderId="9" applyAlignment="1" pivotButton="0" quotePrefix="0" xfId="0">
      <alignment horizontal="left" indent="1"/>
    </xf>
    <xf numFmtId="0" fontId="16" fillId="0" borderId="10" applyAlignment="1" pivotButton="0" quotePrefix="0" xfId="0">
      <alignment horizontal="left" indent="1"/>
    </xf>
    <xf numFmtId="0" fontId="1" fillId="0" borderId="11" pivotButton="0" quotePrefix="0" xfId="0"/>
    <xf numFmtId="0" fontId="1" fillId="0" borderId="11" pivotButton="1" quotePrefix="0" xfId="0"/>
    <xf numFmtId="0" fontId="1" fillId="0" borderId="11" applyAlignment="1" pivotButton="0" quotePrefix="0" xfId="0">
      <alignment horizontal="left"/>
    </xf>
    <xf numFmtId="0" fontId="1" fillId="0" borderId="11" pivotButton="0" quotePrefix="0" xfId="0"/>
    <xf numFmtId="9" fontId="1" fillId="0" borderId="8" pivotButton="0" quotePrefix="0" xfId="0"/>
    <xf numFmtId="0" fontId="1" fillId="0" borderId="8" pivotButton="1" quotePrefix="0" xfId="0"/>
    <xf numFmtId="0" fontId="1" fillId="0" borderId="8" applyAlignment="1" pivotButton="0" quotePrefix="0" xfId="0">
      <alignment horizontal="left"/>
    </xf>
    <xf numFmtId="0" fontId="1" fillId="0" borderId="8" pivotButton="0" quotePrefix="0" xfId="0"/>
    <xf numFmtId="0" fontId="1" fillId="0" borderId="14" pivotButton="0" quotePrefix="0" xfId="0"/>
    <xf numFmtId="0" fontId="1" fillId="0" borderId="14" pivotButton="1" quotePrefix="0" xfId="0"/>
    <xf numFmtId="0" fontId="1" fillId="0" borderId="14" pivotButton="0" quotePrefix="0" xfId="0"/>
    <xf numFmtId="164" fontId="1" fillId="0" borderId="14" applyAlignment="1" pivotButton="0" quotePrefix="0" xfId="0">
      <alignment horizontal="left"/>
    </xf>
    <xf numFmtId="0" fontId="1" fillId="0" borderId="8" applyAlignment="1" pivotButton="0" quotePrefix="0" xfId="0">
      <alignment horizontal="left" indent="1"/>
    </xf>
    <xf numFmtId="0" fontId="17" fillId="7" borderId="8" applyAlignment="1" pivotButton="0" quotePrefix="0" xfId="0">
      <alignment horizontal="left" indent="1"/>
    </xf>
    <xf numFmtId="0" fontId="7" fillId="3" borderId="2" applyAlignment="1" pivotButton="0" quotePrefix="0" xfId="0">
      <alignment horizontal="center"/>
    </xf>
    <xf numFmtId="0" fontId="7" fillId="3" borderId="3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right" vertical="center"/>
    </xf>
    <xf numFmtId="0" fontId="19" fillId="0" borderId="15" applyAlignment="1" pivotButton="0" quotePrefix="0" xfId="0">
      <alignment vertical="center"/>
    </xf>
    <xf numFmtId="0" fontId="19" fillId="0" borderId="16" applyAlignment="1" pivotButton="0" quotePrefix="0" xfId="0">
      <alignment vertical="center"/>
    </xf>
    <xf numFmtId="0" fontId="19" fillId="0" borderId="17" applyAlignment="1" pivotButton="0" quotePrefix="0" xfId="0">
      <alignment vertical="center"/>
    </xf>
    <xf numFmtId="0" fontId="19" fillId="0" borderId="18" applyAlignment="1" pivotButton="0" quotePrefix="0" xfId="0">
      <alignment vertical="center"/>
    </xf>
    <xf numFmtId="0" fontId="19" fillId="0" borderId="19" applyAlignment="1" pivotButton="0" quotePrefix="0" xfId="0">
      <alignment vertical="center"/>
    </xf>
    <xf numFmtId="0" fontId="19" fillId="0" borderId="20" applyAlignment="1" pivotButton="0" quotePrefix="0" xfId="0">
      <alignment vertical="center"/>
    </xf>
    <xf numFmtId="0" fontId="20" fillId="0" borderId="0" pivotButton="0" quotePrefix="0" xfId="0"/>
    <xf numFmtId="0" fontId="21" fillId="0" borderId="0" pivotButton="0" quotePrefix="0" xfId="0"/>
    <xf numFmtId="0" fontId="0" fillId="0" borderId="2" pivotButton="0" quotePrefix="0" xfId="0"/>
    <xf numFmtId="0" fontId="19" fillId="0" borderId="21" applyAlignment="1" pivotButton="0" quotePrefix="0" xfId="0">
      <alignment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</cellXfs>
  <cellStyles count="1">
    <cellStyle name="Normal" xfId="0" builtinId="0"/>
  </cellStyles>
  <dxfs count="102">
    <dxf>
      <fill>
        <patternFill patternType="solid">
          <bgColor theme="5" tint="0.7999816888943144"/>
        </patternFill>
      </fill>
    </dxf>
    <dxf>
      <font>
        <color theme="3"/>
      </font>
    </dxf>
    <dxf>
      <font>
        <sz val="12"/>
      </font>
    </dxf>
    <dxf>
      <alignment horizontal="left" relativeIndent="1"/>
    </dxf>
    <dxf>
      <alignment relativeIndent="1"/>
    </dxf>
    <dxf>
      <border>
        <left style="medium">
          <color theme="2" tint="-0.09994811853389081"/>
        </left>
        <right style="medium">
          <color theme="2" tint="-0.09994811853389081"/>
        </right>
      </border>
    </dxf>
    <dxf>
      <border>
        <left style="medium">
          <color theme="2" tint="-0.09994811853389081"/>
        </left>
        <right style="medium">
          <color theme="2" tint="-0.09994811853389081"/>
        </right>
      </border>
    </dxf>
    <dxf>
      <border>
        <left style="medium">
          <color theme="2" tint="-0.09994811853389081"/>
        </left>
        <right style="medium">
          <color theme="2" tint="-0.09994811853389081"/>
        </right>
      </border>
    </dxf>
    <dxf>
      <border>
        <left style="medium">
          <color theme="2" tint="-0.09994811853389081"/>
        </left>
        <right style="medium">
          <color theme="2" tint="-0.09994811853389081"/>
        </right>
      </border>
    </dxf>
    <dxf>
      <numFmt numFmtId="13" formatCode="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numFmt numFmtId="164" formatCode="[$-416]d\-mmm;@"/>
      <alignment horizontal="center" vertical="center" wrapText="1"/>
    </dxf>
    <dxf>
      <font>
        <name val="Calibri"/>
        <family val="2"/>
        <i val="1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left" vertical="center" wrapText="1" relativeInden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numFmt numFmtId="0" formatCode="General"/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numFmt numFmtId="164" formatCode="[$-416]d\-mmm;@"/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numFmt numFmtId="164" formatCode="[$-416]d\-mmm;@"/>
      <alignment horizontal="center" vertical="center" wrapText="1"/>
    </dxf>
    <dxf>
      <font>
        <name val="Calibri"/>
        <family val="2"/>
        <i val="1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left" vertical="center" wrapText="1" relativeInden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lor auto="1"/>
        <sz val="9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3"/>
        <extend val="0"/>
        <sz val="10"/>
        <vertAlign val="baseline"/>
        <scheme val="minor"/>
      </font>
      <fill>
        <patternFill patternType="solid">
          <fgColor indexed="64"/>
          <bgColor theme="9" tint="0.3999755851924192"/>
        </patternFill>
      </fill>
      <alignment horizontal="center" vertical="bottom"/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numFmt numFmtId="0" formatCode="General"/>
    </dxf>
    <dxf>
      <numFmt numFmtId="13" formatCode="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border>
        <left style="medium">
          <color theme="2" tint="-0.09994811853389081"/>
        </left>
        <right style="medium">
          <color theme="2" tint="-0.09994811853389081"/>
        </right>
      </border>
    </dxf>
    <dxf>
      <border>
        <left style="medium">
          <color theme="2" tint="-0.09994811853389081"/>
        </left>
        <right style="medium">
          <color theme="2" tint="-0.09994811853389081"/>
        </right>
      </border>
    </dxf>
    <dxf>
      <border>
        <left style="medium">
          <color theme="2" tint="-0.09994811853389081"/>
        </left>
        <right style="medium">
          <color theme="2" tint="-0.09994811853389081"/>
        </right>
      </border>
    </dxf>
    <dxf>
      <border>
        <left style="medium">
          <color theme="2" tint="-0.09994811853389081"/>
        </left>
        <right style="medium">
          <color theme="2" tint="-0.09994811853389081"/>
        </right>
      </border>
    </dxf>
    <dxf>
      <border>
        <left style="medium">
          <color theme="2" tint="-0.09994811853389081"/>
        </left>
        <right style="medium">
          <color theme="2" tint="-0.09994811853389081"/>
        </right>
      </border>
    </dxf>
    <dxf>
      <numFmt numFmtId="13" formatCode="0%"/>
    </dxf>
    <dxf>
      <numFmt numFmtId="14" formatCode="0.0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border>
        <left style="medium">
          <color theme="2" tint="-0.249946592608417"/>
        </left>
        <right style="medium">
          <color theme="2" tint="-0.249946592608417"/>
        </right>
      </border>
    </dxf>
    <dxf>
      <border>
        <left style="medium">
          <color theme="2" tint="-0.249946592608417"/>
        </left>
        <right style="medium">
          <color theme="2" tint="-0.249946592608417"/>
        </right>
      </border>
    </dxf>
    <dxf>
      <border>
        <left style="medium">
          <color theme="2" tint="-0.249946592608417"/>
        </left>
        <right style="medium">
          <color theme="2" tint="-0.249946592608417"/>
        </right>
      </border>
    </dxf>
    <dxf>
      <border>
        <left style="medium">
          <color theme="2" tint="-0.249946592608417"/>
        </left>
        <right style="medium">
          <color theme="2" tint="-0.249946592608417"/>
        </right>
      </border>
    </dxf>
    <dxf>
      <border>
        <left style="medium">
          <color theme="2" tint="-0.249946592608417"/>
        </left>
        <right style="medium">
          <color theme="2" tint="-0.249946592608417"/>
        </right>
      </border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numFmt numFmtId="0" formatCode="General"/>
    </dxf>
    <dxf>
      <numFmt numFmtId="13" formatCode="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border>
        <left style="medium">
          <color theme="2" tint="-0.249946592608417"/>
        </left>
        <right style="medium">
          <color theme="2" tint="-0.09994811853389081"/>
        </right>
      </border>
    </dxf>
    <dxf>
      <numFmt numFmtId="0" formatCode="General"/>
    </dxf>
    <dxf>
      <numFmt numFmtId="13" formatCode="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3" formatCode="0%"/>
      <alignment horizontal="center" vertical="center"/>
      <border outline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</border>
    </dxf>
    <dxf>
      <font>
        <name val="Calibri"/>
        <family val="2"/>
        <strike val="0"/>
        <outline val="0"/>
        <shadow val="0"/>
        <sz val="9"/>
        <vertAlign val="baseline"/>
        <scheme val="minor"/>
      </font>
      <numFmt numFmtId="0" formatCode="General"/>
      <alignment horizontal="center" vertical="center"/>
      <border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</border>
    </dxf>
    <dxf>
      <font>
        <name val="Calibri"/>
        <family val="2"/>
        <strike val="0"/>
        <outline val="0"/>
        <shadow val="0"/>
        <sz val="9"/>
        <vertAlign val="baseline"/>
        <scheme val="minor"/>
      </font>
      <numFmt numFmtId="0" formatCode="General"/>
      <alignment horizontal="center" vertical="center"/>
      <border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</border>
    </dxf>
    <dxf>
      <font>
        <name val="Calibri"/>
        <family val="2"/>
        <strike val="0"/>
        <outline val="0"/>
        <shadow val="0"/>
        <sz val="9"/>
        <vertAlign val="baseline"/>
        <scheme val="minor"/>
      </font>
      <numFmt numFmtId="21" formatCode="dd/mmm"/>
      <alignment horizontal="center" vertical="center"/>
    </dxf>
    <dxf>
      <font>
        <name val="Calibri"/>
        <family val="2"/>
        <strike val="0"/>
        <outline val="0"/>
        <shadow val="0"/>
        <sz val="9"/>
        <vertAlign val="baseline"/>
        <scheme val="minor"/>
      </font>
    </dxf>
    <dxf>
      <font>
        <name val="Calibri"/>
        <family val="2"/>
        <strike val="0"/>
        <outline val="0"/>
        <shadow val="0"/>
        <vertAlign val="baseline"/>
        <scheme val="minor"/>
      </font>
    </dxf>
    <dxf>
      <font>
        <name val="Calibri"/>
        <family val="2"/>
        <b val="1"/>
        <color theme="3"/>
        <sz val="12"/>
        <scheme val="minor"/>
      </font>
      <border>
        <bottom style="thin">
          <color theme="4"/>
        </bottom>
        <vertical/>
        <horizontal/>
      </border>
    </dxf>
    <dxf>
      <font>
        <name val="Calibri"/>
        <family val="2"/>
        <color theme="3"/>
        <sz val="8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SlicerStyleDark1 2" pivot="0" table="0" count="10">
      <tableStyleElement type="wholeTable" dxfId="101"/>
      <tableStyleElement type="headerRow" dxfId="10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pivotCacheDefinition" Target="/xl/pivotCache/pivotCacheDefinition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pivotSource>
    <name>[Plano_Sobre_Objetivos_e_Metas-v2.xlsm]td_Dados!Tabela dinâmica1</name>
    <fmtId val="9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Objetivos x qntde</a:t>
            </a:r>
          </a:p>
        </rich>
      </tx>
      <layout>
        <manualLayout>
          <xMode val="edge"/>
          <yMode val="edge"/>
          <wMode val="factor"/>
          <hMode val="factor"/>
          <x val="0.03659011373578303"/>
          <y val="0.0370370370370370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pt-BR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pt-BR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pt-B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td_Dados!$C$4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td_Dados!$B$5:$B$16</f>
              <strCache>
                <ptCount val="12"/>
                <pt idx="0">
                  <v>Objetivo 11</v>
                </pt>
                <pt idx="1">
                  <v>Objetivo 1</v>
                </pt>
                <pt idx="2">
                  <v>Objetivo 6</v>
                </pt>
                <pt idx="3">
                  <v>Objetivo 10</v>
                </pt>
                <pt idx="4">
                  <v>Objetivo 7</v>
                </pt>
                <pt idx="5">
                  <v>Objetivo 12</v>
                </pt>
                <pt idx="6">
                  <v>Objetivo 5</v>
                </pt>
                <pt idx="7">
                  <v>Objetivo 2</v>
                </pt>
                <pt idx="8">
                  <v>Objetivo 9</v>
                </pt>
                <pt idx="9">
                  <v>Objetivo 8</v>
                </pt>
                <pt idx="10">
                  <v>Objetivo 4</v>
                </pt>
                <pt idx="11">
                  <v>Objetivo 3</v>
                </pt>
              </strCache>
            </strRef>
          </cat>
          <val>
            <numRef>
              <f>td_Dados!$C$5:$C$16</f>
              <numCache>
                <formatCode>General</formatCode>
                <ptCount val="12"/>
                <pt idx="0">
                  <v>3</v>
                </pt>
                <pt idx="1">
                  <v>3</v>
                </pt>
                <pt idx="2">
                  <v>2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372162000"/>
        <axId val="1372145776"/>
      </barChart>
      <catAx>
        <axId val="1372162000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372145776"/>
        <crosses val="autoZero"/>
        <auto val="1"/>
        <lblAlgn val="ctr"/>
        <lblOffset val="100"/>
        <noMultiLvlLbl val="0"/>
      </catAx>
      <valAx>
        <axId val="1372145776"/>
        <scaling>
          <orientation val="minMax"/>
        </scaling>
        <delete val="1"/>
        <axPos val="t"/>
        <numFmt formatCode="General" sourceLinked="1"/>
        <majorTickMark val="none"/>
        <minorTickMark val="none"/>
        <tickLblPos val="nextTo"/>
        <crossAx val="1372162000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[Plano_Sobre_Objetivos_e_Metas-v2.xlsm]td_Dados!Tabela dinâmica2</name>
    <fmtId val="14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Status</a:t>
            </a:r>
          </a:p>
        </rich>
      </tx>
      <layout>
        <manualLayout>
          <xMode val="edge"/>
          <yMode val="edge"/>
          <wMode val="factor"/>
          <hMode val="factor"/>
          <x val="0.03829966329966327"/>
          <y val="0.0324074074074074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ivotFmts>
      <pivotFmt>
        <idx val="0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pt-BR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pt-BR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3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4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5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pt-B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7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8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9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</pivotFmts>
    <plotArea>
      <layout>
        <manualLayout>
          <layoutTarget val="inner"/>
          <xMode val="edge"/>
          <yMode val="edge"/>
          <wMode val="factor"/>
          <hMode val="factor"/>
          <x val="0.1671650892123333"/>
          <y val="0.1162886410032079"/>
          <w val="0.8023078554574617"/>
          <h val="0.7587113589967921"/>
        </manualLayout>
      </layout>
      <doughnutChart>
        <varyColors val="1"/>
        <ser>
          <idx val="0"/>
          <order val="0"/>
          <tx>
            <strRef>
              <f>td_Dados!$F$4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td_Dados!$E$5</f>
              <strCache>
                <ptCount val="1"/>
                <pt idx="0">
                  <v>Em andamento</v>
                </pt>
              </strCache>
            </strRef>
          </cat>
          <val>
            <numRef>
              <f>td_Dados!$F$5</f>
              <numCache>
                <formatCode>0%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43"/>
      </doughnut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pivotSource>
    <name>[Plano_Sobre_Objetivos_e_Metas-v2.xlsm]td_Dados!Tabela dinâmica3</name>
    <fmtId val="18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Responsáveis x qntde</a:t>
            </a:r>
          </a:p>
        </rich>
      </tx>
      <layout>
        <manualLayout>
          <xMode val="edge"/>
          <yMode val="edge"/>
          <wMode val="factor"/>
          <hMode val="factor"/>
          <x val="0.03507367335859488"/>
          <y val="0.0265486725663716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pt-BR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pt-BR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pt-B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td_Dados!$I$4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td_Dados!$H$5:$H$12</f>
              <strCache>
                <ptCount val="8"/>
                <pt idx="0">
                  <v>Leo</v>
                </pt>
                <pt idx="1">
                  <v>Ailton</v>
                </pt>
                <pt idx="2">
                  <v>Celso</v>
                </pt>
                <pt idx="3">
                  <v>Ailton/Leo</v>
                </pt>
                <pt idx="4">
                  <v xml:space="preserve">Todos </v>
                </pt>
                <pt idx="5">
                  <v>Celso/Waldecio</v>
                </pt>
                <pt idx="6">
                  <v>Ailton/Sara</v>
                </pt>
                <pt idx="7">
                  <v>Isaac</v>
                </pt>
              </strCache>
            </strRef>
          </cat>
          <val>
            <numRef>
              <f>td_Dados!$I$5:$I$12</f>
              <numCache>
                <formatCode>General</formatCode>
                <ptCount val="8"/>
                <pt idx="0">
                  <v>4</v>
                </pt>
                <pt idx="1">
                  <v>3</v>
                </pt>
                <pt idx="2">
                  <v>2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1</v>
                </pt>
                <pt idx="7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"/>
        <overlap val="-27"/>
        <axId val="593022111"/>
        <axId val="593042079"/>
      </barChart>
      <catAx>
        <axId val="5930221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93042079"/>
        <crosses val="autoZero"/>
        <auto val="1"/>
        <lblAlgn val="ctr"/>
        <lblOffset val="100"/>
        <noMultiLvlLbl val="0"/>
      </catAx>
      <valAx>
        <axId val="593042079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59302211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bg2">
                    <a:lumMod val="50000"/>
                  </a:schemeClr>
                </a:solidFill>
              </a:rPr>
              <a:t>Previsto x Realizado</a:t>
            </a:r>
          </a:p>
        </rich>
      </tx>
      <layout>
        <manualLayout>
          <xMode val="edge"/>
          <yMode val="edge"/>
          <wMode val="factor"/>
          <hMode val="factor"/>
          <x val="0.01202370231211977"/>
          <y val="0.0277777777777777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DoD_Graf!$C$2</f>
              <strCache>
                <ptCount val="1"/>
                <pt idx="0">
                  <v>PREV</v>
                </pt>
              </strCache>
            </strRef>
          </tx>
          <spPr>
            <a:solidFill>
              <a:schemeClr val="accent1"/>
            </a:solidFill>
            <a:ln>
              <a:solidFill>
                <a:schemeClr val="accent2">
                  <a:lumMod val="40000"/>
                  <a:lumOff val="60000"/>
                </a:schemeClr>
              </a:solidFill>
              <a:prstDash val="solid"/>
            </a:ln>
          </spPr>
          <invertIfNegative val="0"/>
          <cat>
            <numRef>
              <f>DoD_Graf!$B$3:$B$155</f>
              <numCache>
                <formatCode>d\-mmm</formatCode>
                <ptCount val="153"/>
                <pt idx="0">
                  <v>45139</v>
                </pt>
                <pt idx="1">
                  <v>45140</v>
                </pt>
                <pt idx="2">
                  <v>45141</v>
                </pt>
                <pt idx="3">
                  <v>45142</v>
                </pt>
                <pt idx="4">
                  <v>45143</v>
                </pt>
                <pt idx="5">
                  <v>45144</v>
                </pt>
                <pt idx="6">
                  <v>45145</v>
                </pt>
                <pt idx="7">
                  <v>45146</v>
                </pt>
                <pt idx="8">
                  <v>45147</v>
                </pt>
                <pt idx="9">
                  <v>45148</v>
                </pt>
                <pt idx="10">
                  <v>45149</v>
                </pt>
                <pt idx="11">
                  <v>45150</v>
                </pt>
                <pt idx="12">
                  <v>45151</v>
                </pt>
                <pt idx="13">
                  <v>45152</v>
                </pt>
                <pt idx="14">
                  <v>45153</v>
                </pt>
                <pt idx="15">
                  <v>45154</v>
                </pt>
                <pt idx="16">
                  <v>45155</v>
                </pt>
                <pt idx="17">
                  <v>45156</v>
                </pt>
                <pt idx="18">
                  <v>45157</v>
                </pt>
                <pt idx="19">
                  <v>45158</v>
                </pt>
                <pt idx="20">
                  <v>45159</v>
                </pt>
                <pt idx="21">
                  <v>45160</v>
                </pt>
                <pt idx="22">
                  <v>45161</v>
                </pt>
                <pt idx="23">
                  <v>45162</v>
                </pt>
                <pt idx="24">
                  <v>45163</v>
                </pt>
                <pt idx="25">
                  <v>45164</v>
                </pt>
                <pt idx="26">
                  <v>45165</v>
                </pt>
                <pt idx="27">
                  <v>45166</v>
                </pt>
                <pt idx="28">
                  <v>45167</v>
                </pt>
                <pt idx="29">
                  <v>45168</v>
                </pt>
                <pt idx="30">
                  <v>45169</v>
                </pt>
                <pt idx="31">
                  <v>45170</v>
                </pt>
                <pt idx="32">
                  <v>45171</v>
                </pt>
                <pt idx="33">
                  <v>45172</v>
                </pt>
                <pt idx="34">
                  <v>45173</v>
                </pt>
                <pt idx="35">
                  <v>45174</v>
                </pt>
                <pt idx="36">
                  <v>45175</v>
                </pt>
                <pt idx="37">
                  <v>45176</v>
                </pt>
                <pt idx="38">
                  <v>45177</v>
                </pt>
                <pt idx="39">
                  <v>45178</v>
                </pt>
                <pt idx="40">
                  <v>45179</v>
                </pt>
                <pt idx="41">
                  <v>45180</v>
                </pt>
                <pt idx="42">
                  <v>45181</v>
                </pt>
                <pt idx="43">
                  <v>45182</v>
                </pt>
                <pt idx="44">
                  <v>45183</v>
                </pt>
                <pt idx="45">
                  <v>45184</v>
                </pt>
                <pt idx="46">
                  <v>45185</v>
                </pt>
                <pt idx="47">
                  <v>45186</v>
                </pt>
                <pt idx="48">
                  <v>45187</v>
                </pt>
                <pt idx="49">
                  <v>45188</v>
                </pt>
                <pt idx="50">
                  <v>45189</v>
                </pt>
                <pt idx="51">
                  <v>45190</v>
                </pt>
                <pt idx="52">
                  <v>45191</v>
                </pt>
                <pt idx="53">
                  <v>45192</v>
                </pt>
                <pt idx="54">
                  <v>45193</v>
                </pt>
                <pt idx="55">
                  <v>45194</v>
                </pt>
                <pt idx="56">
                  <v>45195</v>
                </pt>
                <pt idx="57">
                  <v>45196</v>
                </pt>
                <pt idx="58">
                  <v>45197</v>
                </pt>
                <pt idx="59">
                  <v>45198</v>
                </pt>
                <pt idx="60">
                  <v>45199</v>
                </pt>
                <pt idx="61">
                  <v>45200</v>
                </pt>
                <pt idx="62">
                  <v>45201</v>
                </pt>
                <pt idx="63">
                  <v>45202</v>
                </pt>
                <pt idx="64">
                  <v>45203</v>
                </pt>
                <pt idx="65">
                  <v>45204</v>
                </pt>
                <pt idx="66">
                  <v>45205</v>
                </pt>
                <pt idx="67">
                  <v>45206</v>
                </pt>
                <pt idx="68">
                  <v>45207</v>
                </pt>
                <pt idx="69">
                  <v>45208</v>
                </pt>
                <pt idx="70">
                  <v>45209</v>
                </pt>
                <pt idx="71">
                  <v>45210</v>
                </pt>
                <pt idx="72">
                  <v>45211</v>
                </pt>
                <pt idx="73">
                  <v>45212</v>
                </pt>
                <pt idx="74">
                  <v>45213</v>
                </pt>
                <pt idx="75">
                  <v>45214</v>
                </pt>
                <pt idx="76">
                  <v>45215</v>
                </pt>
                <pt idx="77">
                  <v>45216</v>
                </pt>
                <pt idx="78">
                  <v>45217</v>
                </pt>
                <pt idx="79">
                  <v>45218</v>
                </pt>
                <pt idx="80">
                  <v>45219</v>
                </pt>
                <pt idx="81">
                  <v>45220</v>
                </pt>
                <pt idx="82">
                  <v>45221</v>
                </pt>
                <pt idx="83">
                  <v>45222</v>
                </pt>
                <pt idx="84">
                  <v>45223</v>
                </pt>
                <pt idx="85">
                  <v>45224</v>
                </pt>
                <pt idx="86">
                  <v>45225</v>
                </pt>
                <pt idx="87">
                  <v>45226</v>
                </pt>
                <pt idx="88">
                  <v>45227</v>
                </pt>
                <pt idx="89">
                  <v>45228</v>
                </pt>
                <pt idx="90">
                  <v>45229</v>
                </pt>
                <pt idx="91">
                  <v>45230</v>
                </pt>
                <pt idx="92">
                  <v>45231</v>
                </pt>
                <pt idx="93">
                  <v>45232</v>
                </pt>
                <pt idx="94">
                  <v>45233</v>
                </pt>
                <pt idx="95">
                  <v>45234</v>
                </pt>
                <pt idx="96">
                  <v>45235</v>
                </pt>
                <pt idx="97">
                  <v>45236</v>
                </pt>
                <pt idx="98">
                  <v>45237</v>
                </pt>
                <pt idx="99">
                  <v>45238</v>
                </pt>
                <pt idx="100">
                  <v>45239</v>
                </pt>
                <pt idx="101">
                  <v>45240</v>
                </pt>
                <pt idx="102">
                  <v>45241</v>
                </pt>
                <pt idx="103">
                  <v>45242</v>
                </pt>
                <pt idx="104">
                  <v>45243</v>
                </pt>
                <pt idx="105">
                  <v>45244</v>
                </pt>
                <pt idx="106">
                  <v>45245</v>
                </pt>
                <pt idx="107">
                  <v>45246</v>
                </pt>
                <pt idx="108">
                  <v>45247</v>
                </pt>
                <pt idx="109">
                  <v>45248</v>
                </pt>
                <pt idx="110">
                  <v>45249</v>
                </pt>
                <pt idx="111">
                  <v>45250</v>
                </pt>
                <pt idx="112">
                  <v>45251</v>
                </pt>
                <pt idx="113">
                  <v>45252</v>
                </pt>
                <pt idx="114">
                  <v>45253</v>
                </pt>
                <pt idx="115">
                  <v>45254</v>
                </pt>
                <pt idx="116">
                  <v>45255</v>
                </pt>
                <pt idx="117">
                  <v>45256</v>
                </pt>
                <pt idx="118">
                  <v>45257</v>
                </pt>
                <pt idx="119">
                  <v>45258</v>
                </pt>
                <pt idx="120">
                  <v>45259</v>
                </pt>
                <pt idx="121">
                  <v>45260</v>
                </pt>
                <pt idx="122">
                  <v>45261</v>
                </pt>
                <pt idx="123">
                  <v>45262</v>
                </pt>
                <pt idx="124">
                  <v>45263</v>
                </pt>
                <pt idx="125">
                  <v>45264</v>
                </pt>
                <pt idx="126">
                  <v>45265</v>
                </pt>
                <pt idx="127">
                  <v>45266</v>
                </pt>
                <pt idx="128">
                  <v>45267</v>
                </pt>
                <pt idx="129">
                  <v>45268</v>
                </pt>
                <pt idx="130">
                  <v>45269</v>
                </pt>
                <pt idx="131">
                  <v>45270</v>
                </pt>
                <pt idx="132">
                  <v>45271</v>
                </pt>
                <pt idx="133">
                  <v>45272</v>
                </pt>
                <pt idx="134">
                  <v>45273</v>
                </pt>
                <pt idx="135">
                  <v>45274</v>
                </pt>
                <pt idx="136">
                  <v>45275</v>
                </pt>
                <pt idx="137">
                  <v>45276</v>
                </pt>
                <pt idx="138">
                  <v>45277</v>
                </pt>
                <pt idx="139">
                  <v>45278</v>
                </pt>
                <pt idx="140">
                  <v>45279</v>
                </pt>
                <pt idx="141">
                  <v>45280</v>
                </pt>
                <pt idx="142">
                  <v>45281</v>
                </pt>
                <pt idx="143">
                  <v>45282</v>
                </pt>
                <pt idx="144">
                  <v>45283</v>
                </pt>
                <pt idx="145">
                  <v>45284</v>
                </pt>
                <pt idx="146">
                  <v>45285</v>
                </pt>
                <pt idx="147">
                  <v>45286</v>
                </pt>
                <pt idx="148">
                  <v>45287</v>
                </pt>
                <pt idx="149">
                  <v>45288</v>
                </pt>
                <pt idx="150">
                  <v>45289</v>
                </pt>
                <pt idx="151">
                  <v>45290</v>
                </pt>
                <pt idx="152">
                  <v>45291</v>
                </pt>
              </numCache>
            </numRef>
          </cat>
          <val>
            <numRef>
              <f>DoD_Graf!$C$3:$C$155</f>
              <numCache>
                <formatCode>General</formatCode>
                <ptCount val="1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2</v>
                </pt>
                <pt idx="46">
                  <v>2</v>
                </pt>
                <pt idx="47">
                  <v>2</v>
                </pt>
                <pt idx="48">
                  <v>2</v>
                </pt>
                <pt idx="49">
                  <v>2</v>
                </pt>
                <pt idx="50">
                  <v>2</v>
                </pt>
                <pt idx="51">
                  <v>2</v>
                </pt>
                <pt idx="52">
                  <v>2</v>
                </pt>
                <pt idx="53">
                  <v>2</v>
                </pt>
                <pt idx="54">
                  <v>2</v>
                </pt>
                <pt idx="55">
                  <v>2</v>
                </pt>
                <pt idx="56">
                  <v>2</v>
                </pt>
                <pt idx="57">
                  <v>2</v>
                </pt>
                <pt idx="58">
                  <v>2</v>
                </pt>
                <pt idx="59">
                  <v>2</v>
                </pt>
                <pt idx="60">
                  <v>3</v>
                </pt>
                <pt idx="61">
                  <v>3</v>
                </pt>
                <pt idx="62">
                  <v>3</v>
                </pt>
                <pt idx="63">
                  <v>3</v>
                </pt>
                <pt idx="64">
                  <v>3</v>
                </pt>
                <pt idx="65">
                  <v>3</v>
                </pt>
                <pt idx="66">
                  <v>3</v>
                </pt>
                <pt idx="67">
                  <v>3</v>
                </pt>
                <pt idx="68">
                  <v>3</v>
                </pt>
                <pt idx="69">
                  <v>3</v>
                </pt>
                <pt idx="70">
                  <v>3</v>
                </pt>
                <pt idx="71">
                  <v>3</v>
                </pt>
                <pt idx="72">
                  <v>3</v>
                </pt>
                <pt idx="73">
                  <v>3</v>
                </pt>
                <pt idx="74">
                  <v>3</v>
                </pt>
                <pt idx="75">
                  <v>3</v>
                </pt>
                <pt idx="76">
                  <v>3</v>
                </pt>
                <pt idx="77">
                  <v>3</v>
                </pt>
                <pt idx="78">
                  <v>3</v>
                </pt>
                <pt idx="79">
                  <v>3</v>
                </pt>
                <pt idx="80">
                  <v>3</v>
                </pt>
                <pt idx="81">
                  <v>3</v>
                </pt>
                <pt idx="82">
                  <v>3</v>
                </pt>
                <pt idx="83">
                  <v>3</v>
                </pt>
                <pt idx="84">
                  <v>3</v>
                </pt>
                <pt idx="85">
                  <v>3</v>
                </pt>
                <pt idx="86">
                  <v>3</v>
                </pt>
                <pt idx="87">
                  <v>3</v>
                </pt>
                <pt idx="88">
                  <v>3</v>
                </pt>
                <pt idx="89">
                  <v>3</v>
                </pt>
                <pt idx="90">
                  <v>4</v>
                </pt>
                <pt idx="91">
                  <v>4</v>
                </pt>
                <pt idx="92">
                  <v>4</v>
                </pt>
                <pt idx="93">
                  <v>4</v>
                </pt>
                <pt idx="94">
                  <v>4</v>
                </pt>
                <pt idx="95">
                  <v>4</v>
                </pt>
                <pt idx="96">
                  <v>4</v>
                </pt>
                <pt idx="97">
                  <v>4</v>
                </pt>
                <pt idx="98">
                  <v>4</v>
                </pt>
                <pt idx="99">
                  <v>4</v>
                </pt>
                <pt idx="100">
                  <v>4</v>
                </pt>
                <pt idx="101">
                  <v>4</v>
                </pt>
                <pt idx="102">
                  <v>4</v>
                </pt>
                <pt idx="103">
                  <v>4</v>
                </pt>
                <pt idx="104">
                  <v>4</v>
                </pt>
                <pt idx="105">
                  <v>4</v>
                </pt>
                <pt idx="106">
                  <v>4</v>
                </pt>
                <pt idx="107">
                  <v>4</v>
                </pt>
                <pt idx="108">
                  <v>4</v>
                </pt>
                <pt idx="109">
                  <v>4</v>
                </pt>
                <pt idx="110">
                  <v>4</v>
                </pt>
                <pt idx="111">
                  <v>4</v>
                </pt>
                <pt idx="112">
                  <v>4</v>
                </pt>
                <pt idx="113">
                  <v>4</v>
                </pt>
                <pt idx="114">
                  <v>4</v>
                </pt>
                <pt idx="115">
                  <v>4</v>
                </pt>
                <pt idx="116">
                  <v>4</v>
                </pt>
                <pt idx="117">
                  <v>4</v>
                </pt>
                <pt idx="118">
                  <v>4</v>
                </pt>
                <pt idx="119">
                  <v>4</v>
                </pt>
                <pt idx="120">
                  <v>4</v>
                </pt>
                <pt idx="121">
                  <v>5</v>
                </pt>
                <pt idx="122">
                  <v>5</v>
                </pt>
                <pt idx="123">
                  <v>5</v>
                </pt>
                <pt idx="124">
                  <v>5</v>
                </pt>
                <pt idx="125">
                  <v>5</v>
                </pt>
                <pt idx="126">
                  <v>5</v>
                </pt>
                <pt idx="127">
                  <v>5</v>
                </pt>
                <pt idx="128">
                  <v>5</v>
                </pt>
                <pt idx="129">
                  <v>5</v>
                </pt>
                <pt idx="130">
                  <v>5</v>
                </pt>
                <pt idx="131">
                  <v>5</v>
                </pt>
                <pt idx="132">
                  <v>5</v>
                </pt>
                <pt idx="133">
                  <v>5</v>
                </pt>
                <pt idx="134">
                  <v>5</v>
                </pt>
                <pt idx="135">
                  <v>5</v>
                </pt>
                <pt idx="136">
                  <v>5</v>
                </pt>
                <pt idx="137">
                  <v>5</v>
                </pt>
                <pt idx="138">
                  <v>5</v>
                </pt>
                <pt idx="139">
                  <v>5</v>
                </pt>
                <pt idx="140">
                  <v>5</v>
                </pt>
                <pt idx="141">
                  <v>5</v>
                </pt>
                <pt idx="142">
                  <v>5</v>
                </pt>
                <pt idx="143">
                  <v>5</v>
                </pt>
                <pt idx="144">
                  <v>5</v>
                </pt>
                <pt idx="145">
                  <v>5</v>
                </pt>
                <pt idx="146">
                  <v>5</v>
                </pt>
                <pt idx="147">
                  <v>5</v>
                </pt>
                <pt idx="148">
                  <v>5</v>
                </pt>
                <pt idx="149">
                  <v>5</v>
                </pt>
                <pt idx="150">
                  <v>5</v>
                </pt>
                <pt idx="151">
                  <v>13</v>
                </pt>
                <pt idx="152">
                  <v>17</v>
                </pt>
              </numCache>
            </numRef>
          </val>
        </ser>
        <ser>
          <idx val="1"/>
          <order val="1"/>
          <tx>
            <strRef>
              <f>DoD_Graf!$D$2</f>
              <strCache>
                <ptCount val="1"/>
                <pt idx="0">
                  <v>REAL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DoD_Graf!$B$3:$B$155</f>
              <numCache>
                <formatCode>d\-mmm</formatCode>
                <ptCount val="153"/>
                <pt idx="0">
                  <v>45139</v>
                </pt>
                <pt idx="1">
                  <v>45140</v>
                </pt>
                <pt idx="2">
                  <v>45141</v>
                </pt>
                <pt idx="3">
                  <v>45142</v>
                </pt>
                <pt idx="4">
                  <v>45143</v>
                </pt>
                <pt idx="5">
                  <v>45144</v>
                </pt>
                <pt idx="6">
                  <v>45145</v>
                </pt>
                <pt idx="7">
                  <v>45146</v>
                </pt>
                <pt idx="8">
                  <v>45147</v>
                </pt>
                <pt idx="9">
                  <v>45148</v>
                </pt>
                <pt idx="10">
                  <v>45149</v>
                </pt>
                <pt idx="11">
                  <v>45150</v>
                </pt>
                <pt idx="12">
                  <v>45151</v>
                </pt>
                <pt idx="13">
                  <v>45152</v>
                </pt>
                <pt idx="14">
                  <v>45153</v>
                </pt>
                <pt idx="15">
                  <v>45154</v>
                </pt>
                <pt idx="16">
                  <v>45155</v>
                </pt>
                <pt idx="17">
                  <v>45156</v>
                </pt>
                <pt idx="18">
                  <v>45157</v>
                </pt>
                <pt idx="19">
                  <v>45158</v>
                </pt>
                <pt idx="20">
                  <v>45159</v>
                </pt>
                <pt idx="21">
                  <v>45160</v>
                </pt>
                <pt idx="22">
                  <v>45161</v>
                </pt>
                <pt idx="23">
                  <v>45162</v>
                </pt>
                <pt idx="24">
                  <v>45163</v>
                </pt>
                <pt idx="25">
                  <v>45164</v>
                </pt>
                <pt idx="26">
                  <v>45165</v>
                </pt>
                <pt idx="27">
                  <v>45166</v>
                </pt>
                <pt idx="28">
                  <v>45167</v>
                </pt>
                <pt idx="29">
                  <v>45168</v>
                </pt>
                <pt idx="30">
                  <v>45169</v>
                </pt>
                <pt idx="31">
                  <v>45170</v>
                </pt>
                <pt idx="32">
                  <v>45171</v>
                </pt>
                <pt idx="33">
                  <v>45172</v>
                </pt>
                <pt idx="34">
                  <v>45173</v>
                </pt>
                <pt idx="35">
                  <v>45174</v>
                </pt>
                <pt idx="36">
                  <v>45175</v>
                </pt>
                <pt idx="37">
                  <v>45176</v>
                </pt>
                <pt idx="38">
                  <v>45177</v>
                </pt>
                <pt idx="39">
                  <v>45178</v>
                </pt>
                <pt idx="40">
                  <v>45179</v>
                </pt>
                <pt idx="41">
                  <v>45180</v>
                </pt>
                <pt idx="42">
                  <v>45181</v>
                </pt>
                <pt idx="43">
                  <v>45182</v>
                </pt>
                <pt idx="44">
                  <v>45183</v>
                </pt>
                <pt idx="45">
                  <v>45184</v>
                </pt>
                <pt idx="46">
                  <v>45185</v>
                </pt>
                <pt idx="47">
                  <v>45186</v>
                </pt>
                <pt idx="48">
                  <v>45187</v>
                </pt>
                <pt idx="49">
                  <v>45188</v>
                </pt>
                <pt idx="50">
                  <v>45189</v>
                </pt>
                <pt idx="51">
                  <v>45190</v>
                </pt>
                <pt idx="52">
                  <v>45191</v>
                </pt>
                <pt idx="53">
                  <v>45192</v>
                </pt>
                <pt idx="54">
                  <v>45193</v>
                </pt>
                <pt idx="55">
                  <v>45194</v>
                </pt>
                <pt idx="56">
                  <v>45195</v>
                </pt>
                <pt idx="57">
                  <v>45196</v>
                </pt>
                <pt idx="58">
                  <v>45197</v>
                </pt>
                <pt idx="59">
                  <v>45198</v>
                </pt>
                <pt idx="60">
                  <v>45199</v>
                </pt>
                <pt idx="61">
                  <v>45200</v>
                </pt>
                <pt idx="62">
                  <v>45201</v>
                </pt>
                <pt idx="63">
                  <v>45202</v>
                </pt>
                <pt idx="64">
                  <v>45203</v>
                </pt>
                <pt idx="65">
                  <v>45204</v>
                </pt>
                <pt idx="66">
                  <v>45205</v>
                </pt>
                <pt idx="67">
                  <v>45206</v>
                </pt>
                <pt idx="68">
                  <v>45207</v>
                </pt>
                <pt idx="69">
                  <v>45208</v>
                </pt>
                <pt idx="70">
                  <v>45209</v>
                </pt>
                <pt idx="71">
                  <v>45210</v>
                </pt>
                <pt idx="72">
                  <v>45211</v>
                </pt>
                <pt idx="73">
                  <v>45212</v>
                </pt>
                <pt idx="74">
                  <v>45213</v>
                </pt>
                <pt idx="75">
                  <v>45214</v>
                </pt>
                <pt idx="76">
                  <v>45215</v>
                </pt>
                <pt idx="77">
                  <v>45216</v>
                </pt>
                <pt idx="78">
                  <v>45217</v>
                </pt>
                <pt idx="79">
                  <v>45218</v>
                </pt>
                <pt idx="80">
                  <v>45219</v>
                </pt>
                <pt idx="81">
                  <v>45220</v>
                </pt>
                <pt idx="82">
                  <v>45221</v>
                </pt>
                <pt idx="83">
                  <v>45222</v>
                </pt>
                <pt idx="84">
                  <v>45223</v>
                </pt>
                <pt idx="85">
                  <v>45224</v>
                </pt>
                <pt idx="86">
                  <v>45225</v>
                </pt>
                <pt idx="87">
                  <v>45226</v>
                </pt>
                <pt idx="88">
                  <v>45227</v>
                </pt>
                <pt idx="89">
                  <v>45228</v>
                </pt>
                <pt idx="90">
                  <v>45229</v>
                </pt>
                <pt idx="91">
                  <v>45230</v>
                </pt>
                <pt idx="92">
                  <v>45231</v>
                </pt>
                <pt idx="93">
                  <v>45232</v>
                </pt>
                <pt idx="94">
                  <v>45233</v>
                </pt>
                <pt idx="95">
                  <v>45234</v>
                </pt>
                <pt idx="96">
                  <v>45235</v>
                </pt>
                <pt idx="97">
                  <v>45236</v>
                </pt>
                <pt idx="98">
                  <v>45237</v>
                </pt>
                <pt idx="99">
                  <v>45238</v>
                </pt>
                <pt idx="100">
                  <v>45239</v>
                </pt>
                <pt idx="101">
                  <v>45240</v>
                </pt>
                <pt idx="102">
                  <v>45241</v>
                </pt>
                <pt idx="103">
                  <v>45242</v>
                </pt>
                <pt idx="104">
                  <v>45243</v>
                </pt>
                <pt idx="105">
                  <v>45244</v>
                </pt>
                <pt idx="106">
                  <v>45245</v>
                </pt>
                <pt idx="107">
                  <v>45246</v>
                </pt>
                <pt idx="108">
                  <v>45247</v>
                </pt>
                <pt idx="109">
                  <v>45248</v>
                </pt>
                <pt idx="110">
                  <v>45249</v>
                </pt>
                <pt idx="111">
                  <v>45250</v>
                </pt>
                <pt idx="112">
                  <v>45251</v>
                </pt>
                <pt idx="113">
                  <v>45252</v>
                </pt>
                <pt idx="114">
                  <v>45253</v>
                </pt>
                <pt idx="115">
                  <v>45254</v>
                </pt>
                <pt idx="116">
                  <v>45255</v>
                </pt>
                <pt idx="117">
                  <v>45256</v>
                </pt>
                <pt idx="118">
                  <v>45257</v>
                </pt>
                <pt idx="119">
                  <v>45258</v>
                </pt>
                <pt idx="120">
                  <v>45259</v>
                </pt>
                <pt idx="121">
                  <v>45260</v>
                </pt>
                <pt idx="122">
                  <v>45261</v>
                </pt>
                <pt idx="123">
                  <v>45262</v>
                </pt>
                <pt idx="124">
                  <v>45263</v>
                </pt>
                <pt idx="125">
                  <v>45264</v>
                </pt>
                <pt idx="126">
                  <v>45265</v>
                </pt>
                <pt idx="127">
                  <v>45266</v>
                </pt>
                <pt idx="128">
                  <v>45267</v>
                </pt>
                <pt idx="129">
                  <v>45268</v>
                </pt>
                <pt idx="130">
                  <v>45269</v>
                </pt>
                <pt idx="131">
                  <v>45270</v>
                </pt>
                <pt idx="132">
                  <v>45271</v>
                </pt>
                <pt idx="133">
                  <v>45272</v>
                </pt>
                <pt idx="134">
                  <v>45273</v>
                </pt>
                <pt idx="135">
                  <v>45274</v>
                </pt>
                <pt idx="136">
                  <v>45275</v>
                </pt>
                <pt idx="137">
                  <v>45276</v>
                </pt>
                <pt idx="138">
                  <v>45277</v>
                </pt>
                <pt idx="139">
                  <v>45278</v>
                </pt>
                <pt idx="140">
                  <v>45279</v>
                </pt>
                <pt idx="141">
                  <v>45280</v>
                </pt>
                <pt idx="142">
                  <v>45281</v>
                </pt>
                <pt idx="143">
                  <v>45282</v>
                </pt>
                <pt idx="144">
                  <v>45283</v>
                </pt>
                <pt idx="145">
                  <v>45284</v>
                </pt>
                <pt idx="146">
                  <v>45285</v>
                </pt>
                <pt idx="147">
                  <v>45286</v>
                </pt>
                <pt idx="148">
                  <v>45287</v>
                </pt>
                <pt idx="149">
                  <v>45288</v>
                </pt>
                <pt idx="150">
                  <v>45289</v>
                </pt>
                <pt idx="151">
                  <v>45290</v>
                </pt>
                <pt idx="152">
                  <v>45291</v>
                </pt>
              </numCache>
            </numRef>
          </cat>
          <val>
            <numRef>
              <f>DoD_Graf!$D$3:$D$155</f>
              <numCache>
                <formatCode>General</formatCode>
                <ptCount val="1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"/>
        <axId val="593043743"/>
        <axId val="593044159"/>
      </barChart>
      <dateAx>
        <axId val="593043743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93044159"/>
        <crosses val="autoZero"/>
        <lblOffset val="100"/>
        <baseTimeUnit val="days"/>
        <majorUnit val="7"/>
        <majorTimeUnit val="days"/>
      </dateAx>
      <valAx>
        <axId val="593044159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59304374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45720</colOff>
      <row>39</row>
      <rowOff>68580</rowOff>
    </from>
    <to>
      <col>2</col>
      <colOff>2802467</colOff>
      <row>67</row>
      <rowOff>73251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2843530</colOff>
      <row>39</row>
      <rowOff>79585</rowOff>
    </from>
    <to>
      <col>2</col>
      <colOff>5883910</colOff>
      <row>67</row>
      <rowOff>59267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5920316</colOff>
      <row>39</row>
      <rowOff>80432</rowOff>
    </from>
    <to>
      <col>2</col>
      <colOff>10109200</colOff>
      <row>67</row>
      <rowOff>50800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59269</colOff>
      <row>67</row>
      <rowOff>135467</rowOff>
    </from>
    <to>
      <col>3</col>
      <colOff>1083733</colOff>
      <row>83</row>
      <rowOff>135468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Oliveira Junior" refreshedDate="45160.59938831018" createdVersion="7" refreshedVersion="7" minRefreshableVersion="3" recordCount="17" r:id="rId1">
  <cacheSource type="worksheet">
    <worksheetSource name="Tabela1"/>
  </cacheSource>
  <cacheFields count="17">
    <cacheField name="OBJETIVOS E METAS " uniqueList="1" numFmtId="0" sqlType="0" hierarchy="0" level="0" databaseField="1">
      <sharedItems count="13">
        <s v="Objetivo 1"/>
        <s v="Objetivo 2"/>
        <s v="Objetivo 3"/>
        <s v="Objetivo 4"/>
        <s v="Objetivo 5"/>
        <s v="Objetivo 6"/>
        <s v="Objetivo 7"/>
        <s v="Objetivo 8"/>
        <s v="Objetivo 9"/>
        <s v="Objetivo 10"/>
        <s v="Objetivo 11"/>
        <s v="Objetivo 12"/>
        <s v="Bojetivo 8" u="1"/>
      </sharedItems>
    </cacheField>
    <cacheField name="POLITICA-1" uniqueList="1" numFmtId="0" sqlType="0" hierarchy="0" level="0" databaseField="1">
      <sharedItems count="3" containsBlank="1">
        <s v="FORTE"/>
        <s v="-"/>
        <m u="1"/>
      </sharedItems>
    </cacheField>
    <cacheField name="POLITICA-2" uniqueList="1" numFmtId="0" sqlType="0" hierarchy="0" level="0" databaseField="1">
      <sharedItems count="3" containsBlank="1">
        <s v="-"/>
        <s v="FORTE"/>
        <m u="1"/>
      </sharedItems>
    </cacheField>
    <cacheField name="POLITICA-3" uniqueList="1" numFmtId="0" sqlType="0" hierarchy="0" level="0" databaseField="1">
      <sharedItems count="4" containsBlank="1">
        <s v="-"/>
        <s v="MODERADA"/>
        <s v="FORTE"/>
        <m u="1"/>
      </sharedItems>
    </cacheField>
    <cacheField name="POLITICA-4" uniqueList="1" numFmtId="0" sqlType="0" hierarchy="0" level="0" databaseField="1">
      <sharedItems count="3" containsBlank="1">
        <s v="-"/>
        <s v="FORTE"/>
        <m u="1"/>
      </sharedItems>
    </cacheField>
    <cacheField name="POLITICA-5" uniqueList="1" numFmtId="0" sqlType="0" hierarchy="0" level="0" databaseField="1">
      <sharedItems count="4" containsBlank="1">
        <s v="-"/>
        <s v="MODERADA"/>
        <s v="FORTE"/>
        <m u="1"/>
      </sharedItems>
    </cacheField>
    <cacheField name="POLITICA-6" uniqueList="1" numFmtId="0" sqlType="0" hierarchy="0" level="0" databaseField="1">
      <sharedItems count="4" containsBlank="1">
        <s v="-"/>
        <s v="MODERADA"/>
        <s v="FORTE"/>
        <m u="1"/>
      </sharedItems>
    </cacheField>
    <cacheField name="POLITICA-7" uniqueList="1" numFmtId="0" sqlType="0" hierarchy="0" level="0" databaseField="1">
      <sharedItems count="4" containsBlank="1">
        <s v="-"/>
        <s v="MODERADA"/>
        <s v="FORTE"/>
        <m u="1"/>
      </sharedItems>
    </cacheField>
    <cacheField name="POLITICA-8" uniqueList="1" numFmtId="0" sqlType="0" hierarchy="0" level="0" databaseField="1">
      <sharedItems count="2">
        <s v="-"/>
        <s v="FORTE"/>
      </sharedItems>
    </cacheField>
    <cacheField name="AÇÃO" uniqueList="1" numFmtId="0" sqlType="0" hierarchy="0" level="0" databaseField="1">
      <sharedItems count="15">
        <s v="Providenciar cobertura do Deck Bar"/>
        <s v="Analisar e implementar planos de ação para sugestões pertinentes, fornecidas pelos clientes das avaliações"/>
        <s v="Identificar e organizar catálogo mensal de ações e eventos culturais que estejam sendo realizados na Região Metropolitana de Natal"/>
        <s v="Realizar evento de gastronomia envolvendo os alunos da escola"/>
        <s v="Implementar divulgação dos eventos nos murais de comunicação interna"/>
        <s v="Veicular açoes de divulgação do parque das donas na TV"/>
        <s v="Divulgar as ações voluntárias identificadas aos colaboradores e implementar registros de suas participações"/>
        <s v="Identificar programas de saúde das comunidades locais que possam ser apoiados pelo Hotel e realizar o apoio como apropriado"/>
        <s v="Cumprir plano de ação previsto para atendimento à Portaria Interministerial MTur/MMFDH 272, de 26/08/2019"/>
        <s v="Aplicar lista de Presença para monitorar a quantidade de Alunos recebidos no hotel "/>
        <s v="Cumprir os diversos planos existente no sistema"/>
        <s v="Comprir as açoes previstas no PGRS"/>
        <s v="Implementar medição de consumo de combustível para o veículo do Hotel"/>
        <s v="Otimizar o planejamento de compras para redução no consumo de combustível"/>
        <s v="Implementar mecanismo para informar aos clientes o comprometimento do Hotel com a economia de energia e encorajar o seu envolvimento_x000a_mediante campanhas de economia dirigidas aos clientes e aos colaboradores"/>
      </sharedItems>
    </cacheField>
    <cacheField name="DATA PREVISTA" uniqueList="1" numFmtId="164" sqlType="0" hierarchy="0" level="0" databaseField="1">
      <sharedItems count="7" containsDate="1" containsNonDate="0" containsSemiMixedTypes="0" containsString="0" minDate="2022-12-30T00:00:00" maxDate="2024-01-01T00:00:00">
        <d v="2023-10-30T00:00:00"/>
        <d v="2023-12-30T00:00:00"/>
        <d v="2023-12-31T00:00:00"/>
        <d v="2023-11-30T00:00:00"/>
        <d v="2023-09-30T00:00:00"/>
        <d v="2023-09-15T00:00:00"/>
        <d v="2022-12-30T00:00:00" u="1"/>
      </sharedItems>
    </cacheField>
    <cacheField name="RESPONSAVEL" uniqueList="1" numFmtId="0" sqlType="0" hierarchy="0" level="0" databaseField="1">
      <sharedItems count="8">
        <s v="Celso"/>
        <s v="Celso/Waldecio"/>
        <s v="Leo"/>
        <s v="Ailton"/>
        <s v="Ailton/Sara"/>
        <s v="Todos "/>
        <s v="Isaac"/>
        <s v="Ailton/Leo"/>
      </sharedItems>
    </cacheField>
    <cacheField name="DATA REALIZADO" uniqueList="1" numFmtId="164" sqlType="0" hierarchy="0" level="0" databaseField="1">
      <sharedItems count="2" containsBlank="1" containsDate="1" containsNonDate="0" containsString="0" minDate="2023-08-22T00:00:00" maxDate="2023-08-23T00:00:00">
        <m/>
        <d v="2023-08-22T00:00:00" u="1"/>
      </sharedItems>
    </cacheField>
    <cacheField name="STATUS" uniqueList="1" numFmtId="0" sqlType="0" hierarchy="0" level="0" databaseField="1">
      <sharedItems count="3">
        <s v="Em andamento"/>
        <s v="Em atraso" u="1"/>
        <s v="Finalizada" u="1"/>
      </sharedItems>
    </cacheField>
    <cacheField name="AVALIAÇÃO DA EFICÁCIA DA AÇÃO" uniqueList="1" numFmtId="0" sqlType="0" hierarchy="0" level="0" databaseField="1">
      <sharedItems count="2" containsBlank="1">
        <m/>
        <s v="EFICAZ"/>
      </sharedItems>
    </cacheField>
    <cacheField name="OBSERVAÇÃO" uniqueList="1" numFmtId="0" sqlType="0" hierarchy="0" level="0" databaseField="1">
      <sharedItems count="16" longText="1">
        <s v="Em processo para contratação da empresa que vai execultar o serviço"/>
        <s v="Realização feita através dos registro de gestão de mudança"/>
        <s v="Murais nos ambientes do hotel / Divulgação no instagram do Hotel"/>
        <s v="• _x0009_Realizado Noite Potiguar no dia -07-06-2023_x000a_• _x0009_Realizado Noite sabores do mediterrâneo – 04-07-2023"/>
        <s v="Divulgação sendo feita nos Murais nos ambientes do hotel"/>
        <s v="Fixação da TV / Divulgação no instagram do Hotel"/>
        <s v="Ação Continua, devulgação fixada na TV / Divulgado da Semana do Meio Embiente no Parque"/>
        <s v="• _x0009_Venda de produtos da lojinha de artesanato pela recepção._x000a_• _x0009_Ação pascoa mais feliz , arrecadação de chocolate para doação na comunidade -em Abril/2023"/>
        <s v="•_x0009_ Açao de corte de cabelo e beleza (Carreta açao social) - (Ações a ser realizada pelo SESC e SENAC)_x000a_•_x0009_ Divulgação no carrinho de bagarem e nos display dos quartos"/>
        <s v="•_x0009_ AÇÃO CONTINUA_x000a_•_x0009_ Realização de Treinamento sobre exploração sexual "/>
        <s v="Em execução"/>
        <s v="• _x0009_Ação continua_x000a_• _x0009_Realização de Auditoria interna para verificar se o Sistema de Gestão da Sustentabilidade da organização está conforme com os requisitos da organização,_x000a_com os requisitos da norma ABNT NBR ISO 21401:2020 e se está implementado e mantido eficazmente._x000a_• _x0009_Realização da Auditoria externa "/>
        <s v="Sendo realizado conforme revisão"/>
        <s v="FEITO MONITORAMENTO POR MEIO DE PLANILHA"/>
        <s v="AÇÃO FEITA DIARIAMENTO PELO SETOR DE COMPRAS"/>
        <s v="Ação no setor de Comunicação para produção do material"/>
      </sharedItems>
    </cacheField>
    <cacheField name="DATA-OBS" uniqueList="1" numFmtId="164" sqlType="0" hierarchy="0" level="0" databaseField="1">
      <sharedItems count="0" containsBlank="1" containsDate="1" containsNonDate="0" containsString="0" minDate="2023-04-20T00:00:00" maxDate="2023-07-31T00:00:00"/>
    </cacheField>
  </cacheFields>
</pivotCacheDefinition>
</file>

<file path=xl/pivotCache/pivotCacheRecords1.xml><?xml version="1.0" encoding="utf-8"?>
<pivotCacheRecords xmlns="http://schemas.openxmlformats.org/spreadsheetml/2006/main" count="17">
  <r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1"/>
    <x v="1"/>
    <x v="1"/>
    <x v="0"/>
    <x v="0"/>
    <x v="0"/>
    <x v="1"/>
    <m/>
  </r>
  <r>
    <x v="0"/>
    <x v="0"/>
    <x v="0"/>
    <x v="0"/>
    <x v="0"/>
    <x v="0"/>
    <x v="0"/>
    <x v="0"/>
    <x v="0"/>
    <x v="2"/>
    <x v="1"/>
    <x v="2"/>
    <x v="0"/>
    <x v="0"/>
    <x v="0"/>
    <x v="2"/>
    <m/>
  </r>
  <r>
    <x v="1"/>
    <x v="1"/>
    <x v="0"/>
    <x v="0"/>
    <x v="1"/>
    <x v="1"/>
    <x v="0"/>
    <x v="0"/>
    <x v="0"/>
    <x v="3"/>
    <x v="2"/>
    <x v="1"/>
    <x v="0"/>
    <x v="0"/>
    <x v="0"/>
    <x v="3"/>
    <m/>
  </r>
  <r>
    <x v="2"/>
    <x v="1"/>
    <x v="0"/>
    <x v="0"/>
    <x v="1"/>
    <x v="1"/>
    <x v="0"/>
    <x v="1"/>
    <x v="0"/>
    <x v="4"/>
    <x v="1"/>
    <x v="2"/>
    <x v="0"/>
    <x v="0"/>
    <x v="0"/>
    <x v="4"/>
    <m/>
  </r>
  <r>
    <x v="3"/>
    <x v="1"/>
    <x v="0"/>
    <x v="0"/>
    <x v="1"/>
    <x v="1"/>
    <x v="0"/>
    <x v="1"/>
    <x v="0"/>
    <x v="5"/>
    <x v="1"/>
    <x v="2"/>
    <x v="0"/>
    <x v="0"/>
    <x v="0"/>
    <x v="5"/>
    <m/>
  </r>
  <r>
    <x v="4"/>
    <x v="1"/>
    <x v="0"/>
    <x v="0"/>
    <x v="0"/>
    <x v="2"/>
    <x v="0"/>
    <x v="0"/>
    <x v="0"/>
    <x v="5"/>
    <x v="1"/>
    <x v="2"/>
    <x v="0"/>
    <x v="0"/>
    <x v="0"/>
    <x v="6"/>
    <d v="2023-06-10T00:00:00"/>
  </r>
  <r>
    <x v="5"/>
    <x v="1"/>
    <x v="0"/>
    <x v="0"/>
    <x v="0"/>
    <x v="2"/>
    <x v="1"/>
    <x v="1"/>
    <x v="0"/>
    <x v="6"/>
    <x v="1"/>
    <x v="3"/>
    <x v="0"/>
    <x v="0"/>
    <x v="1"/>
    <x v="7"/>
    <d v="2023-04-20T00:00:00"/>
  </r>
  <r>
    <x v="5"/>
    <x v="1"/>
    <x v="0"/>
    <x v="0"/>
    <x v="0"/>
    <x v="2"/>
    <x v="1"/>
    <x v="1"/>
    <x v="0"/>
    <x v="7"/>
    <x v="3"/>
    <x v="0"/>
    <x v="0"/>
    <x v="0"/>
    <x v="0"/>
    <x v="8"/>
    <m/>
  </r>
  <r>
    <x v="6"/>
    <x v="1"/>
    <x v="0"/>
    <x v="1"/>
    <x v="0"/>
    <x v="2"/>
    <x v="2"/>
    <x v="0"/>
    <x v="0"/>
    <x v="8"/>
    <x v="2"/>
    <x v="4"/>
    <x v="0"/>
    <x v="0"/>
    <x v="0"/>
    <x v="9"/>
    <d v="2023-07-30T00:00:00"/>
  </r>
  <r>
    <x v="7"/>
    <x v="1"/>
    <x v="0"/>
    <x v="0"/>
    <x v="0"/>
    <x v="0"/>
    <x v="0"/>
    <x v="2"/>
    <x v="0"/>
    <x v="9"/>
    <x v="2"/>
    <x v="3"/>
    <x v="0"/>
    <x v="0"/>
    <x v="0"/>
    <x v="10"/>
    <m/>
  </r>
  <r>
    <x v="8"/>
    <x v="0"/>
    <x v="1"/>
    <x v="2"/>
    <x v="1"/>
    <x v="2"/>
    <x v="2"/>
    <x v="2"/>
    <x v="1"/>
    <x v="10"/>
    <x v="2"/>
    <x v="5"/>
    <x v="0"/>
    <x v="0"/>
    <x v="0"/>
    <x v="11"/>
    <m/>
  </r>
  <r>
    <x v="9"/>
    <x v="1"/>
    <x v="0"/>
    <x v="0"/>
    <x v="0"/>
    <x v="0"/>
    <x v="0"/>
    <x v="0"/>
    <x v="1"/>
    <x v="11"/>
    <x v="4"/>
    <x v="5"/>
    <x v="0"/>
    <x v="0"/>
    <x v="0"/>
    <x v="12"/>
    <m/>
  </r>
  <r>
    <x v="10"/>
    <x v="1"/>
    <x v="0"/>
    <x v="0"/>
    <x v="0"/>
    <x v="0"/>
    <x v="0"/>
    <x v="0"/>
    <x v="1"/>
    <x v="12"/>
    <x v="1"/>
    <x v="3"/>
    <x v="0"/>
    <x v="0"/>
    <x v="0"/>
    <x v="13"/>
    <m/>
  </r>
  <r>
    <x v="10"/>
    <x v="1"/>
    <x v="0"/>
    <x v="0"/>
    <x v="0"/>
    <x v="0"/>
    <x v="0"/>
    <x v="0"/>
    <x v="1"/>
    <x v="13"/>
    <x v="1"/>
    <x v="6"/>
    <x v="0"/>
    <x v="0"/>
    <x v="0"/>
    <x v="14"/>
    <m/>
  </r>
  <r>
    <x v="10"/>
    <x v="1"/>
    <x v="0"/>
    <x v="0"/>
    <x v="0"/>
    <x v="0"/>
    <x v="0"/>
    <x v="0"/>
    <x v="1"/>
    <x v="14"/>
    <x v="5"/>
    <x v="7"/>
    <x v="0"/>
    <x v="0"/>
    <x v="0"/>
    <x v="15"/>
    <m/>
  </r>
  <r>
    <x v="11"/>
    <x v="1"/>
    <x v="0"/>
    <x v="0"/>
    <x v="0"/>
    <x v="0"/>
    <x v="0"/>
    <x v="0"/>
    <x v="1"/>
    <x v="14"/>
    <x v="5"/>
    <x v="7"/>
    <x v="0"/>
    <x v="0"/>
    <x v="0"/>
    <x v="15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1" cacheId="0" dataOnRows="0" dataCaption="Valores" showError="0" showMissing="1" updatedVersion="7" minRefreshableVersion="5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0" fieldListSortAscending="0" mdxSubqueries="0" applyNumberFormats="0" applyBorderFormats="0" applyFontFormats="0" applyPatternFormats="0" applyAlignmentFormats="0" applyWidthHeightFormats="1" r:id="rId1">
  <location ref="B4:C16" firstHeaderRow="1" firstDataRow="1" firstDataCol="1"/>
  <pivotFields count="17">
    <pivotField axis="axisRow" showDropDowns="1" compact="1" outline="1" subtotalTop="1" dragToRow="1" dragToCol="1" dragToPage="1" dragToData="1" dragOff="1" showAll="0" topAutoShow="1" itemPageCount="10" sortType="descending" defaultSubtotal="0">
      <items count="13">
        <item t="data" sd="1" m="1" x="12"/>
        <item t="data" sd="1" x="0"/>
        <item t="data" sd="1" x="9"/>
        <item t="data" sd="1" x="10"/>
        <item t="data" sd="1" x="11"/>
        <item t="data" sd="1" x="1"/>
        <item t="data" sd="1" x="2"/>
        <item t="data" sd="1" x="3"/>
        <item t="data" sd="1" x="4"/>
        <item t="data" sd="1" x="5"/>
        <item t="data" sd="1" x="6"/>
        <item t="data" sd="1" x="8"/>
        <item t="data" sd="1" x="7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outline="1" subtotalTop="1" dragToRow="1" dragToCol="1" dragToPage="1" dragToData="1" dragOff="1" showAll="0" topAutoShow="1" itemPageCount="10" sortType="manual" defaultSubtotal="0">
      <items count="3">
        <item t="data" sd="1" x="1"/>
        <item t="data" sd="1" x="0"/>
        <item t="data" sd="1" m="1" x="2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3">
        <item t="data" sd="1" x="0"/>
        <item t="data" sd="1" x="1"/>
        <item t="data" sd="1" m="1" x="2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1" x="0"/>
        <item t="data" sd="1" x="2"/>
        <item t="data" sd="1" x="1"/>
        <item t="data" sd="1" m="1" x="3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3">
        <item t="data" sd="1" x="0"/>
        <item t="data" sd="1" x="1"/>
        <item t="data" sd="1" m="1" x="2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1" x="0"/>
        <item t="data" sd="1" x="2"/>
        <item t="data" sd="1" x="1"/>
        <item t="data" sd="1" m="1" x="3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1" x="0"/>
        <item t="data" sd="1" x="2"/>
        <item t="data" sd="1" x="1"/>
        <item t="data" sd="1" m="1" x="3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1" x="0"/>
        <item t="data" sd="1" x="2"/>
        <item t="data" sd="1" x="1"/>
        <item t="data" sd="1" m="1" x="3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>
      <items count="7">
        <item t="data" sd="1" m="1" x="6"/>
        <item t="data" sd="1" x="5"/>
        <item t="data" sd="1" x="4"/>
        <item t="data" sd="1" x="0"/>
        <item t="data" sd="1" x="3"/>
        <item t="data" sd="1" x="1"/>
        <item t="data" sd="1" x="2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8">
        <item t="data" sd="1" x="3"/>
        <item t="data" sd="1" x="7"/>
        <item t="data" sd="1" x="4"/>
        <item t="data" sd="1" x="0"/>
        <item t="data" sd="1" x="1"/>
        <item t="data" sd="1" x="6"/>
        <item t="data" sd="1" x="2"/>
        <item t="data" sd="1" x="5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>
      <items count="3">
        <item t="data" sd="1" x="0"/>
        <item t="data" sd="1" m="1" x="1"/>
        <item t="data" sd="1" m="1" x="2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1"/>
        <item t="data" sd="1" x="0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2">
    <i t="data" r="0" i="0">
      <x v="3"/>
    </i>
    <i t="data" r="0" i="0">
      <x v="1"/>
    </i>
    <i t="data" r="0" i="0">
      <x v="9"/>
    </i>
    <i t="data" r="0" i="0">
      <x v="2"/>
    </i>
    <i t="data" r="0" i="0">
      <x v="10"/>
    </i>
    <i t="data" r="0" i="0">
      <x v="4"/>
    </i>
    <i t="data" r="0" i="0">
      <x v="8"/>
    </i>
    <i t="data" r="0" i="0">
      <x v="5"/>
    </i>
    <i t="data" r="0" i="0">
      <x v="11"/>
    </i>
    <i t="data" r="0" i="0">
      <x v="12"/>
    </i>
    <i t="data" r="0" i="0">
      <x v="7"/>
    </i>
    <i t="data" r="0" i="0">
      <x v="6"/>
    </i>
  </rowItems>
  <colItems count="1">
    <i t="data" r="0" i="0"/>
  </colItems>
  <dataFields count="1">
    <dataField name="Contagem de AÇÃO" fld="9" subtotal="count" showDataAs="normal" baseField="0" baseItem="0"/>
  </dataFields>
  <formats count="11">
    <format action="formatting" dxfId="69">
      <pivotArea type="all" dataOnly="0" outline="0" fieldPosition="0"/>
    </format>
    <format action="formatting" dxfId="68">
      <pivotArea type="normal" dataOnly="1" outline="0" collapsedLevelsAreSubtotals="1" fieldPosition="0"/>
    </format>
    <format action="formatting" dxfId="67">
      <pivotArea field="0" type="button" dataOnly="0" labelOnly="1" outline="0" axis="axisRow" fieldPosition="0"/>
    </format>
    <format action="formatting" dxfId="66">
      <pivotArea type="normal" dataOnly="0" labelOnly="1" outline="1" fieldPosition="0">
        <references count="1">
          <reference field="0"/>
        </references>
      </pivotArea>
    </format>
    <format action="formatting" dxfId="65">
      <pivotArea type="normal" dataOnly="0" labelOnly="1" grandRow="1" outline="0" fieldPosition="0"/>
    </format>
    <format action="formatting" dxfId="64">
      <pivotArea type="normal" dataOnly="0" labelOnly="1" outline="0" axis="axisValues" fieldPosition="0"/>
    </format>
    <format action="formatting" dxfId="63">
      <pivotArea type="all" dataOnly="0" outline="0" fieldPosition="0"/>
    </format>
    <format action="formatting" dxfId="62">
      <pivotArea type="normal" dataOnly="1" outline="0" collapsedLevelsAreSubtotals="1" fieldPosition="0"/>
    </format>
    <format action="formatting" dxfId="61">
      <pivotArea field="0" type="button" dataOnly="0" labelOnly="1" outline="0" axis="axisRow" fieldPosition="0"/>
    </format>
    <format action="formatting" dxfId="60">
      <pivotArea type="normal" dataOnly="0" labelOnly="1" outline="1" fieldPosition="0">
        <references count="1">
          <reference field="0"/>
        </references>
      </pivotArea>
    </format>
    <format action="formatting" dxfId="59">
      <pivotArea type="normal" dataOnly="0" labelOnly="1" outline="0" axis="axisValues" fieldPosition="0"/>
    </format>
  </formats>
  <chartFormats count="1">
    <chartFormat chart="9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ela dinâmica2" cacheId="0" dataOnRows="0" dataCaption="Valores" showError="0" showMissing="1" updatedVersion="7" minRefreshableVersion="5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5" fieldListSortAscending="0" mdxSubqueries="0" applyNumberFormats="0" applyBorderFormats="0" applyFontFormats="0" applyPatternFormats="0" applyAlignmentFormats="0" applyWidthHeightFormats="1" r:id="rId1">
  <location ref="E4:F5" firstHeaderRow="1" firstDataRow="1" firstDataCol="1"/>
  <pivotFields count="17">
    <pivotField showDropDowns="1" compact="1" outline="1" subtotalTop="1" dragToRow="1" dragToCol="1" dragToPage="1" dragToData="1" dragOff="1" showAll="0" topAutoShow="1" itemPageCount="10" sortType="manual" defaultSubtotal="1">
      <items count="14">
        <item t="data" sd="1" m="1" x="12"/>
        <item t="data" sd="1" x="0"/>
        <item t="data" sd="1" x="9"/>
        <item t="data" sd="1" x="10"/>
        <item t="data" sd="1" x="11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8">
        <item t="data" sd="1" m="1" x="6"/>
        <item t="data" sd="1" x="5"/>
        <item t="data" sd="1" x="4"/>
        <item t="data" sd="1" x="0"/>
        <item t="data" sd="1" x="3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9">
        <item t="data" sd="1" x="3"/>
        <item t="data" sd="1" x="7"/>
        <item t="data" sd="1" x="4"/>
        <item t="data" sd="1" x="0"/>
        <item t="data" sd="1" x="1"/>
        <item t="data" sd="1" x="6"/>
        <item t="data" sd="1" x="2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descending" defaultSubtotal="1">
      <items count="4">
        <item t="data" sd="1" x="0"/>
        <item t="data" sd="1" m="1" x="1"/>
        <item t="data" sd="1" m="1" x="2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3"/>
  </rowFields>
  <rowItems count="1">
    <i t="data" r="0" i="0">
      <x v="0"/>
    </i>
  </rowItems>
  <colItems count="1">
    <i t="data" r="0" i="0"/>
  </colItems>
  <dataFields count="1">
    <dataField name="Contagem de AÇÃO" fld="9" subtotal="count" showDataAs="percentOfTotal" baseField="0" baseItem="0" numFmtId="9"/>
  </dataFields>
  <formats count="13">
    <format action="formatting" dxfId="58">
      <pivotArea type="all" dataOnly="0" outline="0" fieldPosition="0"/>
    </format>
    <format action="formatting" dxfId="57">
      <pivotArea type="normal" dataOnly="1" outline="0" collapsedLevelsAreSubtotals="1" fieldPosition="0"/>
    </format>
    <format action="formatting" dxfId="56">
      <pivotArea field="13" type="button" dataOnly="0" labelOnly="1" outline="0" axis="axisRow" fieldPosition="0"/>
    </format>
    <format action="formatting" dxfId="55">
      <pivotArea type="normal" dataOnly="0" labelOnly="1" outline="1" fieldPosition="0">
        <references count="1">
          <reference field="13"/>
        </references>
      </pivotArea>
    </format>
    <format action="formatting" dxfId="54">
      <pivotArea type="normal" dataOnly="0" labelOnly="1" grandRow="1" outline="0" fieldPosition="0"/>
    </format>
    <format action="formatting" dxfId="53">
      <pivotArea type="normal" dataOnly="0" labelOnly="1" outline="0" axis="axisValues" fieldPosition="0"/>
    </format>
    <format action="formatting" dxfId="52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collapsedLevelsAreSubtotals="1" fieldPosition="0"/>
    </format>
    <format action="formatting" dxfId="50">
      <pivotArea type="all" dataOnly="0" outline="0" fieldPosition="0"/>
    </format>
    <format action="formatting" dxfId="49">
      <pivotArea type="normal" dataOnly="1" outline="0" collapsedLevelsAreSubtotals="1" fieldPosition="0"/>
    </format>
    <format action="formatting" dxfId="48">
      <pivotArea field="13" type="button" dataOnly="0" labelOnly="1" outline="0" axis="axisRow" fieldPosition="0"/>
    </format>
    <format action="formatting" dxfId="47">
      <pivotArea type="normal" dataOnly="0" labelOnly="1" outline="1" fieldPosition="0">
        <references count="1">
          <reference field="13"/>
        </references>
      </pivotArea>
    </format>
    <format action="formatting" dxfId="46">
      <pivotArea type="normal" dataOnly="0" labelOnly="1" outline="0" axis="axisValues" fieldPosition="0"/>
    </format>
  </formats>
  <chartFormats count="10">
    <chartFormat chart="1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2" series="0">
      <pivotArea type="data" dataOnly="1" outline="0" fieldPosition="0">
        <references count="2">
          <reference field="4294967294" selected="0">
            <x v="0"/>
          </reference>
          <reference field="13" selected="0">
            <x v="2"/>
          </reference>
        </references>
      </pivotArea>
    </chartFormat>
    <chartFormat chart="13" format="3" series="0">
      <pivotArea type="data" dataOnly="1" outline="0" fieldPosition="0">
        <references count="2">
          <reference field="4294967294" selected="0">
            <x v="0"/>
          </reference>
          <reference field="13" selected="0">
            <x v="0"/>
          </reference>
        </references>
      </pivotArea>
    </chartFormat>
    <chartFormat chart="13" format="4" series="0">
      <pivotArea type="data" dataOnly="1" outline="0" fieldPosition="0">
        <references count="2">
          <reference field="4294967294" selected="0">
            <x v="0"/>
          </reference>
          <reference field="13" selected="0">
            <x v="1"/>
          </reference>
        </references>
      </pivotArea>
    </chartFormat>
    <chartFormat chart="14" format="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" format="6" series="0">
      <pivotArea type="data" dataOnly="1" outline="0" fieldPosition="0">
        <references count="2">
          <reference field="4294967294" selected="0">
            <x v="0"/>
          </reference>
          <reference field="13" selected="0">
            <x v="2"/>
          </reference>
        </references>
      </pivotArea>
    </chartFormat>
    <chartFormat chart="14" format="7" series="0">
      <pivotArea type="data" dataOnly="1" outline="0" fieldPosition="0">
        <references count="2">
          <reference field="4294967294" selected="0">
            <x v="0"/>
          </reference>
          <reference field="13" selected="0">
            <x v="0"/>
          </reference>
        </references>
      </pivotArea>
    </chartFormat>
    <chartFormat chart="14" format="8" series="0">
      <pivotArea type="data" dataOnly="1" outline="0" fieldPosition="0">
        <references count="2">
          <reference field="4294967294" selected="0">
            <x v="0"/>
          </reference>
          <reference field="13" selected="0">
            <x v="1"/>
          </reference>
        </references>
      </pivotArea>
    </chartFormat>
    <chartFormat chart="14" format="9" series="0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ela dinâmica4" cacheId="0" dataOnRows="0" dataCaption="Valores" showError="0" showMissing="1" updatedVersion="7" minRefreshableVersion="5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9" fieldListSortAscending="0" mdxSubqueries="0" applyNumberFormats="0" applyBorderFormats="0" applyFontFormats="0" applyPatternFormats="0" applyAlignmentFormats="0" applyWidthHeightFormats="1" r:id="rId1">
  <location ref="K4:L10" firstHeaderRow="1" firstDataRow="1" firstDataCol="1"/>
  <pivotFields count="17">
    <pivotField showDropDowns="1" compact="1" outline="1" subtotalTop="1" dragToRow="1" dragToCol="1" dragToPage="1" dragToData="1" dragOff="1" showAll="0" topAutoShow="1" itemPageCount="10" sortType="manual" defaultSubtotal="1">
      <items count="14">
        <item t="data" sd="1" m="1" x="12"/>
        <item t="data" sd="1" x="0"/>
        <item t="data" sd="1" x="9"/>
        <item t="data" sd="1" x="10"/>
        <item t="data" sd="1" x="11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numFmtId="164" outline="1" subtotalTop="1" dragToRow="1" dragToCol="1" dragToPage="1" dragToData="1" dragOff="1" showAll="0" topAutoShow="1" itemPageCount="10" sortType="manual" defaultSubtotal="1">
      <items count="8">
        <item t="data" sd="1" m="1" x="6"/>
        <item t="data" sd="1" x="5"/>
        <item t="data" sd="1" x="4"/>
        <item t="data" sd="1" x="0"/>
        <item t="data" sd="1" x="3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descending" defaultSubtotal="1">
      <items count="9">
        <item t="data" sd="1" x="3"/>
        <item t="data" sd="1" x="7"/>
        <item t="data" sd="1" x="4"/>
        <item t="data" sd="1" x="0"/>
        <item t="data" sd="1" x="1"/>
        <item t="data" sd="1" x="6"/>
        <item t="data" sd="1" x="2"/>
        <item t="data" sd="1" x="5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descending" defaultSubtotal="1">
      <items count="4">
        <item t="data" sd="1" x="0"/>
        <item t="data" sd="1" m="1" x="1"/>
        <item t="data" sd="1" m="1" x="2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0"/>
  </rowFields>
  <rowItems count="6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</rowItems>
  <colItems count="1">
    <i t="data" r="0" i="0"/>
  </colItems>
  <dataFields count="1">
    <dataField name="Contagem de AÇÃO" fld="9" subtotal="count" showDataAs="normal" baseField="0" baseItem="0"/>
  </dataFields>
  <formats count="12">
    <format action="formatting" dxfId="45">
      <pivotArea type="all" dataOnly="0" outline="0" fieldPosition="0"/>
    </format>
    <format action="formatting" dxfId="44">
      <pivotArea type="normal" dataOnly="1" outline="0" collapsedLevelsAreSubtotals="1" fieldPosition="0"/>
    </format>
    <format action="formatting" dxfId="43">
      <pivotArea field="13" type="button" dataOnly="0" labelOnly="1" outline="0"/>
    </format>
    <format action="formatting" dxfId="42">
      <pivotArea type="normal" dataOnly="0" labelOnly="1" grandRow="1" outline="0" fieldPosition="0"/>
    </format>
    <format action="formatting" dxfId="41">
      <pivotArea type="normal" dataOnly="0" labelOnly="1" outline="0" axis="axisValues" fieldPosition="0"/>
    </format>
    <format action="formatting" dxfId="40">
      <pivotArea type="normal" dataOnly="1" outline="0" collapsedLevelsAreSubtotals="1" fieldPosition="0"/>
    </format>
    <format action="formatting" dxfId="39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38">
      <pivotArea type="all" dataOnly="0" outline="0" fieldPosition="0"/>
    </format>
    <format action="formatting" dxfId="37">
      <pivotArea type="normal" dataOnly="1" outline="0" collapsedLevelsAreSubtotals="1" fieldPosition="0"/>
    </format>
    <format action="formatting" dxfId="36">
      <pivotArea field="10" type="button" dataOnly="0" labelOnly="1" outline="0" axis="axisRow" fieldPosition="0"/>
    </format>
    <format action="formatting" dxfId="35">
      <pivotArea type="normal" dataOnly="0" labelOnly="1" outline="1" fieldPosition="0">
        <references count="1">
          <reference field="10"/>
        </references>
      </pivotArea>
    </format>
    <format action="formatting" dxfId="34">
      <pivotArea type="normal" dataOnly="0" labelOnly="1" outline="0" axis="axisValues" fieldPosition="0"/>
    </format>
  </formats>
  <chartFormats count="5">
    <chartFormat chart="1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" format="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8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ela dinâmica5" cacheId="0" dataOnRows="0" dataCaption="Valores" showError="0" showMissing="1" updatedVersion="7" minRefreshableVersion="5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9" fieldListSortAscending="0" mdxSubqueries="0" applyNumberFormats="0" applyBorderFormats="0" applyFontFormats="0" applyPatternFormats="0" applyAlignmentFormats="0" applyWidthHeightFormats="1" r:id="rId1">
  <location ref="N6:O6" firstHeaderRow="1" firstDataRow="1" firstDataCol="1" rowPageCount="1" colPageCount="1"/>
  <pivotFields count="17">
    <pivotField showDropDowns="1" compact="1" outline="1" subtotalTop="1" dragToRow="1" dragToCol="1" dragToPage="1" dragToData="1" dragOff="1" showAll="0" topAutoShow="1" itemPageCount="10" sortType="manual" defaultSubtotal="1">
      <items count="14">
        <item t="data" sd="1" m="1" x="12"/>
        <item t="data" sd="1" x="0"/>
        <item t="data" sd="1" x="9"/>
        <item t="data" sd="1" x="10"/>
        <item t="data" sd="1" x="11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8">
        <item t="data" sd="1" m="1" x="6"/>
        <item t="data" sd="1" x="5"/>
        <item t="data" sd="1" x="4"/>
        <item t="data" sd="1" x="0"/>
        <item t="data" sd="1" x="3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descending" defaultSubtotal="1">
      <items count="9">
        <item t="data" sd="1" x="3"/>
        <item t="data" sd="1" x="7"/>
        <item t="data" sd="1" x="4"/>
        <item t="data" sd="1" x="0"/>
        <item t="data" sd="1" x="1"/>
        <item t="data" sd="1" x="6"/>
        <item t="data" sd="1" x="2"/>
        <item t="data" sd="1" x="5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m="1" x="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descending" defaultSubtotal="1">
      <items count="4">
        <item t="data" h="1" sd="1" x="0"/>
        <item t="data" sd="1" m="1" x="1"/>
        <item t="data" sd="1" m="1" x="2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2"/>
  </rowFields>
  <colItems count="1">
    <i t="data" r="0" i="0"/>
  </colItems>
  <pageFields count="1">
    <pageField fld="13" hier="-1"/>
  </pageFields>
  <dataFields count="1">
    <dataField name="Contagem de AÇÃO" fld="9" subtotal="count" showDataAs="normal" baseField="0" baseItem="0"/>
  </dataFields>
  <formats count="12">
    <format action="formatting" dxfId="93">
      <pivotArea type="all" dataOnly="0" outline="0" fieldPosition="0"/>
    </format>
    <format action="formatting" dxfId="92">
      <pivotArea type="normal" dataOnly="1" outline="0" collapsedLevelsAreSubtotals="1" fieldPosition="0"/>
    </format>
    <format action="formatting" dxfId="91">
      <pivotArea field="13" type="button" dataOnly="0" labelOnly="1" outline="0" axis="axisPage" fieldPosition="0"/>
    </format>
    <format action="formatting" dxfId="90">
      <pivotArea type="normal" dataOnly="0" labelOnly="1" grandRow="1" outline="0" fieldPosition="0"/>
    </format>
    <format action="formatting" dxfId="89">
      <pivotArea type="normal" dataOnly="0" labelOnly="1" outline="0" axis="axisValues" fieldPosition="0"/>
    </format>
    <format action="formatting" dxfId="88">
      <pivotArea type="normal" dataOnly="1" outline="0" collapsedLevelsAreSubtotals="1" fieldPosition="0"/>
    </format>
    <format action="formatting" dxfId="87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86">
      <pivotArea type="all" dataOnly="0" outline="0" fieldPosition="0"/>
    </format>
    <format action="formatting" dxfId="85">
      <pivotArea type="normal" dataOnly="1" outline="0" collapsedLevelsAreSubtotals="1" fieldPosition="0"/>
    </format>
    <format action="formatting" dxfId="84">
      <pivotArea field="12" type="button" dataOnly="0" labelOnly="1" outline="0" axis="axisRow" fieldPosition="0"/>
    </format>
    <format action="formatting" dxfId="83">
      <pivotArea type="normal" dataOnly="0" labelOnly="1" outline="1" fieldPosition="0">
        <references count="1">
          <reference field="12">
            <x v="1"/>
          </reference>
        </references>
      </pivotArea>
    </format>
    <format action="formatting" dxfId="82">
      <pivotArea type="normal" dataOnly="0" labelOnly="1" outline="0" axis="axisValues" fieldPosition="0"/>
    </format>
  </formats>
  <chartFormats count="5">
    <chartFormat chart="1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" format="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8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Tabela dinâmica3" cacheId="0" dataOnRows="0" dataCaption="Valores" showError="0" showMissing="1" updatedVersion="7" minRefreshableVersion="5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7" indent="0" showEmptyRow="0" showEmptyCol="0" showHeaders="1" compact="0" outline="0" outlineData="0" compactData="0" published="0" gridDropZones="0" immersive="1" multipleFieldFilters="0" chartFormat="19" fieldListSortAscending="0" mdxSubqueries="0" applyNumberFormats="0" applyBorderFormats="0" applyFontFormats="0" applyPatternFormats="0" applyAlignmentFormats="0" applyWidthHeightFormats="1" r:id="rId1">
  <location ref="H4:I12" firstHeaderRow="1" firstDataRow="1" firstDataCol="1"/>
  <pivotFields count="17">
    <pivotField showDropDowns="1" compact="0" outline="0" subtotalTop="1" dragToRow="1" dragToCol="1" dragToPage="1" dragToData="1" dragOff="1" showAll="0" topAutoShow="1" itemPageCount="10" sortType="manual" defaultSubtotal="1">
      <items count="14">
        <item t="data" sd="1" m="1" x="12"/>
        <item t="data" sd="1" x="0"/>
        <item t="data" sd="1" x="9"/>
        <item t="data" sd="1" x="10"/>
        <item t="data" sd="1" x="11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m="1" x="2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m="1" x="2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m="1" x="2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>
      <items count="8">
        <item t="data" sd="1" m="1" x="6"/>
        <item t="data" sd="1" x="5"/>
        <item t="data" sd="1" x="4"/>
        <item t="data" sd="1" x="0"/>
        <item t="data" sd="1" x="3"/>
        <item t="data" sd="1" x="1"/>
        <item t="data" sd="1" x="2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descending" defaultSubtotal="1">
      <items count="9">
        <item t="data" sd="1" x="5"/>
        <item t="data" sd="1" x="2"/>
        <item t="data" sd="1" x="6"/>
        <item t="data" sd="1" x="1"/>
        <item t="data" sd="1" x="0"/>
        <item t="data" sd="1" x="4"/>
        <item t="data" sd="1" x="7"/>
        <item t="data" sd="1" x="3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descending" defaultSubtotal="1">
      <items count="4">
        <item t="data" sd="1" x="0"/>
        <item t="data" sd="1" m="1" x="1"/>
        <item t="data" sd="1" m="1" x="2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11"/>
  </rowFields>
  <rowItems count="8">
    <i t="data" r="0" i="0">
      <x v="1"/>
    </i>
    <i t="data" r="0" i="0">
      <x v="7"/>
    </i>
    <i t="data" r="0" i="0">
      <x v="4"/>
    </i>
    <i t="data" r="0" i="0">
      <x v="6"/>
    </i>
    <i t="data" r="0" i="0">
      <x v="0"/>
    </i>
    <i t="data" r="0" i="0">
      <x v="3"/>
    </i>
    <i t="data" r="0" i="0">
      <x v="5"/>
    </i>
    <i t="data" r="0" i="0">
      <x v="2"/>
    </i>
  </rowItems>
  <colItems count="1">
    <i t="data" r="0" i="0"/>
  </colItems>
  <dataFields count="1">
    <dataField name="Contagem de AÇÃO" fld="9" subtotal="count" showDataAs="normal" baseField="0" baseItem="0"/>
  </dataFields>
  <formats count="12">
    <format action="formatting" dxfId="81">
      <pivotArea type="all" dataOnly="0" outline="0" fieldPosition="0"/>
    </format>
    <format action="formatting" dxfId="80">
      <pivotArea type="normal" dataOnly="1" outline="0" collapsedLevelsAreSubtotals="1" fieldPosition="0"/>
    </format>
    <format action="formatting" dxfId="79">
      <pivotArea field="13" type="button" dataOnly="0" labelOnly="1" outline="0"/>
    </format>
    <format action="formatting" dxfId="78">
      <pivotArea type="normal" dataOnly="0" labelOnly="1" grandRow="1" outline="0" fieldPosition="0"/>
    </format>
    <format action="formatting" dxfId="77">
      <pivotArea type="normal" dataOnly="0" labelOnly="1" outline="0" axis="axisValues" fieldPosition="0"/>
    </format>
    <format action="formatting" dxfId="76">
      <pivotArea type="normal" dataOnly="1" outline="0" collapsedLevelsAreSubtotals="1" fieldPosition="0"/>
    </format>
    <format action="formatting" dxfId="75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74">
      <pivotArea type="all" dataOnly="0" outline="0" fieldPosition="0"/>
    </format>
    <format action="formatting" dxfId="73">
      <pivotArea type="normal" dataOnly="1" outline="0" collapsedLevelsAreSubtotals="1" fieldPosition="0"/>
    </format>
    <format action="formatting" dxfId="72">
      <pivotArea field="11" type="button" dataOnly="0" labelOnly="1" outline="0" axis="axisRow" fieldPosition="0"/>
    </format>
    <format action="formatting" dxfId="71">
      <pivotArea type="normal" dataOnly="0" labelOnly="1" outline="0" fieldPosition="0">
        <references count="1">
          <reference field="11"/>
        </references>
      </pivotArea>
    </format>
    <format action="formatting" dxfId="70">
      <pivotArea type="normal" dataOnly="0" labelOnly="1" outline="0" axis="axisValues" fieldPosition="0"/>
    </format>
  </formats>
  <chartFormats count="4">
    <chartFormat chart="1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" format="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8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ela dinâmica6" cacheId="0" dataOnRows="0" dataCaption="Valores" showError="0" showMissing="1" updatedVersion="7" minRefreshableVersion="5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0" colGrandTotals="0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5" rowHeaderCaption="PLANOS DE AÇÕES :" fieldListSortAscending="0" mdxSubqueries="0" applyNumberFormats="0" applyBorderFormats="0" applyFontFormats="0" applyPatternFormats="0" applyAlignmentFormats="0" applyWidthHeightFormats="1" r:id="rId1">
  <location ref="C86:C101" firstHeaderRow="1" firstDataRow="1" firstDataCol="1"/>
  <pivotFields count="17">
    <pivotField showDropDowns="1" compact="1" outline="1" subtotalTop="1" dragToRow="1" dragToCol="1" dragToPage="1" dragToData="1" dragOff="1" showAll="0" topAutoShow="1" itemPageCount="10" sortType="manual" defaultSubtotal="1">
      <items count="14">
        <item t="data" sd="1" m="1" x="12"/>
        <item t="data" sd="1" x="0"/>
        <item t="data" sd="1" x="9"/>
        <item t="data" sd="1" x="10"/>
        <item t="data" sd="1" x="11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6">
        <item t="data" sd="1" x="1"/>
        <item t="data" sd="1" x="9"/>
        <item t="data" sd="1" x="11"/>
        <item t="data" sd="1" x="10"/>
        <item t="data" sd="1" x="8"/>
        <item t="data" sd="1" x="6"/>
        <item t="data" sd="1" x="2"/>
        <item t="data" sd="1" x="7"/>
        <item t="data" sd="1" x="4"/>
        <item t="data" sd="1" x="14"/>
        <item t="data" sd="1" x="12"/>
        <item t="data" sd="1" x="13"/>
        <item t="data" sd="1" x="0"/>
        <item t="data" sd="1" x="3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8">
        <item t="data" sd="1" m="1" x="6"/>
        <item t="data" sd="1" x="5"/>
        <item t="data" sd="1" x="4"/>
        <item t="data" sd="1" x="0"/>
        <item t="data" sd="1" x="3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9">
        <item t="data" sd="1" x="3"/>
        <item t="data" sd="1" x="7"/>
        <item t="data" sd="1" x="4"/>
        <item t="data" sd="1" x="0"/>
        <item t="data" sd="1" x="1"/>
        <item t="data" sd="1" x="6"/>
        <item t="data" sd="1" x="2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m="1" x="1"/>
        <item t="data" sd="1" m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9"/>
  </rowFields>
  <rowItems count="1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</rowItems>
  <colItems count="1">
    <i t="data" r="0" i="0"/>
  </colItems>
  <formats count="15">
    <format action="formatting" dxfId="14">
      <pivotArea type="all" dataOnly="0" outline="0" fieldPosition="0"/>
    </format>
    <format action="formatting" dxfId="13">
      <pivotArea type="normal" dataOnly="1" outline="0" collapsedLevelsAreSubtotals="1" fieldPosition="0"/>
    </format>
    <format action="formatting" dxfId="12">
      <pivotArea field="13" type="button" dataOnly="0" labelOnly="1" outline="0"/>
    </format>
    <format action="formatting" dxfId="11">
      <pivotArea type="normal" dataOnly="0" labelOnly="1" grandRow="1" outline="0" fieldPosition="0"/>
    </format>
    <format action="formatting" dxfId="10">
      <pivotArea type="normal" dataOnly="0" labelOnly="1" outline="0" axis="axisValues" fieldPosition="0"/>
    </format>
    <format action="formatting" dxfId="9">
      <pivotArea type="normal" dataOnly="1" outline="0" collapsedLevelsAreSubtotals="1" fieldPosition="0"/>
    </format>
    <format action="formatting" dxfId="8">
      <pivotArea type="all" dataOnly="0" outline="0" fieldPosition="0"/>
    </format>
    <format action="formatting" dxfId="7">
      <pivotArea type="normal" dataOnly="1" outline="0" collapsedLevelsAreSubtotals="1" fieldPosition="0"/>
    </format>
    <format action="formatting" dxfId="6">
      <pivotArea field="13" type="button" dataOnly="0" labelOnly="1" outline="0"/>
    </format>
    <format action="formatting" dxfId="5">
      <pivotArea type="normal" dataOnly="0" labelOnly="1" outline="0" axis="axisValues" fieldPosition="0"/>
    </format>
    <format action="formatting" dxfId="4">
      <pivotArea type="normal" dataOnly="0" labelOnly="1" outline="1" fieldPosition="0">
        <references count="1">
          <reference field="9"/>
        </references>
      </pivotArea>
    </format>
    <format action="formatting" dxfId="3">
      <pivotArea field="9" type="button" dataOnly="0" labelOnly="1" outline="0" axis="axisRow" fieldPosition="0"/>
    </format>
    <format action="formatting" dxfId="2">
      <pivotArea field="9" type="button" dataOnly="0" labelOnly="1" outline="0" axis="axisRow" fieldPosition="0"/>
    </format>
    <format action="formatting" dxfId="1">
      <pivotArea field="9" type="button" dataOnly="0" labelOnly="1" outline="0" axis="axisRow" fieldPosition="0"/>
    </format>
    <format action="formatting" dxfId="0">
      <pivotArea field="9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2" displayName="Tabela2" ref="B2:E155" headerRowCount="1" totalsRowShown="0" headerRowDxfId="99" dataDxfId="98">
  <autoFilter ref="B2:E155"/>
  <tableColumns count="4">
    <tableColumn id="1" name="Date" dataDxfId="97">
      <calculatedColumnFormula>B2+1</calculatedColumnFormula>
    </tableColumn>
    <tableColumn id="2" name="PREV" dataDxfId="96">
      <calculatedColumnFormula>SUMIFS(td_Dados!L:L,td_Dados!K:K,"&lt;="&amp;Tabela2[[#This Row],[Date]])</calculatedColumnFormula>
    </tableColumn>
    <tableColumn id="3" name="REAL" dataDxfId="95">
      <calculatedColumnFormula>SUMIFS(td_Dados!O:O,td_Dados!N:N,"&lt;="&amp;Tabela2[[#This Row],[Date]])</calculatedColumnFormula>
    </tableColumn>
    <tableColumn id="4" name="%" dataDxfId="94">
      <calculatedColumnFormula>IFERROR(D3/C3,0)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ela1" displayName="Tabela1" ref="B2:R19" headerRowCount="1" totalsRowShown="0" headerRowDxfId="33" dataDxfId="32">
  <autoFilter ref="B2:R19"/>
  <tableColumns count="17">
    <tableColumn id="1" name="OBJETIVOS E METAS " dataDxfId="31"/>
    <tableColumn id="11" name="POLITICA-1" dataDxfId="30"/>
    <tableColumn id="18" name="POLITICA-2" dataDxfId="29"/>
    <tableColumn id="17" name="POLITICA-3" dataDxfId="28"/>
    <tableColumn id="16" name="POLITICA-4" dataDxfId="27"/>
    <tableColumn id="15" name="POLITICA-5" dataDxfId="26"/>
    <tableColumn id="14" name="POLITICA-6" dataDxfId="25"/>
    <tableColumn id="19" name="POLITICA-7" dataDxfId="24"/>
    <tableColumn id="13" name="POLITICA-8" dataDxfId="23"/>
    <tableColumn id="2" name="AÇÃO" dataDxfId="22"/>
    <tableColumn id="3" name="DATA PREVISTA" dataDxfId="21"/>
    <tableColumn id="4" name="RESPONSAVEL" dataDxfId="20"/>
    <tableColumn id="5" name="DATA REALIZADO" dataDxfId="19"/>
    <tableColumn id="10" name="STATUS" dataDxfId="18">
      <calculatedColumnFormula>IF(Tabela1[[#This Row],[DATA REALIZADO]]&lt;&gt;"","Finalizada",
IF(TODAY()&lt;Tabela1[[#This Row],[DATA PREVISTA]],"Em andamento",
IF(TODAY()&gt;=Tabela1[[#This Row],[DATA PREVISTA]],"Em atraso",)))</calculatedColumnFormula>
    </tableColumn>
    <tableColumn id="7" name="AVALIAÇÃO DA EFICÁCIA DA AÇÃO" dataDxfId="17"/>
    <tableColumn id="8" name="OBSERVAÇÃO" dataDxfId="16"/>
    <tableColumn id="9" name="DATA-OBS" dataDxfId="15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Relationship Type="http://schemas.openxmlformats.org/officeDocument/2006/relationships/pivotTable" Target="/xl/pivotTables/pivotTable3.xml" Id="rId3" /><Relationship Type="http://schemas.openxmlformats.org/officeDocument/2006/relationships/pivotTable" Target="/xl/pivotTables/pivotTable4.xml" Id="rId4" /><Relationship Type="http://schemas.openxmlformats.org/officeDocument/2006/relationships/pivotTable" Target="/xl/pivotTables/pivotTable5.xml" Id="rId5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6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E181"/>
  <sheetViews>
    <sheetView topLeftCell="A2" workbookViewId="0">
      <selection activeCell="C3" sqref="C3"/>
    </sheetView>
  </sheetViews>
  <sheetFormatPr baseColWidth="8" defaultRowHeight="13.8"/>
  <cols>
    <col width="2.109375" customWidth="1" style="1" min="1" max="1"/>
    <col width="8.88671875" customWidth="1" style="1" min="2" max="16384"/>
  </cols>
  <sheetData>
    <row r="2" ht="14.4" customHeight="1">
      <c r="B2" s="19" t="inlineStr">
        <is>
          <t>Date</t>
        </is>
      </c>
      <c r="C2" s="19" t="inlineStr">
        <is>
          <t>PREV</t>
        </is>
      </c>
      <c r="D2" s="20" t="inlineStr">
        <is>
          <t>REAL</t>
        </is>
      </c>
      <c r="E2" s="21" t="inlineStr">
        <is>
          <t>%</t>
        </is>
      </c>
    </row>
    <row r="3">
      <c r="B3" s="24" t="n">
        <v>45139</v>
      </c>
      <c r="C3" s="25">
        <f>SUMIFS(td_Dados!L:L,td_Dados!K:K,"&lt;="&amp;Tabela2[[#This Row],[Date]])</f>
        <v/>
      </c>
      <c r="D3" s="22">
        <f>SUMIFS(td_Dados!O:O,td_Dados!N:N,"&lt;="&amp;Tabela2[[#This Row],[Date]])</f>
        <v/>
      </c>
      <c r="E3" s="23">
        <f>IFERROR(D3/C3,0)</f>
        <v/>
      </c>
    </row>
    <row r="4">
      <c r="B4" s="24">
        <f>B3+1</f>
        <v/>
      </c>
      <c r="C4" s="25">
        <f>SUMIFS(td_Dados!L:L,td_Dados!K:K,"&lt;="&amp;Tabela2[[#This Row],[Date]])</f>
        <v/>
      </c>
      <c r="D4" s="25">
        <f>SUMIFS(td_Dados!O:O,td_Dados!N:N,"&lt;="&amp;Tabela2[[#This Row],[Date]])</f>
        <v/>
      </c>
      <c r="E4" s="23">
        <f>IFERROR(D4/C4,0)</f>
        <v/>
      </c>
    </row>
    <row r="5">
      <c r="B5" s="24">
        <f>B4+1</f>
        <v/>
      </c>
      <c r="C5" s="25">
        <f>SUMIFS(td_Dados!L:L,td_Dados!K:K,"&lt;="&amp;Tabela2[[#This Row],[Date]])</f>
        <v/>
      </c>
      <c r="D5" s="25">
        <f>SUMIFS(td_Dados!O:O,td_Dados!N:N,"&lt;="&amp;Tabela2[[#This Row],[Date]])</f>
        <v/>
      </c>
      <c r="E5" s="23">
        <f>IFERROR(D5/C5,0)</f>
        <v/>
      </c>
    </row>
    <row r="6">
      <c r="B6" s="24">
        <f>B5+1</f>
        <v/>
      </c>
      <c r="C6" s="25">
        <f>SUMIFS(td_Dados!L:L,td_Dados!K:K,"&lt;="&amp;Tabela2[[#This Row],[Date]])</f>
        <v/>
      </c>
      <c r="D6" s="25">
        <f>SUMIFS(td_Dados!O:O,td_Dados!N:N,"&lt;="&amp;Tabela2[[#This Row],[Date]])</f>
        <v/>
      </c>
      <c r="E6" s="23">
        <f>IFERROR(D6/C6,0)</f>
        <v/>
      </c>
    </row>
    <row r="7">
      <c r="B7" s="24">
        <f>B6+1</f>
        <v/>
      </c>
      <c r="C7" s="25">
        <f>SUMIFS(td_Dados!L:L,td_Dados!K:K,"&lt;="&amp;Tabela2[[#This Row],[Date]])</f>
        <v/>
      </c>
      <c r="D7" s="25">
        <f>SUMIFS(td_Dados!O:O,td_Dados!N:N,"&lt;="&amp;Tabela2[[#This Row],[Date]])</f>
        <v/>
      </c>
      <c r="E7" s="23">
        <f>IFERROR(D7/C7,0)</f>
        <v/>
      </c>
    </row>
    <row r="8">
      <c r="B8" s="24">
        <f>B7+1</f>
        <v/>
      </c>
      <c r="C8" s="25">
        <f>SUMIFS(td_Dados!L:L,td_Dados!K:K,"&lt;="&amp;Tabela2[[#This Row],[Date]])</f>
        <v/>
      </c>
      <c r="D8" s="25">
        <f>SUMIFS(td_Dados!O:O,td_Dados!N:N,"&lt;="&amp;Tabela2[[#This Row],[Date]])</f>
        <v/>
      </c>
      <c r="E8" s="23">
        <f>IFERROR(D8/C8,0)</f>
        <v/>
      </c>
    </row>
    <row r="9">
      <c r="B9" s="24">
        <f>B8+1</f>
        <v/>
      </c>
      <c r="C9" s="25">
        <f>SUMIFS(td_Dados!L:L,td_Dados!K:K,"&lt;="&amp;Tabela2[[#This Row],[Date]])</f>
        <v/>
      </c>
      <c r="D9" s="25">
        <f>SUMIFS(td_Dados!O:O,td_Dados!N:N,"&lt;="&amp;Tabela2[[#This Row],[Date]])</f>
        <v/>
      </c>
      <c r="E9" s="23">
        <f>IFERROR(D9/C9,0)</f>
        <v/>
      </c>
    </row>
    <row r="10">
      <c r="B10" s="24">
        <f>B9+1</f>
        <v/>
      </c>
      <c r="C10" s="25">
        <f>SUMIFS(td_Dados!L:L,td_Dados!K:K,"&lt;="&amp;Tabela2[[#This Row],[Date]])</f>
        <v/>
      </c>
      <c r="D10" s="25">
        <f>SUMIFS(td_Dados!O:O,td_Dados!N:N,"&lt;="&amp;Tabela2[[#This Row],[Date]])</f>
        <v/>
      </c>
      <c r="E10" s="23">
        <f>IFERROR(D10/C10,0)</f>
        <v/>
      </c>
    </row>
    <row r="11">
      <c r="B11" s="24">
        <f>B10+1</f>
        <v/>
      </c>
      <c r="C11" s="25">
        <f>SUMIFS(td_Dados!L:L,td_Dados!K:K,"&lt;="&amp;Tabela2[[#This Row],[Date]])</f>
        <v/>
      </c>
      <c r="D11" s="25">
        <f>SUMIFS(td_Dados!O:O,td_Dados!N:N,"&lt;="&amp;Tabela2[[#This Row],[Date]])</f>
        <v/>
      </c>
      <c r="E11" s="23">
        <f>IFERROR(D11/C11,0)</f>
        <v/>
      </c>
    </row>
    <row r="12">
      <c r="B12" s="24">
        <f>B11+1</f>
        <v/>
      </c>
      <c r="C12" s="25">
        <f>SUMIFS(td_Dados!L:L,td_Dados!K:K,"&lt;="&amp;Tabela2[[#This Row],[Date]])</f>
        <v/>
      </c>
      <c r="D12" s="25">
        <f>SUMIFS(td_Dados!O:O,td_Dados!N:N,"&lt;="&amp;Tabela2[[#This Row],[Date]])</f>
        <v/>
      </c>
      <c r="E12" s="23">
        <f>IFERROR(D12/C12,0)</f>
        <v/>
      </c>
    </row>
    <row r="13">
      <c r="B13" s="24">
        <f>B12+1</f>
        <v/>
      </c>
      <c r="C13" s="25">
        <f>SUMIFS(td_Dados!L:L,td_Dados!K:K,"&lt;="&amp;Tabela2[[#This Row],[Date]])</f>
        <v/>
      </c>
      <c r="D13" s="25">
        <f>SUMIFS(td_Dados!O:O,td_Dados!N:N,"&lt;="&amp;Tabela2[[#This Row],[Date]])</f>
        <v/>
      </c>
      <c r="E13" s="23">
        <f>IFERROR(D13/C13,0)</f>
        <v/>
      </c>
    </row>
    <row r="14">
      <c r="B14" s="24">
        <f>B13+1</f>
        <v/>
      </c>
      <c r="C14" s="25">
        <f>SUMIFS(td_Dados!L:L,td_Dados!K:K,"&lt;="&amp;Tabela2[[#This Row],[Date]])</f>
        <v/>
      </c>
      <c r="D14" s="25">
        <f>SUMIFS(td_Dados!O:O,td_Dados!N:N,"&lt;="&amp;Tabela2[[#This Row],[Date]])</f>
        <v/>
      </c>
      <c r="E14" s="23">
        <f>IFERROR(D14/C14,0)</f>
        <v/>
      </c>
    </row>
    <row r="15">
      <c r="B15" s="24">
        <f>B14+1</f>
        <v/>
      </c>
      <c r="C15" s="25">
        <f>SUMIFS(td_Dados!L:L,td_Dados!K:K,"&lt;="&amp;Tabela2[[#This Row],[Date]])</f>
        <v/>
      </c>
      <c r="D15" s="25">
        <f>SUMIFS(td_Dados!O:O,td_Dados!N:N,"&lt;="&amp;Tabela2[[#This Row],[Date]])</f>
        <v/>
      </c>
      <c r="E15" s="23">
        <f>IFERROR(D15/C15,0)</f>
        <v/>
      </c>
    </row>
    <row r="16">
      <c r="B16" s="24">
        <f>B15+1</f>
        <v/>
      </c>
      <c r="C16" s="25">
        <f>SUMIFS(td_Dados!L:L,td_Dados!K:K,"&lt;="&amp;Tabela2[[#This Row],[Date]])</f>
        <v/>
      </c>
      <c r="D16" s="25">
        <f>SUMIFS(td_Dados!O:O,td_Dados!N:N,"&lt;="&amp;Tabela2[[#This Row],[Date]])</f>
        <v/>
      </c>
      <c r="E16" s="23">
        <f>IFERROR(D16/C16,0)</f>
        <v/>
      </c>
    </row>
    <row r="17">
      <c r="B17" s="24">
        <f>B16+1</f>
        <v/>
      </c>
      <c r="C17" s="25">
        <f>SUMIFS(td_Dados!L:L,td_Dados!K:K,"&lt;="&amp;Tabela2[[#This Row],[Date]])</f>
        <v/>
      </c>
      <c r="D17" s="25">
        <f>SUMIFS(td_Dados!O:O,td_Dados!N:N,"&lt;="&amp;Tabela2[[#This Row],[Date]])</f>
        <v/>
      </c>
      <c r="E17" s="23">
        <f>IFERROR(D17/C17,0)</f>
        <v/>
      </c>
    </row>
    <row r="18">
      <c r="B18" s="24">
        <f>B17+1</f>
        <v/>
      </c>
      <c r="C18" s="25">
        <f>SUMIFS(td_Dados!L:L,td_Dados!K:K,"&lt;="&amp;Tabela2[[#This Row],[Date]])</f>
        <v/>
      </c>
      <c r="D18" s="25">
        <f>SUMIFS(td_Dados!O:O,td_Dados!N:N,"&lt;="&amp;Tabela2[[#This Row],[Date]])</f>
        <v/>
      </c>
      <c r="E18" s="23">
        <f>IFERROR(D18/C18,0)</f>
        <v/>
      </c>
    </row>
    <row r="19">
      <c r="B19" s="24">
        <f>B18+1</f>
        <v/>
      </c>
      <c r="C19" s="25">
        <f>SUMIFS(td_Dados!L:L,td_Dados!K:K,"&lt;="&amp;Tabela2[[#This Row],[Date]])</f>
        <v/>
      </c>
      <c r="D19" s="25">
        <f>SUMIFS(td_Dados!O:O,td_Dados!N:N,"&lt;="&amp;Tabela2[[#This Row],[Date]])</f>
        <v/>
      </c>
      <c r="E19" s="23">
        <f>IFERROR(D19/C19,0)</f>
        <v/>
      </c>
    </row>
    <row r="20">
      <c r="B20" s="24">
        <f>B19+1</f>
        <v/>
      </c>
      <c r="C20" s="25">
        <f>SUMIFS(td_Dados!L:L,td_Dados!K:K,"&lt;="&amp;Tabela2[[#This Row],[Date]])</f>
        <v/>
      </c>
      <c r="D20" s="25">
        <f>SUMIFS(td_Dados!O:O,td_Dados!N:N,"&lt;="&amp;Tabela2[[#This Row],[Date]])</f>
        <v/>
      </c>
      <c r="E20" s="23">
        <f>IFERROR(D20/C20,0)</f>
        <v/>
      </c>
    </row>
    <row r="21">
      <c r="B21" s="24">
        <f>B20+1</f>
        <v/>
      </c>
      <c r="C21" s="25">
        <f>SUMIFS(td_Dados!L:L,td_Dados!K:K,"&lt;="&amp;Tabela2[[#This Row],[Date]])</f>
        <v/>
      </c>
      <c r="D21" s="25">
        <f>SUMIFS(td_Dados!O:O,td_Dados!N:N,"&lt;="&amp;Tabela2[[#This Row],[Date]])</f>
        <v/>
      </c>
      <c r="E21" s="23">
        <f>IFERROR(D21/C21,0)</f>
        <v/>
      </c>
    </row>
    <row r="22">
      <c r="B22" s="24">
        <f>B21+1</f>
        <v/>
      </c>
      <c r="C22" s="25">
        <f>SUMIFS(td_Dados!L:L,td_Dados!K:K,"&lt;="&amp;Tabela2[[#This Row],[Date]])</f>
        <v/>
      </c>
      <c r="D22" s="25">
        <f>SUMIFS(td_Dados!O:O,td_Dados!N:N,"&lt;="&amp;Tabela2[[#This Row],[Date]])</f>
        <v/>
      </c>
      <c r="E22" s="23">
        <f>IFERROR(D22/C22,0)</f>
        <v/>
      </c>
    </row>
    <row r="23">
      <c r="B23" s="24">
        <f>B22+1</f>
        <v/>
      </c>
      <c r="C23" s="25">
        <f>SUMIFS(td_Dados!L:L,td_Dados!K:K,"&lt;="&amp;Tabela2[[#This Row],[Date]])</f>
        <v/>
      </c>
      <c r="D23" s="25">
        <f>SUMIFS(td_Dados!O:O,td_Dados!N:N,"&lt;="&amp;Tabela2[[#This Row],[Date]])</f>
        <v/>
      </c>
      <c r="E23" s="23">
        <f>IFERROR(D23/C23,0)</f>
        <v/>
      </c>
    </row>
    <row r="24">
      <c r="B24" s="24">
        <f>B23+1</f>
        <v/>
      </c>
      <c r="C24" s="25">
        <f>SUMIFS(td_Dados!L:L,td_Dados!K:K,"&lt;="&amp;Tabela2[[#This Row],[Date]])</f>
        <v/>
      </c>
      <c r="D24" s="25">
        <f>SUMIFS(td_Dados!O:O,td_Dados!N:N,"&lt;="&amp;Tabela2[[#This Row],[Date]])</f>
        <v/>
      </c>
      <c r="E24" s="23">
        <f>IFERROR(D24/C24,0)</f>
        <v/>
      </c>
    </row>
    <row r="25">
      <c r="B25" s="24">
        <f>B24+1</f>
        <v/>
      </c>
      <c r="C25" s="25">
        <f>SUMIFS(td_Dados!L:L,td_Dados!K:K,"&lt;="&amp;Tabela2[[#This Row],[Date]])</f>
        <v/>
      </c>
      <c r="D25" s="25">
        <f>SUMIFS(td_Dados!O:O,td_Dados!N:N,"&lt;="&amp;Tabela2[[#This Row],[Date]])</f>
        <v/>
      </c>
      <c r="E25" s="23">
        <f>IFERROR(D25/C25,0)</f>
        <v/>
      </c>
    </row>
    <row r="26">
      <c r="B26" s="24">
        <f>B25+1</f>
        <v/>
      </c>
      <c r="C26" s="25">
        <f>SUMIFS(td_Dados!L:L,td_Dados!K:K,"&lt;="&amp;Tabela2[[#This Row],[Date]])</f>
        <v/>
      </c>
      <c r="D26" s="25">
        <f>SUMIFS(td_Dados!O:O,td_Dados!N:N,"&lt;="&amp;Tabela2[[#This Row],[Date]])</f>
        <v/>
      </c>
      <c r="E26" s="23">
        <f>IFERROR(D26/C26,0)</f>
        <v/>
      </c>
    </row>
    <row r="27">
      <c r="B27" s="24">
        <f>B26+1</f>
        <v/>
      </c>
      <c r="C27" s="25">
        <f>SUMIFS(td_Dados!L:L,td_Dados!K:K,"&lt;="&amp;Tabela2[[#This Row],[Date]])</f>
        <v/>
      </c>
      <c r="D27" s="25">
        <f>SUMIFS(td_Dados!O:O,td_Dados!N:N,"&lt;="&amp;Tabela2[[#This Row],[Date]])</f>
        <v/>
      </c>
      <c r="E27" s="23">
        <f>IFERROR(D27/C27,0)</f>
        <v/>
      </c>
    </row>
    <row r="28">
      <c r="B28" s="24">
        <f>B27+1</f>
        <v/>
      </c>
      <c r="C28" s="25">
        <f>SUMIFS(td_Dados!L:L,td_Dados!K:K,"&lt;="&amp;Tabela2[[#This Row],[Date]])</f>
        <v/>
      </c>
      <c r="D28" s="25">
        <f>SUMIFS(td_Dados!O:O,td_Dados!N:N,"&lt;="&amp;Tabela2[[#This Row],[Date]])</f>
        <v/>
      </c>
      <c r="E28" s="23">
        <f>IFERROR(D28/C28,0)</f>
        <v/>
      </c>
    </row>
    <row r="29">
      <c r="B29" s="24">
        <f>B28+1</f>
        <v/>
      </c>
      <c r="C29" s="25">
        <f>SUMIFS(td_Dados!L:L,td_Dados!K:K,"&lt;="&amp;Tabela2[[#This Row],[Date]])</f>
        <v/>
      </c>
      <c r="D29" s="25">
        <f>SUMIFS(td_Dados!O:O,td_Dados!N:N,"&lt;="&amp;Tabela2[[#This Row],[Date]])</f>
        <v/>
      </c>
      <c r="E29" s="23">
        <f>IFERROR(D29/C29,0)</f>
        <v/>
      </c>
    </row>
    <row r="30">
      <c r="B30" s="24">
        <f>B29+1</f>
        <v/>
      </c>
      <c r="C30" s="25">
        <f>SUMIFS(td_Dados!L:L,td_Dados!K:K,"&lt;="&amp;Tabela2[[#This Row],[Date]])</f>
        <v/>
      </c>
      <c r="D30" s="25">
        <f>SUMIFS(td_Dados!O:O,td_Dados!N:N,"&lt;="&amp;Tabela2[[#This Row],[Date]])</f>
        <v/>
      </c>
      <c r="E30" s="23">
        <f>IFERROR(D30/C30,0)</f>
        <v/>
      </c>
    </row>
    <row r="31">
      <c r="B31" s="24">
        <f>B30+1</f>
        <v/>
      </c>
      <c r="C31" s="25">
        <f>SUMIFS(td_Dados!L:L,td_Dados!K:K,"&lt;="&amp;Tabela2[[#This Row],[Date]])</f>
        <v/>
      </c>
      <c r="D31" s="25">
        <f>SUMIFS(td_Dados!O:O,td_Dados!N:N,"&lt;="&amp;Tabela2[[#This Row],[Date]])</f>
        <v/>
      </c>
      <c r="E31" s="23">
        <f>IFERROR(D31/C31,0)</f>
        <v/>
      </c>
    </row>
    <row r="32">
      <c r="B32" s="24">
        <f>B31+1</f>
        <v/>
      </c>
      <c r="C32" s="25">
        <f>SUMIFS(td_Dados!L:L,td_Dados!K:K,"&lt;="&amp;Tabela2[[#This Row],[Date]])</f>
        <v/>
      </c>
      <c r="D32" s="25">
        <f>SUMIFS(td_Dados!O:O,td_Dados!N:N,"&lt;="&amp;Tabela2[[#This Row],[Date]])</f>
        <v/>
      </c>
      <c r="E32" s="23">
        <f>IFERROR(D32/C32,0)</f>
        <v/>
      </c>
    </row>
    <row r="33">
      <c r="B33" s="24">
        <f>B32+1</f>
        <v/>
      </c>
      <c r="C33" s="25">
        <f>SUMIFS(td_Dados!L:L,td_Dados!K:K,"&lt;="&amp;Tabela2[[#This Row],[Date]])</f>
        <v/>
      </c>
      <c r="D33" s="25">
        <f>SUMIFS(td_Dados!O:O,td_Dados!N:N,"&lt;="&amp;Tabela2[[#This Row],[Date]])</f>
        <v/>
      </c>
      <c r="E33" s="23">
        <f>IFERROR(D33/C33,0)</f>
        <v/>
      </c>
    </row>
    <row r="34">
      <c r="B34" s="24">
        <f>B33+1</f>
        <v/>
      </c>
      <c r="C34" s="25">
        <f>SUMIFS(td_Dados!L:L,td_Dados!K:K,"&lt;="&amp;Tabela2[[#This Row],[Date]])</f>
        <v/>
      </c>
      <c r="D34" s="25">
        <f>SUMIFS(td_Dados!O:O,td_Dados!N:N,"&lt;="&amp;Tabela2[[#This Row],[Date]])</f>
        <v/>
      </c>
      <c r="E34" s="23">
        <f>IFERROR(D34/C34,0)</f>
        <v/>
      </c>
    </row>
    <row r="35">
      <c r="B35" s="24">
        <f>B34+1</f>
        <v/>
      </c>
      <c r="C35" s="25">
        <f>SUMIFS(td_Dados!L:L,td_Dados!K:K,"&lt;="&amp;Tabela2[[#This Row],[Date]])</f>
        <v/>
      </c>
      <c r="D35" s="25">
        <f>SUMIFS(td_Dados!O:O,td_Dados!N:N,"&lt;="&amp;Tabela2[[#This Row],[Date]])</f>
        <v/>
      </c>
      <c r="E35" s="23">
        <f>IFERROR(D35/C35,0)</f>
        <v/>
      </c>
    </row>
    <row r="36">
      <c r="B36" s="24">
        <f>B35+1</f>
        <v/>
      </c>
      <c r="C36" s="25">
        <f>SUMIFS(td_Dados!L:L,td_Dados!K:K,"&lt;="&amp;Tabela2[[#This Row],[Date]])</f>
        <v/>
      </c>
      <c r="D36" s="25">
        <f>SUMIFS(td_Dados!O:O,td_Dados!N:N,"&lt;="&amp;Tabela2[[#This Row],[Date]])</f>
        <v/>
      </c>
      <c r="E36" s="23">
        <f>IFERROR(D36/C36,0)</f>
        <v/>
      </c>
    </row>
    <row r="37">
      <c r="B37" s="24">
        <f>B36+1</f>
        <v/>
      </c>
      <c r="C37" s="25">
        <f>SUMIFS(td_Dados!L:L,td_Dados!K:K,"&lt;="&amp;Tabela2[[#This Row],[Date]])</f>
        <v/>
      </c>
      <c r="D37" s="25">
        <f>SUMIFS(td_Dados!O:O,td_Dados!N:N,"&lt;="&amp;Tabela2[[#This Row],[Date]])</f>
        <v/>
      </c>
      <c r="E37" s="23">
        <f>IFERROR(D37/C37,0)</f>
        <v/>
      </c>
    </row>
    <row r="38">
      <c r="B38" s="24">
        <f>B37+1</f>
        <v/>
      </c>
      <c r="C38" s="25">
        <f>SUMIFS(td_Dados!L:L,td_Dados!K:K,"&lt;="&amp;Tabela2[[#This Row],[Date]])</f>
        <v/>
      </c>
      <c r="D38" s="25">
        <f>SUMIFS(td_Dados!O:O,td_Dados!N:N,"&lt;="&amp;Tabela2[[#This Row],[Date]])</f>
        <v/>
      </c>
      <c r="E38" s="23">
        <f>IFERROR(D38/C38,0)</f>
        <v/>
      </c>
    </row>
    <row r="39">
      <c r="B39" s="24">
        <f>B38+1</f>
        <v/>
      </c>
      <c r="C39" s="25">
        <f>SUMIFS(td_Dados!L:L,td_Dados!K:K,"&lt;="&amp;Tabela2[[#This Row],[Date]])</f>
        <v/>
      </c>
      <c r="D39" s="25">
        <f>SUMIFS(td_Dados!O:O,td_Dados!N:N,"&lt;="&amp;Tabela2[[#This Row],[Date]])</f>
        <v/>
      </c>
      <c r="E39" s="23">
        <f>IFERROR(D39/C39,0)</f>
        <v/>
      </c>
    </row>
    <row r="40">
      <c r="B40" s="24">
        <f>B39+1</f>
        <v/>
      </c>
      <c r="C40" s="25">
        <f>SUMIFS(td_Dados!L:L,td_Dados!K:K,"&lt;="&amp;Tabela2[[#This Row],[Date]])</f>
        <v/>
      </c>
      <c r="D40" s="25">
        <f>SUMIFS(td_Dados!O:O,td_Dados!N:N,"&lt;="&amp;Tabela2[[#This Row],[Date]])</f>
        <v/>
      </c>
      <c r="E40" s="23">
        <f>IFERROR(D40/C40,0)</f>
        <v/>
      </c>
    </row>
    <row r="41">
      <c r="B41" s="24">
        <f>B40+1</f>
        <v/>
      </c>
      <c r="C41" s="25">
        <f>SUMIFS(td_Dados!L:L,td_Dados!K:K,"&lt;="&amp;Tabela2[[#This Row],[Date]])</f>
        <v/>
      </c>
      <c r="D41" s="25">
        <f>SUMIFS(td_Dados!O:O,td_Dados!N:N,"&lt;="&amp;Tabela2[[#This Row],[Date]])</f>
        <v/>
      </c>
      <c r="E41" s="23">
        <f>IFERROR(D41/C41,0)</f>
        <v/>
      </c>
    </row>
    <row r="42">
      <c r="B42" s="24">
        <f>B41+1</f>
        <v/>
      </c>
      <c r="C42" s="25">
        <f>SUMIFS(td_Dados!L:L,td_Dados!K:K,"&lt;="&amp;Tabela2[[#This Row],[Date]])</f>
        <v/>
      </c>
      <c r="D42" s="25">
        <f>SUMIFS(td_Dados!O:O,td_Dados!N:N,"&lt;="&amp;Tabela2[[#This Row],[Date]])</f>
        <v/>
      </c>
      <c r="E42" s="23">
        <f>IFERROR(D42/C42,0)</f>
        <v/>
      </c>
    </row>
    <row r="43">
      <c r="B43" s="24">
        <f>B42+1</f>
        <v/>
      </c>
      <c r="C43" s="25">
        <f>SUMIFS(td_Dados!L:L,td_Dados!K:K,"&lt;="&amp;Tabela2[[#This Row],[Date]])</f>
        <v/>
      </c>
      <c r="D43" s="25">
        <f>SUMIFS(td_Dados!O:O,td_Dados!N:N,"&lt;="&amp;Tabela2[[#This Row],[Date]])</f>
        <v/>
      </c>
      <c r="E43" s="23">
        <f>IFERROR(D43/C43,0)</f>
        <v/>
      </c>
    </row>
    <row r="44">
      <c r="B44" s="24">
        <f>B43+1</f>
        <v/>
      </c>
      <c r="C44" s="25">
        <f>SUMIFS(td_Dados!L:L,td_Dados!K:K,"&lt;="&amp;Tabela2[[#This Row],[Date]])</f>
        <v/>
      </c>
      <c r="D44" s="25">
        <f>SUMIFS(td_Dados!O:O,td_Dados!N:N,"&lt;="&amp;Tabela2[[#This Row],[Date]])</f>
        <v/>
      </c>
      <c r="E44" s="23">
        <f>IFERROR(D44/C44,0)</f>
        <v/>
      </c>
    </row>
    <row r="45">
      <c r="B45" s="24">
        <f>B44+1</f>
        <v/>
      </c>
      <c r="C45" s="25">
        <f>SUMIFS(td_Dados!L:L,td_Dados!K:K,"&lt;="&amp;Tabela2[[#This Row],[Date]])</f>
        <v/>
      </c>
      <c r="D45" s="25">
        <f>SUMIFS(td_Dados!O:O,td_Dados!N:N,"&lt;="&amp;Tabela2[[#This Row],[Date]])</f>
        <v/>
      </c>
      <c r="E45" s="23">
        <f>IFERROR(D45/C45,0)</f>
        <v/>
      </c>
    </row>
    <row r="46">
      <c r="B46" s="24">
        <f>B45+1</f>
        <v/>
      </c>
      <c r="C46" s="25">
        <f>SUMIFS(td_Dados!L:L,td_Dados!K:K,"&lt;="&amp;Tabela2[[#This Row],[Date]])</f>
        <v/>
      </c>
      <c r="D46" s="25">
        <f>SUMIFS(td_Dados!O:O,td_Dados!N:N,"&lt;="&amp;Tabela2[[#This Row],[Date]])</f>
        <v/>
      </c>
      <c r="E46" s="23">
        <f>IFERROR(D46/C46,0)</f>
        <v/>
      </c>
    </row>
    <row r="47">
      <c r="B47" s="24">
        <f>B46+1</f>
        <v/>
      </c>
      <c r="C47" s="25">
        <f>SUMIFS(td_Dados!L:L,td_Dados!K:K,"&lt;="&amp;Tabela2[[#This Row],[Date]])</f>
        <v/>
      </c>
      <c r="D47" s="25">
        <f>SUMIFS(td_Dados!O:O,td_Dados!N:N,"&lt;="&amp;Tabela2[[#This Row],[Date]])</f>
        <v/>
      </c>
      <c r="E47" s="23">
        <f>IFERROR(D47/C47,0)</f>
        <v/>
      </c>
    </row>
    <row r="48">
      <c r="B48" s="24">
        <f>B47+1</f>
        <v/>
      </c>
      <c r="C48" s="25">
        <f>SUMIFS(td_Dados!L:L,td_Dados!K:K,"&lt;="&amp;Tabela2[[#This Row],[Date]])</f>
        <v/>
      </c>
      <c r="D48" s="25">
        <f>SUMIFS(td_Dados!O:O,td_Dados!N:N,"&lt;="&amp;Tabela2[[#This Row],[Date]])</f>
        <v/>
      </c>
      <c r="E48" s="23">
        <f>IFERROR(D48/C48,0)</f>
        <v/>
      </c>
    </row>
    <row r="49">
      <c r="B49" s="24">
        <f>B48+1</f>
        <v/>
      </c>
      <c r="C49" s="25">
        <f>SUMIFS(td_Dados!L:L,td_Dados!K:K,"&lt;="&amp;Tabela2[[#This Row],[Date]])</f>
        <v/>
      </c>
      <c r="D49" s="25">
        <f>SUMIFS(td_Dados!O:O,td_Dados!N:N,"&lt;="&amp;Tabela2[[#This Row],[Date]])</f>
        <v/>
      </c>
      <c r="E49" s="23">
        <f>IFERROR(D49/C49,0)</f>
        <v/>
      </c>
    </row>
    <row r="50">
      <c r="B50" s="24">
        <f>B49+1</f>
        <v/>
      </c>
      <c r="C50" s="25">
        <f>SUMIFS(td_Dados!L:L,td_Dados!K:K,"&lt;="&amp;Tabela2[[#This Row],[Date]])</f>
        <v/>
      </c>
      <c r="D50" s="25">
        <f>SUMIFS(td_Dados!O:O,td_Dados!N:N,"&lt;="&amp;Tabela2[[#This Row],[Date]])</f>
        <v/>
      </c>
      <c r="E50" s="23">
        <f>IFERROR(D50/C50,0)</f>
        <v/>
      </c>
    </row>
    <row r="51">
      <c r="B51" s="24">
        <f>B50+1</f>
        <v/>
      </c>
      <c r="C51" s="25">
        <f>SUMIFS(td_Dados!L:L,td_Dados!K:K,"&lt;="&amp;Tabela2[[#This Row],[Date]])</f>
        <v/>
      </c>
      <c r="D51" s="25">
        <f>SUMIFS(td_Dados!O:O,td_Dados!N:N,"&lt;="&amp;Tabela2[[#This Row],[Date]])</f>
        <v/>
      </c>
      <c r="E51" s="23">
        <f>IFERROR(D51/C51,0)</f>
        <v/>
      </c>
    </row>
    <row r="52">
      <c r="B52" s="24">
        <f>B51+1</f>
        <v/>
      </c>
      <c r="C52" s="25">
        <f>SUMIFS(td_Dados!L:L,td_Dados!K:K,"&lt;="&amp;Tabela2[[#This Row],[Date]])</f>
        <v/>
      </c>
      <c r="D52" s="25">
        <f>SUMIFS(td_Dados!O:O,td_Dados!N:N,"&lt;="&amp;Tabela2[[#This Row],[Date]])</f>
        <v/>
      </c>
      <c r="E52" s="23">
        <f>IFERROR(D52/C52,0)</f>
        <v/>
      </c>
    </row>
    <row r="53">
      <c r="B53" s="24">
        <f>B52+1</f>
        <v/>
      </c>
      <c r="C53" s="25">
        <f>SUMIFS(td_Dados!L:L,td_Dados!K:K,"&lt;="&amp;Tabela2[[#This Row],[Date]])</f>
        <v/>
      </c>
      <c r="D53" s="25">
        <f>SUMIFS(td_Dados!O:O,td_Dados!N:N,"&lt;="&amp;Tabela2[[#This Row],[Date]])</f>
        <v/>
      </c>
      <c r="E53" s="23">
        <f>IFERROR(D53/C53,0)</f>
        <v/>
      </c>
    </row>
    <row r="54">
      <c r="B54" s="24">
        <f>B53+1</f>
        <v/>
      </c>
      <c r="C54" s="25">
        <f>SUMIFS(td_Dados!L:L,td_Dados!K:K,"&lt;="&amp;Tabela2[[#This Row],[Date]])</f>
        <v/>
      </c>
      <c r="D54" s="25">
        <f>SUMIFS(td_Dados!O:O,td_Dados!N:N,"&lt;="&amp;Tabela2[[#This Row],[Date]])</f>
        <v/>
      </c>
      <c r="E54" s="23">
        <f>IFERROR(D54/C54,0)</f>
        <v/>
      </c>
    </row>
    <row r="55">
      <c r="B55" s="24">
        <f>B54+1</f>
        <v/>
      </c>
      <c r="C55" s="25">
        <f>SUMIFS(td_Dados!L:L,td_Dados!K:K,"&lt;="&amp;Tabela2[[#This Row],[Date]])</f>
        <v/>
      </c>
      <c r="D55" s="25">
        <f>SUMIFS(td_Dados!O:O,td_Dados!N:N,"&lt;="&amp;Tabela2[[#This Row],[Date]])</f>
        <v/>
      </c>
      <c r="E55" s="23">
        <f>IFERROR(D55/C55,0)</f>
        <v/>
      </c>
    </row>
    <row r="56">
      <c r="B56" s="24">
        <f>B55+1</f>
        <v/>
      </c>
      <c r="C56" s="25">
        <f>SUMIFS(td_Dados!L:L,td_Dados!K:K,"&lt;="&amp;Tabela2[[#This Row],[Date]])</f>
        <v/>
      </c>
      <c r="D56" s="25">
        <f>SUMIFS(td_Dados!O:O,td_Dados!N:N,"&lt;="&amp;Tabela2[[#This Row],[Date]])</f>
        <v/>
      </c>
      <c r="E56" s="23">
        <f>IFERROR(D56/C56,0)</f>
        <v/>
      </c>
    </row>
    <row r="57">
      <c r="B57" s="24">
        <f>B56+1</f>
        <v/>
      </c>
      <c r="C57" s="25">
        <f>SUMIFS(td_Dados!L:L,td_Dados!K:K,"&lt;="&amp;Tabela2[[#This Row],[Date]])</f>
        <v/>
      </c>
      <c r="D57" s="25">
        <f>SUMIFS(td_Dados!O:O,td_Dados!N:N,"&lt;="&amp;Tabela2[[#This Row],[Date]])</f>
        <v/>
      </c>
      <c r="E57" s="23">
        <f>IFERROR(D57/C57,0)</f>
        <v/>
      </c>
    </row>
    <row r="58">
      <c r="B58" s="24">
        <f>B57+1</f>
        <v/>
      </c>
      <c r="C58" s="25">
        <f>SUMIFS(td_Dados!L:L,td_Dados!K:K,"&lt;="&amp;Tabela2[[#This Row],[Date]])</f>
        <v/>
      </c>
      <c r="D58" s="25">
        <f>SUMIFS(td_Dados!O:O,td_Dados!N:N,"&lt;="&amp;Tabela2[[#This Row],[Date]])</f>
        <v/>
      </c>
      <c r="E58" s="23">
        <f>IFERROR(D58/C58,0)</f>
        <v/>
      </c>
    </row>
    <row r="59">
      <c r="B59" s="24">
        <f>B58+1</f>
        <v/>
      </c>
      <c r="C59" s="25">
        <f>SUMIFS(td_Dados!L:L,td_Dados!K:K,"&lt;="&amp;Tabela2[[#This Row],[Date]])</f>
        <v/>
      </c>
      <c r="D59" s="25">
        <f>SUMIFS(td_Dados!O:O,td_Dados!N:N,"&lt;="&amp;Tabela2[[#This Row],[Date]])</f>
        <v/>
      </c>
      <c r="E59" s="23">
        <f>IFERROR(D59/C59,0)</f>
        <v/>
      </c>
    </row>
    <row r="60">
      <c r="B60" s="24">
        <f>B59+1</f>
        <v/>
      </c>
      <c r="C60" s="25">
        <f>SUMIFS(td_Dados!L:L,td_Dados!K:K,"&lt;="&amp;Tabela2[[#This Row],[Date]])</f>
        <v/>
      </c>
      <c r="D60" s="25">
        <f>SUMIFS(td_Dados!O:O,td_Dados!N:N,"&lt;="&amp;Tabela2[[#This Row],[Date]])</f>
        <v/>
      </c>
      <c r="E60" s="23">
        <f>IFERROR(D60/C60,0)</f>
        <v/>
      </c>
    </row>
    <row r="61">
      <c r="B61" s="24">
        <f>B60+1</f>
        <v/>
      </c>
      <c r="C61" s="25">
        <f>SUMIFS(td_Dados!L:L,td_Dados!K:K,"&lt;="&amp;Tabela2[[#This Row],[Date]])</f>
        <v/>
      </c>
      <c r="D61" s="25">
        <f>SUMIFS(td_Dados!O:O,td_Dados!N:N,"&lt;="&amp;Tabela2[[#This Row],[Date]])</f>
        <v/>
      </c>
      <c r="E61" s="23">
        <f>IFERROR(D61/C61,0)</f>
        <v/>
      </c>
    </row>
    <row r="62">
      <c r="B62" s="24">
        <f>B61+1</f>
        <v/>
      </c>
      <c r="C62" s="25">
        <f>SUMIFS(td_Dados!L:L,td_Dados!K:K,"&lt;="&amp;Tabela2[[#This Row],[Date]])</f>
        <v/>
      </c>
      <c r="D62" s="25">
        <f>SUMIFS(td_Dados!O:O,td_Dados!N:N,"&lt;="&amp;Tabela2[[#This Row],[Date]])</f>
        <v/>
      </c>
      <c r="E62" s="23">
        <f>IFERROR(D62/C62,0)</f>
        <v/>
      </c>
    </row>
    <row r="63">
      <c r="B63" s="24">
        <f>B62+1</f>
        <v/>
      </c>
      <c r="C63" s="25">
        <f>SUMIFS(td_Dados!L:L,td_Dados!K:K,"&lt;="&amp;Tabela2[[#This Row],[Date]])</f>
        <v/>
      </c>
      <c r="D63" s="25">
        <f>SUMIFS(td_Dados!O:O,td_Dados!N:N,"&lt;="&amp;Tabela2[[#This Row],[Date]])</f>
        <v/>
      </c>
      <c r="E63" s="23">
        <f>IFERROR(D63/C63,0)</f>
        <v/>
      </c>
    </row>
    <row r="64">
      <c r="B64" s="24">
        <f>B63+1</f>
        <v/>
      </c>
      <c r="C64" s="25">
        <f>SUMIFS(td_Dados!L:L,td_Dados!K:K,"&lt;="&amp;Tabela2[[#This Row],[Date]])</f>
        <v/>
      </c>
      <c r="D64" s="25">
        <f>SUMIFS(td_Dados!O:O,td_Dados!N:N,"&lt;="&amp;Tabela2[[#This Row],[Date]])</f>
        <v/>
      </c>
      <c r="E64" s="23">
        <f>IFERROR(D64/C64,0)</f>
        <v/>
      </c>
    </row>
    <row r="65">
      <c r="B65" s="24">
        <f>B64+1</f>
        <v/>
      </c>
      <c r="C65" s="25">
        <f>SUMIFS(td_Dados!L:L,td_Dados!K:K,"&lt;="&amp;Tabela2[[#This Row],[Date]])</f>
        <v/>
      </c>
      <c r="D65" s="25">
        <f>SUMIFS(td_Dados!O:O,td_Dados!N:N,"&lt;="&amp;Tabela2[[#This Row],[Date]])</f>
        <v/>
      </c>
      <c r="E65" s="23">
        <f>IFERROR(D65/C65,0)</f>
        <v/>
      </c>
    </row>
    <row r="66">
      <c r="B66" s="24">
        <f>B65+1</f>
        <v/>
      </c>
      <c r="C66" s="25">
        <f>SUMIFS(td_Dados!L:L,td_Dados!K:K,"&lt;="&amp;Tabela2[[#This Row],[Date]])</f>
        <v/>
      </c>
      <c r="D66" s="25">
        <f>SUMIFS(td_Dados!O:O,td_Dados!N:N,"&lt;="&amp;Tabela2[[#This Row],[Date]])</f>
        <v/>
      </c>
      <c r="E66" s="23">
        <f>IFERROR(D66/C66,0)</f>
        <v/>
      </c>
    </row>
    <row r="67">
      <c r="B67" s="24">
        <f>B66+1</f>
        <v/>
      </c>
      <c r="C67" s="25">
        <f>SUMIFS(td_Dados!L:L,td_Dados!K:K,"&lt;="&amp;Tabela2[[#This Row],[Date]])</f>
        <v/>
      </c>
      <c r="D67" s="25">
        <f>SUMIFS(td_Dados!O:O,td_Dados!N:N,"&lt;="&amp;Tabela2[[#This Row],[Date]])</f>
        <v/>
      </c>
      <c r="E67" s="23">
        <f>IFERROR(D67/C67,0)</f>
        <v/>
      </c>
    </row>
    <row r="68">
      <c r="B68" s="24">
        <f>B67+1</f>
        <v/>
      </c>
      <c r="C68" s="25">
        <f>SUMIFS(td_Dados!L:L,td_Dados!K:K,"&lt;="&amp;Tabela2[[#This Row],[Date]])</f>
        <v/>
      </c>
      <c r="D68" s="25">
        <f>SUMIFS(td_Dados!O:O,td_Dados!N:N,"&lt;="&amp;Tabela2[[#This Row],[Date]])</f>
        <v/>
      </c>
      <c r="E68" s="23">
        <f>IFERROR(D68/C68,0)</f>
        <v/>
      </c>
    </row>
    <row r="69">
      <c r="B69" s="24">
        <f>B68+1</f>
        <v/>
      </c>
      <c r="C69" s="25">
        <f>SUMIFS(td_Dados!L:L,td_Dados!K:K,"&lt;="&amp;Tabela2[[#This Row],[Date]])</f>
        <v/>
      </c>
      <c r="D69" s="25">
        <f>SUMIFS(td_Dados!O:O,td_Dados!N:N,"&lt;="&amp;Tabela2[[#This Row],[Date]])</f>
        <v/>
      </c>
      <c r="E69" s="23">
        <f>IFERROR(D69/C69,0)</f>
        <v/>
      </c>
    </row>
    <row r="70">
      <c r="B70" s="24">
        <f>B69+1</f>
        <v/>
      </c>
      <c r="C70" s="25">
        <f>SUMIFS(td_Dados!L:L,td_Dados!K:K,"&lt;="&amp;Tabela2[[#This Row],[Date]])</f>
        <v/>
      </c>
      <c r="D70" s="25">
        <f>SUMIFS(td_Dados!O:O,td_Dados!N:N,"&lt;="&amp;Tabela2[[#This Row],[Date]])</f>
        <v/>
      </c>
      <c r="E70" s="23">
        <f>IFERROR(D70/C70,0)</f>
        <v/>
      </c>
    </row>
    <row r="71">
      <c r="B71" s="24">
        <f>B70+1</f>
        <v/>
      </c>
      <c r="C71" s="25">
        <f>SUMIFS(td_Dados!L:L,td_Dados!K:K,"&lt;="&amp;Tabela2[[#This Row],[Date]])</f>
        <v/>
      </c>
      <c r="D71" s="25">
        <f>SUMIFS(td_Dados!O:O,td_Dados!N:N,"&lt;="&amp;Tabela2[[#This Row],[Date]])</f>
        <v/>
      </c>
      <c r="E71" s="23">
        <f>IFERROR(D71/C71,0)</f>
        <v/>
      </c>
    </row>
    <row r="72">
      <c r="B72" s="24">
        <f>B71+1</f>
        <v/>
      </c>
      <c r="C72" s="25">
        <f>SUMIFS(td_Dados!L:L,td_Dados!K:K,"&lt;="&amp;Tabela2[[#This Row],[Date]])</f>
        <v/>
      </c>
      <c r="D72" s="25">
        <f>SUMIFS(td_Dados!O:O,td_Dados!N:N,"&lt;="&amp;Tabela2[[#This Row],[Date]])</f>
        <v/>
      </c>
      <c r="E72" s="23">
        <f>IFERROR(D72/C72,0)</f>
        <v/>
      </c>
    </row>
    <row r="73">
      <c r="B73" s="24">
        <f>B72+1</f>
        <v/>
      </c>
      <c r="C73" s="25">
        <f>SUMIFS(td_Dados!L:L,td_Dados!K:K,"&lt;="&amp;Tabela2[[#This Row],[Date]])</f>
        <v/>
      </c>
      <c r="D73" s="25">
        <f>SUMIFS(td_Dados!O:O,td_Dados!N:N,"&lt;="&amp;Tabela2[[#This Row],[Date]])</f>
        <v/>
      </c>
      <c r="E73" s="23">
        <f>IFERROR(D73/C73,0)</f>
        <v/>
      </c>
    </row>
    <row r="74">
      <c r="B74" s="24">
        <f>B73+1</f>
        <v/>
      </c>
      <c r="C74" s="25">
        <f>SUMIFS(td_Dados!L:L,td_Dados!K:K,"&lt;="&amp;Tabela2[[#This Row],[Date]])</f>
        <v/>
      </c>
      <c r="D74" s="25">
        <f>SUMIFS(td_Dados!O:O,td_Dados!N:N,"&lt;="&amp;Tabela2[[#This Row],[Date]])</f>
        <v/>
      </c>
      <c r="E74" s="23">
        <f>IFERROR(D74/C74,0)</f>
        <v/>
      </c>
    </row>
    <row r="75">
      <c r="B75" s="24">
        <f>B74+1</f>
        <v/>
      </c>
      <c r="C75" s="25">
        <f>SUMIFS(td_Dados!L:L,td_Dados!K:K,"&lt;="&amp;Tabela2[[#This Row],[Date]])</f>
        <v/>
      </c>
      <c r="D75" s="25">
        <f>SUMIFS(td_Dados!O:O,td_Dados!N:N,"&lt;="&amp;Tabela2[[#This Row],[Date]])</f>
        <v/>
      </c>
      <c r="E75" s="23">
        <f>IFERROR(D75/C75,0)</f>
        <v/>
      </c>
    </row>
    <row r="76">
      <c r="B76" s="24">
        <f>B75+1</f>
        <v/>
      </c>
      <c r="C76" s="25">
        <f>SUMIFS(td_Dados!L:L,td_Dados!K:K,"&lt;="&amp;Tabela2[[#This Row],[Date]])</f>
        <v/>
      </c>
      <c r="D76" s="25">
        <f>SUMIFS(td_Dados!O:O,td_Dados!N:N,"&lt;="&amp;Tabela2[[#This Row],[Date]])</f>
        <v/>
      </c>
      <c r="E76" s="23">
        <f>IFERROR(D76/C76,0)</f>
        <v/>
      </c>
    </row>
    <row r="77">
      <c r="B77" s="24">
        <f>B76+1</f>
        <v/>
      </c>
      <c r="C77" s="25">
        <f>SUMIFS(td_Dados!L:L,td_Dados!K:K,"&lt;="&amp;Tabela2[[#This Row],[Date]])</f>
        <v/>
      </c>
      <c r="D77" s="25">
        <f>SUMIFS(td_Dados!O:O,td_Dados!N:N,"&lt;="&amp;Tabela2[[#This Row],[Date]])</f>
        <v/>
      </c>
      <c r="E77" s="23">
        <f>IFERROR(D77/C77,0)</f>
        <v/>
      </c>
    </row>
    <row r="78">
      <c r="B78" s="24">
        <f>B77+1</f>
        <v/>
      </c>
      <c r="C78" s="25">
        <f>SUMIFS(td_Dados!L:L,td_Dados!K:K,"&lt;="&amp;Tabela2[[#This Row],[Date]])</f>
        <v/>
      </c>
      <c r="D78" s="25">
        <f>SUMIFS(td_Dados!O:O,td_Dados!N:N,"&lt;="&amp;Tabela2[[#This Row],[Date]])</f>
        <v/>
      </c>
      <c r="E78" s="23">
        <f>IFERROR(D78/C78,0)</f>
        <v/>
      </c>
    </row>
    <row r="79">
      <c r="B79" s="24">
        <f>B78+1</f>
        <v/>
      </c>
      <c r="C79" s="25">
        <f>SUMIFS(td_Dados!L:L,td_Dados!K:K,"&lt;="&amp;Tabela2[[#This Row],[Date]])</f>
        <v/>
      </c>
      <c r="D79" s="25">
        <f>SUMIFS(td_Dados!O:O,td_Dados!N:N,"&lt;="&amp;Tabela2[[#This Row],[Date]])</f>
        <v/>
      </c>
      <c r="E79" s="23">
        <f>IFERROR(D79/C79,0)</f>
        <v/>
      </c>
    </row>
    <row r="80">
      <c r="B80" s="24">
        <f>B79+1</f>
        <v/>
      </c>
      <c r="C80" s="25">
        <f>SUMIFS(td_Dados!L:L,td_Dados!K:K,"&lt;="&amp;Tabela2[[#This Row],[Date]])</f>
        <v/>
      </c>
      <c r="D80" s="25">
        <f>SUMIFS(td_Dados!O:O,td_Dados!N:N,"&lt;="&amp;Tabela2[[#This Row],[Date]])</f>
        <v/>
      </c>
      <c r="E80" s="23">
        <f>IFERROR(D80/C80,0)</f>
        <v/>
      </c>
    </row>
    <row r="81">
      <c r="B81" s="24">
        <f>B80+1</f>
        <v/>
      </c>
      <c r="C81" s="25">
        <f>SUMIFS(td_Dados!L:L,td_Dados!K:K,"&lt;="&amp;Tabela2[[#This Row],[Date]])</f>
        <v/>
      </c>
      <c r="D81" s="25">
        <f>SUMIFS(td_Dados!O:O,td_Dados!N:N,"&lt;="&amp;Tabela2[[#This Row],[Date]])</f>
        <v/>
      </c>
      <c r="E81" s="23">
        <f>IFERROR(D81/C81,0)</f>
        <v/>
      </c>
    </row>
    <row r="82">
      <c r="B82" s="24">
        <f>B81+1</f>
        <v/>
      </c>
      <c r="C82" s="25">
        <f>SUMIFS(td_Dados!L:L,td_Dados!K:K,"&lt;="&amp;Tabela2[[#This Row],[Date]])</f>
        <v/>
      </c>
      <c r="D82" s="25">
        <f>SUMIFS(td_Dados!O:O,td_Dados!N:N,"&lt;="&amp;Tabela2[[#This Row],[Date]])</f>
        <v/>
      </c>
      <c r="E82" s="23">
        <f>IFERROR(D82/C82,0)</f>
        <v/>
      </c>
    </row>
    <row r="83">
      <c r="B83" s="24">
        <f>B82+1</f>
        <v/>
      </c>
      <c r="C83" s="25">
        <f>SUMIFS(td_Dados!L:L,td_Dados!K:K,"&lt;="&amp;Tabela2[[#This Row],[Date]])</f>
        <v/>
      </c>
      <c r="D83" s="25">
        <f>SUMIFS(td_Dados!O:O,td_Dados!N:N,"&lt;="&amp;Tabela2[[#This Row],[Date]])</f>
        <v/>
      </c>
      <c r="E83" s="23">
        <f>IFERROR(D83/C83,0)</f>
        <v/>
      </c>
    </row>
    <row r="84">
      <c r="B84" s="24">
        <f>B83+1</f>
        <v/>
      </c>
      <c r="C84" s="25">
        <f>SUMIFS(td_Dados!L:L,td_Dados!K:K,"&lt;="&amp;Tabela2[[#This Row],[Date]])</f>
        <v/>
      </c>
      <c r="D84" s="25">
        <f>SUMIFS(td_Dados!O:O,td_Dados!N:N,"&lt;="&amp;Tabela2[[#This Row],[Date]])</f>
        <v/>
      </c>
      <c r="E84" s="23">
        <f>IFERROR(D84/C84,0)</f>
        <v/>
      </c>
    </row>
    <row r="85">
      <c r="B85" s="24">
        <f>B84+1</f>
        <v/>
      </c>
      <c r="C85" s="25">
        <f>SUMIFS(td_Dados!L:L,td_Dados!K:K,"&lt;="&amp;Tabela2[[#This Row],[Date]])</f>
        <v/>
      </c>
      <c r="D85" s="25">
        <f>SUMIFS(td_Dados!O:O,td_Dados!N:N,"&lt;="&amp;Tabela2[[#This Row],[Date]])</f>
        <v/>
      </c>
      <c r="E85" s="23">
        <f>IFERROR(D85/C85,0)</f>
        <v/>
      </c>
    </row>
    <row r="86">
      <c r="B86" s="24">
        <f>B85+1</f>
        <v/>
      </c>
      <c r="C86" s="25">
        <f>SUMIFS(td_Dados!L:L,td_Dados!K:K,"&lt;="&amp;Tabela2[[#This Row],[Date]])</f>
        <v/>
      </c>
      <c r="D86" s="25">
        <f>SUMIFS(td_Dados!O:O,td_Dados!N:N,"&lt;="&amp;Tabela2[[#This Row],[Date]])</f>
        <v/>
      </c>
      <c r="E86" s="23">
        <f>IFERROR(D86/C86,0)</f>
        <v/>
      </c>
    </row>
    <row r="87">
      <c r="B87" s="24">
        <f>B86+1</f>
        <v/>
      </c>
      <c r="C87" s="25">
        <f>SUMIFS(td_Dados!L:L,td_Dados!K:K,"&lt;="&amp;Tabela2[[#This Row],[Date]])</f>
        <v/>
      </c>
      <c r="D87" s="25">
        <f>SUMIFS(td_Dados!O:O,td_Dados!N:N,"&lt;="&amp;Tabela2[[#This Row],[Date]])</f>
        <v/>
      </c>
      <c r="E87" s="23">
        <f>IFERROR(D87/C87,0)</f>
        <v/>
      </c>
    </row>
    <row r="88">
      <c r="B88" s="24">
        <f>B87+1</f>
        <v/>
      </c>
      <c r="C88" s="25">
        <f>SUMIFS(td_Dados!L:L,td_Dados!K:K,"&lt;="&amp;Tabela2[[#This Row],[Date]])</f>
        <v/>
      </c>
      <c r="D88" s="25">
        <f>SUMIFS(td_Dados!O:O,td_Dados!N:N,"&lt;="&amp;Tabela2[[#This Row],[Date]])</f>
        <v/>
      </c>
      <c r="E88" s="23">
        <f>IFERROR(D88/C88,0)</f>
        <v/>
      </c>
    </row>
    <row r="89">
      <c r="B89" s="24">
        <f>B88+1</f>
        <v/>
      </c>
      <c r="C89" s="25">
        <f>SUMIFS(td_Dados!L:L,td_Dados!K:K,"&lt;="&amp;Tabela2[[#This Row],[Date]])</f>
        <v/>
      </c>
      <c r="D89" s="25">
        <f>SUMIFS(td_Dados!O:O,td_Dados!N:N,"&lt;="&amp;Tabela2[[#This Row],[Date]])</f>
        <v/>
      </c>
      <c r="E89" s="23">
        <f>IFERROR(D89/C89,0)</f>
        <v/>
      </c>
    </row>
    <row r="90">
      <c r="B90" s="24">
        <f>B89+1</f>
        <v/>
      </c>
      <c r="C90" s="25">
        <f>SUMIFS(td_Dados!L:L,td_Dados!K:K,"&lt;="&amp;Tabela2[[#This Row],[Date]])</f>
        <v/>
      </c>
      <c r="D90" s="25">
        <f>SUMIFS(td_Dados!O:O,td_Dados!N:N,"&lt;="&amp;Tabela2[[#This Row],[Date]])</f>
        <v/>
      </c>
      <c r="E90" s="23">
        <f>IFERROR(D90/C90,0)</f>
        <v/>
      </c>
    </row>
    <row r="91">
      <c r="B91" s="24">
        <f>B90+1</f>
        <v/>
      </c>
      <c r="C91" s="25">
        <f>SUMIFS(td_Dados!L:L,td_Dados!K:K,"&lt;="&amp;Tabela2[[#This Row],[Date]])</f>
        <v/>
      </c>
      <c r="D91" s="25">
        <f>SUMIFS(td_Dados!O:O,td_Dados!N:N,"&lt;="&amp;Tabela2[[#This Row],[Date]])</f>
        <v/>
      </c>
      <c r="E91" s="23">
        <f>IFERROR(D91/C91,0)</f>
        <v/>
      </c>
    </row>
    <row r="92">
      <c r="B92" s="24">
        <f>B91+1</f>
        <v/>
      </c>
      <c r="C92" s="25">
        <f>SUMIFS(td_Dados!L:L,td_Dados!K:K,"&lt;="&amp;Tabela2[[#This Row],[Date]])</f>
        <v/>
      </c>
      <c r="D92" s="25">
        <f>SUMIFS(td_Dados!O:O,td_Dados!N:N,"&lt;="&amp;Tabela2[[#This Row],[Date]])</f>
        <v/>
      </c>
      <c r="E92" s="23">
        <f>IFERROR(D92/C92,0)</f>
        <v/>
      </c>
    </row>
    <row r="93">
      <c r="B93" s="24">
        <f>B92+1</f>
        <v/>
      </c>
      <c r="C93" s="25">
        <f>SUMIFS(td_Dados!L:L,td_Dados!K:K,"&lt;="&amp;Tabela2[[#This Row],[Date]])</f>
        <v/>
      </c>
      <c r="D93" s="25">
        <f>SUMIFS(td_Dados!O:O,td_Dados!N:N,"&lt;="&amp;Tabela2[[#This Row],[Date]])</f>
        <v/>
      </c>
      <c r="E93" s="23">
        <f>IFERROR(D93/C93,0)</f>
        <v/>
      </c>
    </row>
    <row r="94">
      <c r="B94" s="24">
        <f>B93+1</f>
        <v/>
      </c>
      <c r="C94" s="25">
        <f>SUMIFS(td_Dados!L:L,td_Dados!K:K,"&lt;="&amp;Tabela2[[#This Row],[Date]])</f>
        <v/>
      </c>
      <c r="D94" s="25">
        <f>SUMIFS(td_Dados!O:O,td_Dados!N:N,"&lt;="&amp;Tabela2[[#This Row],[Date]])</f>
        <v/>
      </c>
      <c r="E94" s="23">
        <f>IFERROR(D94/C94,0)</f>
        <v/>
      </c>
    </row>
    <row r="95">
      <c r="B95" s="24">
        <f>B94+1</f>
        <v/>
      </c>
      <c r="C95" s="25">
        <f>SUMIFS(td_Dados!L:L,td_Dados!K:K,"&lt;="&amp;Tabela2[[#This Row],[Date]])</f>
        <v/>
      </c>
      <c r="D95" s="25">
        <f>SUMIFS(td_Dados!O:O,td_Dados!N:N,"&lt;="&amp;Tabela2[[#This Row],[Date]])</f>
        <v/>
      </c>
      <c r="E95" s="23">
        <f>IFERROR(D95/C95,0)</f>
        <v/>
      </c>
    </row>
    <row r="96">
      <c r="B96" s="24">
        <f>B95+1</f>
        <v/>
      </c>
      <c r="C96" s="25">
        <f>SUMIFS(td_Dados!L:L,td_Dados!K:K,"&lt;="&amp;Tabela2[[#This Row],[Date]])</f>
        <v/>
      </c>
      <c r="D96" s="25">
        <f>SUMIFS(td_Dados!O:O,td_Dados!N:N,"&lt;="&amp;Tabela2[[#This Row],[Date]])</f>
        <v/>
      </c>
      <c r="E96" s="23">
        <f>IFERROR(D96/C96,0)</f>
        <v/>
      </c>
    </row>
    <row r="97">
      <c r="B97" s="24">
        <f>B96+1</f>
        <v/>
      </c>
      <c r="C97" s="25">
        <f>SUMIFS(td_Dados!L:L,td_Dados!K:K,"&lt;="&amp;Tabela2[[#This Row],[Date]])</f>
        <v/>
      </c>
      <c r="D97" s="25">
        <f>SUMIFS(td_Dados!O:O,td_Dados!N:N,"&lt;="&amp;Tabela2[[#This Row],[Date]])</f>
        <v/>
      </c>
      <c r="E97" s="23">
        <f>IFERROR(D97/C97,0)</f>
        <v/>
      </c>
    </row>
    <row r="98">
      <c r="B98" s="24">
        <f>B97+1</f>
        <v/>
      </c>
      <c r="C98" s="25">
        <f>SUMIFS(td_Dados!L:L,td_Dados!K:K,"&lt;="&amp;Tabela2[[#This Row],[Date]])</f>
        <v/>
      </c>
      <c r="D98" s="25">
        <f>SUMIFS(td_Dados!O:O,td_Dados!N:N,"&lt;="&amp;Tabela2[[#This Row],[Date]])</f>
        <v/>
      </c>
      <c r="E98" s="23">
        <f>IFERROR(D98/C98,0)</f>
        <v/>
      </c>
    </row>
    <row r="99">
      <c r="B99" s="24">
        <f>B98+1</f>
        <v/>
      </c>
      <c r="C99" s="25">
        <f>SUMIFS(td_Dados!L:L,td_Dados!K:K,"&lt;="&amp;Tabela2[[#This Row],[Date]])</f>
        <v/>
      </c>
      <c r="D99" s="25">
        <f>SUMIFS(td_Dados!O:O,td_Dados!N:N,"&lt;="&amp;Tabela2[[#This Row],[Date]])</f>
        <v/>
      </c>
      <c r="E99" s="23">
        <f>IFERROR(D99/C99,0)</f>
        <v/>
      </c>
    </row>
    <row r="100">
      <c r="B100" s="24">
        <f>B99+1</f>
        <v/>
      </c>
      <c r="C100" s="25">
        <f>SUMIFS(td_Dados!L:L,td_Dados!K:K,"&lt;="&amp;Tabela2[[#This Row],[Date]])</f>
        <v/>
      </c>
      <c r="D100" s="25">
        <f>SUMIFS(td_Dados!O:O,td_Dados!N:N,"&lt;="&amp;Tabela2[[#This Row],[Date]])</f>
        <v/>
      </c>
      <c r="E100" s="23">
        <f>IFERROR(D100/C100,0)</f>
        <v/>
      </c>
    </row>
    <row r="101">
      <c r="B101" s="24">
        <f>B100+1</f>
        <v/>
      </c>
      <c r="C101" s="25">
        <f>SUMIFS(td_Dados!L:L,td_Dados!K:K,"&lt;="&amp;Tabela2[[#This Row],[Date]])</f>
        <v/>
      </c>
      <c r="D101" s="25">
        <f>SUMIFS(td_Dados!O:O,td_Dados!N:N,"&lt;="&amp;Tabela2[[#This Row],[Date]])</f>
        <v/>
      </c>
      <c r="E101" s="23">
        <f>IFERROR(D101/C101,0)</f>
        <v/>
      </c>
    </row>
    <row r="102">
      <c r="B102" s="24">
        <f>B101+1</f>
        <v/>
      </c>
      <c r="C102" s="25">
        <f>SUMIFS(td_Dados!L:L,td_Dados!K:K,"&lt;="&amp;Tabela2[[#This Row],[Date]])</f>
        <v/>
      </c>
      <c r="D102" s="25">
        <f>SUMIFS(td_Dados!O:O,td_Dados!N:N,"&lt;="&amp;Tabela2[[#This Row],[Date]])</f>
        <v/>
      </c>
      <c r="E102" s="23">
        <f>IFERROR(D102/C102,0)</f>
        <v/>
      </c>
    </row>
    <row r="103">
      <c r="B103" s="24">
        <f>B102+1</f>
        <v/>
      </c>
      <c r="C103" s="25">
        <f>SUMIFS(td_Dados!L:L,td_Dados!K:K,"&lt;="&amp;Tabela2[[#This Row],[Date]])</f>
        <v/>
      </c>
      <c r="D103" s="25">
        <f>SUMIFS(td_Dados!O:O,td_Dados!N:N,"&lt;="&amp;Tabela2[[#This Row],[Date]])</f>
        <v/>
      </c>
      <c r="E103" s="23">
        <f>IFERROR(D103/C103,0)</f>
        <v/>
      </c>
    </row>
    <row r="104">
      <c r="B104" s="24">
        <f>B103+1</f>
        <v/>
      </c>
      <c r="C104" s="25">
        <f>SUMIFS(td_Dados!L:L,td_Dados!K:K,"&lt;="&amp;Tabela2[[#This Row],[Date]])</f>
        <v/>
      </c>
      <c r="D104" s="25">
        <f>SUMIFS(td_Dados!O:O,td_Dados!N:N,"&lt;="&amp;Tabela2[[#This Row],[Date]])</f>
        <v/>
      </c>
      <c r="E104" s="23">
        <f>IFERROR(D104/C104,0)</f>
        <v/>
      </c>
    </row>
    <row r="105">
      <c r="B105" s="24">
        <f>B104+1</f>
        <v/>
      </c>
      <c r="C105" s="25">
        <f>SUMIFS(td_Dados!L:L,td_Dados!K:K,"&lt;="&amp;Tabela2[[#This Row],[Date]])</f>
        <v/>
      </c>
      <c r="D105" s="25">
        <f>SUMIFS(td_Dados!O:O,td_Dados!N:N,"&lt;="&amp;Tabela2[[#This Row],[Date]])</f>
        <v/>
      </c>
      <c r="E105" s="23">
        <f>IFERROR(D105/C105,0)</f>
        <v/>
      </c>
    </row>
    <row r="106">
      <c r="B106" s="24">
        <f>B105+1</f>
        <v/>
      </c>
      <c r="C106" s="25">
        <f>SUMIFS(td_Dados!L:L,td_Dados!K:K,"&lt;="&amp;Tabela2[[#This Row],[Date]])</f>
        <v/>
      </c>
      <c r="D106" s="25">
        <f>SUMIFS(td_Dados!O:O,td_Dados!N:N,"&lt;="&amp;Tabela2[[#This Row],[Date]])</f>
        <v/>
      </c>
      <c r="E106" s="23">
        <f>IFERROR(D106/C106,0)</f>
        <v/>
      </c>
    </row>
    <row r="107">
      <c r="B107" s="24">
        <f>B106+1</f>
        <v/>
      </c>
      <c r="C107" s="25">
        <f>SUMIFS(td_Dados!L:L,td_Dados!K:K,"&lt;="&amp;Tabela2[[#This Row],[Date]])</f>
        <v/>
      </c>
      <c r="D107" s="25">
        <f>SUMIFS(td_Dados!O:O,td_Dados!N:N,"&lt;="&amp;Tabela2[[#This Row],[Date]])</f>
        <v/>
      </c>
      <c r="E107" s="23">
        <f>IFERROR(D107/C107,0)</f>
        <v/>
      </c>
    </row>
    <row r="108">
      <c r="B108" s="24">
        <f>B107+1</f>
        <v/>
      </c>
      <c r="C108" s="25">
        <f>SUMIFS(td_Dados!L:L,td_Dados!K:K,"&lt;="&amp;Tabela2[[#This Row],[Date]])</f>
        <v/>
      </c>
      <c r="D108" s="25">
        <f>SUMIFS(td_Dados!O:O,td_Dados!N:N,"&lt;="&amp;Tabela2[[#This Row],[Date]])</f>
        <v/>
      </c>
      <c r="E108" s="23">
        <f>IFERROR(D108/C108,0)</f>
        <v/>
      </c>
    </row>
    <row r="109">
      <c r="B109" s="24">
        <f>B108+1</f>
        <v/>
      </c>
      <c r="C109" s="25">
        <f>SUMIFS(td_Dados!L:L,td_Dados!K:K,"&lt;="&amp;Tabela2[[#This Row],[Date]])</f>
        <v/>
      </c>
      <c r="D109" s="25">
        <f>SUMIFS(td_Dados!O:O,td_Dados!N:N,"&lt;="&amp;Tabela2[[#This Row],[Date]])</f>
        <v/>
      </c>
      <c r="E109" s="23">
        <f>IFERROR(D109/C109,0)</f>
        <v/>
      </c>
    </row>
    <row r="110">
      <c r="B110" s="24">
        <f>B109+1</f>
        <v/>
      </c>
      <c r="C110" s="25">
        <f>SUMIFS(td_Dados!L:L,td_Dados!K:K,"&lt;="&amp;Tabela2[[#This Row],[Date]])</f>
        <v/>
      </c>
      <c r="D110" s="25">
        <f>SUMIFS(td_Dados!O:O,td_Dados!N:N,"&lt;="&amp;Tabela2[[#This Row],[Date]])</f>
        <v/>
      </c>
      <c r="E110" s="23">
        <f>IFERROR(D110/C110,0)</f>
        <v/>
      </c>
    </row>
    <row r="111">
      <c r="B111" s="24">
        <f>B110+1</f>
        <v/>
      </c>
      <c r="C111" s="25">
        <f>SUMIFS(td_Dados!L:L,td_Dados!K:K,"&lt;="&amp;Tabela2[[#This Row],[Date]])</f>
        <v/>
      </c>
      <c r="D111" s="25">
        <f>SUMIFS(td_Dados!O:O,td_Dados!N:N,"&lt;="&amp;Tabela2[[#This Row],[Date]])</f>
        <v/>
      </c>
      <c r="E111" s="23">
        <f>IFERROR(D111/C111,0)</f>
        <v/>
      </c>
    </row>
    <row r="112">
      <c r="B112" s="24">
        <f>B111+1</f>
        <v/>
      </c>
      <c r="C112" s="25">
        <f>SUMIFS(td_Dados!L:L,td_Dados!K:K,"&lt;="&amp;Tabela2[[#This Row],[Date]])</f>
        <v/>
      </c>
      <c r="D112" s="25">
        <f>SUMIFS(td_Dados!O:O,td_Dados!N:N,"&lt;="&amp;Tabela2[[#This Row],[Date]])</f>
        <v/>
      </c>
      <c r="E112" s="23">
        <f>IFERROR(D112/C112,0)</f>
        <v/>
      </c>
    </row>
    <row r="113">
      <c r="B113" s="24">
        <f>B112+1</f>
        <v/>
      </c>
      <c r="C113" s="25">
        <f>SUMIFS(td_Dados!L:L,td_Dados!K:K,"&lt;="&amp;Tabela2[[#This Row],[Date]])</f>
        <v/>
      </c>
      <c r="D113" s="25">
        <f>SUMIFS(td_Dados!O:O,td_Dados!N:N,"&lt;="&amp;Tabela2[[#This Row],[Date]])</f>
        <v/>
      </c>
      <c r="E113" s="23">
        <f>IFERROR(D113/C113,0)</f>
        <v/>
      </c>
    </row>
    <row r="114">
      <c r="B114" s="24">
        <f>B113+1</f>
        <v/>
      </c>
      <c r="C114" s="25">
        <f>SUMIFS(td_Dados!L:L,td_Dados!K:K,"&lt;="&amp;Tabela2[[#This Row],[Date]])</f>
        <v/>
      </c>
      <c r="D114" s="25">
        <f>SUMIFS(td_Dados!O:O,td_Dados!N:N,"&lt;="&amp;Tabela2[[#This Row],[Date]])</f>
        <v/>
      </c>
      <c r="E114" s="23">
        <f>IFERROR(D114/C114,0)</f>
        <v/>
      </c>
    </row>
    <row r="115">
      <c r="B115" s="24">
        <f>B114+1</f>
        <v/>
      </c>
      <c r="C115" s="25">
        <f>SUMIFS(td_Dados!L:L,td_Dados!K:K,"&lt;="&amp;Tabela2[[#This Row],[Date]])</f>
        <v/>
      </c>
      <c r="D115" s="25">
        <f>SUMIFS(td_Dados!O:O,td_Dados!N:N,"&lt;="&amp;Tabela2[[#This Row],[Date]])</f>
        <v/>
      </c>
      <c r="E115" s="23">
        <f>IFERROR(D115/C115,0)</f>
        <v/>
      </c>
    </row>
    <row r="116">
      <c r="B116" s="24">
        <f>B115+1</f>
        <v/>
      </c>
      <c r="C116" s="25">
        <f>SUMIFS(td_Dados!L:L,td_Dados!K:K,"&lt;="&amp;Tabela2[[#This Row],[Date]])</f>
        <v/>
      </c>
      <c r="D116" s="25">
        <f>SUMIFS(td_Dados!O:O,td_Dados!N:N,"&lt;="&amp;Tabela2[[#This Row],[Date]])</f>
        <v/>
      </c>
      <c r="E116" s="23">
        <f>IFERROR(D116/C116,0)</f>
        <v/>
      </c>
    </row>
    <row r="117">
      <c r="B117" s="24">
        <f>B116+1</f>
        <v/>
      </c>
      <c r="C117" s="25">
        <f>SUMIFS(td_Dados!L:L,td_Dados!K:K,"&lt;="&amp;Tabela2[[#This Row],[Date]])</f>
        <v/>
      </c>
      <c r="D117" s="25">
        <f>SUMIFS(td_Dados!O:O,td_Dados!N:N,"&lt;="&amp;Tabela2[[#This Row],[Date]])</f>
        <v/>
      </c>
      <c r="E117" s="23">
        <f>IFERROR(D117/C117,0)</f>
        <v/>
      </c>
    </row>
    <row r="118">
      <c r="B118" s="24">
        <f>B117+1</f>
        <v/>
      </c>
      <c r="C118" s="25">
        <f>SUMIFS(td_Dados!L:L,td_Dados!K:K,"&lt;="&amp;Tabela2[[#This Row],[Date]])</f>
        <v/>
      </c>
      <c r="D118" s="25">
        <f>SUMIFS(td_Dados!O:O,td_Dados!N:N,"&lt;="&amp;Tabela2[[#This Row],[Date]])</f>
        <v/>
      </c>
      <c r="E118" s="23">
        <f>IFERROR(D118/C118,0)</f>
        <v/>
      </c>
    </row>
    <row r="119">
      <c r="B119" s="24">
        <f>B118+1</f>
        <v/>
      </c>
      <c r="C119" s="25">
        <f>SUMIFS(td_Dados!L:L,td_Dados!K:K,"&lt;="&amp;Tabela2[[#This Row],[Date]])</f>
        <v/>
      </c>
      <c r="D119" s="25">
        <f>SUMIFS(td_Dados!O:O,td_Dados!N:N,"&lt;="&amp;Tabela2[[#This Row],[Date]])</f>
        <v/>
      </c>
      <c r="E119" s="23">
        <f>IFERROR(D119/C119,0)</f>
        <v/>
      </c>
    </row>
    <row r="120">
      <c r="B120" s="24">
        <f>B119+1</f>
        <v/>
      </c>
      <c r="C120" s="25">
        <f>SUMIFS(td_Dados!L:L,td_Dados!K:K,"&lt;="&amp;Tabela2[[#This Row],[Date]])</f>
        <v/>
      </c>
      <c r="D120" s="25">
        <f>SUMIFS(td_Dados!O:O,td_Dados!N:N,"&lt;="&amp;Tabela2[[#This Row],[Date]])</f>
        <v/>
      </c>
      <c r="E120" s="23">
        <f>IFERROR(D120/C120,0)</f>
        <v/>
      </c>
    </row>
    <row r="121">
      <c r="B121" s="24">
        <f>B120+1</f>
        <v/>
      </c>
      <c r="C121" s="25">
        <f>SUMIFS(td_Dados!L:L,td_Dados!K:K,"&lt;="&amp;Tabela2[[#This Row],[Date]])</f>
        <v/>
      </c>
      <c r="D121" s="25">
        <f>SUMIFS(td_Dados!O:O,td_Dados!N:N,"&lt;="&amp;Tabela2[[#This Row],[Date]])</f>
        <v/>
      </c>
      <c r="E121" s="23">
        <f>IFERROR(D121/C121,0)</f>
        <v/>
      </c>
    </row>
    <row r="122">
      <c r="B122" s="24">
        <f>B121+1</f>
        <v/>
      </c>
      <c r="C122" s="25">
        <f>SUMIFS(td_Dados!L:L,td_Dados!K:K,"&lt;="&amp;Tabela2[[#This Row],[Date]])</f>
        <v/>
      </c>
      <c r="D122" s="25">
        <f>SUMIFS(td_Dados!O:O,td_Dados!N:N,"&lt;="&amp;Tabela2[[#This Row],[Date]])</f>
        <v/>
      </c>
      <c r="E122" s="23">
        <f>IFERROR(D122/C122,0)</f>
        <v/>
      </c>
    </row>
    <row r="123">
      <c r="B123" s="24">
        <f>B122+1</f>
        <v/>
      </c>
      <c r="C123" s="25">
        <f>SUMIFS(td_Dados!L:L,td_Dados!K:K,"&lt;="&amp;Tabela2[[#This Row],[Date]])</f>
        <v/>
      </c>
      <c r="D123" s="25">
        <f>SUMIFS(td_Dados!O:O,td_Dados!N:N,"&lt;="&amp;Tabela2[[#This Row],[Date]])</f>
        <v/>
      </c>
      <c r="E123" s="23">
        <f>IFERROR(D123/C123,0)</f>
        <v/>
      </c>
    </row>
    <row r="124">
      <c r="B124" s="24">
        <f>B123+1</f>
        <v/>
      </c>
      <c r="C124" s="25">
        <f>SUMIFS(td_Dados!L:L,td_Dados!K:K,"&lt;="&amp;Tabela2[[#This Row],[Date]])</f>
        <v/>
      </c>
      <c r="D124" s="25">
        <f>SUMIFS(td_Dados!O:O,td_Dados!N:N,"&lt;="&amp;Tabela2[[#This Row],[Date]])</f>
        <v/>
      </c>
      <c r="E124" s="23">
        <f>IFERROR(D124/C124,0)</f>
        <v/>
      </c>
    </row>
    <row r="125">
      <c r="B125" s="24">
        <f>B124+1</f>
        <v/>
      </c>
      <c r="C125" s="25">
        <f>SUMIFS(td_Dados!L:L,td_Dados!K:K,"&lt;="&amp;Tabela2[[#This Row],[Date]])</f>
        <v/>
      </c>
      <c r="D125" s="25">
        <f>SUMIFS(td_Dados!O:O,td_Dados!N:N,"&lt;="&amp;Tabela2[[#This Row],[Date]])</f>
        <v/>
      </c>
      <c r="E125" s="23">
        <f>IFERROR(D125/C125,0)</f>
        <v/>
      </c>
    </row>
    <row r="126">
      <c r="B126" s="24">
        <f>B125+1</f>
        <v/>
      </c>
      <c r="C126" s="25">
        <f>SUMIFS(td_Dados!L:L,td_Dados!K:K,"&lt;="&amp;Tabela2[[#This Row],[Date]])</f>
        <v/>
      </c>
      <c r="D126" s="25">
        <f>SUMIFS(td_Dados!O:O,td_Dados!N:N,"&lt;="&amp;Tabela2[[#This Row],[Date]])</f>
        <v/>
      </c>
      <c r="E126" s="23">
        <f>IFERROR(D126/C126,0)</f>
        <v/>
      </c>
    </row>
    <row r="127">
      <c r="B127" s="24">
        <f>B126+1</f>
        <v/>
      </c>
      <c r="C127" s="25">
        <f>SUMIFS(td_Dados!L:L,td_Dados!K:K,"&lt;="&amp;Tabela2[[#This Row],[Date]])</f>
        <v/>
      </c>
      <c r="D127" s="25">
        <f>SUMIFS(td_Dados!O:O,td_Dados!N:N,"&lt;="&amp;Tabela2[[#This Row],[Date]])</f>
        <v/>
      </c>
      <c r="E127" s="23">
        <f>IFERROR(D127/C127,0)</f>
        <v/>
      </c>
    </row>
    <row r="128">
      <c r="B128" s="24">
        <f>B127+1</f>
        <v/>
      </c>
      <c r="C128" s="25">
        <f>SUMIFS(td_Dados!L:L,td_Dados!K:K,"&lt;="&amp;Tabela2[[#This Row],[Date]])</f>
        <v/>
      </c>
      <c r="D128" s="25">
        <f>SUMIFS(td_Dados!O:O,td_Dados!N:N,"&lt;="&amp;Tabela2[[#This Row],[Date]])</f>
        <v/>
      </c>
      <c r="E128" s="23">
        <f>IFERROR(D128/C128,0)</f>
        <v/>
      </c>
    </row>
    <row r="129">
      <c r="B129" s="24">
        <f>B128+1</f>
        <v/>
      </c>
      <c r="C129" s="25">
        <f>SUMIFS(td_Dados!L:L,td_Dados!K:K,"&lt;="&amp;Tabela2[[#This Row],[Date]])</f>
        <v/>
      </c>
      <c r="D129" s="25">
        <f>SUMIFS(td_Dados!O:O,td_Dados!N:N,"&lt;="&amp;Tabela2[[#This Row],[Date]])</f>
        <v/>
      </c>
      <c r="E129" s="23">
        <f>IFERROR(D129/C129,0)</f>
        <v/>
      </c>
    </row>
    <row r="130">
      <c r="B130" s="24">
        <f>B129+1</f>
        <v/>
      </c>
      <c r="C130" s="25">
        <f>SUMIFS(td_Dados!L:L,td_Dados!K:K,"&lt;="&amp;Tabela2[[#This Row],[Date]])</f>
        <v/>
      </c>
      <c r="D130" s="25">
        <f>SUMIFS(td_Dados!O:O,td_Dados!N:N,"&lt;="&amp;Tabela2[[#This Row],[Date]])</f>
        <v/>
      </c>
      <c r="E130" s="23">
        <f>IFERROR(D130/C130,0)</f>
        <v/>
      </c>
    </row>
    <row r="131">
      <c r="B131" s="24">
        <f>B130+1</f>
        <v/>
      </c>
      <c r="C131" s="25">
        <f>SUMIFS(td_Dados!L:L,td_Dados!K:K,"&lt;="&amp;Tabela2[[#This Row],[Date]])</f>
        <v/>
      </c>
      <c r="D131" s="25">
        <f>SUMIFS(td_Dados!O:O,td_Dados!N:N,"&lt;="&amp;Tabela2[[#This Row],[Date]])</f>
        <v/>
      </c>
      <c r="E131" s="23">
        <f>IFERROR(D131/C131,0)</f>
        <v/>
      </c>
    </row>
    <row r="132">
      <c r="B132" s="24">
        <f>B131+1</f>
        <v/>
      </c>
      <c r="C132" s="25">
        <f>SUMIFS(td_Dados!L:L,td_Dados!K:K,"&lt;="&amp;Tabela2[[#This Row],[Date]])</f>
        <v/>
      </c>
      <c r="D132" s="25">
        <f>SUMIFS(td_Dados!O:O,td_Dados!N:N,"&lt;="&amp;Tabela2[[#This Row],[Date]])</f>
        <v/>
      </c>
      <c r="E132" s="23">
        <f>IFERROR(D132/C132,0)</f>
        <v/>
      </c>
    </row>
    <row r="133">
      <c r="B133" s="24">
        <f>B132+1</f>
        <v/>
      </c>
      <c r="C133" s="25">
        <f>SUMIFS(td_Dados!L:L,td_Dados!K:K,"&lt;="&amp;Tabela2[[#This Row],[Date]])</f>
        <v/>
      </c>
      <c r="D133" s="25">
        <f>SUMIFS(td_Dados!O:O,td_Dados!N:N,"&lt;="&amp;Tabela2[[#This Row],[Date]])</f>
        <v/>
      </c>
      <c r="E133" s="23">
        <f>IFERROR(D133/C133,0)</f>
        <v/>
      </c>
    </row>
    <row r="134">
      <c r="B134" s="24">
        <f>B133+1</f>
        <v/>
      </c>
      <c r="C134" s="25">
        <f>SUMIFS(td_Dados!L:L,td_Dados!K:K,"&lt;="&amp;Tabela2[[#This Row],[Date]])</f>
        <v/>
      </c>
      <c r="D134" s="25">
        <f>SUMIFS(td_Dados!O:O,td_Dados!N:N,"&lt;="&amp;Tabela2[[#This Row],[Date]])</f>
        <v/>
      </c>
      <c r="E134" s="23">
        <f>IFERROR(D134/C134,0)</f>
        <v/>
      </c>
    </row>
    <row r="135">
      <c r="B135" s="24">
        <f>B134+1</f>
        <v/>
      </c>
      <c r="C135" s="25">
        <f>SUMIFS(td_Dados!L:L,td_Dados!K:K,"&lt;="&amp;Tabela2[[#This Row],[Date]])</f>
        <v/>
      </c>
      <c r="D135" s="25">
        <f>SUMIFS(td_Dados!O:O,td_Dados!N:N,"&lt;="&amp;Tabela2[[#This Row],[Date]])</f>
        <v/>
      </c>
      <c r="E135" s="23">
        <f>IFERROR(D135/C135,0)</f>
        <v/>
      </c>
    </row>
    <row r="136">
      <c r="B136" s="24">
        <f>B135+1</f>
        <v/>
      </c>
      <c r="C136" s="25">
        <f>SUMIFS(td_Dados!L:L,td_Dados!K:K,"&lt;="&amp;Tabela2[[#This Row],[Date]])</f>
        <v/>
      </c>
      <c r="D136" s="25">
        <f>SUMIFS(td_Dados!O:O,td_Dados!N:N,"&lt;="&amp;Tabela2[[#This Row],[Date]])</f>
        <v/>
      </c>
      <c r="E136" s="23">
        <f>IFERROR(D136/C136,0)</f>
        <v/>
      </c>
    </row>
    <row r="137">
      <c r="B137" s="24">
        <f>B136+1</f>
        <v/>
      </c>
      <c r="C137" s="25">
        <f>SUMIFS(td_Dados!L:L,td_Dados!K:K,"&lt;="&amp;Tabela2[[#This Row],[Date]])</f>
        <v/>
      </c>
      <c r="D137" s="25">
        <f>SUMIFS(td_Dados!O:O,td_Dados!N:N,"&lt;="&amp;Tabela2[[#This Row],[Date]])</f>
        <v/>
      </c>
      <c r="E137" s="23">
        <f>IFERROR(D137/C137,0)</f>
        <v/>
      </c>
    </row>
    <row r="138">
      <c r="B138" s="24">
        <f>B137+1</f>
        <v/>
      </c>
      <c r="C138" s="25">
        <f>SUMIFS(td_Dados!L:L,td_Dados!K:K,"&lt;="&amp;Tabela2[[#This Row],[Date]])</f>
        <v/>
      </c>
      <c r="D138" s="25">
        <f>SUMIFS(td_Dados!O:O,td_Dados!N:N,"&lt;="&amp;Tabela2[[#This Row],[Date]])</f>
        <v/>
      </c>
      <c r="E138" s="23">
        <f>IFERROR(D138/C138,0)</f>
        <v/>
      </c>
    </row>
    <row r="139">
      <c r="B139" s="24">
        <f>B138+1</f>
        <v/>
      </c>
      <c r="C139" s="25">
        <f>SUMIFS(td_Dados!L:L,td_Dados!K:K,"&lt;="&amp;Tabela2[[#This Row],[Date]])</f>
        <v/>
      </c>
      <c r="D139" s="25">
        <f>SUMIFS(td_Dados!O:O,td_Dados!N:N,"&lt;="&amp;Tabela2[[#This Row],[Date]])</f>
        <v/>
      </c>
      <c r="E139" s="23">
        <f>IFERROR(D139/C139,0)</f>
        <v/>
      </c>
    </row>
    <row r="140">
      <c r="B140" s="24">
        <f>B139+1</f>
        <v/>
      </c>
      <c r="C140" s="25">
        <f>SUMIFS(td_Dados!L:L,td_Dados!K:K,"&lt;="&amp;Tabela2[[#This Row],[Date]])</f>
        <v/>
      </c>
      <c r="D140" s="25">
        <f>SUMIFS(td_Dados!O:O,td_Dados!N:N,"&lt;="&amp;Tabela2[[#This Row],[Date]])</f>
        <v/>
      </c>
      <c r="E140" s="23">
        <f>IFERROR(D140/C140,0)</f>
        <v/>
      </c>
    </row>
    <row r="141">
      <c r="B141" s="24">
        <f>B140+1</f>
        <v/>
      </c>
      <c r="C141" s="25">
        <f>SUMIFS(td_Dados!L:L,td_Dados!K:K,"&lt;="&amp;Tabela2[[#This Row],[Date]])</f>
        <v/>
      </c>
      <c r="D141" s="25">
        <f>SUMIFS(td_Dados!O:O,td_Dados!N:N,"&lt;="&amp;Tabela2[[#This Row],[Date]])</f>
        <v/>
      </c>
      <c r="E141" s="23">
        <f>IFERROR(D141/C141,0)</f>
        <v/>
      </c>
    </row>
    <row r="142">
      <c r="B142" s="24">
        <f>B141+1</f>
        <v/>
      </c>
      <c r="C142" s="25">
        <f>SUMIFS(td_Dados!L:L,td_Dados!K:K,"&lt;="&amp;Tabela2[[#This Row],[Date]])</f>
        <v/>
      </c>
      <c r="D142" s="25">
        <f>SUMIFS(td_Dados!O:O,td_Dados!N:N,"&lt;="&amp;Tabela2[[#This Row],[Date]])</f>
        <v/>
      </c>
      <c r="E142" s="23">
        <f>IFERROR(D142/C142,0)</f>
        <v/>
      </c>
    </row>
    <row r="143">
      <c r="B143" s="24">
        <f>B142+1</f>
        <v/>
      </c>
      <c r="C143" s="25">
        <f>SUMIFS(td_Dados!L:L,td_Dados!K:K,"&lt;="&amp;Tabela2[[#This Row],[Date]])</f>
        <v/>
      </c>
      <c r="D143" s="25">
        <f>SUMIFS(td_Dados!O:O,td_Dados!N:N,"&lt;="&amp;Tabela2[[#This Row],[Date]])</f>
        <v/>
      </c>
      <c r="E143" s="23">
        <f>IFERROR(D143/C143,0)</f>
        <v/>
      </c>
    </row>
    <row r="144">
      <c r="B144" s="24">
        <f>B143+1</f>
        <v/>
      </c>
      <c r="C144" s="25">
        <f>SUMIFS(td_Dados!L:L,td_Dados!K:K,"&lt;="&amp;Tabela2[[#This Row],[Date]])</f>
        <v/>
      </c>
      <c r="D144" s="25">
        <f>SUMIFS(td_Dados!O:O,td_Dados!N:N,"&lt;="&amp;Tabela2[[#This Row],[Date]])</f>
        <v/>
      </c>
      <c r="E144" s="23">
        <f>IFERROR(D144/C144,0)</f>
        <v/>
      </c>
    </row>
    <row r="145">
      <c r="B145" s="24">
        <f>B144+1</f>
        <v/>
      </c>
      <c r="C145" s="25">
        <f>SUMIFS(td_Dados!L:L,td_Dados!K:K,"&lt;="&amp;Tabela2[[#This Row],[Date]])</f>
        <v/>
      </c>
      <c r="D145" s="25">
        <f>SUMIFS(td_Dados!O:O,td_Dados!N:N,"&lt;="&amp;Tabela2[[#This Row],[Date]])</f>
        <v/>
      </c>
      <c r="E145" s="23">
        <f>IFERROR(D145/C145,0)</f>
        <v/>
      </c>
    </row>
    <row r="146">
      <c r="B146" s="24">
        <f>B145+1</f>
        <v/>
      </c>
      <c r="C146" s="25">
        <f>SUMIFS(td_Dados!L:L,td_Dados!K:K,"&lt;="&amp;Tabela2[[#This Row],[Date]])</f>
        <v/>
      </c>
      <c r="D146" s="25">
        <f>SUMIFS(td_Dados!O:O,td_Dados!N:N,"&lt;="&amp;Tabela2[[#This Row],[Date]])</f>
        <v/>
      </c>
      <c r="E146" s="23">
        <f>IFERROR(D146/C146,0)</f>
        <v/>
      </c>
    </row>
    <row r="147">
      <c r="B147" s="24">
        <f>B146+1</f>
        <v/>
      </c>
      <c r="C147" s="25">
        <f>SUMIFS(td_Dados!L:L,td_Dados!K:K,"&lt;="&amp;Tabela2[[#This Row],[Date]])</f>
        <v/>
      </c>
      <c r="D147" s="25">
        <f>SUMIFS(td_Dados!O:O,td_Dados!N:N,"&lt;="&amp;Tabela2[[#This Row],[Date]])</f>
        <v/>
      </c>
      <c r="E147" s="23">
        <f>IFERROR(D147/C147,0)</f>
        <v/>
      </c>
    </row>
    <row r="148">
      <c r="B148" s="24">
        <f>B147+1</f>
        <v/>
      </c>
      <c r="C148" s="25">
        <f>SUMIFS(td_Dados!L:L,td_Dados!K:K,"&lt;="&amp;Tabela2[[#This Row],[Date]])</f>
        <v/>
      </c>
      <c r="D148" s="25">
        <f>SUMIFS(td_Dados!O:O,td_Dados!N:N,"&lt;="&amp;Tabela2[[#This Row],[Date]])</f>
        <v/>
      </c>
      <c r="E148" s="23">
        <f>IFERROR(D148/C148,0)</f>
        <v/>
      </c>
    </row>
    <row r="149">
      <c r="B149" s="24">
        <f>B148+1</f>
        <v/>
      </c>
      <c r="C149" s="25">
        <f>SUMIFS(td_Dados!L:L,td_Dados!K:K,"&lt;="&amp;Tabela2[[#This Row],[Date]])</f>
        <v/>
      </c>
      <c r="D149" s="25">
        <f>SUMIFS(td_Dados!O:O,td_Dados!N:N,"&lt;="&amp;Tabela2[[#This Row],[Date]])</f>
        <v/>
      </c>
      <c r="E149" s="23">
        <f>IFERROR(D149/C149,0)</f>
        <v/>
      </c>
    </row>
    <row r="150">
      <c r="B150" s="24">
        <f>B149+1</f>
        <v/>
      </c>
      <c r="C150" s="25">
        <f>SUMIFS(td_Dados!L:L,td_Dados!K:K,"&lt;="&amp;Tabela2[[#This Row],[Date]])</f>
        <v/>
      </c>
      <c r="D150" s="25">
        <f>SUMIFS(td_Dados!O:O,td_Dados!N:N,"&lt;="&amp;Tabela2[[#This Row],[Date]])</f>
        <v/>
      </c>
      <c r="E150" s="23">
        <f>IFERROR(D150/C150,0)</f>
        <v/>
      </c>
    </row>
    <row r="151">
      <c r="B151" s="24">
        <f>B150+1</f>
        <v/>
      </c>
      <c r="C151" s="25">
        <f>SUMIFS(td_Dados!L:L,td_Dados!K:K,"&lt;="&amp;Tabela2[[#This Row],[Date]])</f>
        <v/>
      </c>
      <c r="D151" s="25">
        <f>SUMIFS(td_Dados!O:O,td_Dados!N:N,"&lt;="&amp;Tabela2[[#This Row],[Date]])</f>
        <v/>
      </c>
      <c r="E151" s="23">
        <f>IFERROR(D151/C151,0)</f>
        <v/>
      </c>
    </row>
    <row r="152">
      <c r="B152" s="24">
        <f>B151+1</f>
        <v/>
      </c>
      <c r="C152" s="25">
        <f>SUMIFS(td_Dados!L:L,td_Dados!K:K,"&lt;="&amp;Tabela2[[#This Row],[Date]])</f>
        <v/>
      </c>
      <c r="D152" s="25">
        <f>SUMIFS(td_Dados!O:O,td_Dados!N:N,"&lt;="&amp;Tabela2[[#This Row],[Date]])</f>
        <v/>
      </c>
      <c r="E152" s="23">
        <f>IFERROR(D152/C152,0)</f>
        <v/>
      </c>
    </row>
    <row r="153">
      <c r="B153" s="24">
        <f>B152+1</f>
        <v/>
      </c>
      <c r="C153" s="25">
        <f>SUMIFS(td_Dados!L:L,td_Dados!K:K,"&lt;="&amp;Tabela2[[#This Row],[Date]])</f>
        <v/>
      </c>
      <c r="D153" s="25">
        <f>SUMIFS(td_Dados!O:O,td_Dados!N:N,"&lt;="&amp;Tabela2[[#This Row],[Date]])</f>
        <v/>
      </c>
      <c r="E153" s="23">
        <f>IFERROR(D153/C153,0)</f>
        <v/>
      </c>
    </row>
    <row r="154">
      <c r="B154" s="24">
        <f>B153+1</f>
        <v/>
      </c>
      <c r="C154" s="25">
        <f>SUMIFS(td_Dados!L:L,td_Dados!K:K,"&lt;="&amp;Tabela2[[#This Row],[Date]])</f>
        <v/>
      </c>
      <c r="D154" s="25">
        <f>SUMIFS(td_Dados!O:O,td_Dados!N:N,"&lt;="&amp;Tabela2[[#This Row],[Date]])</f>
        <v/>
      </c>
      <c r="E154" s="23">
        <f>IFERROR(D154/C154,0)</f>
        <v/>
      </c>
    </row>
    <row r="155">
      <c r="B155" s="24">
        <f>B154+1</f>
        <v/>
      </c>
      <c r="C155" s="25">
        <f>SUMIFS(td_Dados!L:L,td_Dados!K:K,"&lt;="&amp;Tabela2[[#This Row],[Date]])</f>
        <v/>
      </c>
      <c r="D155" s="25">
        <f>SUMIFS(td_Dados!O:O,td_Dados!N:N,"&lt;="&amp;Tabela2[[#This Row],[Date]])</f>
        <v/>
      </c>
      <c r="E155" s="23">
        <f>IFERROR(D155/C155,0)</f>
        <v/>
      </c>
    </row>
    <row r="156">
      <c r="B156" s="26" t="n"/>
      <c r="C156" s="27" t="n"/>
      <c r="D156" s="27" t="n"/>
    </row>
    <row r="157">
      <c r="B157" s="26" t="n"/>
    </row>
    <row r="158">
      <c r="B158" s="26" t="n"/>
    </row>
    <row r="159">
      <c r="B159" s="26" t="n"/>
    </row>
    <row r="160">
      <c r="B160" s="26" t="n"/>
    </row>
    <row r="161">
      <c r="B161" s="26" t="n"/>
    </row>
    <row r="162">
      <c r="B162" s="26" t="n"/>
    </row>
    <row r="163">
      <c r="B163" s="26" t="n"/>
    </row>
    <row r="164">
      <c r="B164" s="26" t="n"/>
    </row>
    <row r="165">
      <c r="B165" s="26" t="n"/>
    </row>
    <row r="166">
      <c r="B166" s="26" t="n"/>
    </row>
    <row r="167">
      <c r="B167" s="26" t="n"/>
    </row>
    <row r="168">
      <c r="B168" s="26" t="n"/>
    </row>
    <row r="169">
      <c r="B169" s="26" t="n"/>
    </row>
    <row r="170">
      <c r="B170" s="26" t="n"/>
    </row>
    <row r="171">
      <c r="B171" s="26" t="n"/>
    </row>
    <row r="172">
      <c r="B172" s="26" t="n"/>
    </row>
    <row r="173">
      <c r="B173" s="26" t="n"/>
    </row>
    <row r="174">
      <c r="B174" s="26" t="n"/>
    </row>
    <row r="175">
      <c r="B175" s="26" t="n"/>
    </row>
    <row r="176">
      <c r="B176" s="26" t="n"/>
    </row>
    <row r="177">
      <c r="B177" s="26" t="n"/>
    </row>
    <row r="178">
      <c r="B178" s="26" t="n"/>
    </row>
    <row r="179">
      <c r="B179" s="26" t="n"/>
    </row>
    <row r="180">
      <c r="B180" s="26" t="n"/>
    </row>
    <row r="181">
      <c r="B181" s="26" t="n"/>
    </row>
  </sheetData>
  <pageMargins left="0.511811024" right="0.511811024" top="0.787401575" bottom="0.787401575" header="0.31496062" footer="0.31496062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6"/>
  <sheetViews>
    <sheetView showGridLines="0" topLeftCell="D1" workbookViewId="0">
      <selection activeCell="F32" sqref="F32"/>
    </sheetView>
  </sheetViews>
  <sheetFormatPr baseColWidth="8" defaultRowHeight="13.8"/>
  <cols>
    <col width="3.5546875" customWidth="1" style="1" min="1" max="1"/>
    <col width="1.77734375" customWidth="1" style="1" min="2" max="2"/>
    <col width="78.109375" bestFit="1" customWidth="1" style="1" min="3" max="3"/>
    <col width="1.77734375" customWidth="1" style="1" min="4" max="4"/>
    <col width="10.21875" bestFit="1" customWidth="1" style="1" min="5" max="5"/>
    <col width="137.44140625" bestFit="1" customWidth="1" style="1" min="6" max="6"/>
    <col width="8.88671875" customWidth="1" style="1" min="7" max="16384"/>
  </cols>
  <sheetData>
    <row r="2" ht="14.4" customHeight="1">
      <c r="B2" s="14" t="n"/>
      <c r="C2" s="13" t="inlineStr">
        <is>
          <t>POLITICA DE SUTENTABILIDADE</t>
        </is>
      </c>
      <c r="E2" s="61" t="inlineStr">
        <is>
          <t>OBJETIVOS</t>
        </is>
      </c>
      <c r="F2" s="73" t="n"/>
    </row>
    <row r="3" ht="4.95" customHeight="1">
      <c r="B3" s="14" t="n"/>
      <c r="C3" s="13" t="n"/>
      <c r="E3" s="28" t="n"/>
      <c r="F3" s="28" t="n"/>
    </row>
    <row r="4" ht="15" customHeight="1">
      <c r="B4" s="15" t="n">
        <v>1</v>
      </c>
      <c r="C4" s="12" t="inlineStr">
        <is>
          <t>Proporcionar aos clientes serviços de qualidade compatíveis ao padrão de serviço do Hotel</t>
        </is>
      </c>
      <c r="E4" s="16" t="inlineStr">
        <is>
          <t>Objetivo 1</t>
        </is>
      </c>
      <c r="F4" s="17" t="inlineStr">
        <is>
          <t>Alcançar nível de satisfação de clientes com base nas notas das OTAs, Trip Advisor em, no mínimo, 85% do valor máximo</t>
        </is>
      </c>
    </row>
    <row r="5" ht="15" customHeight="1">
      <c r="B5" s="15" t="n">
        <v>2</v>
      </c>
      <c r="C5" s="12" t="inlineStr">
        <is>
          <t>Propiciar segurança aos clientes e colaboradores através de práticas operacionais responsáveis</t>
        </is>
      </c>
      <c r="E5" s="16" t="inlineStr">
        <is>
          <t>Objetivo 2</t>
        </is>
      </c>
      <c r="F5" s="17" t="inlineStr">
        <is>
          <t>Realizar, pelo menos, 1 eventos para valorização da cultura regional</t>
        </is>
      </c>
    </row>
    <row r="6" ht="15" customHeight="1">
      <c r="B6" s="15" t="n">
        <v>3</v>
      </c>
      <c r="C6" s="12" t="inlineStr">
        <is>
          <t>Atender aos requisitos legais aplicáveis aos meios de hospedagem</t>
        </is>
      </c>
      <c r="E6" s="16" t="inlineStr">
        <is>
          <t>Objetivo 3</t>
        </is>
      </c>
      <c r="F6" s="17" t="inlineStr">
        <is>
          <t>Apoiar continuamente, com divulgação para colaboradores e clientes, as ações e eventos culturais externos</t>
        </is>
      </c>
    </row>
    <row r="7" ht="15" customHeight="1">
      <c r="B7" s="15" t="n">
        <v>4</v>
      </c>
      <c r="C7" s="12" t="inlineStr">
        <is>
          <t>Valorizar a cultura regional</t>
        </is>
      </c>
      <c r="E7" s="16" t="inlineStr">
        <is>
          <t>Objetivo 4</t>
        </is>
      </c>
      <c r="F7" s="17" t="inlineStr">
        <is>
          <t>Apoiar continuamente, com divulgação para colaboradores e clientes, a proteção de áreas naturais da região e respectivos ecossistemas</t>
        </is>
      </c>
    </row>
    <row r="8" ht="15" customHeight="1">
      <c r="B8" s="15" t="n">
        <v>5</v>
      </c>
      <c r="C8" s="12" t="inlineStr">
        <is>
          <t>Incentivar fornecedores, colaboradores e clientes em práticas de responsabilidade socioambiental</t>
        </is>
      </c>
      <c r="E8" s="16" t="inlineStr">
        <is>
          <t>Objetivo 5</t>
        </is>
      </c>
      <c r="F8" s="17" t="inlineStr">
        <is>
          <t>Alcançar 30% da força de trabalho envolvida em ações voluntárias promovidas pelo hotel</t>
        </is>
      </c>
    </row>
    <row r="9" ht="15" customHeight="1">
      <c r="B9" s="15" t="n">
        <v>6</v>
      </c>
      <c r="C9" s="12" t="inlineStr">
        <is>
          <t>Desenvolver ações de proteção à criança e ao adolescente</t>
        </is>
      </c>
      <c r="E9" s="16" t="inlineStr">
        <is>
          <t>Objetivo 6</t>
        </is>
      </c>
      <c r="F9" s="17" t="inlineStr">
        <is>
          <t>Cumprir 100% dos compromissos assumidos pelo Código de Conduta destinado à prevenção e ao enfrentamento à exploração sexual de crianças e ado-lescentes no turismo</t>
        </is>
      </c>
    </row>
    <row r="10" ht="15" customHeight="1">
      <c r="B10" s="15" t="n">
        <v>7</v>
      </c>
      <c r="C10" s="12" t="inlineStr">
        <is>
          <t>Promover a inclusão social</t>
        </is>
      </c>
      <c r="E10" s="16" t="inlineStr">
        <is>
          <t>Objetivo 7</t>
        </is>
      </c>
      <c r="F10" s="17" t="inlineStr">
        <is>
          <t>Receber, por ano, pelo menos, 100 alunos oriundos do Programa Senac de Gratuidade</t>
        </is>
      </c>
    </row>
    <row r="11" ht="15" customHeight="1">
      <c r="B11" s="15" t="n">
        <v>8</v>
      </c>
      <c r="C11" s="12" t="inlineStr">
        <is>
          <t>Contribuir de forma contínua para a eficácia do sistema de gestão da sustentabilidade</t>
        </is>
      </c>
      <c r="E11" s="16" t="inlineStr">
        <is>
          <t>Objetivo 8</t>
        </is>
      </c>
      <c r="F11" s="17" t="inlineStr">
        <is>
          <t>Manter a certificação do SGS com base na ABNT NBR 21401</t>
        </is>
      </c>
    </row>
    <row r="12" ht="15" customHeight="1">
      <c r="E12" s="16" t="inlineStr">
        <is>
          <t>Objetivo 9</t>
        </is>
      </c>
      <c r="F12" s="17" t="inlineStr">
        <is>
          <t>Reduzir em 20% a quantidade de resíduos/ocupação enviados ao Molok, em relação aos valores em 2022</t>
        </is>
      </c>
    </row>
    <row r="13" ht="15" customHeight="1">
      <c r="E13" s="16" t="inlineStr">
        <is>
          <t>Objetivo 10</t>
        </is>
      </c>
      <c r="F13" s="17" t="inlineStr">
        <is>
          <t xml:space="preserve">Reduzir em 10% o consumo de Combustível dos meios de transporte próprios e utilizados nas suas atividades em relação a 2022 </t>
        </is>
      </c>
    </row>
    <row r="14" ht="15" customHeight="1">
      <c r="E14" s="16" t="inlineStr">
        <is>
          <t>Objetivo 11</t>
        </is>
      </c>
      <c r="F14" s="17" t="inlineStr">
        <is>
          <t xml:space="preserve">Reduzir o consumo de água em relação a 2022 em pelo menos 10% </t>
        </is>
      </c>
    </row>
    <row r="15" ht="15" customHeight="1">
      <c r="E15" s="16" t="inlineStr">
        <is>
          <t>Objetivo 12</t>
        </is>
      </c>
      <c r="F15" s="17" t="inlineStr">
        <is>
          <t>Reduzir o gasto em valor do consumo de energia elétrica em até 10% em relação a 2022</t>
        </is>
      </c>
    </row>
    <row r="16" ht="4.95" customHeight="1" thickBot="1">
      <c r="E16" s="29" t="n"/>
      <c r="F16" s="30" t="n"/>
    </row>
    <row r="17" ht="15" customHeight="1"/>
    <row r="18" ht="15" customHeight="1"/>
    <row r="19" ht="15" customHeight="1"/>
  </sheetData>
  <mergeCells count="1">
    <mergeCell ref="E2:F2"/>
  </mergeCells>
  <pageMargins left="0.511811024" right="0.511811024" top="0.787401575" bottom="0.787401575" header="0.31496062" footer="0.31496062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P26"/>
  <sheetViews>
    <sheetView showGridLines="0" workbookViewId="0">
      <selection activeCell="B7" sqref="B7"/>
    </sheetView>
  </sheetViews>
  <sheetFormatPr baseColWidth="8" defaultColWidth="0" defaultRowHeight="13.8"/>
  <cols>
    <col width="1.77734375" customWidth="1" style="1" min="1" max="1"/>
    <col width="16.33203125" bestFit="1" customWidth="1" style="39" min="2" max="2"/>
    <col width="16.5546875" bestFit="1" customWidth="1" style="36" min="3" max="3"/>
    <col width="1.33203125" customWidth="1" style="40" min="4" max="4"/>
    <col width="16.33203125" bestFit="1" customWidth="1" style="34" min="5" max="5"/>
    <col width="16.5546875" bestFit="1" customWidth="1" style="31" min="6" max="6"/>
    <col width="1.33203125" customWidth="1" style="40" min="7" max="7"/>
    <col width="14.44140625" bestFit="1" customWidth="1" style="39" min="8" max="8"/>
    <col width="16.5546875" bestFit="1" customWidth="1" style="31" min="9" max="9"/>
    <col width="1.33203125" customWidth="1" style="40" min="10" max="10"/>
    <col width="16.33203125" bestFit="1" customWidth="1" style="39" min="11" max="11"/>
    <col width="16.5546875" bestFit="1" customWidth="1" style="31" min="12" max="12"/>
    <col width="1.33203125" customWidth="1" style="40" min="13" max="13"/>
    <col width="16.33203125" bestFit="1" customWidth="1" style="39" min="14" max="14"/>
    <col width="16.5546875" bestFit="1" customWidth="1" style="31" min="15" max="15"/>
    <col width="1.33203125" customWidth="1" style="40" min="16" max="16"/>
    <col width="8.88671875" customWidth="1" style="1" min="17" max="17"/>
    <col hidden="1" width="8.88671875" customWidth="1" style="1" min="18" max="16384"/>
  </cols>
  <sheetData>
    <row r="2" ht="15.6" customHeight="1">
      <c r="B2" s="42" t="inlineStr">
        <is>
          <t>GRAFICO-1</t>
        </is>
      </c>
      <c r="C2" s="43" t="n"/>
      <c r="D2" s="44" t="n"/>
      <c r="E2" s="45" t="inlineStr">
        <is>
          <t>GRAFICO-2</t>
        </is>
      </c>
      <c r="F2" s="46" t="n"/>
      <c r="G2" s="44" t="n"/>
      <c r="H2" s="42" t="inlineStr">
        <is>
          <t>GRAFICO-3</t>
        </is>
      </c>
      <c r="I2" s="46" t="n"/>
      <c r="J2" s="44" t="n"/>
      <c r="K2" s="42" t="inlineStr">
        <is>
          <t>GRAFICO-4</t>
        </is>
      </c>
      <c r="L2" s="46" t="n"/>
      <c r="M2" s="44" t="n"/>
      <c r="N2" s="42" t="inlineStr">
        <is>
          <t>GRAFICO-4</t>
        </is>
      </c>
      <c r="P2" s="41" t="n"/>
    </row>
    <row r="4">
      <c r="B4" s="48" t="inlineStr">
        <is>
          <t>Rótulos de Linha</t>
        </is>
      </c>
      <c r="C4" s="50" t="inlineStr">
        <is>
          <t>Contagem de AÇÃO</t>
        </is>
      </c>
      <c r="E4" s="52" t="inlineStr">
        <is>
          <t>Rótulos de Linha</t>
        </is>
      </c>
      <c r="F4" s="54" t="inlineStr">
        <is>
          <t>Contagem de AÇÃO</t>
        </is>
      </c>
      <c r="H4" s="56" t="inlineStr">
        <is>
          <t>RESPONSAVEL</t>
        </is>
      </c>
      <c r="I4" s="57" t="inlineStr">
        <is>
          <t>Contagem de AÇÃO</t>
        </is>
      </c>
      <c r="K4" s="56" t="inlineStr">
        <is>
          <t>Rótulos de Linha</t>
        </is>
      </c>
      <c r="L4" s="57" t="inlineStr">
        <is>
          <t>Contagem de AÇÃO</t>
        </is>
      </c>
      <c r="N4" s="35" t="inlineStr">
        <is>
          <t>STATUS</t>
        </is>
      </c>
      <c r="O4" s="31" t="inlineStr">
        <is>
          <t>(Vários itens)</t>
        </is>
      </c>
    </row>
    <row r="5">
      <c r="B5" s="49" t="inlineStr">
        <is>
          <t>Objetivo 11</t>
        </is>
      </c>
      <c r="C5" s="50" t="n">
        <v>3</v>
      </c>
      <c r="E5" s="53" t="inlineStr">
        <is>
          <t>Em andamento</t>
        </is>
      </c>
      <c r="F5" s="51" t="n">
        <v>1</v>
      </c>
      <c r="H5" s="57" t="inlineStr">
        <is>
          <t>Leo</t>
        </is>
      </c>
      <c r="I5" s="57" t="n">
        <v>4</v>
      </c>
      <c r="K5" s="58" t="n">
        <v>45184</v>
      </c>
      <c r="L5" s="57" t="n">
        <v>2</v>
      </c>
    </row>
    <row r="6">
      <c r="B6" s="49" t="inlineStr">
        <is>
          <t>Objetivo 1</t>
        </is>
      </c>
      <c r="C6" s="50" t="n">
        <v>3</v>
      </c>
      <c r="H6" s="57" t="inlineStr">
        <is>
          <t>Ailton</t>
        </is>
      </c>
      <c r="I6" s="57" t="n">
        <v>3</v>
      </c>
      <c r="K6" s="58" t="n">
        <v>45199</v>
      </c>
      <c r="L6" s="57" t="n">
        <v>1</v>
      </c>
      <c r="N6" s="35" t="inlineStr">
        <is>
          <t>Rótulos de Linha</t>
        </is>
      </c>
      <c r="O6" s="57" t="inlineStr">
        <is>
          <t>Contagem de AÇÃO</t>
        </is>
      </c>
    </row>
    <row r="7">
      <c r="B7" s="49" t="inlineStr">
        <is>
          <t>Objetivo 6</t>
        </is>
      </c>
      <c r="C7" s="50" t="n">
        <v>2</v>
      </c>
      <c r="E7" s="32" t="n"/>
      <c r="F7" s="33" t="n"/>
      <c r="H7" s="57" t="inlineStr">
        <is>
          <t>Celso</t>
        </is>
      </c>
      <c r="I7" s="57" t="n">
        <v>2</v>
      </c>
      <c r="K7" s="58" t="n">
        <v>45229</v>
      </c>
      <c r="L7" s="57" t="n">
        <v>1</v>
      </c>
    </row>
    <row r="8">
      <c r="B8" s="49" t="inlineStr">
        <is>
          <t>Objetivo 10</t>
        </is>
      </c>
      <c r="C8" s="50" t="n">
        <v>1</v>
      </c>
      <c r="E8" s="32" t="n"/>
      <c r="F8" s="33" t="n"/>
      <c r="H8" s="57" t="inlineStr">
        <is>
          <t>Ailton/Leo</t>
        </is>
      </c>
      <c r="I8" s="57" t="n">
        <v>2</v>
      </c>
      <c r="K8" s="58" t="n">
        <v>45260</v>
      </c>
      <c r="L8" s="57" t="n">
        <v>1</v>
      </c>
      <c r="N8" s="37" t="n"/>
      <c r="O8" s="33" t="n"/>
    </row>
    <row r="9">
      <c r="B9" s="49" t="inlineStr">
        <is>
          <t>Objetivo 7</t>
        </is>
      </c>
      <c r="C9" s="50" t="n">
        <v>1</v>
      </c>
      <c r="H9" s="57" t="inlineStr">
        <is>
          <t xml:space="preserve">Todos </t>
        </is>
      </c>
      <c r="I9" s="57" t="n">
        <v>2</v>
      </c>
      <c r="K9" s="58" t="n">
        <v>45290</v>
      </c>
      <c r="L9" s="57" t="n">
        <v>8</v>
      </c>
      <c r="N9" s="37" t="n"/>
      <c r="O9" s="33" t="n"/>
    </row>
    <row r="10">
      <c r="B10" s="49" t="inlineStr">
        <is>
          <t>Objetivo 12</t>
        </is>
      </c>
      <c r="C10" s="50" t="n">
        <v>1</v>
      </c>
      <c r="H10" s="57" t="inlineStr">
        <is>
          <t>Celso/Waldecio</t>
        </is>
      </c>
      <c r="I10" s="57" t="n">
        <v>2</v>
      </c>
      <c r="K10" s="58" t="n">
        <v>45291</v>
      </c>
      <c r="L10" s="57" t="n">
        <v>4</v>
      </c>
      <c r="N10" s="37" t="n"/>
      <c r="O10" s="33" t="n"/>
    </row>
    <row r="11">
      <c r="B11" s="49" t="inlineStr">
        <is>
          <t>Objetivo 5</t>
        </is>
      </c>
      <c r="C11" s="50" t="n">
        <v>1</v>
      </c>
      <c r="H11" s="57" t="inlineStr">
        <is>
          <t>Ailton/Sara</t>
        </is>
      </c>
      <c r="I11" s="57" t="n">
        <v>1</v>
      </c>
      <c r="K11" s="37" t="n"/>
      <c r="L11" s="33" t="n"/>
      <c r="N11" s="37" t="n"/>
      <c r="O11" s="33" t="n"/>
    </row>
    <row r="12">
      <c r="B12" s="49" t="inlineStr">
        <is>
          <t>Objetivo 2</t>
        </is>
      </c>
      <c r="C12" s="50" t="n">
        <v>1</v>
      </c>
      <c r="H12" s="57" t="inlineStr">
        <is>
          <t>Isaac</t>
        </is>
      </c>
      <c r="I12" s="57" t="n">
        <v>1</v>
      </c>
      <c r="K12" s="37" t="n"/>
      <c r="L12" s="33" t="n"/>
      <c r="N12" s="37" t="n"/>
      <c r="O12" s="33" t="n"/>
    </row>
    <row r="13">
      <c r="B13" s="49" t="inlineStr">
        <is>
          <t>Objetivo 9</t>
        </is>
      </c>
      <c r="C13" s="50" t="n">
        <v>1</v>
      </c>
      <c r="H13" s="37" t="n"/>
      <c r="I13" s="33" t="n"/>
      <c r="K13" s="37" t="n"/>
      <c r="L13" s="33" t="n"/>
      <c r="N13" s="37" t="n"/>
      <c r="O13" s="33" t="n"/>
    </row>
    <row r="14">
      <c r="B14" s="49" t="inlineStr">
        <is>
          <t>Objetivo 8</t>
        </is>
      </c>
      <c r="C14" s="50" t="n">
        <v>1</v>
      </c>
      <c r="K14" s="37" t="n"/>
      <c r="L14" s="33" t="n"/>
      <c r="N14" s="37" t="n"/>
      <c r="O14" s="33" t="n"/>
    </row>
    <row r="15">
      <c r="B15" s="49" t="inlineStr">
        <is>
          <t>Objetivo 4</t>
        </is>
      </c>
      <c r="C15" s="50" t="n">
        <v>1</v>
      </c>
      <c r="K15" s="37" t="n"/>
      <c r="L15" s="33" t="n"/>
      <c r="N15" s="37" t="n"/>
      <c r="O15" s="33" t="n"/>
    </row>
    <row r="16">
      <c r="B16" s="49" t="inlineStr">
        <is>
          <t>Objetivo 3</t>
        </is>
      </c>
      <c r="C16" s="50" t="n">
        <v>1</v>
      </c>
      <c r="K16" s="37" t="n"/>
      <c r="L16" s="33" t="n"/>
    </row>
    <row r="17">
      <c r="B17" s="37" t="n"/>
      <c r="C17" s="38" t="n"/>
      <c r="K17" s="37" t="n"/>
      <c r="L17" s="33" t="n"/>
    </row>
    <row r="18">
      <c r="K18" s="37" t="n"/>
      <c r="L18" s="33" t="n"/>
    </row>
    <row r="19">
      <c r="K19" s="37" t="n"/>
      <c r="L19" s="33" t="n"/>
    </row>
    <row r="20">
      <c r="K20" s="37" t="n"/>
      <c r="L20" s="33" t="n"/>
    </row>
    <row r="21">
      <c r="K21" s="37" t="n"/>
      <c r="L21" s="33" t="n"/>
    </row>
    <row r="22">
      <c r="K22" s="37" t="n"/>
      <c r="L22" s="33" t="n"/>
    </row>
    <row r="23">
      <c r="K23" s="37" t="n"/>
      <c r="L23" s="33" t="n"/>
    </row>
    <row r="24">
      <c r="K24" s="37" t="n"/>
      <c r="L24" s="33" t="n"/>
    </row>
    <row r="25">
      <c r="K25" s="37" t="n"/>
      <c r="L25" s="33" t="n"/>
    </row>
    <row r="26">
      <c r="K26" s="37" t="n"/>
      <c r="L26" s="33" t="n"/>
    </row>
  </sheetData>
  <pageMargins left="0.511811024" right="0.511811024" top="0.787401575" bottom="0.787401575" header="0.31496062" footer="0.3149606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4"/>
    <outlinePr summaryBelow="1" summaryRight="1"/>
    <pageSetUpPr/>
  </sheetPr>
  <dimension ref="A1:V1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8" defaultRowHeight="13.8"/>
  <cols>
    <col width="2.5546875" customWidth="1" style="1" min="1" max="1"/>
    <col width="22.109375" bestFit="1" customWidth="1" style="1" min="2" max="2"/>
    <col width="14.21875" bestFit="1" customWidth="1" style="1" min="3" max="10"/>
    <col width="113.5546875" bestFit="1" customWidth="1" style="1" min="11" max="11"/>
    <col width="17.88671875" bestFit="1" customWidth="1" style="3" min="12" max="12"/>
    <col width="16.6640625" bestFit="1" customWidth="1" style="2" min="13" max="13"/>
    <col width="19.88671875" bestFit="1" customWidth="1" style="3" min="14" max="14"/>
    <col width="19.77734375" customWidth="1" style="2" min="15" max="15"/>
    <col width="30.21875" customWidth="1" style="1" min="16" max="16"/>
    <col width="127.77734375" bestFit="1" customWidth="1" style="1" min="17" max="17"/>
    <col width="13.6640625" bestFit="1" customWidth="1" style="7" min="18" max="18"/>
    <col width="8.88671875" customWidth="1" style="1" min="20" max="20"/>
    <col width="30.6640625" customWidth="1" style="1" min="21" max="21"/>
    <col width="8.88671875" customWidth="1" style="1" min="22" max="22"/>
    <col width="50" customWidth="1" style="1" min="23" max="23"/>
    <col width="8.88671875" customWidth="1" style="1" min="24" max="16384"/>
  </cols>
  <sheetData>
    <row r="1">
      <c r="A1" s="1">
        <f>1</f>
        <v/>
      </c>
      <c r="B1" s="1">
        <f>A1+1</f>
        <v/>
      </c>
      <c r="C1" s="1">
        <f>B1+1</f>
        <v/>
      </c>
      <c r="D1" s="1">
        <f>C1+1</f>
        <v/>
      </c>
      <c r="E1" s="1">
        <f>D1+1</f>
        <v/>
      </c>
      <c r="F1" s="1">
        <f>E1+1</f>
        <v/>
      </c>
      <c r="G1" s="1">
        <f>F1+1</f>
        <v/>
      </c>
      <c r="H1" s="1">
        <f>G1+1</f>
        <v/>
      </c>
      <c r="I1" s="1">
        <f>H1+1</f>
        <v/>
      </c>
      <c r="J1" s="1">
        <f>I1+1</f>
        <v/>
      </c>
      <c r="K1" s="1">
        <f>J1+1</f>
        <v/>
      </c>
      <c r="L1" s="1">
        <f>K1+1</f>
        <v/>
      </c>
      <c r="M1" s="1">
        <f>L1+1</f>
        <v/>
      </c>
      <c r="N1" s="1">
        <f>M1+1</f>
        <v/>
      </c>
      <c r="O1" s="1">
        <f>N1+1</f>
        <v/>
      </c>
      <c r="P1" s="1">
        <f>O1+1</f>
        <v/>
      </c>
      <c r="Q1" s="1">
        <f>P1+1</f>
        <v/>
      </c>
      <c r="R1" s="1">
        <f>Q1+1</f>
        <v/>
      </c>
      <c r="S1" s="1">
        <f>R1+1</f>
        <v/>
      </c>
      <c r="T1" s="1">
        <f>S1+1</f>
        <v/>
      </c>
      <c r="U1" s="1">
        <f>T1+1</f>
        <v/>
      </c>
      <c r="V1" s="1">
        <f>U1+1</f>
        <v/>
      </c>
    </row>
    <row r="2">
      <c r="A2" s="72" t="n"/>
      <c r="B2" s="4" t="inlineStr">
        <is>
          <t xml:space="preserve">OBJETIVOS E METAS </t>
        </is>
      </c>
      <c r="C2" s="11" t="inlineStr">
        <is>
          <t>POLITICA-1</t>
        </is>
      </c>
      <c r="D2" s="11" t="inlineStr">
        <is>
          <t>POLITICA-2</t>
        </is>
      </c>
      <c r="E2" s="11" t="inlineStr">
        <is>
          <t>POLITICA-3</t>
        </is>
      </c>
      <c r="F2" s="11" t="inlineStr">
        <is>
          <t>POLITICA-4</t>
        </is>
      </c>
      <c r="G2" s="11" t="inlineStr">
        <is>
          <t>POLITICA-5</t>
        </is>
      </c>
      <c r="H2" s="11" t="inlineStr">
        <is>
          <t>POLITICA-6</t>
        </is>
      </c>
      <c r="I2" s="11" t="inlineStr">
        <is>
          <t>POLITICA-7</t>
        </is>
      </c>
      <c r="J2" s="11" t="inlineStr">
        <is>
          <t>POLITICA-8</t>
        </is>
      </c>
      <c r="K2" s="4" t="inlineStr">
        <is>
          <t>AÇÃO</t>
        </is>
      </c>
      <c r="L2" s="5" t="inlineStr">
        <is>
          <t>DATA PREVISTA</t>
        </is>
      </c>
      <c r="M2" s="4" t="inlineStr">
        <is>
          <t>RESPONSAVEL</t>
        </is>
      </c>
      <c r="N2" s="5" t="inlineStr">
        <is>
          <t>DATA REALIZADO</t>
        </is>
      </c>
      <c r="O2" s="4" t="inlineStr">
        <is>
          <t>STATUS</t>
        </is>
      </c>
      <c r="P2" s="4" t="inlineStr">
        <is>
          <t>AVALIAÇÃO DA EFICÁCIA DA AÇÃO</t>
        </is>
      </c>
      <c r="Q2" s="4" t="inlineStr">
        <is>
          <t>OBSERVAÇÃO</t>
        </is>
      </c>
      <c r="R2" s="6" t="inlineStr">
        <is>
          <t>DATA-OBS</t>
        </is>
      </c>
      <c r="T2" s="71" t="inlineStr">
        <is>
          <t>INPUT</t>
        </is>
      </c>
      <c r="V2" s="71" t="inlineStr">
        <is>
          <t>RESPOSTA</t>
        </is>
      </c>
    </row>
    <row r="3">
      <c r="B3" s="8" t="inlineStr">
        <is>
          <t>Objetivo 1</t>
        </is>
      </c>
      <c r="C3" s="8" t="inlineStr">
        <is>
          <t>FORTE</t>
        </is>
      </c>
      <c r="D3" s="8" t="inlineStr">
        <is>
          <t>-</t>
        </is>
      </c>
      <c r="E3" s="8" t="inlineStr">
        <is>
          <t>-</t>
        </is>
      </c>
      <c r="F3" s="8" t="inlineStr">
        <is>
          <t>-</t>
        </is>
      </c>
      <c r="G3" s="8" t="inlineStr">
        <is>
          <t>-</t>
        </is>
      </c>
      <c r="H3" s="8" t="inlineStr">
        <is>
          <t>-</t>
        </is>
      </c>
      <c r="I3" s="8" t="inlineStr">
        <is>
          <t>-</t>
        </is>
      </c>
      <c r="J3" s="8" t="inlineStr">
        <is>
          <t>-</t>
        </is>
      </c>
      <c r="K3" s="10" t="inlineStr">
        <is>
          <t>Providenciar cobertura do Deck Bar</t>
        </is>
      </c>
      <c r="L3" s="9" t="n">
        <v>45229</v>
      </c>
      <c r="M3" s="8" t="inlineStr">
        <is>
          <t>Celso</t>
        </is>
      </c>
      <c r="N3" s="9" t="n"/>
      <c r="O3" s="8">
        <f>IF(Tabela1[[#This Row],[DATA REALIZADO]]&lt;&gt;"","Finalizada",
IF(TODAY()&lt;Tabela1[[#This Row],[DATA PREVISTA]],"Em andamento",
IF(TODAY()&gt;=Tabela1[[#This Row],[DATA PREVISTA]],"Em atraso",)))</f>
        <v/>
      </c>
      <c r="P3" s="8" t="n"/>
      <c r="Q3" s="10" t="inlineStr">
        <is>
          <t>Em processo para contratação da empresa que vai execultar o serviço</t>
        </is>
      </c>
      <c r="R3" s="9" t="n"/>
    </row>
    <row r="4">
      <c r="B4" s="8" t="inlineStr">
        <is>
          <t>Objetivo 1</t>
        </is>
      </c>
      <c r="C4" s="8" t="inlineStr">
        <is>
          <t>FORTE</t>
        </is>
      </c>
      <c r="D4" s="8" t="inlineStr">
        <is>
          <t>-</t>
        </is>
      </c>
      <c r="E4" s="8" t="inlineStr">
        <is>
          <t>-</t>
        </is>
      </c>
      <c r="F4" s="8" t="inlineStr">
        <is>
          <t>-</t>
        </is>
      </c>
      <c r="G4" s="8" t="inlineStr">
        <is>
          <t>-</t>
        </is>
      </c>
      <c r="H4" s="8" t="inlineStr">
        <is>
          <t>-</t>
        </is>
      </c>
      <c r="I4" s="8" t="inlineStr">
        <is>
          <t>-</t>
        </is>
      </c>
      <c r="J4" s="8" t="inlineStr">
        <is>
          <t>-</t>
        </is>
      </c>
      <c r="K4" s="10" t="inlineStr">
        <is>
          <t>Analisar e implementar planos de ação para sugestões pertinentes, fornecidas pelos clientes das avaliações</t>
        </is>
      </c>
      <c r="L4" s="9" t="n">
        <v>45290</v>
      </c>
      <c r="M4" s="8" t="inlineStr">
        <is>
          <t>Celso/Waldecio</t>
        </is>
      </c>
      <c r="N4" s="9" t="n"/>
      <c r="O4" s="8">
        <f>IF(Tabela1[[#This Row],[DATA REALIZADO]]&lt;&gt;"","Finalizada",
IF(TODAY()&lt;Tabela1[[#This Row],[DATA PREVISTA]],"Em andamento",
IF(TODAY()&gt;=Tabela1[[#This Row],[DATA PREVISTA]],"Em atraso",)))</f>
        <v/>
      </c>
      <c r="P4" s="8" t="n"/>
      <c r="Q4" s="10" t="inlineStr">
        <is>
          <t>Realização feita através dos registro de gestão de mudança</t>
        </is>
      </c>
      <c r="R4" s="9" t="n"/>
    </row>
    <row r="5">
      <c r="B5" s="8" t="inlineStr">
        <is>
          <t>Objetivo 1</t>
        </is>
      </c>
      <c r="C5" s="8" t="inlineStr">
        <is>
          <t>FORTE</t>
        </is>
      </c>
      <c r="D5" s="8" t="inlineStr">
        <is>
          <t>-</t>
        </is>
      </c>
      <c r="E5" s="8" t="inlineStr">
        <is>
          <t>-</t>
        </is>
      </c>
      <c r="F5" s="8" t="inlineStr">
        <is>
          <t>-</t>
        </is>
      </c>
      <c r="G5" s="8" t="inlineStr">
        <is>
          <t>-</t>
        </is>
      </c>
      <c r="H5" s="8" t="inlineStr">
        <is>
          <t>-</t>
        </is>
      </c>
      <c r="I5" s="8" t="inlineStr">
        <is>
          <t>-</t>
        </is>
      </c>
      <c r="J5" s="8" t="inlineStr">
        <is>
          <t>-</t>
        </is>
      </c>
      <c r="K5" s="10" t="inlineStr">
        <is>
          <t>Identificar e organizar catálogo mensal de ações e eventos culturais que estejam sendo realizados na Região Metropolitana de Natal</t>
        </is>
      </c>
      <c r="L5" s="9" t="n">
        <v>45290</v>
      </c>
      <c r="M5" s="8" t="inlineStr">
        <is>
          <t>Leo</t>
        </is>
      </c>
      <c r="N5" s="9" t="n"/>
      <c r="O5" s="8">
        <f>IF(Tabela1[[#This Row],[DATA REALIZADO]]&lt;&gt;"","Finalizada",
IF(TODAY()&lt;Tabela1[[#This Row],[DATA PREVISTA]],"Em andamento",
IF(TODAY()&gt;=Tabela1[[#This Row],[DATA PREVISTA]],"Em atraso",)))</f>
        <v/>
      </c>
      <c r="P5" s="8" t="n"/>
      <c r="Q5" s="10" t="inlineStr">
        <is>
          <t>Murais nos ambientes do hotel / Divulgação no instagram do Hotel</t>
        </is>
      </c>
      <c r="R5" s="9" t="n"/>
    </row>
    <row r="6" ht="24" customHeight="1">
      <c r="B6" s="8" t="inlineStr">
        <is>
          <t>Objetivo 2</t>
        </is>
      </c>
      <c r="C6" s="8" t="inlineStr">
        <is>
          <t>-</t>
        </is>
      </c>
      <c r="D6" s="8" t="inlineStr">
        <is>
          <t>-</t>
        </is>
      </c>
      <c r="E6" s="8" t="inlineStr">
        <is>
          <t>-</t>
        </is>
      </c>
      <c r="F6" s="8" t="inlineStr">
        <is>
          <t>FORTE</t>
        </is>
      </c>
      <c r="G6" s="8" t="inlineStr">
        <is>
          <t>MODERADA</t>
        </is>
      </c>
      <c r="H6" s="8" t="inlineStr">
        <is>
          <t>-</t>
        </is>
      </c>
      <c r="I6" s="8" t="inlineStr">
        <is>
          <t>-</t>
        </is>
      </c>
      <c r="J6" s="8" t="inlineStr">
        <is>
          <t>-</t>
        </is>
      </c>
      <c r="K6" s="10" t="inlineStr">
        <is>
          <t>Realizar evento de gastronomia envolvendo os alunos da escola</t>
        </is>
      </c>
      <c r="L6" s="9" t="n">
        <v>45291</v>
      </c>
      <c r="M6" s="8" t="inlineStr">
        <is>
          <t>Celso/Waldecio</t>
        </is>
      </c>
      <c r="N6" s="9" t="n"/>
      <c r="O6" s="8">
        <f>IF(Tabela1[[#This Row],[DATA REALIZADO]]&lt;&gt;"","Finalizada",
IF(TODAY()&lt;Tabela1[[#This Row],[DATA PREVISTA]],"Em andamento",
IF(TODAY()&gt;=Tabela1[[#This Row],[DATA PREVISTA]],"Em atraso",)))</f>
        <v/>
      </c>
      <c r="P6" s="8" t="n"/>
      <c r="Q6" s="10" t="inlineStr">
        <is>
          <t>• 	Realizado Noite Potiguar no dia -07-06-2023
• 	Realizado Noite sabores do mediterrâneo – 04-07-2023</t>
        </is>
      </c>
      <c r="R6" s="9" t="n"/>
    </row>
    <row r="7">
      <c r="B7" s="8" t="inlineStr">
        <is>
          <t>Objetivo 3</t>
        </is>
      </c>
      <c r="C7" s="8" t="inlineStr">
        <is>
          <t>-</t>
        </is>
      </c>
      <c r="D7" s="8" t="inlineStr">
        <is>
          <t>-</t>
        </is>
      </c>
      <c r="E7" s="8" t="inlineStr">
        <is>
          <t>-</t>
        </is>
      </c>
      <c r="F7" s="8" t="inlineStr">
        <is>
          <t>FORTE</t>
        </is>
      </c>
      <c r="G7" s="8" t="inlineStr">
        <is>
          <t>MODERADA</t>
        </is>
      </c>
      <c r="H7" s="8" t="inlineStr">
        <is>
          <t>-</t>
        </is>
      </c>
      <c r="I7" s="8" t="inlineStr">
        <is>
          <t>MODERADA</t>
        </is>
      </c>
      <c r="J7" s="8" t="inlineStr">
        <is>
          <t>-</t>
        </is>
      </c>
      <c r="K7" s="10" t="inlineStr">
        <is>
          <t>Implementar divulgação dos eventos nos murais de comunicação interna</t>
        </is>
      </c>
      <c r="L7" s="9" t="n">
        <v>45290</v>
      </c>
      <c r="M7" s="8" t="inlineStr">
        <is>
          <t>Leo</t>
        </is>
      </c>
      <c r="N7" s="9" t="n"/>
      <c r="O7" s="8">
        <f>IF(Tabela1[[#This Row],[DATA REALIZADO]]&lt;&gt;"","Finalizada",
IF(TODAY()&lt;Tabela1[[#This Row],[DATA PREVISTA]],"Em andamento",
IF(TODAY()&gt;=Tabela1[[#This Row],[DATA PREVISTA]],"Em atraso",)))</f>
        <v/>
      </c>
      <c r="P7" s="8" t="n"/>
      <c r="Q7" s="10" t="inlineStr">
        <is>
          <t>Divulgação sendo feita nos Murais nos ambientes do hotel</t>
        </is>
      </c>
      <c r="R7" s="9" t="n"/>
    </row>
    <row r="8">
      <c r="B8" s="8" t="inlineStr">
        <is>
          <t>Objetivo 4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FORTE</t>
        </is>
      </c>
      <c r="G8" s="8" t="inlineStr">
        <is>
          <t>MODERADA</t>
        </is>
      </c>
      <c r="H8" s="8" t="inlineStr">
        <is>
          <t>-</t>
        </is>
      </c>
      <c r="I8" s="8" t="inlineStr">
        <is>
          <t>MODERADA</t>
        </is>
      </c>
      <c r="J8" s="8" t="inlineStr">
        <is>
          <t>-</t>
        </is>
      </c>
      <c r="K8" s="10" t="inlineStr">
        <is>
          <t>Veicular açoes de divulgação do parque das donas na TV</t>
        </is>
      </c>
      <c r="L8" s="9" t="n">
        <v>45290</v>
      </c>
      <c r="M8" s="8" t="inlineStr">
        <is>
          <t>Leo</t>
        </is>
      </c>
      <c r="N8" s="9" t="n"/>
      <c r="O8" s="8">
        <f>IF(Tabela1[[#This Row],[DATA REALIZADO]]&lt;&gt;"","Finalizada",
IF(TODAY()&lt;Tabela1[[#This Row],[DATA PREVISTA]],"Em andamento",
IF(TODAY()&gt;=Tabela1[[#This Row],[DATA PREVISTA]],"Em atraso",)))</f>
        <v/>
      </c>
      <c r="P8" s="8" t="n"/>
      <c r="Q8" s="10" t="inlineStr">
        <is>
          <t>Fixação da TV / Divulgação no instagram do Hotel</t>
        </is>
      </c>
      <c r="R8" s="9" t="n"/>
    </row>
    <row r="9">
      <c r="B9" s="8" t="inlineStr">
        <is>
          <t>Objetivo 5</t>
        </is>
      </c>
      <c r="C9" s="8" t="inlineStr">
        <is>
          <t>-</t>
        </is>
      </c>
      <c r="D9" s="8" t="inlineStr">
        <is>
          <t>-</t>
        </is>
      </c>
      <c r="E9" s="8" t="inlineStr">
        <is>
          <t>-</t>
        </is>
      </c>
      <c r="F9" s="8" t="inlineStr">
        <is>
          <t>-</t>
        </is>
      </c>
      <c r="G9" s="8" t="inlineStr">
        <is>
          <t>FORTE</t>
        </is>
      </c>
      <c r="H9" s="8" t="inlineStr">
        <is>
          <t>-</t>
        </is>
      </c>
      <c r="I9" s="8" t="inlineStr">
        <is>
          <t>-</t>
        </is>
      </c>
      <c r="J9" s="8" t="inlineStr">
        <is>
          <t>-</t>
        </is>
      </c>
      <c r="K9" s="10" t="inlineStr">
        <is>
          <t>Veicular açoes de divulgação do parque das donas na TV</t>
        </is>
      </c>
      <c r="L9" s="9" t="n">
        <v>45290</v>
      </c>
      <c r="M9" s="8" t="inlineStr">
        <is>
          <t>Leo</t>
        </is>
      </c>
      <c r="N9" s="9" t="n"/>
      <c r="O9" s="8">
        <f>IF(Tabela1[[#This Row],[DATA REALIZADO]]&lt;&gt;"","Finalizada",
IF(TODAY()&lt;Tabela1[[#This Row],[DATA PREVISTA]],"Em andamento",
IF(TODAY()&gt;=Tabela1[[#This Row],[DATA PREVISTA]],"Em atraso",)))</f>
        <v/>
      </c>
      <c r="P9" s="8" t="n"/>
      <c r="Q9" s="10" t="inlineStr">
        <is>
          <t>Ação Continua, devulgação fixada na TV / Divulgado da Semana do Meio Embiente no Parque</t>
        </is>
      </c>
      <c r="R9" s="9" t="n">
        <v>45087</v>
      </c>
    </row>
    <row r="10" ht="24" customHeight="1">
      <c r="B10" s="8" t="inlineStr">
        <is>
          <t>Objetivo 6</t>
        </is>
      </c>
      <c r="C10" s="8" t="inlineStr">
        <is>
          <t>-</t>
        </is>
      </c>
      <c r="D10" s="8" t="inlineStr">
        <is>
          <t>-</t>
        </is>
      </c>
      <c r="E10" s="8" t="inlineStr">
        <is>
          <t>-</t>
        </is>
      </c>
      <c r="F10" s="8" t="inlineStr">
        <is>
          <t>-</t>
        </is>
      </c>
      <c r="G10" s="8" t="inlineStr">
        <is>
          <t>FORTE</t>
        </is>
      </c>
      <c r="H10" s="8" t="inlineStr">
        <is>
          <t>MODERADA</t>
        </is>
      </c>
      <c r="I10" s="8" t="inlineStr">
        <is>
          <t>MODERADA</t>
        </is>
      </c>
      <c r="J10" s="8" t="inlineStr">
        <is>
          <t>-</t>
        </is>
      </c>
      <c r="K10" s="10" t="inlineStr">
        <is>
          <t>Divulgar as ações voluntárias identificadas aos colaboradores e implementar registros de suas participações</t>
        </is>
      </c>
      <c r="L10" s="9" t="n">
        <v>45290</v>
      </c>
      <c r="M10" s="8" t="inlineStr">
        <is>
          <t>Ailton</t>
        </is>
      </c>
      <c r="N10" s="9" t="n"/>
      <c r="O10" s="8">
        <f>IF(Tabela1[[#This Row],[DATA REALIZADO]]&lt;&gt;"","Finalizada",
IF(TODAY()&lt;Tabela1[[#This Row],[DATA PREVISTA]],"Em andamento",
IF(TODAY()&gt;=Tabela1[[#This Row],[DATA PREVISTA]],"Em atraso",)))</f>
        <v/>
      </c>
      <c r="P10" s="8" t="inlineStr">
        <is>
          <t>EFICAZ</t>
        </is>
      </c>
      <c r="Q10" s="10" t="inlineStr">
        <is>
          <t>• 	Venda de produtos da lojinha de artesanato pela recepção.
• 	Ação pascoa mais feliz , arrecadação de chocolate para doação na comunidade -em Abril/2023</t>
        </is>
      </c>
      <c r="R10" s="9" t="n">
        <v>45036</v>
      </c>
    </row>
    <row r="11" ht="24" customHeight="1">
      <c r="B11" s="8" t="inlineStr">
        <is>
          <t>Objetivo 6</t>
        </is>
      </c>
      <c r="C11" s="8" t="inlineStr">
        <is>
          <t>-</t>
        </is>
      </c>
      <c r="D11" s="8" t="inlineStr">
        <is>
          <t>-</t>
        </is>
      </c>
      <c r="E11" s="8" t="inlineStr">
        <is>
          <t>-</t>
        </is>
      </c>
      <c r="F11" s="8" t="inlineStr">
        <is>
          <t>-</t>
        </is>
      </c>
      <c r="G11" s="8" t="inlineStr">
        <is>
          <t>FORTE</t>
        </is>
      </c>
      <c r="H11" s="8" t="inlineStr">
        <is>
          <t>MODERADA</t>
        </is>
      </c>
      <c r="I11" s="8" t="inlineStr">
        <is>
          <t>MODERADA</t>
        </is>
      </c>
      <c r="J11" s="8" t="inlineStr">
        <is>
          <t>-</t>
        </is>
      </c>
      <c r="K11" s="10" t="inlineStr">
        <is>
          <t>Identificar programas de saúde das comunidades locais que possam ser apoiados pelo Hotel e realizar o apoio como apropriado</t>
        </is>
      </c>
      <c r="L11" s="9" t="n">
        <v>45260</v>
      </c>
      <c r="M11" s="8" t="inlineStr">
        <is>
          <t>Celso</t>
        </is>
      </c>
      <c r="N11" s="9" t="n"/>
      <c r="O11" s="8">
        <f>IF(Tabela1[[#This Row],[DATA REALIZADO]]&lt;&gt;"","Finalizada",
IF(TODAY()&lt;Tabela1[[#This Row],[DATA PREVISTA]],"Em andamento",
IF(TODAY()&gt;=Tabela1[[#This Row],[DATA PREVISTA]],"Em atraso",)))</f>
        <v/>
      </c>
      <c r="P11" s="8" t="n"/>
      <c r="Q11" s="10" t="inlineStr">
        <is>
          <t>•	 Açao de corte de cabelo e beleza (Carreta açao social) - (Ações a ser realizada pelo SESC e SENAC)
•	 Divulgação no carrinho de bagarem e nos display dos quartos</t>
        </is>
      </c>
      <c r="R11" s="9" t="n"/>
    </row>
    <row r="12" ht="24" customHeight="1">
      <c r="B12" s="8" t="inlineStr">
        <is>
          <t>Objetivo 7</t>
        </is>
      </c>
      <c r="C12" s="8" t="inlineStr">
        <is>
          <t>-</t>
        </is>
      </c>
      <c r="D12" s="8" t="inlineStr">
        <is>
          <t>-</t>
        </is>
      </c>
      <c r="E12" s="8" t="inlineStr">
        <is>
          <t>MODERADA</t>
        </is>
      </c>
      <c r="F12" s="8" t="inlineStr">
        <is>
          <t>-</t>
        </is>
      </c>
      <c r="G12" s="8" t="inlineStr">
        <is>
          <t>FORTE</t>
        </is>
      </c>
      <c r="H12" s="8" t="inlineStr">
        <is>
          <t>FORTE</t>
        </is>
      </c>
      <c r="I12" s="8" t="inlineStr">
        <is>
          <t>-</t>
        </is>
      </c>
      <c r="J12" s="8" t="inlineStr">
        <is>
          <t>-</t>
        </is>
      </c>
      <c r="K12" s="10" t="inlineStr">
        <is>
          <t>Cumprir plano de ação previsto para atendimento à Portaria Interministerial MTur/MMFDH 272, de 26/08/2019</t>
        </is>
      </c>
      <c r="L12" s="9" t="n">
        <v>45291</v>
      </c>
      <c r="M12" s="8" t="inlineStr">
        <is>
          <t>Ailton/Sara</t>
        </is>
      </c>
      <c r="N12" s="9" t="n"/>
      <c r="O12" s="8">
        <f>IF(Tabela1[[#This Row],[DATA REALIZADO]]&lt;&gt;"","Finalizada",
IF(TODAY()&lt;Tabela1[[#This Row],[DATA PREVISTA]],"Em andamento",
IF(TODAY()&gt;=Tabela1[[#This Row],[DATA PREVISTA]],"Em atraso",)))</f>
        <v/>
      </c>
      <c r="P12" s="8" t="n"/>
      <c r="Q12" s="10" t="inlineStr">
        <is>
          <t xml:space="preserve">•	 AÇÃO CONTINUA
•	 Realização de Treinamento sobre exploração sexual </t>
        </is>
      </c>
      <c r="R12" s="9" t="n">
        <v>45137</v>
      </c>
    </row>
    <row r="13">
      <c r="B13" s="8" t="inlineStr">
        <is>
          <t>Objetivo 8</t>
        </is>
      </c>
      <c r="C13" s="8" t="inlineStr">
        <is>
          <t>-</t>
        </is>
      </c>
      <c r="D13" s="8" t="inlineStr">
        <is>
          <t>-</t>
        </is>
      </c>
      <c r="E13" s="8" t="inlineStr">
        <is>
          <t>-</t>
        </is>
      </c>
      <c r="F13" s="8" t="inlineStr">
        <is>
          <t>-</t>
        </is>
      </c>
      <c r="G13" s="8" t="inlineStr">
        <is>
          <t>-</t>
        </is>
      </c>
      <c r="H13" s="8" t="inlineStr">
        <is>
          <t>-</t>
        </is>
      </c>
      <c r="I13" s="8" t="inlineStr">
        <is>
          <t>FORTE</t>
        </is>
      </c>
      <c r="J13" s="8" t="inlineStr">
        <is>
          <t>-</t>
        </is>
      </c>
      <c r="K13" s="10" t="inlineStr">
        <is>
          <t xml:space="preserve">Aplicar lista de Presença para monitorar a quantidade de Alunos recebidos no hotel </t>
        </is>
      </c>
      <c r="L13" s="9" t="n">
        <v>45291</v>
      </c>
      <c r="M13" s="8" t="inlineStr">
        <is>
          <t>Ailton</t>
        </is>
      </c>
      <c r="N13" s="9" t="n"/>
      <c r="O13" s="8">
        <f>IF(Tabela1[[#This Row],[DATA REALIZADO]]&lt;&gt;"","Finalizada",
IF(TODAY()&lt;Tabela1[[#This Row],[DATA PREVISTA]],"Em andamento",
IF(TODAY()&gt;=Tabela1[[#This Row],[DATA PREVISTA]],"Em atraso",)))</f>
        <v/>
      </c>
      <c r="P13" s="8" t="n"/>
      <c r="Q13" s="10" t="inlineStr">
        <is>
          <t>Em execução</t>
        </is>
      </c>
      <c r="R13" s="9" t="n"/>
    </row>
    <row r="14" ht="48" customHeight="1">
      <c r="B14" s="8" t="inlineStr">
        <is>
          <t>Objetivo 9</t>
        </is>
      </c>
      <c r="C14" s="8" t="inlineStr">
        <is>
          <t>FORTE</t>
        </is>
      </c>
      <c r="D14" s="8" t="inlineStr">
        <is>
          <t>FORTE</t>
        </is>
      </c>
      <c r="E14" s="8" t="inlineStr">
        <is>
          <t>FORTE</t>
        </is>
      </c>
      <c r="F14" s="8" t="inlineStr">
        <is>
          <t>FORTE</t>
        </is>
      </c>
      <c r="G14" s="8" t="inlineStr">
        <is>
          <t>FORTE</t>
        </is>
      </c>
      <c r="H14" s="8" t="inlineStr">
        <is>
          <t>FORTE</t>
        </is>
      </c>
      <c r="I14" s="8" t="inlineStr">
        <is>
          <t>FORTE</t>
        </is>
      </c>
      <c r="J14" s="8" t="inlineStr">
        <is>
          <t>FORTE</t>
        </is>
      </c>
      <c r="K14" s="10" t="inlineStr">
        <is>
          <t>Cumprir os diversos planos existente no sistema</t>
        </is>
      </c>
      <c r="L14" s="9" t="n">
        <v>45291</v>
      </c>
      <c r="M14" s="8" t="inlineStr">
        <is>
          <t xml:space="preserve">Todos </t>
        </is>
      </c>
      <c r="N14" s="9" t="n"/>
      <c r="O14" s="8">
        <f>IF(Tabela1[[#This Row],[DATA REALIZADO]]&lt;&gt;"","Finalizada",
IF(TODAY()&lt;Tabela1[[#This Row],[DATA PREVISTA]],"Em andamento",
IF(TODAY()&gt;=Tabela1[[#This Row],[DATA PREVISTA]],"Em atraso",)))</f>
        <v/>
      </c>
      <c r="P14" s="8" t="n"/>
      <c r="Q14" s="10" t="inlineStr">
        <is>
          <t xml:space="preserve">• 	Ação continua
• 	Realização de Auditoria interna para verificar se o Sistema de Gestão da Sustentabilidade da organização está conforme com os requisitos da organização,
com os requisitos da norma ABNT NBR ISO 21401:2020 e se está implementado e mantido eficazmente.
• 	Realização da Auditoria externa </t>
        </is>
      </c>
      <c r="R14" s="9" t="n"/>
    </row>
    <row r="15">
      <c r="B15" s="8" t="inlineStr">
        <is>
          <t>Objetivo 10</t>
        </is>
      </c>
      <c r="C15" s="8" t="inlineStr">
        <is>
          <t>-</t>
        </is>
      </c>
      <c r="D15" s="8" t="inlineStr">
        <is>
          <t>-</t>
        </is>
      </c>
      <c r="E15" s="8" t="inlineStr">
        <is>
          <t>-</t>
        </is>
      </c>
      <c r="F15" s="8" t="inlineStr">
        <is>
          <t>-</t>
        </is>
      </c>
      <c r="G15" s="8" t="inlineStr">
        <is>
          <t>-</t>
        </is>
      </c>
      <c r="H15" s="8" t="inlineStr">
        <is>
          <t>-</t>
        </is>
      </c>
      <c r="I15" s="8" t="inlineStr">
        <is>
          <t>-</t>
        </is>
      </c>
      <c r="J15" s="8" t="inlineStr">
        <is>
          <t>FORTE</t>
        </is>
      </c>
      <c r="K15" s="10" t="inlineStr">
        <is>
          <t>Comprir as açoes previstas no PGRS</t>
        </is>
      </c>
      <c r="L15" s="9" t="n">
        <v>45199</v>
      </c>
      <c r="M15" s="8" t="inlineStr">
        <is>
          <t xml:space="preserve">Todos </t>
        </is>
      </c>
      <c r="N15" s="9" t="n"/>
      <c r="O15" s="8">
        <f>IF(Tabela1[[#This Row],[DATA REALIZADO]]&lt;&gt;"","Finalizada",
IF(TODAY()&lt;Tabela1[[#This Row],[DATA PREVISTA]],"Em andamento",
IF(TODAY()&gt;=Tabela1[[#This Row],[DATA PREVISTA]],"Em atraso",)))</f>
        <v/>
      </c>
      <c r="P15" s="8" t="n"/>
      <c r="Q15" s="10" t="inlineStr">
        <is>
          <t>Sendo realizado conforme revisão</t>
        </is>
      </c>
      <c r="R15" s="9" t="n"/>
    </row>
    <row r="16">
      <c r="B16" s="8" t="inlineStr">
        <is>
          <t>Objetivo 11</t>
        </is>
      </c>
      <c r="C16" s="8" t="inlineStr">
        <is>
          <t>-</t>
        </is>
      </c>
      <c r="D16" s="8" t="inlineStr">
        <is>
          <t>-</t>
        </is>
      </c>
      <c r="E16" s="8" t="inlineStr">
        <is>
          <t>-</t>
        </is>
      </c>
      <c r="F16" s="8" t="inlineStr">
        <is>
          <t>-</t>
        </is>
      </c>
      <c r="G16" s="8" t="inlineStr">
        <is>
          <t>-</t>
        </is>
      </c>
      <c r="H16" s="8" t="inlineStr">
        <is>
          <t>-</t>
        </is>
      </c>
      <c r="I16" s="8" t="inlineStr">
        <is>
          <t>-</t>
        </is>
      </c>
      <c r="J16" s="8" t="inlineStr">
        <is>
          <t>FORTE</t>
        </is>
      </c>
      <c r="K16" s="10" t="inlineStr">
        <is>
          <t>Implementar medição de consumo de combustível para o veículo do Hotel</t>
        </is>
      </c>
      <c r="L16" s="9" t="n">
        <v>45290</v>
      </c>
      <c r="M16" s="8" t="inlineStr">
        <is>
          <t>Ailton</t>
        </is>
      </c>
      <c r="N16" s="9" t="n"/>
      <c r="O16" s="8">
        <f>IF(Tabela1[[#This Row],[DATA REALIZADO]]&lt;&gt;"","Finalizada",
IF(TODAY()&lt;Tabela1[[#This Row],[DATA PREVISTA]],"Em andamento",
IF(TODAY()&gt;=Tabela1[[#This Row],[DATA PREVISTA]],"Em atraso",)))</f>
        <v/>
      </c>
      <c r="P16" s="8" t="n"/>
      <c r="Q16" s="10" t="inlineStr">
        <is>
          <t>FEITO MONITORAMENTO POR MEIO DE PLANILHA</t>
        </is>
      </c>
      <c r="R16" s="9" t="n"/>
    </row>
    <row r="17">
      <c r="B17" s="8" t="inlineStr">
        <is>
          <t>Objetivo 11</t>
        </is>
      </c>
      <c r="C17" s="8" t="inlineStr">
        <is>
          <t>-</t>
        </is>
      </c>
      <c r="D17" s="8" t="inlineStr">
        <is>
          <t>-</t>
        </is>
      </c>
      <c r="E17" s="8" t="inlineStr">
        <is>
          <t>-</t>
        </is>
      </c>
      <c r="F17" s="8" t="inlineStr">
        <is>
          <t>-</t>
        </is>
      </c>
      <c r="G17" s="8" t="inlineStr">
        <is>
          <t>-</t>
        </is>
      </c>
      <c r="H17" s="8" t="inlineStr">
        <is>
          <t>-</t>
        </is>
      </c>
      <c r="I17" s="8" t="inlineStr">
        <is>
          <t>-</t>
        </is>
      </c>
      <c r="J17" s="8" t="inlineStr">
        <is>
          <t>FORTE</t>
        </is>
      </c>
      <c r="K17" s="10" t="inlineStr">
        <is>
          <t>Otimizar o planejamento de compras para redução no consumo de combustível</t>
        </is>
      </c>
      <c r="L17" s="9" t="n">
        <v>45290</v>
      </c>
      <c r="M17" s="8" t="inlineStr">
        <is>
          <t>Isaac</t>
        </is>
      </c>
      <c r="N17" s="9" t="n"/>
      <c r="O17" s="8">
        <f>IF(Tabela1[[#This Row],[DATA REALIZADO]]&lt;&gt;"","Finalizada",
IF(TODAY()&lt;Tabela1[[#This Row],[DATA PREVISTA]],"Em andamento",
IF(TODAY()&gt;=Tabela1[[#This Row],[DATA PREVISTA]],"Em atraso",)))</f>
        <v/>
      </c>
      <c r="P17" s="8" t="n"/>
      <c r="Q17" s="10" t="inlineStr">
        <is>
          <t>AÇÃO FEITA DIARIAMENTO PELO SETOR DE COMPRAS</t>
        </is>
      </c>
      <c r="R17" s="9" t="n"/>
    </row>
    <row r="18" ht="24" customHeight="1">
      <c r="B18" s="8" t="inlineStr">
        <is>
          <t>Objetivo 11</t>
        </is>
      </c>
      <c r="C18" s="8" t="inlineStr">
        <is>
          <t>-</t>
        </is>
      </c>
      <c r="D18" s="8" t="inlineStr">
        <is>
          <t>-</t>
        </is>
      </c>
      <c r="E18" s="8" t="inlineStr">
        <is>
          <t>-</t>
        </is>
      </c>
      <c r="F18" s="8" t="inlineStr">
        <is>
          <t>-</t>
        </is>
      </c>
      <c r="G18" s="8" t="inlineStr">
        <is>
          <t>-</t>
        </is>
      </c>
      <c r="H18" s="8" t="inlineStr">
        <is>
          <t>-</t>
        </is>
      </c>
      <c r="I18" s="8" t="inlineStr">
        <is>
          <t>-</t>
        </is>
      </c>
      <c r="J18" s="8" t="inlineStr">
        <is>
          <t>FORTE</t>
        </is>
      </c>
      <c r="K18" s="10" t="inlineStr">
        <is>
          <t>Implementar mecanismo para informar aos clientes o comprometimento do Hotel com a economia de energia e encorajar o seu envolvimento
mediante campanhas de economia dirigidas aos clientes e aos colaboradores</t>
        </is>
      </c>
      <c r="L18" s="9" t="n">
        <v>45184</v>
      </c>
      <c r="M18" s="8" t="inlineStr">
        <is>
          <t>Ailton/Leo</t>
        </is>
      </c>
      <c r="N18" s="9" t="n"/>
      <c r="O18" s="8">
        <f>IF(Tabela1[[#This Row],[DATA REALIZADO]]&lt;&gt;"","Finalizada",
IF(TODAY()&lt;Tabela1[[#This Row],[DATA PREVISTA]],"Em andamento",
IF(TODAY()&gt;=Tabela1[[#This Row],[DATA PREVISTA]],"Em atraso",)))</f>
        <v/>
      </c>
      <c r="P18" s="8" t="n"/>
      <c r="Q18" s="10" t="inlineStr">
        <is>
          <t>Ação no setor de Comunicação para produção do material</t>
        </is>
      </c>
      <c r="R18" s="9" t="n"/>
    </row>
    <row r="19" ht="24" customHeight="1">
      <c r="B19" s="8" t="inlineStr">
        <is>
          <t>Objetivo 12</t>
        </is>
      </c>
      <c r="C19" s="8" t="inlineStr">
        <is>
          <t>-</t>
        </is>
      </c>
      <c r="D19" s="8" t="inlineStr">
        <is>
          <t>-</t>
        </is>
      </c>
      <c r="E19" s="8" t="inlineStr">
        <is>
          <t>-</t>
        </is>
      </c>
      <c r="F19" s="8" t="inlineStr">
        <is>
          <t>-</t>
        </is>
      </c>
      <c r="G19" s="8" t="inlineStr">
        <is>
          <t>-</t>
        </is>
      </c>
      <c r="H19" s="8" t="inlineStr">
        <is>
          <t>-</t>
        </is>
      </c>
      <c r="I19" s="8" t="inlineStr">
        <is>
          <t>-</t>
        </is>
      </c>
      <c r="J19" s="8" t="inlineStr">
        <is>
          <t>FORTE</t>
        </is>
      </c>
      <c r="K19" s="10" t="inlineStr">
        <is>
          <t>Implementar mecanismo para informar aos clientes o comprometimento do Hotel com a economia de energia e encorajar o seu envolvimento
mediante campanhas de economia dirigidas aos clientes e aos colaboradores</t>
        </is>
      </c>
      <c r="L19" s="9" t="n">
        <v>45184</v>
      </c>
      <c r="M19" s="8" t="inlineStr">
        <is>
          <t>Ailton/Leo</t>
        </is>
      </c>
      <c r="N19" s="9" t="n"/>
      <c r="O19" s="8">
        <f>IF(Tabela1[[#This Row],[DATA REALIZADO]]&lt;&gt;"","Finalizada",
IF(TODAY()&lt;Tabela1[[#This Row],[DATA PREVISTA]],"Em andamento",
IF(TODAY()&gt;=Tabela1[[#This Row],[DATA PREVISTA]],"Em atraso",)))</f>
        <v/>
      </c>
      <c r="P19" s="8" t="n"/>
      <c r="Q19" s="10" t="inlineStr">
        <is>
          <t>Ação no setor de Comunicação para produção do material</t>
        </is>
      </c>
      <c r="R19" s="9" t="n"/>
    </row>
  </sheetData>
  <dataValidations count="1">
    <dataValidation sqref="C3:J19" showDropDown="0" showInputMessage="1" showErrorMessage="1" allowBlank="0" type="list">
      <formula1>"FORTE,MODERADA,-"</formula1>
    </dataValidation>
  </dataValidations>
  <pageMargins left="0.511811024" right="0.511811024" top="0.787401575" bottom="0.787401575" header="0.31496062" footer="0.31496062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 fitToPage="1"/>
  </sheetPr>
  <dimension ref="C3:G101"/>
  <sheetViews>
    <sheetView showGridLines="0" showRowColHeaders="0" tabSelected="1" topLeftCell="A2" zoomScale="90" zoomScaleNormal="90" workbookViewId="0">
      <pane ySplit="5" topLeftCell="A7" activePane="bottomLeft" state="frozen"/>
      <selection activeCell="A2" sqref="A2"/>
      <selection pane="bottomLeft" activeCell="D3" sqref="D3:F4"/>
    </sheetView>
  </sheetViews>
  <sheetFormatPr baseColWidth="8" defaultColWidth="0" defaultRowHeight="13.2"/>
  <cols>
    <col width="2.77734375" customWidth="1" style="18" min="1" max="1"/>
    <col width="3.44140625" customWidth="1" min="2" max="2"/>
    <col width="177.109375" bestFit="1" customWidth="1" min="3" max="3"/>
    <col width="16.5546875" bestFit="1" customWidth="1" min="4" max="4"/>
    <col width="8.88671875" customWidth="1" min="5" max="7"/>
    <col width="2.88671875" customWidth="1" style="18" min="8" max="8"/>
    <col hidden="1" width="8.88671875" customWidth="1" min="9" max="16384"/>
  </cols>
  <sheetData>
    <row r="1" customFormat="1" s="18"/>
    <row r="3">
      <c r="C3" s="64" t="inlineStr">
        <is>
          <t>Question/Input :</t>
        </is>
      </c>
      <c r="D3" s="74" t="n"/>
      <c r="E3" s="75" t="n"/>
      <c r="F3" s="76" t="n"/>
    </row>
    <row r="4">
      <c r="D4" s="77" t="n"/>
      <c r="E4" s="78" t="n"/>
      <c r="F4" s="79" t="n"/>
    </row>
    <row r="6" ht="36.6" customHeight="1">
      <c r="C6" s="63" t="inlineStr">
        <is>
          <t>DASHBOARD - Acompanhamento do Plano de Ações sobre objetivos e metas</t>
        </is>
      </c>
    </row>
    <row r="7" ht="4.95" customHeight="1"/>
    <row r="86" ht="15.6" customHeight="1">
      <c r="C86" s="60" t="inlineStr">
        <is>
          <t>PLANOS DE AÇÕES :</t>
        </is>
      </c>
    </row>
    <row r="87" ht="13.8" customHeight="1">
      <c r="C87" s="59" t="inlineStr">
        <is>
          <t>Analisar e implementar planos de ação para sugestões pertinentes, fornecidas pelos clientes das avaliações</t>
        </is>
      </c>
    </row>
    <row r="88" ht="13.8" customHeight="1">
      <c r="C88" s="59" t="inlineStr">
        <is>
          <t xml:space="preserve">Aplicar lista de Presença para monitorar a quantidade de Alunos recebidos no hotel </t>
        </is>
      </c>
    </row>
    <row r="89" ht="13.8" customHeight="1">
      <c r="C89" s="59" t="inlineStr">
        <is>
          <t>Comprir as açoes previstas no PGRS</t>
        </is>
      </c>
    </row>
    <row r="90" ht="13.8" customHeight="1">
      <c r="C90" s="59" t="inlineStr">
        <is>
          <t>Cumprir os diversos planos existente no sistema</t>
        </is>
      </c>
    </row>
    <row r="91" ht="13.8" customHeight="1">
      <c r="C91" s="59" t="inlineStr">
        <is>
          <t>Cumprir plano de ação previsto para atendimento à Portaria Interministerial MTur/MMFDH 272, de 26/08/2019</t>
        </is>
      </c>
    </row>
    <row r="92" ht="13.8" customHeight="1">
      <c r="C92" s="59" t="inlineStr">
        <is>
          <t>Divulgar as ações voluntárias identificadas aos colaboradores e implementar registros de suas participações</t>
        </is>
      </c>
    </row>
    <row r="93" ht="13.8" customHeight="1">
      <c r="C93" s="59" t="inlineStr">
        <is>
          <t>Identificar e organizar catálogo mensal de ações e eventos culturais que estejam sendo realizados na Região Metropolitana de Natal</t>
        </is>
      </c>
    </row>
    <row r="94" ht="13.8" customHeight="1">
      <c r="C94" s="59" t="inlineStr">
        <is>
          <t>Identificar programas de saúde das comunidades locais que possam ser apoiados pelo Hotel e realizar o apoio como apropriado</t>
        </is>
      </c>
    </row>
    <row r="95" ht="13.8" customHeight="1">
      <c r="C95" s="59" t="inlineStr">
        <is>
          <t>Implementar divulgação dos eventos nos murais de comunicação interna</t>
        </is>
      </c>
    </row>
    <row r="96" ht="13.8" customHeight="1">
      <c r="C96" s="59" t="inlineStr">
        <is>
          <t>Implementar mecanismo para informar aos clientes o comprometimento do Hotel com a economia de energia e encorajar o seu envolvimento
mediante campanhas de economia dirigidas aos clientes e aos colaboradores</t>
        </is>
      </c>
    </row>
    <row r="97" ht="13.8" customHeight="1">
      <c r="C97" s="59" t="inlineStr">
        <is>
          <t>Implementar medição de consumo de combustível para o veículo do Hotel</t>
        </is>
      </c>
    </row>
    <row r="98" ht="13.8" customHeight="1">
      <c r="C98" s="59" t="inlineStr">
        <is>
          <t>Otimizar o planejamento de compras para redução no consumo de combustível</t>
        </is>
      </c>
    </row>
    <row r="99" ht="13.8" customHeight="1">
      <c r="C99" s="59" t="inlineStr">
        <is>
          <t>Providenciar cobertura do Deck Bar</t>
        </is>
      </c>
    </row>
    <row r="100" ht="13.8" customHeight="1">
      <c r="C100" s="59" t="inlineStr">
        <is>
          <t>Realizar evento de gastronomia envolvendo os alunos da escola</t>
        </is>
      </c>
    </row>
    <row r="101" ht="13.8" customHeight="1">
      <c r="C101" s="59" t="inlineStr">
        <is>
          <t>Veicular açoes de divulgação do parque das donas na TV</t>
        </is>
      </c>
    </row>
  </sheetData>
  <mergeCells count="3">
    <mergeCell ref="C6:G6"/>
    <mergeCell ref="C3:C4"/>
    <mergeCell ref="D3:F4"/>
  </mergeCells>
  <pageMargins left="0.17" right="0.17" top="0.29" bottom="0.26" header="0.19" footer="0.17"/>
  <pageSetup orientation="landscape" paperSize="9" scale="42" horizontalDpi="0" verticalDpi="0"/>
  <rowBreaks count="1" manualBreakCount="1">
    <brk id="85" min="0" max="11" man="1"/>
  </row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APRIMOR</dc:creator>
  <dcterms:created xsi:type="dcterms:W3CDTF">2019-06-30T11:03:03Z</dcterms:created>
  <dcterms:modified xsi:type="dcterms:W3CDTF">2023-08-23T19:36:08Z</dcterms:modified>
  <cp:lastModifiedBy>Oliveira Junior</cp:lastModifiedBy>
  <cp:lastPrinted>2023-08-22T17:37:26Z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0x01010091B3889A8308C44EA71160341590955F</vt:lpwstr>
  </property>
  <property name="MediaServiceImageTags" fmtid="{D5CDD505-2E9C-101B-9397-08002B2CF9AE}" pid="3">
    <vt:lpwstr/>
  </property>
</Properties>
</file>