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OPIS" sheetId="1" r:id="rId1"/>
    <sheet name="DANE" sheetId="2" r:id="rId2"/>
    <sheet name="TABLICA" sheetId="3" r:id="rId3"/>
    <sheet name="WYKRES" sheetId="4" r:id="rId4"/>
    <sheet name="HISTOGRAM" sheetId="5" r:id="rId5"/>
  </sheets>
  <definedNames>
    <definedName name="_xlnm._FilterDatabase" localSheetId="1" hidden="1">DANE!$E$1:$E$142</definedName>
  </definedNames>
  <calcPr calcId="145621" concurrentCalc="0"/>
  <pivotCaches>
    <pivotCache cacheId="6" r:id="rId6"/>
  </pivotCaches>
</workbook>
</file>

<file path=xl/calcChain.xml><?xml version="1.0" encoding="utf-8"?>
<calcChain xmlns="http://schemas.openxmlformats.org/spreadsheetml/2006/main">
  <c r="M11" i="2" l="1"/>
  <c r="L11" i="2"/>
  <c r="L10" i="2"/>
  <c r="L8" i="2"/>
  <c r="L9" i="2"/>
  <c r="L6" i="2"/>
  <c r="L5" i="2"/>
  <c r="L7" i="2"/>
  <c r="I15" i="2"/>
  <c r="I14" i="2"/>
  <c r="I13" i="2"/>
  <c r="L13" i="2"/>
  <c r="L12" i="2"/>
  <c r="I5" i="2"/>
  <c r="L4" i="2"/>
  <c r="I17" i="2"/>
  <c r="I16" i="2"/>
  <c r="I12" i="2"/>
  <c r="I11" i="2"/>
  <c r="I10" i="2"/>
  <c r="I8" i="2"/>
  <c r="I9" i="2"/>
  <c r="I7" i="2"/>
  <c r="L26" i="2"/>
  <c r="M26" i="2"/>
  <c r="L22" i="2"/>
  <c r="L21" i="2"/>
  <c r="L20" i="2"/>
  <c r="L23" i="2"/>
  <c r="L24" i="2"/>
  <c r="L25" i="2"/>
</calcChain>
</file>

<file path=xl/sharedStrings.xml><?xml version="1.0" encoding="utf-8"?>
<sst xmlns="http://schemas.openxmlformats.org/spreadsheetml/2006/main" count="1192" uniqueCount="346">
  <si>
    <t>Kategoria:</t>
  </si>
  <si>
    <t>OCHRONA ZDROWIA I OPIEKA SPOŁECZNA</t>
  </si>
  <si>
    <t>Dane dotyczące cywilnej służby zdrowia, informacje o szpitalach, (łącznie z zamiejscowymi oddziałami szpitalnymi) lecznictwie uzdrowiskowym (spr.ZD-1,ZD-2);od 2004 r. dane o szpitalach na podstawie spr. MZ-29; dane o personelu służby zdrowia (do 1998 r. spr. MZ-10, od 1999 r. spr . MZ-88), dane o aptekach i punktach aptecznych (spr.ZD-5), o placówkach ambulatoryjnej (ZD-3, ZD-3a, ZD-3b) i doraźnej opieki zdrowotnej (ZD-4), o żłobkach (spr. ZD-6), dane o placówkach stacjonarnej pomocy społecznej - domach lub zakładach pomocy społecznej (spr.ZD-7), od danych za 2003r. spr. PS-03; informacje dot. opieki nad dziećmi i młodzieżą - domy dziecka, rodzinne domy dziecka, pogotowia opiekuńcze, rodziny zastępcze, wioski dziecięce, młodzieżowe ośrodki wychowawcze, ogniska wychowawcze, ośrodki socjoterapii (spr. S-13, S-14), placówki socjalizacyjne, placówki rodzinne, interwencyjne, wsparcia dziennego i wielofunkcyjne (PS-01); dane dot. stanu zdrowia ludności (MZ-56, MZ/G-1, MZ-15, 3-90/62/MZ).Od 2009 r. dane o środowiskowej pomocy społecznej</t>
  </si>
  <si>
    <t>Grupa:</t>
  </si>
  <si>
    <t>OPIEKA NAD DZIEĆMI I MŁODZIEŻĄ</t>
  </si>
  <si>
    <t xml:space="preserve">Od stycznia 2012 r. opieka zastępcza nad dzieckiem (ustawowo - piecza zastępcza) dzieli się na rodzinną i instytucjonalną. Do tej pory występowały rodziny zastępcze i placówki opiekuńczo-wychowawcze.
W skład rodzinnej pieczy zastępczej wchodzą, poza rodzinami zastępczymi, również rodzinne domy dziecka. 
W skład pieczy instytucjonalnej, poza placówkami opiekuńczo-wychowawczymi wchodzą też ośrodki preadopcyjne i regionalne placówki opiekuńczo-terapeutyczne.
</t>
  </si>
  <si>
    <t>Podgrupa:</t>
  </si>
  <si>
    <t>Rodzinne domy dziecka</t>
  </si>
  <si>
    <t>Począwszy od 1 stycznia 2012 r. opieka zastępcza nad dzieckiem (ustawowo  piecza zastępcza) dzieli się na rodzinną i instytucjonalną. W skład rodzinnej wchodzą  rodziny zastępcze oraz rodzinne domy dziecka.</t>
  </si>
  <si>
    <t>Data ostatniej aktualizacji:</t>
  </si>
  <si>
    <t>2016-05-04</t>
  </si>
  <si>
    <t>Wymiary:</t>
  </si>
  <si>
    <t>Zakres przedmiotowy; Rok</t>
  </si>
  <si>
    <t>Przypisy:</t>
  </si>
  <si>
    <t>Znak '-' oznacza brak danych</t>
  </si>
  <si>
    <t>Kod</t>
  </si>
  <si>
    <t>Nazwa</t>
  </si>
  <si>
    <t>Zakres przedmiotowy</t>
  </si>
  <si>
    <t>Rok</t>
  </si>
  <si>
    <t>Wartosc</t>
  </si>
  <si>
    <t>Jednostka miary</t>
  </si>
  <si>
    <t>Atrybut</t>
  </si>
  <si>
    <t>1101506000</t>
  </si>
  <si>
    <t>Powiat łódzki wschodni</t>
  </si>
  <si>
    <t>ogółem</t>
  </si>
  <si>
    <t>2014</t>
  </si>
  <si>
    <t>szt.</t>
  </si>
  <si>
    <t xml:space="preserve"> </t>
  </si>
  <si>
    <t>1101520000</t>
  </si>
  <si>
    <t>Powiat zgierski</t>
  </si>
  <si>
    <t>1101661000</t>
  </si>
  <si>
    <t>Powiat m.Łódź</t>
  </si>
  <si>
    <t>1101716000</t>
  </si>
  <si>
    <t>Powiat tomaszowski</t>
  </si>
  <si>
    <t>1101762000</t>
  </si>
  <si>
    <t>Powiat m.Piotrków Trybunalski</t>
  </si>
  <si>
    <t>1101811000</t>
  </si>
  <si>
    <t>Powiat poddębicki</t>
  </si>
  <si>
    <t>1101819000</t>
  </si>
  <si>
    <t>Powiat zduńskowolski</t>
  </si>
  <si>
    <t>1142615000</t>
  </si>
  <si>
    <t>Powiat ostrołęcki</t>
  </si>
  <si>
    <t>1142616000</t>
  </si>
  <si>
    <t>Powiat ostrowski</t>
  </si>
  <si>
    <t>1142709000</t>
  </si>
  <si>
    <t>Powiat lipski</t>
  </si>
  <si>
    <t>1142723000</t>
  </si>
  <si>
    <t>Powiat przysuski</t>
  </si>
  <si>
    <t>1142736000</t>
  </si>
  <si>
    <t>Powiat zwoleński</t>
  </si>
  <si>
    <t>1142763000</t>
  </si>
  <si>
    <t>Powiat m.Radom</t>
  </si>
  <si>
    <t>1142865000</t>
  </si>
  <si>
    <t>Powiat m. st. Warszawa</t>
  </si>
  <si>
    <t>1142934000</t>
  </si>
  <si>
    <t>Powiat wołomiński</t>
  </si>
  <si>
    <t>1143006000</t>
  </si>
  <si>
    <t>Powiat grójecki</t>
  </si>
  <si>
    <t>1143021000</t>
  </si>
  <si>
    <t>Powiat pruszkowski</t>
  </si>
  <si>
    <t>1143032000</t>
  </si>
  <si>
    <t>Powiat warszawski zachodni</t>
  </si>
  <si>
    <t>2122001000</t>
  </si>
  <si>
    <t>Powiat bocheński</t>
  </si>
  <si>
    <t>2122006000</t>
  </si>
  <si>
    <t>Powiat krakowski</t>
  </si>
  <si>
    <t>2122009000</t>
  </si>
  <si>
    <t>Powiat myślenicki</t>
  </si>
  <si>
    <t>2122161000</t>
  </si>
  <si>
    <t>Powiat m.Kraków</t>
  </si>
  <si>
    <t>2122205000</t>
  </si>
  <si>
    <t>Powiat gorlicki</t>
  </si>
  <si>
    <t>2122262000</t>
  </si>
  <si>
    <t>Powiat m.Nowy Sącz</t>
  </si>
  <si>
    <t>2122303000</t>
  </si>
  <si>
    <t>Powiat chrzanowski</t>
  </si>
  <si>
    <t>2122312000</t>
  </si>
  <si>
    <t>Powiat olkuski</t>
  </si>
  <si>
    <t>2122318000</t>
  </si>
  <si>
    <t>Powiat wadowicki</t>
  </si>
  <si>
    <t>2122416000</t>
  </si>
  <si>
    <t>Powiat tarnowski</t>
  </si>
  <si>
    <t>2122463000</t>
  </si>
  <si>
    <t>Powiat m.Tarnów</t>
  </si>
  <si>
    <t>2126915000</t>
  </si>
  <si>
    <t>Powiat suski</t>
  </si>
  <si>
    <t>2244402000</t>
  </si>
  <si>
    <t>Powiat bielski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</si>
  <si>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</si>
  <si>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</si>
  <si>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</si>
  <si>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</si>
  <si>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</si>
  <si>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</si>
  <si>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2244562000</t>
  </si>
  <si>
    <t>Powiat m.Bytom</t>
  </si>
  <si>
    <t>2244664000</t>
  </si>
  <si>
    <t>Powiat m.Częstochowa</t>
  </si>
  <si>
    <t>2244705000</t>
  </si>
  <si>
    <t>Powiat gliwicki</t>
  </si>
  <si>
    <t>2244778000</t>
  </si>
  <si>
    <t>Powiat m.Zabrze</t>
  </si>
  <si>
    <t>2244863000</t>
  </si>
  <si>
    <t>Powiat m.Chorzów</t>
  </si>
  <si>
    <t>2244870000</t>
  </si>
  <si>
    <t>Powiat m.Mysłowice</t>
  </si>
  <si>
    <t>2244911000</t>
  </si>
  <si>
    <t>Powiat raciborski</t>
  </si>
  <si>
    <t>2244973000</t>
  </si>
  <si>
    <t>Powiat m.Rybnik</t>
  </si>
  <si>
    <t>2245016000</t>
  </si>
  <si>
    <t>Powiat zawierciański</t>
  </si>
  <si>
    <t>2245075000</t>
  </si>
  <si>
    <t>Powiat m.Sosnowiec</t>
  </si>
  <si>
    <t>2245114000</t>
  </si>
  <si>
    <t>Powiat bieruńsko-lędziński</t>
  </si>
  <si>
    <t>3060901000</t>
  </si>
  <si>
    <t>Powiat bialski</t>
  </si>
  <si>
    <t>3061109000</t>
  </si>
  <si>
    <t>Powiat lubelski</t>
  </si>
  <si>
    <t>3061207000</t>
  </si>
  <si>
    <t>Powiat kraśnicki</t>
  </si>
  <si>
    <t>3061212000</t>
  </si>
  <si>
    <t>Powiat opolski</t>
  </si>
  <si>
    <t>3061214000</t>
  </si>
  <si>
    <t>Powiat puławski</t>
  </si>
  <si>
    <t>3183321000</t>
  </si>
  <si>
    <t>Powiat leski</t>
  </si>
  <si>
    <t>3183510000</t>
  </si>
  <si>
    <t>Powiat łańcucki</t>
  </si>
  <si>
    <t>3183516000</t>
  </si>
  <si>
    <t>Powiat rzeszowski</t>
  </si>
  <si>
    <t>3183603000</t>
  </si>
  <si>
    <t>Powiat dębicki</t>
  </si>
  <si>
    <t>3203805000</t>
  </si>
  <si>
    <t>Powiat hajnowski</t>
  </si>
  <si>
    <t>3203901000</t>
  </si>
  <si>
    <t>Powiat augustowski</t>
  </si>
  <si>
    <t>3265204000</t>
  </si>
  <si>
    <t>Powiat kielecki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</si>
  <si>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</si>
  <si>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</si>
  <si>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</si>
  <si>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</si>
  <si>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</si>
  <si>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</si>
  <si>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</si>
  <si>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</si>
  <si>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3265309000</t>
  </si>
  <si>
    <t>Powiat sandomierski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</si>
  <si>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</si>
  <si>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</si>
  <si>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</si>
  <si>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</si>
  <si>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</si>
  <si>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</si>
  <si>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4081361000</t>
  </si>
  <si>
    <t>Powiat m.Gorzów Wielkopolski</t>
  </si>
  <si>
    <t>4081410000</t>
  </si>
  <si>
    <t>Powiat żagański</t>
  </si>
  <si>
    <t>4305712000</t>
  </si>
  <si>
    <t>Powiat krotoszyński</t>
  </si>
  <si>
    <t>4305720000</t>
  </si>
  <si>
    <t>Powiat pleszewski</t>
  </si>
  <si>
    <t>4305761000</t>
  </si>
  <si>
    <t>Powiat m.Kalisz</t>
  </si>
  <si>
    <t>4305823000</t>
  </si>
  <si>
    <t>Powiat słupecki</t>
  </si>
  <si>
    <t>4305827000</t>
  </si>
  <si>
    <t>Powiat turecki</t>
  </si>
  <si>
    <t>4305830000</t>
  </si>
  <si>
    <t>Powiat wrzesiński</t>
  </si>
  <si>
    <t>4305905000</t>
  </si>
  <si>
    <t>Powiat grodziski</t>
  </si>
  <si>
    <t>4305915000</t>
  </si>
  <si>
    <t>Powiat nowotomyski</t>
  </si>
  <si>
    <t>4305922000</t>
  </si>
  <si>
    <t>Powiat rawicki</t>
  </si>
  <si>
    <t>4306028000</t>
  </si>
  <si>
    <t>Powiat wągrowiecki</t>
  </si>
  <si>
    <t>4306116000</t>
  </si>
  <si>
    <t>Powiat obornicki</t>
  </si>
  <si>
    <t>4306121000</t>
  </si>
  <si>
    <t>Powiat poznański</t>
  </si>
  <si>
    <t>4326361000</t>
  </si>
  <si>
    <t>Powiat m.Koszalin</t>
  </si>
  <si>
    <t>4326403000</t>
  </si>
  <si>
    <t>Powiat drawski</t>
  </si>
  <si>
    <t>4326410000</t>
  </si>
  <si>
    <t>Powiat myśliborski</t>
  </si>
  <si>
    <t>4326415000</t>
  </si>
  <si>
    <t>Powiat szczecinecki</t>
  </si>
  <si>
    <t>4326562000</t>
  </si>
  <si>
    <t>Powiat m.Szczecin</t>
  </si>
  <si>
    <t>4326604000</t>
  </si>
  <si>
    <t>Powiat goleniowski</t>
  </si>
  <si>
    <t>4326605000</t>
  </si>
  <si>
    <t>Powiat gryficki</t>
  </si>
  <si>
    <t>4326614000</t>
  </si>
  <si>
    <t>Powiat stargardzki</t>
  </si>
  <si>
    <t>4326663000</t>
  </si>
  <si>
    <t>Powiat m.Świnoujście</t>
  </si>
  <si>
    <t>5020107000</t>
  </si>
  <si>
    <t>Powiat kamiennogórski</t>
  </si>
  <si>
    <t>5020204000</t>
  </si>
  <si>
    <t>Powiat górowski</t>
  </si>
  <si>
    <t>5020216000</t>
  </si>
  <si>
    <t>Powiat polkowicki</t>
  </si>
  <si>
    <t>5020302000</t>
  </si>
  <si>
    <t>Powiat dzierżoniowski</t>
  </si>
  <si>
    <t>5020308000</t>
  </si>
  <si>
    <t>Powiat kłodzki</t>
  </si>
  <si>
    <t>5020319000</t>
  </si>
  <si>
    <t>Powiat świdnicki</t>
  </si>
  <si>
    <t>5020413000</t>
  </si>
  <si>
    <t>Powiat milicki</t>
  </si>
  <si>
    <t>5020415000</t>
  </si>
  <si>
    <t>Powiat oławski</t>
  </si>
  <si>
    <t>5020417000</t>
  </si>
  <si>
    <t>Powiat strzeliński</t>
  </si>
  <si>
    <t>5020418000</t>
  </si>
  <si>
    <t>Powiat średzki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</si>
  <si>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</si>
  <si>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</si>
  <si>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</si>
  <si>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</si>
  <si>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</si>
  <si>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</si>
  <si>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</si>
  <si>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Powiat brzeski</t>
  </si>
  <si>
    <t>5163110000</t>
  </si>
  <si>
    <t>Powiat prudnicki</t>
  </si>
  <si>
    <t>5163203000</t>
  </si>
  <si>
    <t>Powiat kędzierzyńsko-kozielski</t>
  </si>
  <si>
    <t>5163205000</t>
  </si>
  <si>
    <t>Powiat krapkowicki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</si>
  <si>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</si>
  <si>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</si>
  <si>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</si>
  <si>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</si>
  <si>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</si>
  <si>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</si>
  <si>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</si>
  <si>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</si>
  <si>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</si>
  <si>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</si>
  <si>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</si>
  <si>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</si>
  <si>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</si>
  <si>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</si>
  <si>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6040801000</t>
  </si>
  <si>
    <t>Powiat aleksandrowski</t>
  </si>
  <si>
    <t>6040808000</t>
  </si>
  <si>
    <t>Powiat lipnowski</t>
  </si>
  <si>
    <t>6046710000</t>
  </si>
  <si>
    <t>Powiat nakielski</t>
  </si>
  <si>
    <t>6046814000</t>
  </si>
  <si>
    <t>Powiat świecki</t>
  </si>
  <si>
    <t>6224004000</t>
  </si>
  <si>
    <t>Powiat gdański</t>
  </si>
  <si>
    <t>6224005000</t>
  </si>
  <si>
    <t>Powiat kartuski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</si>
  <si>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</si>
  <si>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</si>
  <si>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</si>
  <si>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</si>
  <si>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</si>
  <si>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</si>
  <si>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</si>
  <si>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</si>
  <si>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</si>
  <si>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</si>
  <si>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6224207000</t>
  </si>
  <si>
    <t>Powiat kwidzyński</t>
  </si>
  <si>
    <t>6224209000</t>
  </si>
  <si>
    <t>Powiat malborski</t>
  </si>
  <si>
    <t>6224213000</t>
  </si>
  <si>
    <t>Powiat starogardzki</t>
  </si>
  <si>
    <t>6224361000</t>
  </si>
  <si>
    <t>Powiat m.Gdańsk</t>
  </si>
  <si>
    <t>6224362000</t>
  </si>
  <si>
    <t>Powiat m.Gdynia</t>
  </si>
  <si>
    <t>6227202000</t>
  </si>
  <si>
    <t>Powiat chojnicki</t>
  </si>
  <si>
    <t>6285402000</t>
  </si>
  <si>
    <t>Powiat braniewski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</si>
  <si>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</si>
  <si>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</si>
  <si>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</si>
  <si>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</si>
  <si>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</si>
  <si>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</si>
  <si>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</si>
  <si>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</si>
  <si>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6285506000</t>
  </si>
  <si>
    <t>Powiat giżycki</t>
  </si>
  <si>
    <t>6285516000</t>
  </si>
  <si>
    <t>Powiat piski</t>
  </si>
  <si>
    <t>6285518000</t>
  </si>
  <si>
    <t>Powiat gołdapski</t>
  </si>
  <si>
    <t>6285601000</t>
  </si>
  <si>
    <t>Powiat bartoszycki</t>
  </si>
  <si>
    <t>6285611000</t>
  </si>
  <si>
    <t>Powiat nidzicki</t>
  </si>
  <si>
    <t>6285614000</t>
  </si>
  <si>
    <t>Powiat olsztyński</t>
  </si>
  <si>
    <t>6285617000</t>
  </si>
  <si>
    <t>Powiat szczycieński</t>
  </si>
  <si>
    <t>Etykiety kolumn</t>
  </si>
  <si>
    <t>Etykiety wierszy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</si>
  <si>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</si>
  <si>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</si>
  <si>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</si>
  <si>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</si>
  <si>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</si>
  <si>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</si>
  <si>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</si>
  <si>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</si>
  <si>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</si>
  <si>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</si>
  <si>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</si>
  <si>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</si>
  <si>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</si>
  <si>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Wartość</t>
  </si>
  <si>
    <t>Miary klasyczne</t>
  </si>
  <si>
    <t>LICZNIK</t>
  </si>
  <si>
    <t>Miary pozycyjne</t>
  </si>
  <si>
    <t>Q</t>
  </si>
  <si>
    <t>Q1</t>
  </si>
  <si>
    <t>Q2 (MEDIANA)</t>
  </si>
  <si>
    <t>Q3</t>
  </si>
  <si>
    <t>VQ</t>
  </si>
  <si>
    <t>AQ</t>
  </si>
  <si>
    <t>DOMINANTA</t>
  </si>
  <si>
    <t>MINIMUM</t>
  </si>
  <si>
    <t>MAKSIMUM</t>
  </si>
  <si>
    <t>ZAKRES</t>
  </si>
  <si>
    <t>ŚREDNIA</t>
  </si>
  <si>
    <t>ODCHYLENIE STANDARDOWE</t>
  </si>
  <si>
    <t>VX</t>
  </si>
  <si>
    <t>XTYP</t>
  </si>
  <si>
    <t>KURTOZA</t>
  </si>
  <si>
    <t>SKOŚNOŚĆ</t>
  </si>
  <si>
    <t>ZAKRES DANYCH</t>
  </si>
  <si>
    <t>CZĘSTOŚĆ</t>
  </si>
  <si>
    <t>WIĘCEJ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</si>
</sst>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11"/>
      <name val="Calibri"/>
      <family val="2"/>
      <charset val="238"/>
    </font>
    <font>
      <b/>
      <i/>
      <sz val="14"/>
      <name val="Calibri"/>
      <family val="2"/>
      <charset val="238"/>
    </font>
    <font>
      <b/>
      <sz val="11"/>
      <name val="Calibri"/>
      <family val="2"/>
      <charset val="238"/>
    </font>
    <font>
      <b/>
      <sz val="1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2" fontId="0" fillId="0" borderId="0" xfId="0" applyNumberFormat="1" applyFont="1"/>
    <xf numFmtId="0" fontId="0" fillId="0" borderId="1" xfId="0" applyNumberFormat="1" applyFill="1" applyBorder="1" applyAlignment="1"/>
    <xf numFmtId="2" fontId="0" fillId="0" borderId="1" xfId="0" applyNumberFormat="1" applyFill="1" applyBorder="1" applyAlignment="1"/>
    <xf numFmtId="0" fontId="3" fillId="0" borderId="1" xfId="0" applyNumberFormat="1" applyFont="1" applyFill="1" applyBorder="1" applyAlignment="1"/>
    <xf numFmtId="0" fontId="0" fillId="0" borderId="1" xfId="0" applyNumberFormat="1" applyFont="1" applyBorder="1"/>
    <xf numFmtId="2" fontId="0" fillId="0" borderId="1" xfId="0" applyNumberFormat="1" applyFont="1" applyBorder="1"/>
    <xf numFmtId="9" fontId="0" fillId="0" borderId="1" xfId="1" applyFont="1" applyBorder="1"/>
    <xf numFmtId="0" fontId="3" fillId="0" borderId="1" xfId="0" applyNumberFormat="1" applyFont="1" applyBorder="1"/>
    <xf numFmtId="2" fontId="3" fillId="0" borderId="1" xfId="0" applyNumberFormat="1" applyFont="1" applyBorder="1"/>
    <xf numFmtId="0" fontId="2" fillId="0" borderId="1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0" fontId="0" fillId="0" borderId="5" xfId="0" applyNumberFormat="1" applyFill="1" applyBorder="1" applyAlignment="1"/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0" fontId="4" fillId="0" borderId="6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WIZUALNA</a:t>
            </a:r>
            <a:r>
              <a:rPr lang="pl-PL" b="1" baseline="0"/>
              <a:t> ANALIZA DANYCH</a:t>
            </a:r>
            <a:endParaRPr lang="pl-PL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DANE!$E$2:$E$142</c:f>
              <c:numCache>
                <c:formatCode>0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9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9</c:v>
                </c:pt>
                <c:pt idx="84">
                  <c:v>8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5</c:v>
                </c:pt>
                <c:pt idx="104">
                  <c:v>6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7</c:v>
                </c:pt>
                <c:pt idx="120">
                  <c:v>3</c:v>
                </c:pt>
                <c:pt idx="121">
                  <c:v>1</c:v>
                </c:pt>
                <c:pt idx="122">
                  <c:v>7</c:v>
                </c:pt>
                <c:pt idx="123">
                  <c:v>12</c:v>
                </c:pt>
                <c:pt idx="124">
                  <c:v>7</c:v>
                </c:pt>
                <c:pt idx="125">
                  <c:v>4</c:v>
                </c:pt>
                <c:pt idx="126">
                  <c:v>9</c:v>
                </c:pt>
                <c:pt idx="127">
                  <c:v>11</c:v>
                </c:pt>
                <c:pt idx="128">
                  <c:v>9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AA-8640-B320-214295F2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146112"/>
        <c:axId val="243172480"/>
      </c:barChart>
      <c:catAx>
        <c:axId val="2431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172480"/>
        <c:crosses val="autoZero"/>
        <c:auto val="1"/>
        <c:lblAlgn val="ctr"/>
        <c:lblOffset val="100"/>
        <c:noMultiLvlLbl val="0"/>
      </c:catAx>
      <c:valAx>
        <c:axId val="243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1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>
        <c:manualLayout>
          <c:xMode val="edge"/>
          <c:yMode val="edge"/>
          <c:x val="0.35665791776027994"/>
          <c:y val="3.980099502487562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strRef>
              <c:f>HISTOGRAM!$J$5:$J$16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WIĘCEJ</c:v>
                </c:pt>
              </c:strCache>
            </c:strRef>
          </c:cat>
          <c:val>
            <c:numRef>
              <c:f>HISTOGRAM!$K$5:$K$16</c:f>
              <c:numCache>
                <c:formatCode>General</c:formatCode>
                <c:ptCount val="12"/>
                <c:pt idx="0">
                  <c:v>60</c:v>
                </c:pt>
                <c:pt idx="1">
                  <c:v>28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45-BA41-84DD-498C2B4C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57696"/>
        <c:axId val="244559872"/>
      </c:barChart>
      <c:catAx>
        <c:axId val="2445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ZAKRES DANYCH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4559872"/>
        <c:crosses val="autoZero"/>
        <c:auto val="1"/>
        <c:lblAlgn val="ctr"/>
        <c:lblOffset val="100"/>
        <c:noMultiLvlLbl val="0"/>
      </c:catAx>
      <c:valAx>
        <c:axId val="24455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>
            <c:manualLayout>
              <c:xMode val="edge"/>
              <c:yMode val="edge"/>
              <c:x val="2.4305555555555556E-2"/>
              <c:y val="0.2783685455159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455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219075</xdr:colOff>
      <xdr:row>24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2</xdr:row>
      <xdr:rowOff>142875</xdr:rowOff>
    </xdr:from>
    <xdr:to>
      <xdr:col>8</xdr:col>
      <xdr:colOff>371474</xdr:colOff>
      <xdr:row>19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cer" refreshedDate="42850.873575810183" createdVersion="4" refreshedVersion="4" recordCount="141">
  <cacheSource type="worksheet">
    <worksheetSource ref="A1:E142" sheet="DANE"/>
  </cacheSource>
  <cacheFields count="5">
    <cacheField name="Kod" numFmtId="0">
      <sharedItems count="141">
        <s v="1101506000"/>
        <s v="1101520000"/>
        <s v="1101661000"/>
        <s v="1101716000"/>
        <s v="1101762000"/>
        <s v="1101811000"/>
        <s v="1101819000"/>
        <s v="1142615000"/>
        <s v="1142616000"/>
        <s v="1142709000"/>
        <s v="1142723000"/>
        <s v="1142736000"/>
        <s v="1142763000"/>
        <s v="1142865000"/>
        <s v="1142934000"/>
        <s v="1143006000"/>
        <s v="1143021000"/>
        <s v="1143032000"/>
        <s v="2122001000"/>
        <s v="2122006000"/>
        <s v="2122009000"/>
        <s v="2122161000"/>
        <s v="2122205000"/>
        <s v="2122262000"/>
        <s v="2122303000"/>
        <s v="2122312000"/>
        <s v="2122318000"/>
        <s v="2122416000"/>
        <s v="2122463000"/>
        <s v="2126915000"/>
        <s v="2244402000"/>
        <s v="2244417000"/>
        <s v="2244461000"/>
        <s v="2244507000"/>
        <s v="2244562000"/>
        <s v="2244664000"/>
        <s v="2244705000"/>
        <s v="2244778000"/>
        <s v="2244863000"/>
        <s v="2244870000"/>
        <s v="2244911000"/>
        <s v="2244973000"/>
        <s v="2245016000"/>
        <s v="2245075000"/>
        <s v="2245114000"/>
        <s v="3060901000"/>
        <s v="3061109000"/>
        <s v="3061207000"/>
        <s v="3061212000"/>
        <s v="3061214000"/>
        <s v="3183321000"/>
        <s v="3183510000"/>
        <s v="3183516000"/>
        <s v="3183603000"/>
        <s v="3203805000"/>
        <s v="3203901000"/>
        <s v="3265204000"/>
        <s v="3265207000"/>
        <s v="3265210000"/>
        <s v="3265211000"/>
        <s v="3265261000"/>
        <s v="3265309000"/>
        <s v="3265313000"/>
        <s v="4081301000"/>
        <s v="4081303000"/>
        <s v="4081361000"/>
        <s v="4081410000"/>
        <s v="4305712000"/>
        <s v="4305720000"/>
        <s v="4305761000"/>
        <s v="4305823000"/>
        <s v="4305827000"/>
        <s v="4305830000"/>
        <s v="4305905000"/>
        <s v="4305915000"/>
        <s v="4305922000"/>
        <s v="4306028000"/>
        <s v="4306116000"/>
        <s v="4306121000"/>
        <s v="4326361000"/>
        <s v="4326403000"/>
        <s v="4326410000"/>
        <s v="4326415000"/>
        <s v="4326562000"/>
        <s v="4326604000"/>
        <s v="4326605000"/>
        <s v="4326614000"/>
        <s v="4326663000"/>
        <s v="5020107000"/>
        <s v="5020204000"/>
        <s v="5020216000"/>
        <s v="5020302000"/>
        <s v="5020308000"/>
        <s v="5020319000"/>
        <s v="5020413000"/>
        <s v="5020415000"/>
        <s v="5020417000"/>
        <s v="5020418000"/>
        <s v="5020422000"/>
        <s v="5020423000"/>
        <s v="5020564000"/>
        <s v="5163101000"/>
        <s v="5163110000"/>
        <s v="5163203000"/>
        <s v="5163205000"/>
        <s v="5163211000"/>
        <s v="5163261000"/>
        <s v="6040603000"/>
        <s v="6040615000"/>
        <s v="6040661000"/>
        <s v="6040663000"/>
        <s v="6040702000"/>
        <s v="6040801000"/>
        <s v="6040808000"/>
        <s v="6046710000"/>
        <s v="6046814000"/>
        <s v="6224004000"/>
        <s v="6224005000"/>
        <s v="6224011000"/>
        <s v="6224015000"/>
        <s v="6224101000"/>
        <s v="6224108000"/>
        <s v="6224112000"/>
        <s v="6224207000"/>
        <s v="6224209000"/>
        <s v="6224213000"/>
        <s v="6224361000"/>
        <s v="6224362000"/>
        <s v="6227202000"/>
        <s v="6285402000"/>
        <s v="6285404000"/>
        <s v="6285407000"/>
        <s v="6285412000"/>
        <s v="6285415000"/>
        <s v="6285506000"/>
        <s v="6285516000"/>
        <s v="6285518000"/>
        <s v="6285601000"/>
        <s v="6285611000"/>
        <s v="6285614000"/>
        <s v="6285617000"/>
      </sharedItems>
    </cacheField>
    <cacheField name="Nazwa" numFmtId="0">
      <sharedItems count="141">
        <s v="Powiat łódzki wschodni"/>
        <s v="Powiat zgierski"/>
        <s v="Powiat m.Łódź"/>
        <s v="Powiat tomaszowski"/>
        <s v="Powiat m.Piotrków Trybunalski"/>
        <s v="Powiat poddębicki"/>
        <s v="Powiat zduńskowolski"/>
        <s v="Powiat ostrołęcki"/>
        <s v="Powiat ostrowski"/>
        <s v="Powiat lipski"/>
        <s v="Powiat przysuski"/>
        <s v="Powiat zwoleński"/>
        <s v="Powiat m.Radom"/>
        <s v="Powiat m. st. Warszawa"/>
        <s v="Powiat wołomiński"/>
        <s v="Powiat grójecki"/>
        <s v="Powiat pruszkowski"/>
        <s v="Powiat warszawski zachodni"/>
        <s v="Powiat bocheński"/>
        <s v="Powiat krakowski"/>
        <s v="Powiat myślenicki"/>
        <s v="Powiat m.Kraków"/>
        <s v="Powiat gorlicki"/>
        <s v="Powiat m.Nowy Sącz"/>
        <s v="Powiat chrzanowski"/>
        <s v="Powiat olkuski"/>
        <s v="Powiat wadowicki"/>
        <s v="Powiat tarnowski"/>
        <s v="Powiat m.Tarnów"/>
        <s v="Powiat suski"/>
        <s v="Powiat bielski"/>
        <s v="Powiat żywiecki"/>
        <s v="Powiat m.Bielsko-Biała"/>
        <s v="Powiat lubliniecki"/>
        <s v="Powiat m.Bytom"/>
        <s v="Powiat m.Częstochowa"/>
        <s v="Powiat gliwicki"/>
        <s v="Powiat m.Zabrze"/>
        <s v="Powiat m.Chorzów"/>
        <s v="Powiat m.Mysłowice"/>
        <s v="Powiat raciborski"/>
        <s v="Powiat m.Rybnik"/>
        <s v="Powiat zawierciański"/>
        <s v="Powiat m.Sosnowiec"/>
        <s v="Powiat bieruńsko-lędziński"/>
        <s v="Powiat bialski"/>
        <s v="Powiat lubelski"/>
        <s v="Powiat kraśnicki"/>
        <s v="Powiat opolski"/>
        <s v="Powiat puławski"/>
        <s v="Powiat leski"/>
        <s v="Powiat łańcucki"/>
        <s v="Powiat rzeszowski"/>
        <s v="Powiat dębicki"/>
        <s v="Powiat hajnowski"/>
        <s v="Powiat augustowski"/>
        <s v="Powiat kielecki"/>
        <s v="Powiat ostrowiecki"/>
        <s v="Powiat skarżyski"/>
        <s v="Powiat starachowicki"/>
        <s v="Powiat m.Kielce"/>
        <s v="Powiat sandomierski"/>
        <s v="Powiat włoszczowski"/>
        <s v="Powiat gorzowski"/>
        <s v="Powiat międzyrzecki"/>
        <s v="Powiat m.Gorzów Wielkopolski"/>
        <s v="Powiat żagański"/>
        <s v="Powiat krotoszyński"/>
        <s v="Powiat pleszewski"/>
        <s v="Powiat m.Kalisz"/>
        <s v="Powiat słupecki"/>
        <s v="Powiat turecki"/>
        <s v="Powiat wrzesiński"/>
        <s v="Powiat grodziski"/>
        <s v="Powiat nowotomyski"/>
        <s v="Powiat rawicki"/>
        <s v="Powiat wągrowiecki"/>
        <s v="Powiat obornicki"/>
        <s v="Powiat poznański"/>
        <s v="Powiat m.Koszalin"/>
        <s v="Powiat drawski"/>
        <s v="Powiat myśliborski"/>
        <s v="Powiat szczecinecki"/>
        <s v="Powiat m.Szczecin"/>
        <s v="Powiat goleniowski"/>
        <s v="Powiat gryficki"/>
        <s v="Powiat stargardzki"/>
        <s v="Powiat m.Świnoujście"/>
        <s v="Powiat kamiennogórski"/>
        <s v="Powiat górowski"/>
        <s v="Powiat polkowicki"/>
        <s v="Powiat dzierżoniowski"/>
        <s v="Powiat kłodzki"/>
        <s v="Powiat świdnicki"/>
        <s v="Powiat milicki"/>
        <s v="Powiat oławski"/>
        <s v="Powiat strzeliński"/>
        <s v="Powiat średzki"/>
        <s v="Powiat wołowski"/>
        <s v="Powiat wrocławski"/>
        <s v="Powiat m.Wrocław"/>
        <s v="Powiat brzeski"/>
        <s v="Powiat prudnicki"/>
        <s v="Powiat kędzierzyńsko-kozielski"/>
        <s v="Powiat krapkowicki"/>
        <s v="Powiat strzelecki"/>
        <s v="Powiat m.Opole"/>
        <s v="Powiat bydgoski"/>
        <s v="Powiat toruński"/>
        <s v="Powiat m.Bydgoszcz"/>
        <s v="Powiat m.Toruń"/>
        <s v="Powiat brodnicki"/>
        <s v="Powiat aleksandrowski"/>
        <s v="Powiat lipnowski"/>
        <s v="Powiat nakielski"/>
        <s v="Powiat świecki"/>
        <s v="Powiat gdański"/>
        <s v="Powiat kartuski"/>
        <s v="Powiat pucki"/>
        <s v="Powiat wejherowski"/>
        <s v="Powiat bytowski"/>
        <s v="Powiat lęborski"/>
        <s v="Powiat słupski"/>
        <s v="Powiat kwidzyński"/>
        <s v="Powiat malborski"/>
        <s v="Powiat starogardzki"/>
        <s v="Powiat m.Gdańsk"/>
        <s v="Powiat m.Gdynia"/>
        <s v="Powiat chojnicki"/>
        <s v="Powiat braniewski"/>
        <s v="Powiat elbląski"/>
        <s v="Powiat iławski"/>
        <s v="Powiat nowomiejski"/>
        <s v="Powiat ostródzki"/>
        <s v="Powiat giżycki"/>
        <s v="Powiat piski"/>
        <s v="Powiat gołdapski"/>
        <s v="Powiat bartoszycki"/>
        <s v="Powiat nidzicki"/>
        <s v="Powiat olsztyński"/>
        <s v="Powiat szczycieński"/>
      </sharedItems>
    </cacheField>
    <cacheField name="Zakres przedmiotowy" numFmtId="0">
      <sharedItems count="1">
        <s v="ogółem"/>
      </sharedItems>
    </cacheField>
    <cacheField name="Rok" numFmtId="0">
      <sharedItems count="1">
        <s v="2014"/>
      </sharedItems>
    </cacheField>
    <cacheField name="Wartosc" numFmtId="1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x v="0"/>
    <x v="0"/>
    <x v="0"/>
    <n v="1"/>
  </r>
  <r>
    <x v="1"/>
    <x v="1"/>
    <x v="0"/>
    <x v="0"/>
    <n v="2"/>
  </r>
  <r>
    <x v="2"/>
    <x v="2"/>
    <x v="0"/>
    <x v="0"/>
    <n v="10"/>
  </r>
  <r>
    <x v="3"/>
    <x v="3"/>
    <x v="0"/>
    <x v="0"/>
    <n v="1"/>
  </r>
  <r>
    <x v="4"/>
    <x v="4"/>
    <x v="0"/>
    <x v="0"/>
    <n v="1"/>
  </r>
  <r>
    <x v="5"/>
    <x v="5"/>
    <x v="0"/>
    <x v="0"/>
    <n v="2"/>
  </r>
  <r>
    <x v="6"/>
    <x v="6"/>
    <x v="0"/>
    <x v="0"/>
    <n v="1"/>
  </r>
  <r>
    <x v="7"/>
    <x v="7"/>
    <x v="0"/>
    <x v="0"/>
    <n v="1"/>
  </r>
  <r>
    <x v="8"/>
    <x v="8"/>
    <x v="0"/>
    <x v="0"/>
    <n v="3"/>
  </r>
  <r>
    <x v="9"/>
    <x v="9"/>
    <x v="0"/>
    <x v="0"/>
    <n v="1"/>
  </r>
  <r>
    <x v="10"/>
    <x v="10"/>
    <x v="0"/>
    <x v="0"/>
    <n v="1"/>
  </r>
  <r>
    <x v="11"/>
    <x v="11"/>
    <x v="0"/>
    <x v="0"/>
    <n v="1"/>
  </r>
  <r>
    <x v="12"/>
    <x v="12"/>
    <x v="0"/>
    <x v="0"/>
    <n v="3"/>
  </r>
  <r>
    <x v="13"/>
    <x v="13"/>
    <x v="0"/>
    <x v="0"/>
    <n v="10"/>
  </r>
  <r>
    <x v="14"/>
    <x v="14"/>
    <x v="0"/>
    <x v="0"/>
    <n v="3"/>
  </r>
  <r>
    <x v="15"/>
    <x v="15"/>
    <x v="0"/>
    <x v="0"/>
    <n v="2"/>
  </r>
  <r>
    <x v="16"/>
    <x v="16"/>
    <x v="0"/>
    <x v="0"/>
    <n v="4"/>
  </r>
  <r>
    <x v="17"/>
    <x v="17"/>
    <x v="0"/>
    <x v="0"/>
    <n v="2"/>
  </r>
  <r>
    <x v="18"/>
    <x v="18"/>
    <x v="0"/>
    <x v="0"/>
    <n v="3"/>
  </r>
  <r>
    <x v="19"/>
    <x v="19"/>
    <x v="0"/>
    <x v="0"/>
    <n v="4"/>
  </r>
  <r>
    <x v="20"/>
    <x v="20"/>
    <x v="0"/>
    <x v="0"/>
    <n v="1"/>
  </r>
  <r>
    <x v="21"/>
    <x v="21"/>
    <x v="0"/>
    <x v="0"/>
    <n v="1"/>
  </r>
  <r>
    <x v="22"/>
    <x v="22"/>
    <x v="0"/>
    <x v="0"/>
    <n v="2"/>
  </r>
  <r>
    <x v="23"/>
    <x v="23"/>
    <x v="0"/>
    <x v="0"/>
    <n v="3"/>
  </r>
  <r>
    <x v="24"/>
    <x v="24"/>
    <x v="0"/>
    <x v="0"/>
    <n v="3"/>
  </r>
  <r>
    <x v="25"/>
    <x v="25"/>
    <x v="0"/>
    <x v="0"/>
    <n v="2"/>
  </r>
  <r>
    <x v="26"/>
    <x v="26"/>
    <x v="0"/>
    <x v="0"/>
    <n v="4"/>
  </r>
  <r>
    <x v="27"/>
    <x v="27"/>
    <x v="0"/>
    <x v="0"/>
    <n v="1"/>
  </r>
  <r>
    <x v="28"/>
    <x v="28"/>
    <x v="0"/>
    <x v="0"/>
    <n v="1"/>
  </r>
  <r>
    <x v="29"/>
    <x v="29"/>
    <x v="0"/>
    <x v="0"/>
    <n v="1"/>
  </r>
  <r>
    <x v="30"/>
    <x v="30"/>
    <x v="0"/>
    <x v="0"/>
    <n v="6"/>
  </r>
  <r>
    <x v="31"/>
    <x v="31"/>
    <x v="0"/>
    <x v="0"/>
    <n v="2"/>
  </r>
  <r>
    <x v="32"/>
    <x v="32"/>
    <x v="0"/>
    <x v="0"/>
    <n v="2"/>
  </r>
  <r>
    <x v="33"/>
    <x v="33"/>
    <x v="0"/>
    <x v="0"/>
    <n v="1"/>
  </r>
  <r>
    <x v="34"/>
    <x v="34"/>
    <x v="0"/>
    <x v="0"/>
    <n v="11"/>
  </r>
  <r>
    <x v="35"/>
    <x v="35"/>
    <x v="0"/>
    <x v="0"/>
    <n v="2"/>
  </r>
  <r>
    <x v="36"/>
    <x v="36"/>
    <x v="0"/>
    <x v="0"/>
    <n v="3"/>
  </r>
  <r>
    <x v="37"/>
    <x v="37"/>
    <x v="0"/>
    <x v="0"/>
    <n v="2"/>
  </r>
  <r>
    <x v="38"/>
    <x v="38"/>
    <x v="0"/>
    <x v="0"/>
    <n v="4"/>
  </r>
  <r>
    <x v="39"/>
    <x v="39"/>
    <x v="0"/>
    <x v="0"/>
    <n v="1"/>
  </r>
  <r>
    <x v="40"/>
    <x v="40"/>
    <x v="0"/>
    <x v="0"/>
    <n v="9"/>
  </r>
  <r>
    <x v="41"/>
    <x v="41"/>
    <x v="0"/>
    <x v="0"/>
    <n v="3"/>
  </r>
  <r>
    <x v="42"/>
    <x v="42"/>
    <x v="0"/>
    <x v="0"/>
    <n v="1"/>
  </r>
  <r>
    <x v="43"/>
    <x v="43"/>
    <x v="0"/>
    <x v="0"/>
    <n v="1"/>
  </r>
  <r>
    <x v="44"/>
    <x v="44"/>
    <x v="0"/>
    <x v="0"/>
    <n v="1"/>
  </r>
  <r>
    <x v="45"/>
    <x v="45"/>
    <x v="0"/>
    <x v="0"/>
    <n v="2"/>
  </r>
  <r>
    <x v="46"/>
    <x v="46"/>
    <x v="0"/>
    <x v="0"/>
    <n v="1"/>
  </r>
  <r>
    <x v="47"/>
    <x v="47"/>
    <x v="0"/>
    <x v="0"/>
    <n v="3"/>
  </r>
  <r>
    <x v="48"/>
    <x v="48"/>
    <x v="0"/>
    <x v="0"/>
    <n v="2"/>
  </r>
  <r>
    <x v="49"/>
    <x v="49"/>
    <x v="0"/>
    <x v="0"/>
    <n v="1"/>
  </r>
  <r>
    <x v="50"/>
    <x v="50"/>
    <x v="0"/>
    <x v="0"/>
    <n v="1"/>
  </r>
  <r>
    <x v="51"/>
    <x v="51"/>
    <x v="0"/>
    <x v="0"/>
    <n v="1"/>
  </r>
  <r>
    <x v="52"/>
    <x v="52"/>
    <x v="0"/>
    <x v="0"/>
    <n v="1"/>
  </r>
  <r>
    <x v="53"/>
    <x v="53"/>
    <x v="0"/>
    <x v="0"/>
    <n v="1"/>
  </r>
  <r>
    <x v="54"/>
    <x v="54"/>
    <x v="0"/>
    <x v="0"/>
    <n v="1"/>
  </r>
  <r>
    <x v="55"/>
    <x v="55"/>
    <x v="0"/>
    <x v="0"/>
    <n v="2"/>
  </r>
  <r>
    <x v="56"/>
    <x v="56"/>
    <x v="0"/>
    <x v="0"/>
    <n v="5"/>
  </r>
  <r>
    <x v="57"/>
    <x v="57"/>
    <x v="0"/>
    <x v="0"/>
    <n v="1"/>
  </r>
  <r>
    <x v="58"/>
    <x v="58"/>
    <x v="0"/>
    <x v="0"/>
    <n v="1"/>
  </r>
  <r>
    <x v="59"/>
    <x v="59"/>
    <x v="0"/>
    <x v="0"/>
    <n v="3"/>
  </r>
  <r>
    <x v="60"/>
    <x v="60"/>
    <x v="0"/>
    <x v="0"/>
    <n v="4"/>
  </r>
  <r>
    <x v="61"/>
    <x v="61"/>
    <x v="0"/>
    <x v="0"/>
    <n v="2"/>
  </r>
  <r>
    <x v="62"/>
    <x v="62"/>
    <x v="0"/>
    <x v="0"/>
    <n v="1"/>
  </r>
  <r>
    <x v="63"/>
    <x v="63"/>
    <x v="0"/>
    <x v="0"/>
    <n v="2"/>
  </r>
  <r>
    <x v="64"/>
    <x v="64"/>
    <x v="0"/>
    <x v="0"/>
    <n v="1"/>
  </r>
  <r>
    <x v="65"/>
    <x v="65"/>
    <x v="0"/>
    <x v="0"/>
    <n v="1"/>
  </r>
  <r>
    <x v="66"/>
    <x v="66"/>
    <x v="0"/>
    <x v="0"/>
    <n v="2"/>
  </r>
  <r>
    <x v="67"/>
    <x v="67"/>
    <x v="0"/>
    <x v="0"/>
    <n v="1"/>
  </r>
  <r>
    <x v="68"/>
    <x v="68"/>
    <x v="0"/>
    <x v="0"/>
    <n v="1"/>
  </r>
  <r>
    <x v="69"/>
    <x v="69"/>
    <x v="0"/>
    <x v="0"/>
    <n v="2"/>
  </r>
  <r>
    <x v="70"/>
    <x v="70"/>
    <x v="0"/>
    <x v="0"/>
    <n v="1"/>
  </r>
  <r>
    <x v="71"/>
    <x v="71"/>
    <x v="0"/>
    <x v="0"/>
    <n v="2"/>
  </r>
  <r>
    <x v="72"/>
    <x v="72"/>
    <x v="0"/>
    <x v="0"/>
    <n v="1"/>
  </r>
  <r>
    <x v="73"/>
    <x v="73"/>
    <x v="0"/>
    <x v="0"/>
    <n v="1"/>
  </r>
  <r>
    <x v="74"/>
    <x v="74"/>
    <x v="0"/>
    <x v="0"/>
    <n v="1"/>
  </r>
  <r>
    <x v="75"/>
    <x v="75"/>
    <x v="0"/>
    <x v="0"/>
    <n v="1"/>
  </r>
  <r>
    <x v="76"/>
    <x v="76"/>
    <x v="0"/>
    <x v="0"/>
    <n v="3"/>
  </r>
  <r>
    <x v="77"/>
    <x v="77"/>
    <x v="0"/>
    <x v="0"/>
    <n v="1"/>
  </r>
  <r>
    <x v="78"/>
    <x v="78"/>
    <x v="0"/>
    <x v="0"/>
    <n v="1"/>
  </r>
  <r>
    <x v="79"/>
    <x v="79"/>
    <x v="0"/>
    <x v="0"/>
    <n v="5"/>
  </r>
  <r>
    <x v="80"/>
    <x v="80"/>
    <x v="0"/>
    <x v="0"/>
    <n v="1"/>
  </r>
  <r>
    <x v="81"/>
    <x v="81"/>
    <x v="0"/>
    <x v="0"/>
    <n v="3"/>
  </r>
  <r>
    <x v="82"/>
    <x v="82"/>
    <x v="0"/>
    <x v="0"/>
    <n v="1"/>
  </r>
  <r>
    <x v="83"/>
    <x v="83"/>
    <x v="0"/>
    <x v="0"/>
    <n v="9"/>
  </r>
  <r>
    <x v="84"/>
    <x v="84"/>
    <x v="0"/>
    <x v="0"/>
    <n v="8"/>
  </r>
  <r>
    <x v="85"/>
    <x v="85"/>
    <x v="0"/>
    <x v="0"/>
    <n v="3"/>
  </r>
  <r>
    <x v="86"/>
    <x v="86"/>
    <x v="0"/>
    <x v="0"/>
    <n v="1"/>
  </r>
  <r>
    <x v="87"/>
    <x v="87"/>
    <x v="0"/>
    <x v="0"/>
    <n v="1"/>
  </r>
  <r>
    <x v="88"/>
    <x v="88"/>
    <x v="0"/>
    <x v="0"/>
    <n v="4"/>
  </r>
  <r>
    <x v="89"/>
    <x v="89"/>
    <x v="0"/>
    <x v="0"/>
    <n v="1"/>
  </r>
  <r>
    <x v="90"/>
    <x v="90"/>
    <x v="0"/>
    <x v="0"/>
    <n v="1"/>
  </r>
  <r>
    <x v="91"/>
    <x v="91"/>
    <x v="0"/>
    <x v="0"/>
    <n v="6"/>
  </r>
  <r>
    <x v="92"/>
    <x v="92"/>
    <x v="0"/>
    <x v="0"/>
    <n v="6"/>
  </r>
  <r>
    <x v="93"/>
    <x v="93"/>
    <x v="0"/>
    <x v="0"/>
    <n v="6"/>
  </r>
  <r>
    <x v="94"/>
    <x v="94"/>
    <x v="0"/>
    <x v="0"/>
    <n v="1"/>
  </r>
  <r>
    <x v="95"/>
    <x v="95"/>
    <x v="0"/>
    <x v="0"/>
    <n v="5"/>
  </r>
  <r>
    <x v="96"/>
    <x v="96"/>
    <x v="0"/>
    <x v="0"/>
    <n v="3"/>
  </r>
  <r>
    <x v="97"/>
    <x v="97"/>
    <x v="0"/>
    <x v="0"/>
    <n v="3"/>
  </r>
  <r>
    <x v="98"/>
    <x v="98"/>
    <x v="0"/>
    <x v="0"/>
    <n v="2"/>
  </r>
  <r>
    <x v="99"/>
    <x v="99"/>
    <x v="0"/>
    <x v="0"/>
    <n v="4"/>
  </r>
  <r>
    <x v="100"/>
    <x v="100"/>
    <x v="0"/>
    <x v="0"/>
    <n v="2"/>
  </r>
  <r>
    <x v="101"/>
    <x v="101"/>
    <x v="0"/>
    <x v="0"/>
    <n v="2"/>
  </r>
  <r>
    <x v="102"/>
    <x v="102"/>
    <x v="0"/>
    <x v="0"/>
    <n v="1"/>
  </r>
  <r>
    <x v="103"/>
    <x v="103"/>
    <x v="0"/>
    <x v="0"/>
    <n v="5"/>
  </r>
  <r>
    <x v="104"/>
    <x v="104"/>
    <x v="0"/>
    <x v="0"/>
    <n v="6"/>
  </r>
  <r>
    <x v="105"/>
    <x v="105"/>
    <x v="0"/>
    <x v="0"/>
    <n v="1"/>
  </r>
  <r>
    <x v="106"/>
    <x v="106"/>
    <x v="0"/>
    <x v="0"/>
    <n v="3"/>
  </r>
  <r>
    <x v="107"/>
    <x v="107"/>
    <x v="0"/>
    <x v="0"/>
    <n v="2"/>
  </r>
  <r>
    <x v="108"/>
    <x v="108"/>
    <x v="0"/>
    <x v="0"/>
    <n v="2"/>
  </r>
  <r>
    <x v="109"/>
    <x v="109"/>
    <x v="0"/>
    <x v="0"/>
    <n v="4"/>
  </r>
  <r>
    <x v="110"/>
    <x v="110"/>
    <x v="0"/>
    <x v="0"/>
    <n v="8"/>
  </r>
  <r>
    <x v="111"/>
    <x v="111"/>
    <x v="0"/>
    <x v="0"/>
    <n v="1"/>
  </r>
  <r>
    <x v="112"/>
    <x v="112"/>
    <x v="0"/>
    <x v="0"/>
    <n v="1"/>
  </r>
  <r>
    <x v="113"/>
    <x v="113"/>
    <x v="0"/>
    <x v="0"/>
    <n v="1"/>
  </r>
  <r>
    <x v="114"/>
    <x v="114"/>
    <x v="0"/>
    <x v="0"/>
    <n v="2"/>
  </r>
  <r>
    <x v="115"/>
    <x v="115"/>
    <x v="0"/>
    <x v="0"/>
    <n v="1"/>
  </r>
  <r>
    <x v="116"/>
    <x v="116"/>
    <x v="0"/>
    <x v="0"/>
    <n v="4"/>
  </r>
  <r>
    <x v="117"/>
    <x v="117"/>
    <x v="0"/>
    <x v="0"/>
    <n v="3"/>
  </r>
  <r>
    <x v="118"/>
    <x v="118"/>
    <x v="0"/>
    <x v="0"/>
    <n v="1"/>
  </r>
  <r>
    <x v="119"/>
    <x v="119"/>
    <x v="0"/>
    <x v="0"/>
    <n v="7"/>
  </r>
  <r>
    <x v="120"/>
    <x v="120"/>
    <x v="0"/>
    <x v="0"/>
    <n v="3"/>
  </r>
  <r>
    <x v="121"/>
    <x v="121"/>
    <x v="0"/>
    <x v="0"/>
    <n v="1"/>
  </r>
  <r>
    <x v="122"/>
    <x v="122"/>
    <x v="0"/>
    <x v="0"/>
    <n v="7"/>
  </r>
  <r>
    <x v="123"/>
    <x v="123"/>
    <x v="0"/>
    <x v="0"/>
    <n v="12"/>
  </r>
  <r>
    <x v="124"/>
    <x v="124"/>
    <x v="0"/>
    <x v="0"/>
    <n v="7"/>
  </r>
  <r>
    <x v="125"/>
    <x v="125"/>
    <x v="0"/>
    <x v="0"/>
    <n v="4"/>
  </r>
  <r>
    <x v="126"/>
    <x v="126"/>
    <x v="0"/>
    <x v="0"/>
    <n v="9"/>
  </r>
  <r>
    <x v="127"/>
    <x v="127"/>
    <x v="0"/>
    <x v="0"/>
    <n v="11"/>
  </r>
  <r>
    <x v="128"/>
    <x v="128"/>
    <x v="0"/>
    <x v="0"/>
    <n v="9"/>
  </r>
  <r>
    <x v="129"/>
    <x v="129"/>
    <x v="0"/>
    <x v="0"/>
    <n v="1"/>
  </r>
  <r>
    <x v="130"/>
    <x v="130"/>
    <x v="0"/>
    <x v="0"/>
    <n v="1"/>
  </r>
  <r>
    <x v="131"/>
    <x v="131"/>
    <x v="0"/>
    <x v="0"/>
    <n v="2"/>
  </r>
  <r>
    <x v="132"/>
    <x v="132"/>
    <x v="0"/>
    <x v="0"/>
    <n v="1"/>
  </r>
  <r>
    <x v="133"/>
    <x v="133"/>
    <x v="0"/>
    <x v="0"/>
    <n v="2"/>
  </r>
  <r>
    <x v="134"/>
    <x v="134"/>
    <x v="0"/>
    <x v="0"/>
    <n v="2"/>
  </r>
  <r>
    <x v="135"/>
    <x v="135"/>
    <x v="0"/>
    <x v="0"/>
    <n v="1"/>
  </r>
  <r>
    <x v="136"/>
    <x v="136"/>
    <x v="0"/>
    <x v="0"/>
    <n v="2"/>
  </r>
  <r>
    <x v="137"/>
    <x v="137"/>
    <x v="0"/>
    <x v="0"/>
    <n v="1"/>
  </r>
  <r>
    <x v="138"/>
    <x v="138"/>
    <x v="0"/>
    <x v="0"/>
    <n v="1"/>
  </r>
  <r>
    <x v="139"/>
    <x v="139"/>
    <x v="0"/>
    <x v="0"/>
    <n v="7"/>
  </r>
  <r>
    <x v="140"/>
    <x v="14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6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4" indent="0" compact="0" compactData="0" gridDropZones="1">
  <location ref="A1:C144" firstHeaderRow="1" firstDataRow="3" firstDataCol="2"/>
  <pivotFields count="5">
    <pivotField axis="axisRow" compact="0" outline="0" subtotalTop="0" showAll="0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axis="axisRow" compact="0" outline="0" subtotalTop="0" showAll="0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14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topLeftCell="B1" workbookViewId="0">
      <selection activeCell="N15" sqref="N15"/>
    </sheetView>
  </sheetViews>
  <sheetFormatPr defaultRowHeight="15" x14ac:dyDescent="0.25"/>
  <cols>
    <col min="2" max="2" width="30.7109375" customWidth="1"/>
    <col min="8" max="8" width="26.140625" customWidth="1"/>
    <col min="9" max="9" width="10.28515625" customWidth="1"/>
    <col min="11" max="11" width="26.42578125" customWidth="1"/>
    <col min="12" max="12" width="11.5703125" bestFit="1" customWidth="1"/>
    <col min="13" max="13" width="20" customWidth="1"/>
    <col min="14" max="14" width="14.85546875" customWidth="1"/>
  </cols>
  <sheetData>
    <row r="1" spans="1:13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13" x14ac:dyDescent="0.25">
      <c r="A2" t="s">
        <v>22</v>
      </c>
      <c r="B2" t="s">
        <v>23</v>
      </c>
      <c r="C2" t="s">
        <v>24</v>
      </c>
      <c r="D2" t="s">
        <v>25</v>
      </c>
      <c r="E2" s="3">
        <v>1</v>
      </c>
      <c r="F2" t="s">
        <v>26</v>
      </c>
      <c r="G2" t="s">
        <v>27</v>
      </c>
    </row>
    <row r="3" spans="1:13" ht="18.75" x14ac:dyDescent="0.3">
      <c r="A3" t="s">
        <v>28</v>
      </c>
      <c r="B3" t="s">
        <v>29</v>
      </c>
      <c r="C3" t="s">
        <v>24</v>
      </c>
      <c r="D3" t="s">
        <v>25</v>
      </c>
      <c r="E3" s="3">
        <v>2</v>
      </c>
      <c r="F3" t="s">
        <v>26</v>
      </c>
      <c r="G3" t="s">
        <v>27</v>
      </c>
      <c r="H3" s="17" t="s">
        <v>323</v>
      </c>
      <c r="I3" s="18"/>
      <c r="K3" s="22" t="s">
        <v>324</v>
      </c>
      <c r="L3" s="23"/>
      <c r="M3" s="24"/>
    </row>
    <row r="4" spans="1:13" ht="15" customHeight="1" x14ac:dyDescent="0.25">
      <c r="A4" t="s">
        <v>30</v>
      </c>
      <c r="B4" t="s">
        <v>31</v>
      </c>
      <c r="C4" t="s">
        <v>24</v>
      </c>
      <c r="D4" t="s">
        <v>25</v>
      </c>
      <c r="E4" s="3">
        <v>10</v>
      </c>
      <c r="F4" t="s">
        <v>26</v>
      </c>
      <c r="G4" t="s">
        <v>27</v>
      </c>
      <c r="H4" s="19"/>
      <c r="I4" s="20"/>
      <c r="K4" s="12" t="s">
        <v>325</v>
      </c>
      <c r="L4" s="10">
        <f>COUNT(E2:E142)</f>
        <v>141</v>
      </c>
      <c r="M4" s="9"/>
    </row>
    <row r="5" spans="1:13" x14ac:dyDescent="0.25">
      <c r="A5" t="s">
        <v>32</v>
      </c>
      <c r="B5" t="s">
        <v>33</v>
      </c>
      <c r="C5" t="s">
        <v>24</v>
      </c>
      <c r="D5" t="s">
        <v>25</v>
      </c>
      <c r="E5" s="3">
        <v>1</v>
      </c>
      <c r="F5" t="s">
        <v>26</v>
      </c>
      <c r="G5" t="s">
        <v>27</v>
      </c>
      <c r="H5" s="8" t="s">
        <v>310</v>
      </c>
      <c r="I5" s="7">
        <f>AVERAGE(E2:E142)</f>
        <v>2.8014184397163122</v>
      </c>
      <c r="K5" s="12" t="s">
        <v>334</v>
      </c>
      <c r="L5" s="10">
        <f>MIN(E2:E142)</f>
        <v>1</v>
      </c>
      <c r="M5" s="9"/>
    </row>
    <row r="6" spans="1:13" x14ac:dyDescent="0.25">
      <c r="A6" t="s">
        <v>34</v>
      </c>
      <c r="B6" t="s">
        <v>35</v>
      </c>
      <c r="C6" t="s">
        <v>24</v>
      </c>
      <c r="D6" t="s">
        <v>25</v>
      </c>
      <c r="E6" s="3">
        <v>1</v>
      </c>
      <c r="F6" t="s">
        <v>26</v>
      </c>
      <c r="G6" t="s">
        <v>27</v>
      </c>
      <c r="H6" s="8" t="s">
        <v>311</v>
      </c>
      <c r="I6" s="7">
        <v>0.21</v>
      </c>
      <c r="J6" s="5"/>
      <c r="K6" s="12" t="s">
        <v>335</v>
      </c>
      <c r="L6" s="10">
        <f>MAX(E2:E142)</f>
        <v>12</v>
      </c>
      <c r="M6" s="9"/>
    </row>
    <row r="7" spans="1:13" x14ac:dyDescent="0.25">
      <c r="A7" t="s">
        <v>36</v>
      </c>
      <c r="B7" t="s">
        <v>37</v>
      </c>
      <c r="C7" t="s">
        <v>24</v>
      </c>
      <c r="D7" t="s">
        <v>25</v>
      </c>
      <c r="E7" s="3">
        <v>2</v>
      </c>
      <c r="F7" t="s">
        <v>26</v>
      </c>
      <c r="G7" t="s">
        <v>27</v>
      </c>
      <c r="H7" s="8" t="s">
        <v>312</v>
      </c>
      <c r="I7" s="7">
        <f>MEDIAN(E2:E142)</f>
        <v>2</v>
      </c>
      <c r="J7" s="3"/>
      <c r="K7" s="12" t="s">
        <v>336</v>
      </c>
      <c r="L7" s="10">
        <f>L6-L5</f>
        <v>11</v>
      </c>
      <c r="M7" s="9"/>
    </row>
    <row r="8" spans="1:13" x14ac:dyDescent="0.25">
      <c r="A8" t="s">
        <v>38</v>
      </c>
      <c r="B8" t="s">
        <v>39</v>
      </c>
      <c r="C8" t="s">
        <v>24</v>
      </c>
      <c r="D8" t="s">
        <v>25</v>
      </c>
      <c r="E8" s="3">
        <v>1</v>
      </c>
      <c r="F8" t="s">
        <v>26</v>
      </c>
      <c r="G8" t="s">
        <v>27</v>
      </c>
      <c r="H8" s="8" t="s">
        <v>313</v>
      </c>
      <c r="I8" s="7">
        <f>MODE(E2:E142)</f>
        <v>1</v>
      </c>
      <c r="K8" s="13" t="s">
        <v>337</v>
      </c>
      <c r="L8" s="10">
        <f>AVERAGE(E2:E142)</f>
        <v>2.8014184397163122</v>
      </c>
      <c r="M8" s="9"/>
    </row>
    <row r="9" spans="1:13" x14ac:dyDescent="0.25">
      <c r="A9" t="s">
        <v>40</v>
      </c>
      <c r="B9" t="s">
        <v>41</v>
      </c>
      <c r="C9" t="s">
        <v>24</v>
      </c>
      <c r="D9" t="s">
        <v>25</v>
      </c>
      <c r="E9" s="3">
        <v>1</v>
      </c>
      <c r="F9" t="s">
        <v>26</v>
      </c>
      <c r="G9" t="s">
        <v>27</v>
      </c>
      <c r="H9" s="8" t="s">
        <v>314</v>
      </c>
      <c r="I9" s="7">
        <f>STDEV(E2:E142)</f>
        <v>2.5388969994187534</v>
      </c>
      <c r="K9" s="12" t="s">
        <v>338</v>
      </c>
      <c r="L9" s="10">
        <f>STDEV(E2:E142)</f>
        <v>2.5388969994187534</v>
      </c>
      <c r="M9" s="9"/>
    </row>
    <row r="10" spans="1:13" x14ac:dyDescent="0.25">
      <c r="A10" t="s">
        <v>42</v>
      </c>
      <c r="B10" t="s">
        <v>43</v>
      </c>
      <c r="C10" t="s">
        <v>24</v>
      </c>
      <c r="D10" t="s">
        <v>25</v>
      </c>
      <c r="E10" s="3">
        <v>3</v>
      </c>
      <c r="F10" t="s">
        <v>26</v>
      </c>
      <c r="G10" t="s">
        <v>27</v>
      </c>
      <c r="H10" s="8" t="s">
        <v>315</v>
      </c>
      <c r="I10" s="7">
        <f>_xlfn.VAR.S(E2:E142)</f>
        <v>6.4459979736575486</v>
      </c>
      <c r="K10" s="13" t="s">
        <v>339</v>
      </c>
      <c r="L10" s="11">
        <f>L9/L8</f>
        <v>0.90628981498239036</v>
      </c>
      <c r="M10" s="9"/>
    </row>
    <row r="11" spans="1:13" x14ac:dyDescent="0.25">
      <c r="A11" t="s">
        <v>44</v>
      </c>
      <c r="B11" t="s">
        <v>45</v>
      </c>
      <c r="C11" t="s">
        <v>24</v>
      </c>
      <c r="D11" t="s">
        <v>25</v>
      </c>
      <c r="E11" s="3">
        <v>1</v>
      </c>
      <c r="F11" t="s">
        <v>26</v>
      </c>
      <c r="G11" t="s">
        <v>27</v>
      </c>
      <c r="H11" s="8" t="s">
        <v>316</v>
      </c>
      <c r="I11" s="7">
        <f>KURT(E2:E142)</f>
        <v>2.5807911913579233</v>
      </c>
      <c r="K11" s="12" t="s">
        <v>340</v>
      </c>
      <c r="L11" s="10">
        <f>L8-L9</f>
        <v>0.26252144029755886</v>
      </c>
      <c r="M11" s="10">
        <f>L8+L9</f>
        <v>5.3403154391350656</v>
      </c>
    </row>
    <row r="12" spans="1:13" x14ac:dyDescent="0.25">
      <c r="A12" t="s">
        <v>46</v>
      </c>
      <c r="B12" t="s">
        <v>47</v>
      </c>
      <c r="C12" t="s">
        <v>24</v>
      </c>
      <c r="D12" t="s">
        <v>25</v>
      </c>
      <c r="E12" s="3">
        <v>1</v>
      </c>
      <c r="F12" t="s">
        <v>26</v>
      </c>
      <c r="G12" t="s">
        <v>27</v>
      </c>
      <c r="H12" s="8" t="s">
        <v>317</v>
      </c>
      <c r="I12" s="7">
        <f>SKEW(E2:E142)</f>
        <v>1.7747925659074797</v>
      </c>
      <c r="K12" s="12" t="s">
        <v>341</v>
      </c>
      <c r="L12" s="10">
        <f>KURT(E2:E142)</f>
        <v>2.5807911913579233</v>
      </c>
      <c r="M12" s="9"/>
    </row>
    <row r="13" spans="1:13" x14ac:dyDescent="0.25">
      <c r="A13" t="s">
        <v>48</v>
      </c>
      <c r="B13" t="s">
        <v>49</v>
      </c>
      <c r="C13" t="s">
        <v>24</v>
      </c>
      <c r="D13" t="s">
        <v>25</v>
      </c>
      <c r="E13" s="3">
        <v>1</v>
      </c>
      <c r="F13" t="s">
        <v>26</v>
      </c>
      <c r="G13" t="s">
        <v>27</v>
      </c>
      <c r="H13" s="8" t="s">
        <v>318</v>
      </c>
      <c r="I13" s="7">
        <f>I15-I14</f>
        <v>11</v>
      </c>
      <c r="K13" s="12" t="s">
        <v>342</v>
      </c>
      <c r="L13" s="10">
        <f>SKEW(E2:E142)</f>
        <v>1.7747925659074797</v>
      </c>
      <c r="M13" s="9"/>
    </row>
    <row r="14" spans="1:13" x14ac:dyDescent="0.25">
      <c r="A14" t="s">
        <v>50</v>
      </c>
      <c r="B14" t="s">
        <v>51</v>
      </c>
      <c r="C14" t="s">
        <v>24</v>
      </c>
      <c r="D14" t="s">
        <v>25</v>
      </c>
      <c r="E14" s="3">
        <v>3</v>
      </c>
      <c r="F14" t="s">
        <v>26</v>
      </c>
      <c r="G14" t="s">
        <v>27</v>
      </c>
      <c r="H14" s="8" t="s">
        <v>319</v>
      </c>
      <c r="I14" s="7">
        <f>MIN(E2:E142)</f>
        <v>1</v>
      </c>
    </row>
    <row r="15" spans="1:13" x14ac:dyDescent="0.25">
      <c r="A15" t="s">
        <v>52</v>
      </c>
      <c r="B15" t="s">
        <v>53</v>
      </c>
      <c r="C15" t="s">
        <v>24</v>
      </c>
      <c r="D15" t="s">
        <v>25</v>
      </c>
      <c r="E15" s="3">
        <v>10</v>
      </c>
      <c r="F15" t="s">
        <v>26</v>
      </c>
      <c r="G15" t="s">
        <v>27</v>
      </c>
      <c r="H15" s="8" t="s">
        <v>320</v>
      </c>
      <c r="I15" s="7">
        <f>MAX(E2:E142)</f>
        <v>12</v>
      </c>
    </row>
    <row r="16" spans="1:13" x14ac:dyDescent="0.25">
      <c r="A16" t="s">
        <v>54</v>
      </c>
      <c r="B16" t="s">
        <v>55</v>
      </c>
      <c r="C16" t="s">
        <v>24</v>
      </c>
      <c r="D16" t="s">
        <v>25</v>
      </c>
      <c r="E16" s="3">
        <v>3</v>
      </c>
      <c r="F16" t="s">
        <v>26</v>
      </c>
      <c r="G16" t="s">
        <v>27</v>
      </c>
      <c r="H16" s="8" t="s">
        <v>321</v>
      </c>
      <c r="I16" s="7">
        <f>SUM(E2:E142)</f>
        <v>395</v>
      </c>
      <c r="K16" s="21"/>
    </row>
    <row r="17" spans="1:13" x14ac:dyDescent="0.25">
      <c r="A17" t="s">
        <v>56</v>
      </c>
      <c r="B17" t="s">
        <v>57</v>
      </c>
      <c r="C17" t="s">
        <v>24</v>
      </c>
      <c r="D17" t="s">
        <v>25</v>
      </c>
      <c r="E17" s="3">
        <v>2</v>
      </c>
      <c r="F17" t="s">
        <v>26</v>
      </c>
      <c r="G17" t="s">
        <v>27</v>
      </c>
      <c r="H17" s="8" t="s">
        <v>322</v>
      </c>
      <c r="I17" s="7">
        <f>COUNT(E2:E142)</f>
        <v>141</v>
      </c>
      <c r="K17" s="21"/>
    </row>
    <row r="18" spans="1:13" x14ac:dyDescent="0.25">
      <c r="A18" t="s">
        <v>58</v>
      </c>
      <c r="B18" t="s">
        <v>59</v>
      </c>
      <c r="C18" t="s">
        <v>24</v>
      </c>
      <c r="D18" t="s">
        <v>25</v>
      </c>
      <c r="E18" s="3">
        <v>4</v>
      </c>
      <c r="F18" t="s">
        <v>26</v>
      </c>
      <c r="G18" t="s">
        <v>27</v>
      </c>
      <c r="H18" s="16"/>
      <c r="I18" s="16"/>
      <c r="J18" s="15"/>
    </row>
    <row r="19" spans="1:13" ht="18.75" x14ac:dyDescent="0.3">
      <c r="A19" t="s">
        <v>60</v>
      </c>
      <c r="B19" t="s">
        <v>61</v>
      </c>
      <c r="C19" t="s">
        <v>24</v>
      </c>
      <c r="D19" t="s">
        <v>25</v>
      </c>
      <c r="E19" s="3">
        <v>2</v>
      </c>
      <c r="F19" t="s">
        <v>26</v>
      </c>
      <c r="G19" t="s">
        <v>27</v>
      </c>
      <c r="I19" s="15"/>
      <c r="K19" s="22" t="s">
        <v>326</v>
      </c>
      <c r="L19" s="23"/>
      <c r="M19" s="24"/>
    </row>
    <row r="20" spans="1:13" x14ac:dyDescent="0.25">
      <c r="A20" t="s">
        <v>62</v>
      </c>
      <c r="B20" t="s">
        <v>63</v>
      </c>
      <c r="C20" t="s">
        <v>24</v>
      </c>
      <c r="D20" t="s">
        <v>25</v>
      </c>
      <c r="E20" s="3">
        <v>3</v>
      </c>
      <c r="F20" t="s">
        <v>26</v>
      </c>
      <c r="G20" t="s">
        <v>27</v>
      </c>
      <c r="K20" s="12" t="s">
        <v>328</v>
      </c>
      <c r="L20" s="9">
        <f>QUARTILE($E$2:$E$142,1)</f>
        <v>1</v>
      </c>
      <c r="M20" s="9"/>
    </row>
    <row r="21" spans="1:13" x14ac:dyDescent="0.25">
      <c r="A21" t="s">
        <v>64</v>
      </c>
      <c r="B21" t="s">
        <v>65</v>
      </c>
      <c r="C21" t="s">
        <v>24</v>
      </c>
      <c r="D21" t="s">
        <v>25</v>
      </c>
      <c r="E21" s="3">
        <v>4</v>
      </c>
      <c r="F21" t="s">
        <v>26</v>
      </c>
      <c r="G21" t="s">
        <v>27</v>
      </c>
      <c r="K21" s="12" t="s">
        <v>329</v>
      </c>
      <c r="L21" s="9">
        <f>QUARTILE($E$2:$E$142,2)</f>
        <v>2</v>
      </c>
      <c r="M21" s="9"/>
    </row>
    <row r="22" spans="1:13" x14ac:dyDescent="0.25">
      <c r="A22" t="s">
        <v>66</v>
      </c>
      <c r="B22" t="s">
        <v>67</v>
      </c>
      <c r="C22" t="s">
        <v>24</v>
      </c>
      <c r="D22" t="s">
        <v>25</v>
      </c>
      <c r="E22" s="3">
        <v>1</v>
      </c>
      <c r="F22" t="s">
        <v>26</v>
      </c>
      <c r="G22" t="s">
        <v>27</v>
      </c>
      <c r="K22" s="12" t="s">
        <v>330</v>
      </c>
      <c r="L22" s="9">
        <f>QUARTILE($E$2:$E$142,3)</f>
        <v>3</v>
      </c>
      <c r="M22" s="9"/>
    </row>
    <row r="23" spans="1:13" x14ac:dyDescent="0.25">
      <c r="A23" t="s">
        <v>68</v>
      </c>
      <c r="B23" t="s">
        <v>69</v>
      </c>
      <c r="C23" t="s">
        <v>24</v>
      </c>
      <c r="D23" t="s">
        <v>25</v>
      </c>
      <c r="E23" s="3">
        <v>1</v>
      </c>
      <c r="F23" t="s">
        <v>26</v>
      </c>
      <c r="G23" t="s">
        <v>27</v>
      </c>
      <c r="K23" s="12" t="s">
        <v>327</v>
      </c>
      <c r="L23" s="9">
        <f>(L22-L20)/2</f>
        <v>1</v>
      </c>
      <c r="M23" s="9"/>
    </row>
    <row r="24" spans="1:13" x14ac:dyDescent="0.25">
      <c r="A24" t="s">
        <v>70</v>
      </c>
      <c r="B24" t="s">
        <v>71</v>
      </c>
      <c r="C24" t="s">
        <v>24</v>
      </c>
      <c r="D24" t="s">
        <v>25</v>
      </c>
      <c r="E24" s="3">
        <v>2</v>
      </c>
      <c r="F24" t="s">
        <v>26</v>
      </c>
      <c r="G24" t="s">
        <v>27</v>
      </c>
      <c r="K24" s="12" t="s">
        <v>331</v>
      </c>
      <c r="L24" s="11">
        <f>(L23/L21)*100%</f>
        <v>0.5</v>
      </c>
      <c r="M24" s="9"/>
    </row>
    <row r="25" spans="1:13" x14ac:dyDescent="0.25">
      <c r="A25" t="s">
        <v>72</v>
      </c>
      <c r="B25" t="s">
        <v>73</v>
      </c>
      <c r="C25" t="s">
        <v>24</v>
      </c>
      <c r="D25" t="s">
        <v>25</v>
      </c>
      <c r="E25" s="3">
        <v>3</v>
      </c>
      <c r="F25" t="s">
        <v>26</v>
      </c>
      <c r="G25" t="s">
        <v>27</v>
      </c>
      <c r="K25" s="12" t="s">
        <v>332</v>
      </c>
      <c r="L25" s="9">
        <f>(L20+L22-2*L21)/L23</f>
        <v>0</v>
      </c>
      <c r="M25" s="9"/>
    </row>
    <row r="26" spans="1:13" x14ac:dyDescent="0.25">
      <c r="A26" t="s">
        <v>74</v>
      </c>
      <c r="B26" t="s">
        <v>75</v>
      </c>
      <c r="C26" t="s">
        <v>24</v>
      </c>
      <c r="D26" t="s">
        <v>25</v>
      </c>
      <c r="E26" s="3">
        <v>3</v>
      </c>
      <c r="F26" t="s">
        <v>26</v>
      </c>
      <c r="G26" t="s">
        <v>27</v>
      </c>
      <c r="K26" s="12" t="s">
        <v>333</v>
      </c>
      <c r="L26" s="9">
        <f>MODE(E2:E142)</f>
        <v>1</v>
      </c>
      <c r="M26" s="9">
        <f>COUNTIF(E2:E142,L26)</f>
        <v>61</v>
      </c>
    </row>
    <row r="27" spans="1:13" x14ac:dyDescent="0.25">
      <c r="A27" t="s">
        <v>76</v>
      </c>
      <c r="B27" t="s">
        <v>77</v>
      </c>
      <c r="C27" t="s">
        <v>24</v>
      </c>
      <c r="D27" t="s">
        <v>25</v>
      </c>
      <c r="E27" s="3">
        <v>2</v>
      </c>
      <c r="F27" t="s">
        <v>26</v>
      </c>
      <c r="G27" t="s">
        <v>27</v>
      </c>
    </row>
    <row r="28" spans="1:13" x14ac:dyDescent="0.25">
      <c r="A28" t="s">
        <v>78</v>
      </c>
      <c r="B28" t="s">
        <v>79</v>
      </c>
      <c r="C28" t="s">
        <v>24</v>
      </c>
      <c r="D28" t="s">
        <v>25</v>
      </c>
      <c r="E28" s="3">
        <v>4</v>
      </c>
      <c r="F28" t="s">
        <v>26</v>
      </c>
      <c r="G28" t="s">
        <v>27</v>
      </c>
    </row>
    <row r="29" spans="1:13" x14ac:dyDescent="0.25">
      <c r="A29" t="s">
        <v>80</v>
      </c>
      <c r="B29" t="s">
        <v>81</v>
      </c>
      <c r="C29" t="s">
        <v>24</v>
      </c>
      <c r="D29" t="s">
        <v>25</v>
      </c>
      <c r="E29" s="3">
        <v>1</v>
      </c>
      <c r="F29" t="s">
        <v>26</v>
      </c>
      <c r="G29" t="s">
        <v>27</v>
      </c>
    </row>
    <row r="30" spans="1:13" x14ac:dyDescent="0.25">
      <c r="A30" t="s">
        <v>82</v>
      </c>
      <c r="B30" t="s">
        <v>83</v>
      </c>
      <c r="C30" t="s">
        <v>24</v>
      </c>
      <c r="D30" t="s">
        <v>25</v>
      </c>
      <c r="E30" s="3">
        <v>1</v>
      </c>
      <c r="F30" t="s">
        <v>26</v>
      </c>
      <c r="G30" t="s">
        <v>27</v>
      </c>
    </row>
    <row r="31" spans="1:13" x14ac:dyDescent="0.25">
      <c r="A31" t="s">
        <v>84</v>
      </c>
      <c r="B31" t="s">
        <v>85</v>
      </c>
      <c r="C31" t="s">
        <v>24</v>
      </c>
      <c r="D31" t="s">
        <v>25</v>
      </c>
      <c r="E31" s="3">
        <v>1</v>
      </c>
      <c r="F31" t="s">
        <v>26</v>
      </c>
      <c r="G31" t="s">
        <v>27</v>
      </c>
    </row>
    <row r="32" spans="1:13" x14ac:dyDescent="0.25">
      <c r="A32" t="s">
        <v>86</v>
      </c>
      <c r="B32" t="s">
        <v>87</v>
      </c>
      <c r="C32" t="s">
        <v>24</v>
      </c>
      <c r="D32" t="s">
        <v>25</v>
      </c>
      <c r="E32" s="3">
        <v>6</v>
      </c>
      <c r="F32" t="s">
        <v>26</v>
      </c>
      <c r="G32" t="s">
        <v>27</v>
      </c>
    </row>
    <row r="33" spans="1:7" x14ac:dyDescent="0.25">
      <c r="A33" t="s">
        <v>88</v>
      </c>
      <c r="B33" t="s">
        <v>89</v>
      </c>
      <c r="C33" t="s">
        <v>24</v>
      </c>
      <c r="D33" t="s">
        <v>25</v>
      </c>
      <c r="E33" s="3">
        <v>2</v>
      </c>
      <c r="F33" t="s">
        <v>26</v>
      </c>
      <c r="G33" t="s">
        <v>27</v>
      </c>
    </row>
    <row r="34" spans="1:7" x14ac:dyDescent="0.25">
      <c r="A34" t="s">
        <v>90</v>
      </c>
      <c r="B34" t="s">
        <v>91</v>
      </c>
      <c r="C34" t="s">
        <v>24</v>
      </c>
      <c r="D34" t="s">
        <v>25</v>
      </c>
      <c r="E34" s="3">
        <v>2</v>
      </c>
      <c r="F34" t="s">
        <v>26</v>
      </c>
      <c r="G34" t="s">
        <v>27</v>
      </c>
    </row>
    <row r="35" spans="1:7" x14ac:dyDescent="0.25">
      <c r="A35" t="s">
        <v>92</v>
      </c>
      <c r="B35" t="s">
        <v>93</v>
      </c>
      <c r="C35" t="s">
        <v>24</v>
      </c>
      <c r="D35" t="s">
        <v>25</v>
      </c>
      <c r="E35" s="3">
        <v>1</v>
      </c>
      <c r="F35" t="s">
        <v>26</v>
      </c>
      <c r="G35" t="s">
        <v>27</v>
      </c>
    </row>
    <row r="36" spans="1:7" x14ac:dyDescent="0.25">
      <c r="A36" t="s">
        <v>94</v>
      </c>
      <c r="B36" t="s">
        <v>95</v>
      </c>
      <c r="C36" t="s">
        <v>24</v>
      </c>
      <c r="D36" t="s">
        <v>25</v>
      </c>
      <c r="E36" s="3">
        <v>11</v>
      </c>
      <c r="F36" t="s">
        <v>26</v>
      </c>
      <c r="G36" t="s">
        <v>27</v>
      </c>
    </row>
    <row r="37" spans="1:7" x14ac:dyDescent="0.25">
      <c r="A37" t="s">
        <v>96</v>
      </c>
      <c r="B37" t="s">
        <v>97</v>
      </c>
      <c r="C37" t="s">
        <v>24</v>
      </c>
      <c r="D37" t="s">
        <v>25</v>
      </c>
      <c r="E37" s="3">
        <v>2</v>
      </c>
      <c r="F37" t="s">
        <v>26</v>
      </c>
      <c r="G37" t="s">
        <v>27</v>
      </c>
    </row>
    <row r="38" spans="1:7" x14ac:dyDescent="0.25">
      <c r="A38" t="s">
        <v>98</v>
      </c>
      <c r="B38" t="s">
        <v>99</v>
      </c>
      <c r="C38" t="s">
        <v>24</v>
      </c>
      <c r="D38" t="s">
        <v>25</v>
      </c>
      <c r="E38" s="3">
        <v>3</v>
      </c>
      <c r="F38" t="s">
        <v>26</v>
      </c>
      <c r="G38" t="s">
        <v>27</v>
      </c>
    </row>
    <row r="39" spans="1:7" x14ac:dyDescent="0.25">
      <c r="A39" t="s">
        <v>100</v>
      </c>
      <c r="B39" t="s">
        <v>101</v>
      </c>
      <c r="C39" t="s">
        <v>24</v>
      </c>
      <c r="D39" t="s">
        <v>25</v>
      </c>
      <c r="E39" s="3">
        <v>2</v>
      </c>
      <c r="F39" t="s">
        <v>26</v>
      </c>
      <c r="G39" t="s">
        <v>27</v>
      </c>
    </row>
    <row r="40" spans="1:7" x14ac:dyDescent="0.25">
      <c r="A40" t="s">
        <v>102</v>
      </c>
      <c r="B40" t="s">
        <v>103</v>
      </c>
      <c r="C40" t="s">
        <v>24</v>
      </c>
      <c r="D40" t="s">
        <v>25</v>
      </c>
      <c r="E40" s="3">
        <v>4</v>
      </c>
      <c r="F40" t="s">
        <v>26</v>
      </c>
      <c r="G40" t="s">
        <v>27</v>
      </c>
    </row>
    <row r="41" spans="1:7" x14ac:dyDescent="0.25">
      <c r="A41" t="s">
        <v>104</v>
      </c>
      <c r="B41" t="s">
        <v>105</v>
      </c>
      <c r="C41" t="s">
        <v>24</v>
      </c>
      <c r="D41" t="s">
        <v>25</v>
      </c>
      <c r="E41" s="3">
        <v>1</v>
      </c>
      <c r="F41" t="s">
        <v>26</v>
      </c>
      <c r="G41" t="s">
        <v>27</v>
      </c>
    </row>
    <row r="42" spans="1:7" x14ac:dyDescent="0.25">
      <c r="A42" t="s">
        <v>106</v>
      </c>
      <c r="B42" t="s">
        <v>107</v>
      </c>
      <c r="C42" t="s">
        <v>24</v>
      </c>
      <c r="D42" t="s">
        <v>25</v>
      </c>
      <c r="E42" s="3">
        <v>9</v>
      </c>
      <c r="F42" t="s">
        <v>26</v>
      </c>
      <c r="G42" t="s">
        <v>27</v>
      </c>
    </row>
    <row r="43" spans="1:7" x14ac:dyDescent="0.25">
      <c r="A43" t="s">
        <v>108</v>
      </c>
      <c r="B43" t="s">
        <v>109</v>
      </c>
      <c r="C43" t="s">
        <v>24</v>
      </c>
      <c r="D43" t="s">
        <v>25</v>
      </c>
      <c r="E43" s="3">
        <v>3</v>
      </c>
      <c r="F43" t="s">
        <v>26</v>
      </c>
      <c r="G43" t="s">
        <v>27</v>
      </c>
    </row>
    <row r="44" spans="1:7" x14ac:dyDescent="0.25">
      <c r="A44" t="s">
        <v>110</v>
      </c>
      <c r="B44" t="s">
        <v>111</v>
      </c>
      <c r="C44" t="s">
        <v>24</v>
      </c>
      <c r="D44" t="s">
        <v>25</v>
      </c>
      <c r="E44" s="3">
        <v>1</v>
      </c>
      <c r="F44" t="s">
        <v>26</v>
      </c>
      <c r="G44" t="s">
        <v>27</v>
      </c>
    </row>
    <row r="45" spans="1:7" x14ac:dyDescent="0.25">
      <c r="A45" t="s">
        <v>112</v>
      </c>
      <c r="B45" t="s">
        <v>113</v>
      </c>
      <c r="C45" t="s">
        <v>24</v>
      </c>
      <c r="D45" t="s">
        <v>25</v>
      </c>
      <c r="E45" s="3">
        <v>1</v>
      </c>
      <c r="F45" t="s">
        <v>26</v>
      </c>
      <c r="G45" t="s">
        <v>27</v>
      </c>
    </row>
    <row r="46" spans="1:7" x14ac:dyDescent="0.25">
      <c r="A46" t="s">
        <v>114</v>
      </c>
      <c r="B46" t="s">
        <v>115</v>
      </c>
      <c r="C46" t="s">
        <v>24</v>
      </c>
      <c r="D46" t="s">
        <v>25</v>
      </c>
      <c r="E46" s="3">
        <v>1</v>
      </c>
      <c r="F46" t="s">
        <v>26</v>
      </c>
      <c r="G46" t="s">
        <v>27</v>
      </c>
    </row>
    <row r="47" spans="1:7" x14ac:dyDescent="0.25">
      <c r="A47" t="s">
        <v>116</v>
      </c>
      <c r="B47" t="s">
        <v>117</v>
      </c>
      <c r="C47" t="s">
        <v>24</v>
      </c>
      <c r="D47" t="s">
        <v>25</v>
      </c>
      <c r="E47" s="3">
        <v>2</v>
      </c>
      <c r="F47" t="s">
        <v>26</v>
      </c>
      <c r="G47" t="s">
        <v>27</v>
      </c>
    </row>
    <row r="48" spans="1:7" x14ac:dyDescent="0.25">
      <c r="A48" t="s">
        <v>118</v>
      </c>
      <c r="B48" t="s">
        <v>119</v>
      </c>
      <c r="C48" t="s">
        <v>24</v>
      </c>
      <c r="D48" t="s">
        <v>25</v>
      </c>
      <c r="E48" s="3">
        <v>1</v>
      </c>
      <c r="F48" t="s">
        <v>26</v>
      </c>
      <c r="G48" t="s">
        <v>27</v>
      </c>
    </row>
    <row r="49" spans="1:7" x14ac:dyDescent="0.25">
      <c r="A49" t="s">
        <v>120</v>
      </c>
      <c r="B49" t="s">
        <v>121</v>
      </c>
      <c r="C49" t="s">
        <v>24</v>
      </c>
      <c r="D49" t="s">
        <v>25</v>
      </c>
      <c r="E49" s="3">
        <v>3</v>
      </c>
      <c r="F49" t="s">
        <v>26</v>
      </c>
      <c r="G49" t="s">
        <v>27</v>
      </c>
    </row>
    <row r="50" spans="1:7" x14ac:dyDescent="0.25">
      <c r="A50" t="s">
        <v>122</v>
      </c>
      <c r="B50" t="s">
        <v>123</v>
      </c>
      <c r="C50" t="s">
        <v>24</v>
      </c>
      <c r="D50" t="s">
        <v>25</v>
      </c>
      <c r="E50" s="3">
        <v>2</v>
      </c>
      <c r="F50" t="s">
        <v>26</v>
      </c>
      <c r="G50" t="s">
        <v>27</v>
      </c>
    </row>
    <row r="51" spans="1:7" x14ac:dyDescent="0.25">
      <c r="A51" t="s">
        <v>124</v>
      </c>
      <c r="B51" t="s">
        <v>125</v>
      </c>
      <c r="C51" t="s">
        <v>24</v>
      </c>
      <c r="D51" t="s">
        <v>25</v>
      </c>
      <c r="E51" s="3">
        <v>1</v>
      </c>
      <c r="F51" t="s">
        <v>26</v>
      </c>
      <c r="G51" t="s">
        <v>27</v>
      </c>
    </row>
    <row r="52" spans="1:7" x14ac:dyDescent="0.25">
      <c r="A52" t="s">
        <v>126</v>
      </c>
      <c r="B52" t="s">
        <v>127</v>
      </c>
      <c r="C52" t="s">
        <v>24</v>
      </c>
      <c r="D52" t="s">
        <v>25</v>
      </c>
      <c r="E52" s="3">
        <v>1</v>
      </c>
      <c r="F52" t="s">
        <v>26</v>
      </c>
      <c r="G52" t="s">
        <v>27</v>
      </c>
    </row>
    <row r="53" spans="1:7" x14ac:dyDescent="0.25">
      <c r="A53" t="s">
        <v>128</v>
      </c>
      <c r="B53" t="s">
        <v>129</v>
      </c>
      <c r="C53" t="s">
        <v>24</v>
      </c>
      <c r="D53" t="s">
        <v>25</v>
      </c>
      <c r="E53" s="3">
        <v>1</v>
      </c>
      <c r="F53" t="s">
        <v>26</v>
      </c>
      <c r="G53" t="s">
        <v>27</v>
      </c>
    </row>
    <row r="54" spans="1:7" x14ac:dyDescent="0.25">
      <c r="A54" t="s">
        <v>130</v>
      </c>
      <c r="B54" t="s">
        <v>131</v>
      </c>
      <c r="C54" t="s">
        <v>24</v>
      </c>
      <c r="D54" t="s">
        <v>25</v>
      </c>
      <c r="E54" s="3">
        <v>1</v>
      </c>
      <c r="F54" t="s">
        <v>26</v>
      </c>
      <c r="G54" t="s">
        <v>27</v>
      </c>
    </row>
    <row r="55" spans="1:7" x14ac:dyDescent="0.25">
      <c r="A55" t="s">
        <v>132</v>
      </c>
      <c r="B55" t="s">
        <v>133</v>
      </c>
      <c r="C55" t="s">
        <v>24</v>
      </c>
      <c r="D55" t="s">
        <v>25</v>
      </c>
      <c r="E55" s="3">
        <v>1</v>
      </c>
      <c r="F55" t="s">
        <v>26</v>
      </c>
      <c r="G55" t="s">
        <v>27</v>
      </c>
    </row>
    <row r="56" spans="1:7" x14ac:dyDescent="0.25">
      <c r="A56" t="s">
        <v>134</v>
      </c>
      <c r="B56" t="s">
        <v>135</v>
      </c>
      <c r="C56" t="s">
        <v>24</v>
      </c>
      <c r="D56" t="s">
        <v>25</v>
      </c>
      <c r="E56" s="3">
        <v>1</v>
      </c>
      <c r="F56" t="s">
        <v>26</v>
      </c>
      <c r="G56" t="s">
        <v>27</v>
      </c>
    </row>
    <row r="57" spans="1:7" x14ac:dyDescent="0.25">
      <c r="A57" t="s">
        <v>136</v>
      </c>
      <c r="B57" t="s">
        <v>137</v>
      </c>
      <c r="C57" t="s">
        <v>24</v>
      </c>
      <c r="D57" t="s">
        <v>25</v>
      </c>
      <c r="E57" s="3">
        <v>2</v>
      </c>
      <c r="F57" t="s">
        <v>26</v>
      </c>
      <c r="G57" t="s">
        <v>27</v>
      </c>
    </row>
    <row r="58" spans="1:7" x14ac:dyDescent="0.25">
      <c r="A58" t="s">
        <v>138</v>
      </c>
      <c r="B58" t="s">
        <v>139</v>
      </c>
      <c r="C58" t="s">
        <v>24</v>
      </c>
      <c r="D58" t="s">
        <v>25</v>
      </c>
      <c r="E58" s="3">
        <v>5</v>
      </c>
      <c r="F58" t="s">
        <v>26</v>
      </c>
      <c r="G58" t="s">
        <v>27</v>
      </c>
    </row>
    <row r="59" spans="1:7" x14ac:dyDescent="0.25">
      <c r="A59" t="s">
        <v>140</v>
      </c>
      <c r="B59" t="s">
        <v>141</v>
      </c>
      <c r="C59" t="s">
        <v>24</v>
      </c>
      <c r="D59" t="s">
        <v>25</v>
      </c>
      <c r="E59" s="3">
        <v>1</v>
      </c>
      <c r="F59" t="s">
        <v>26</v>
      </c>
      <c r="G59" t="s">
        <v>27</v>
      </c>
    </row>
    <row r="60" spans="1:7" x14ac:dyDescent="0.25">
      <c r="A60" t="s">
        <v>142</v>
      </c>
      <c r="B60" t="s">
        <v>143</v>
      </c>
      <c r="C60" t="s">
        <v>24</v>
      </c>
      <c r="D60" t="s">
        <v>25</v>
      </c>
      <c r="E60" s="3">
        <v>1</v>
      </c>
      <c r="F60" t="s">
        <v>26</v>
      </c>
      <c r="G60" t="s">
        <v>27</v>
      </c>
    </row>
    <row r="61" spans="1:7" x14ac:dyDescent="0.25">
      <c r="A61" t="s">
        <v>144</v>
      </c>
      <c r="B61" t="s">
        <v>145</v>
      </c>
      <c r="C61" t="s">
        <v>24</v>
      </c>
      <c r="D61" t="s">
        <v>25</v>
      </c>
      <c r="E61" s="3">
        <v>3</v>
      </c>
      <c r="F61" t="s">
        <v>26</v>
      </c>
      <c r="G61" t="s">
        <v>27</v>
      </c>
    </row>
    <row r="62" spans="1:7" x14ac:dyDescent="0.25">
      <c r="A62" t="s">
        <v>146</v>
      </c>
      <c r="B62" t="s">
        <v>147</v>
      </c>
      <c r="C62" t="s">
        <v>24</v>
      </c>
      <c r="D62" t="s">
        <v>25</v>
      </c>
      <c r="E62" s="3">
        <v>4</v>
      </c>
      <c r="F62" t="s">
        <v>26</v>
      </c>
      <c r="G62" t="s">
        <v>27</v>
      </c>
    </row>
    <row r="63" spans="1:7" x14ac:dyDescent="0.25">
      <c r="A63" t="s">
        <v>148</v>
      </c>
      <c r="B63" t="s">
        <v>149</v>
      </c>
      <c r="C63" t="s">
        <v>24</v>
      </c>
      <c r="D63" t="s">
        <v>25</v>
      </c>
      <c r="E63" s="3">
        <v>2</v>
      </c>
      <c r="F63" t="s">
        <v>26</v>
      </c>
      <c r="G63" t="s">
        <v>27</v>
      </c>
    </row>
    <row r="64" spans="1:7" x14ac:dyDescent="0.25">
      <c r="A64" t="s">
        <v>150</v>
      </c>
      <c r="B64" t="s">
        <v>151</v>
      </c>
      <c r="C64" t="s">
        <v>24</v>
      </c>
      <c r="D64" t="s">
        <v>25</v>
      </c>
      <c r="E64" s="3">
        <v>1</v>
      </c>
      <c r="F64" t="s">
        <v>26</v>
      </c>
      <c r="G64" t="s">
        <v>27</v>
      </c>
    </row>
    <row r="65" spans="1:7" x14ac:dyDescent="0.25">
      <c r="A65" t="s">
        <v>152</v>
      </c>
      <c r="B65" t="s">
        <v>153</v>
      </c>
      <c r="C65" t="s">
        <v>24</v>
      </c>
      <c r="D65" t="s">
        <v>25</v>
      </c>
      <c r="E65" s="3">
        <v>2</v>
      </c>
      <c r="F65" t="s">
        <v>26</v>
      </c>
      <c r="G65" t="s">
        <v>27</v>
      </c>
    </row>
    <row r="66" spans="1:7" x14ac:dyDescent="0.25">
      <c r="A66" t="s">
        <v>154</v>
      </c>
      <c r="B66" t="s">
        <v>155</v>
      </c>
      <c r="C66" t="s">
        <v>24</v>
      </c>
      <c r="D66" t="s">
        <v>25</v>
      </c>
      <c r="E66" s="3">
        <v>1</v>
      </c>
      <c r="F66" t="s">
        <v>26</v>
      </c>
      <c r="G66" t="s">
        <v>27</v>
      </c>
    </row>
    <row r="67" spans="1:7" x14ac:dyDescent="0.25">
      <c r="A67" t="s">
        <v>156</v>
      </c>
      <c r="B67" t="s">
        <v>157</v>
      </c>
      <c r="C67" t="s">
        <v>24</v>
      </c>
      <c r="D67" t="s">
        <v>25</v>
      </c>
      <c r="E67" s="3">
        <v>1</v>
      </c>
      <c r="F67" t="s">
        <v>26</v>
      </c>
      <c r="G67" t="s">
        <v>27</v>
      </c>
    </row>
    <row r="68" spans="1:7" x14ac:dyDescent="0.25">
      <c r="A68" t="s">
        <v>158</v>
      </c>
      <c r="B68" t="s">
        <v>159</v>
      </c>
      <c r="C68" t="s">
        <v>24</v>
      </c>
      <c r="D68" t="s">
        <v>25</v>
      </c>
      <c r="E68" s="3">
        <v>2</v>
      </c>
      <c r="F68" t="s">
        <v>26</v>
      </c>
      <c r="G68" t="s">
        <v>27</v>
      </c>
    </row>
    <row r="69" spans="1:7" x14ac:dyDescent="0.25">
      <c r="A69" t="s">
        <v>160</v>
      </c>
      <c r="B69" t="s">
        <v>161</v>
      </c>
      <c r="C69" t="s">
        <v>24</v>
      </c>
      <c r="D69" t="s">
        <v>25</v>
      </c>
      <c r="E69" s="3">
        <v>1</v>
      </c>
      <c r="F69" t="s">
        <v>26</v>
      </c>
      <c r="G69" t="s">
        <v>27</v>
      </c>
    </row>
    <row r="70" spans="1:7" x14ac:dyDescent="0.25">
      <c r="A70" t="s">
        <v>162</v>
      </c>
      <c r="B70" t="s">
        <v>163</v>
      </c>
      <c r="C70" t="s">
        <v>24</v>
      </c>
      <c r="D70" t="s">
        <v>25</v>
      </c>
      <c r="E70" s="3">
        <v>1</v>
      </c>
      <c r="F70" t="s">
        <v>26</v>
      </c>
      <c r="G70" t="s">
        <v>27</v>
      </c>
    </row>
    <row r="71" spans="1:7" x14ac:dyDescent="0.25">
      <c r="A71" t="s">
        <v>164</v>
      </c>
      <c r="B71" t="s">
        <v>165</v>
      </c>
      <c r="C71" t="s">
        <v>24</v>
      </c>
      <c r="D71" t="s">
        <v>25</v>
      </c>
      <c r="E71" s="3">
        <v>2</v>
      </c>
      <c r="F71" t="s">
        <v>26</v>
      </c>
      <c r="G71" t="s">
        <v>27</v>
      </c>
    </row>
    <row r="72" spans="1:7" x14ac:dyDescent="0.25">
      <c r="A72" t="s">
        <v>166</v>
      </c>
      <c r="B72" t="s">
        <v>167</v>
      </c>
      <c r="C72" t="s">
        <v>24</v>
      </c>
      <c r="D72" t="s">
        <v>25</v>
      </c>
      <c r="E72" s="3">
        <v>1</v>
      </c>
      <c r="F72" t="s">
        <v>26</v>
      </c>
      <c r="G72" t="s">
        <v>27</v>
      </c>
    </row>
    <row r="73" spans="1:7" x14ac:dyDescent="0.25">
      <c r="A73" t="s">
        <v>168</v>
      </c>
      <c r="B73" t="s">
        <v>169</v>
      </c>
      <c r="C73" t="s">
        <v>24</v>
      </c>
      <c r="D73" t="s">
        <v>25</v>
      </c>
      <c r="E73" s="3">
        <v>2</v>
      </c>
      <c r="F73" t="s">
        <v>26</v>
      </c>
      <c r="G73" t="s">
        <v>27</v>
      </c>
    </row>
    <row r="74" spans="1:7" x14ac:dyDescent="0.25">
      <c r="A74" t="s">
        <v>170</v>
      </c>
      <c r="B74" t="s">
        <v>171</v>
      </c>
      <c r="C74" t="s">
        <v>24</v>
      </c>
      <c r="D74" t="s">
        <v>25</v>
      </c>
      <c r="E74" s="3">
        <v>1</v>
      </c>
      <c r="F74" t="s">
        <v>26</v>
      </c>
      <c r="G74" t="s">
        <v>27</v>
      </c>
    </row>
    <row r="75" spans="1:7" x14ac:dyDescent="0.25">
      <c r="A75" t="s">
        <v>172</v>
      </c>
      <c r="B75" t="s">
        <v>173</v>
      </c>
      <c r="C75" t="s">
        <v>24</v>
      </c>
      <c r="D75" t="s">
        <v>25</v>
      </c>
      <c r="E75" s="3">
        <v>1</v>
      </c>
      <c r="F75" t="s">
        <v>26</v>
      </c>
      <c r="G75" t="s">
        <v>27</v>
      </c>
    </row>
    <row r="76" spans="1:7" x14ac:dyDescent="0.25">
      <c r="A76" t="s">
        <v>174</v>
      </c>
      <c r="B76" t="s">
        <v>175</v>
      </c>
      <c r="C76" t="s">
        <v>24</v>
      </c>
      <c r="D76" t="s">
        <v>25</v>
      </c>
      <c r="E76" s="3">
        <v>1</v>
      </c>
      <c r="F76" t="s">
        <v>26</v>
      </c>
      <c r="G76" t="s">
        <v>27</v>
      </c>
    </row>
    <row r="77" spans="1:7" x14ac:dyDescent="0.25">
      <c r="A77" t="s">
        <v>176</v>
      </c>
      <c r="B77" t="s">
        <v>177</v>
      </c>
      <c r="C77" t="s">
        <v>24</v>
      </c>
      <c r="D77" t="s">
        <v>25</v>
      </c>
      <c r="E77" s="3">
        <v>1</v>
      </c>
      <c r="F77" t="s">
        <v>26</v>
      </c>
      <c r="G77" t="s">
        <v>27</v>
      </c>
    </row>
    <row r="78" spans="1:7" x14ac:dyDescent="0.25">
      <c r="A78" t="s">
        <v>178</v>
      </c>
      <c r="B78" t="s">
        <v>179</v>
      </c>
      <c r="C78" t="s">
        <v>24</v>
      </c>
      <c r="D78" t="s">
        <v>25</v>
      </c>
      <c r="E78" s="3">
        <v>3</v>
      </c>
      <c r="F78" t="s">
        <v>26</v>
      </c>
      <c r="G78" t="s">
        <v>27</v>
      </c>
    </row>
    <row r="79" spans="1:7" x14ac:dyDescent="0.25">
      <c r="A79" t="s">
        <v>180</v>
      </c>
      <c r="B79" t="s">
        <v>181</v>
      </c>
      <c r="C79" t="s">
        <v>24</v>
      </c>
      <c r="D79" t="s">
        <v>25</v>
      </c>
      <c r="E79" s="3">
        <v>1</v>
      </c>
      <c r="F79" t="s">
        <v>26</v>
      </c>
      <c r="G79" t="s">
        <v>27</v>
      </c>
    </row>
    <row r="80" spans="1:7" x14ac:dyDescent="0.25">
      <c r="A80" t="s">
        <v>182</v>
      </c>
      <c r="B80" t="s">
        <v>183</v>
      </c>
      <c r="C80" t="s">
        <v>24</v>
      </c>
      <c r="D80" t="s">
        <v>25</v>
      </c>
      <c r="E80" s="3">
        <v>1</v>
      </c>
      <c r="F80" t="s">
        <v>26</v>
      </c>
      <c r="G80" t="s">
        <v>27</v>
      </c>
    </row>
    <row r="81" spans="1:7" x14ac:dyDescent="0.25">
      <c r="A81" t="s">
        <v>184</v>
      </c>
      <c r="B81" t="s">
        <v>185</v>
      </c>
      <c r="C81" t="s">
        <v>24</v>
      </c>
      <c r="D81" t="s">
        <v>25</v>
      </c>
      <c r="E81" s="3">
        <v>5</v>
      </c>
      <c r="F81" t="s">
        <v>26</v>
      </c>
      <c r="G81" t="s">
        <v>27</v>
      </c>
    </row>
    <row r="82" spans="1:7" x14ac:dyDescent="0.25">
      <c r="A82" t="s">
        <v>186</v>
      </c>
      <c r="B82" t="s">
        <v>187</v>
      </c>
      <c r="C82" t="s">
        <v>24</v>
      </c>
      <c r="D82" t="s">
        <v>25</v>
      </c>
      <c r="E82" s="3">
        <v>1</v>
      </c>
      <c r="F82" t="s">
        <v>26</v>
      </c>
      <c r="G82" t="s">
        <v>27</v>
      </c>
    </row>
    <row r="83" spans="1:7" x14ac:dyDescent="0.25">
      <c r="A83" t="s">
        <v>188</v>
      </c>
      <c r="B83" t="s">
        <v>189</v>
      </c>
      <c r="C83" t="s">
        <v>24</v>
      </c>
      <c r="D83" t="s">
        <v>25</v>
      </c>
      <c r="E83" s="3">
        <v>3</v>
      </c>
      <c r="F83" t="s">
        <v>26</v>
      </c>
      <c r="G83" t="s">
        <v>27</v>
      </c>
    </row>
    <row r="84" spans="1:7" x14ac:dyDescent="0.25">
      <c r="A84" t="s">
        <v>190</v>
      </c>
      <c r="B84" t="s">
        <v>191</v>
      </c>
      <c r="C84" t="s">
        <v>24</v>
      </c>
      <c r="D84" t="s">
        <v>25</v>
      </c>
      <c r="E84" s="3">
        <v>1</v>
      </c>
      <c r="F84" t="s">
        <v>26</v>
      </c>
      <c r="G84" t="s">
        <v>27</v>
      </c>
    </row>
    <row r="85" spans="1:7" x14ac:dyDescent="0.25">
      <c r="A85" t="s">
        <v>192</v>
      </c>
      <c r="B85" t="s">
        <v>193</v>
      </c>
      <c r="C85" t="s">
        <v>24</v>
      </c>
      <c r="D85" t="s">
        <v>25</v>
      </c>
      <c r="E85" s="3">
        <v>9</v>
      </c>
      <c r="F85" t="s">
        <v>26</v>
      </c>
      <c r="G85" t="s">
        <v>27</v>
      </c>
    </row>
    <row r="86" spans="1:7" x14ac:dyDescent="0.25">
      <c r="A86" t="s">
        <v>194</v>
      </c>
      <c r="B86" t="s">
        <v>195</v>
      </c>
      <c r="C86" t="s">
        <v>24</v>
      </c>
      <c r="D86" t="s">
        <v>25</v>
      </c>
      <c r="E86" s="3">
        <v>8</v>
      </c>
      <c r="F86" t="s">
        <v>26</v>
      </c>
      <c r="G86" t="s">
        <v>27</v>
      </c>
    </row>
    <row r="87" spans="1:7" x14ac:dyDescent="0.25">
      <c r="A87" t="s">
        <v>196</v>
      </c>
      <c r="B87" t="s">
        <v>197</v>
      </c>
      <c r="C87" t="s">
        <v>24</v>
      </c>
      <c r="D87" t="s">
        <v>25</v>
      </c>
      <c r="E87" s="3">
        <v>3</v>
      </c>
      <c r="F87" t="s">
        <v>26</v>
      </c>
      <c r="G87" t="s">
        <v>27</v>
      </c>
    </row>
    <row r="88" spans="1:7" x14ac:dyDescent="0.25">
      <c r="A88" t="s">
        <v>198</v>
      </c>
      <c r="B88" t="s">
        <v>199</v>
      </c>
      <c r="C88" t="s">
        <v>24</v>
      </c>
      <c r="D88" t="s">
        <v>25</v>
      </c>
      <c r="E88" s="3">
        <v>1</v>
      </c>
      <c r="F88" t="s">
        <v>26</v>
      </c>
      <c r="G88" t="s">
        <v>27</v>
      </c>
    </row>
    <row r="89" spans="1:7" x14ac:dyDescent="0.25">
      <c r="A89" t="s">
        <v>200</v>
      </c>
      <c r="B89" t="s">
        <v>201</v>
      </c>
      <c r="C89" t="s">
        <v>24</v>
      </c>
      <c r="D89" t="s">
        <v>25</v>
      </c>
      <c r="E89" s="3">
        <v>1</v>
      </c>
      <c r="F89" t="s">
        <v>26</v>
      </c>
      <c r="G89" t="s">
        <v>27</v>
      </c>
    </row>
    <row r="90" spans="1:7" x14ac:dyDescent="0.25">
      <c r="A90" t="s">
        <v>202</v>
      </c>
      <c r="B90" t="s">
        <v>203</v>
      </c>
      <c r="C90" t="s">
        <v>24</v>
      </c>
      <c r="D90" t="s">
        <v>25</v>
      </c>
      <c r="E90" s="3">
        <v>4</v>
      </c>
      <c r="F90" t="s">
        <v>26</v>
      </c>
      <c r="G90" t="s">
        <v>27</v>
      </c>
    </row>
    <row r="91" spans="1:7" x14ac:dyDescent="0.25">
      <c r="A91" t="s">
        <v>204</v>
      </c>
      <c r="B91" t="s">
        <v>205</v>
      </c>
      <c r="C91" t="s">
        <v>24</v>
      </c>
      <c r="D91" t="s">
        <v>25</v>
      </c>
      <c r="E91" s="3">
        <v>1</v>
      </c>
      <c r="F91" t="s">
        <v>26</v>
      </c>
      <c r="G91" t="s">
        <v>27</v>
      </c>
    </row>
    <row r="92" spans="1:7" x14ac:dyDescent="0.25">
      <c r="A92" t="s">
        <v>206</v>
      </c>
      <c r="B92" t="s">
        <v>207</v>
      </c>
      <c r="C92" t="s">
        <v>24</v>
      </c>
      <c r="D92" t="s">
        <v>25</v>
      </c>
      <c r="E92" s="3">
        <v>1</v>
      </c>
      <c r="F92" t="s">
        <v>26</v>
      </c>
      <c r="G92" t="s">
        <v>27</v>
      </c>
    </row>
    <row r="93" spans="1:7" x14ac:dyDescent="0.25">
      <c r="A93" t="s">
        <v>208</v>
      </c>
      <c r="B93" t="s">
        <v>209</v>
      </c>
      <c r="C93" t="s">
        <v>24</v>
      </c>
      <c r="D93" t="s">
        <v>25</v>
      </c>
      <c r="E93" s="3">
        <v>6</v>
      </c>
      <c r="F93" t="s">
        <v>26</v>
      </c>
      <c r="G93" t="s">
        <v>27</v>
      </c>
    </row>
    <row r="94" spans="1:7" x14ac:dyDescent="0.25">
      <c r="A94" t="s">
        <v>210</v>
      </c>
      <c r="B94" t="s">
        <v>211</v>
      </c>
      <c r="C94" t="s">
        <v>24</v>
      </c>
      <c r="D94" t="s">
        <v>25</v>
      </c>
      <c r="E94" s="3">
        <v>6</v>
      </c>
      <c r="F94" t="s">
        <v>26</v>
      </c>
      <c r="G94" t="s">
        <v>27</v>
      </c>
    </row>
    <row r="95" spans="1:7" x14ac:dyDescent="0.25">
      <c r="A95" t="s">
        <v>212</v>
      </c>
      <c r="B95" t="s">
        <v>213</v>
      </c>
      <c r="C95" t="s">
        <v>24</v>
      </c>
      <c r="D95" t="s">
        <v>25</v>
      </c>
      <c r="E95" s="3">
        <v>6</v>
      </c>
      <c r="F95" t="s">
        <v>26</v>
      </c>
      <c r="G95" t="s">
        <v>27</v>
      </c>
    </row>
    <row r="96" spans="1:7" x14ac:dyDescent="0.25">
      <c r="A96" t="s">
        <v>214</v>
      </c>
      <c r="B96" t="s">
        <v>215</v>
      </c>
      <c r="C96" t="s">
        <v>24</v>
      </c>
      <c r="D96" t="s">
        <v>25</v>
      </c>
      <c r="E96" s="3">
        <v>1</v>
      </c>
      <c r="F96" t="s">
        <v>26</v>
      </c>
      <c r="G96" t="s">
        <v>27</v>
      </c>
    </row>
    <row r="97" spans="1:7" x14ac:dyDescent="0.25">
      <c r="A97" t="s">
        <v>216</v>
      </c>
      <c r="B97" t="s">
        <v>217</v>
      </c>
      <c r="C97" t="s">
        <v>24</v>
      </c>
      <c r="D97" t="s">
        <v>25</v>
      </c>
      <c r="E97" s="3">
        <v>5</v>
      </c>
      <c r="F97" t="s">
        <v>26</v>
      </c>
      <c r="G97" t="s">
        <v>27</v>
      </c>
    </row>
    <row r="98" spans="1:7" x14ac:dyDescent="0.25">
      <c r="A98" t="s">
        <v>218</v>
      </c>
      <c r="B98" t="s">
        <v>219</v>
      </c>
      <c r="C98" t="s">
        <v>24</v>
      </c>
      <c r="D98" t="s">
        <v>25</v>
      </c>
      <c r="E98" s="3">
        <v>3</v>
      </c>
      <c r="F98" t="s">
        <v>26</v>
      </c>
      <c r="G98" t="s">
        <v>27</v>
      </c>
    </row>
    <row r="99" spans="1:7" x14ac:dyDescent="0.25">
      <c r="A99" t="s">
        <v>220</v>
      </c>
      <c r="B99" t="s">
        <v>221</v>
      </c>
      <c r="C99" t="s">
        <v>24</v>
      </c>
      <c r="D99" t="s">
        <v>25</v>
      </c>
      <c r="E99" s="3">
        <v>3</v>
      </c>
      <c r="F99" t="s">
        <v>26</v>
      </c>
      <c r="G99" t="s">
        <v>27</v>
      </c>
    </row>
    <row r="100" spans="1:7" x14ac:dyDescent="0.25">
      <c r="A100" t="s">
        <v>222</v>
      </c>
      <c r="B100" t="s">
        <v>223</v>
      </c>
      <c r="C100" t="s">
        <v>24</v>
      </c>
      <c r="D100" t="s">
        <v>25</v>
      </c>
      <c r="E100" s="3">
        <v>2</v>
      </c>
      <c r="F100" t="s">
        <v>26</v>
      </c>
      <c r="G100" t="s">
        <v>27</v>
      </c>
    </row>
    <row r="101" spans="1:7" x14ac:dyDescent="0.25">
      <c r="A101" t="s">
        <v>224</v>
      </c>
      <c r="B101" t="s">
        <v>225</v>
      </c>
      <c r="C101" t="s">
        <v>24</v>
      </c>
      <c r="D101" t="s">
        <v>25</v>
      </c>
      <c r="E101" s="3">
        <v>4</v>
      </c>
      <c r="F101" t="s">
        <v>26</v>
      </c>
      <c r="G101" t="s">
        <v>27</v>
      </c>
    </row>
    <row r="102" spans="1:7" x14ac:dyDescent="0.25">
      <c r="A102" t="s">
        <v>226</v>
      </c>
      <c r="B102" t="s">
        <v>227</v>
      </c>
      <c r="C102" t="s">
        <v>24</v>
      </c>
      <c r="D102" t="s">
        <v>25</v>
      </c>
      <c r="E102" s="3">
        <v>2</v>
      </c>
      <c r="F102" t="s">
        <v>26</v>
      </c>
      <c r="G102" t="s">
        <v>27</v>
      </c>
    </row>
    <row r="103" spans="1:7" x14ac:dyDescent="0.25">
      <c r="A103" t="s">
        <v>228</v>
      </c>
      <c r="B103" t="s">
        <v>229</v>
      </c>
      <c r="C103" t="s">
        <v>24</v>
      </c>
      <c r="D103" t="s">
        <v>25</v>
      </c>
      <c r="E103" s="3">
        <v>2</v>
      </c>
      <c r="F103" t="s">
        <v>26</v>
      </c>
      <c r="G103" t="s">
        <v>27</v>
      </c>
    </row>
    <row r="104" spans="1:7" x14ac:dyDescent="0.25">
      <c r="A104" t="s">
        <v>230</v>
      </c>
      <c r="B104" t="s">
        <v>231</v>
      </c>
      <c r="C104" t="s">
        <v>24</v>
      </c>
      <c r="D104" t="s">
        <v>25</v>
      </c>
      <c r="E104" s="3">
        <v>1</v>
      </c>
      <c r="F104" t="s">
        <v>26</v>
      </c>
      <c r="G104" t="s">
        <v>27</v>
      </c>
    </row>
    <row r="105" spans="1:7" x14ac:dyDescent="0.25">
      <c r="A105" t="s">
        <v>232</v>
      </c>
      <c r="B105" t="s">
        <v>233</v>
      </c>
      <c r="C105" t="s">
        <v>24</v>
      </c>
      <c r="D105" t="s">
        <v>25</v>
      </c>
      <c r="E105" s="3">
        <v>5</v>
      </c>
      <c r="F105" t="s">
        <v>26</v>
      </c>
      <c r="G105" t="s">
        <v>27</v>
      </c>
    </row>
    <row r="106" spans="1:7" x14ac:dyDescent="0.25">
      <c r="A106" t="s">
        <v>234</v>
      </c>
      <c r="B106" t="s">
        <v>235</v>
      </c>
      <c r="C106" t="s">
        <v>24</v>
      </c>
      <c r="D106" t="s">
        <v>25</v>
      </c>
      <c r="E106" s="3">
        <v>6</v>
      </c>
      <c r="F106" t="s">
        <v>26</v>
      </c>
      <c r="G106" t="s">
        <v>27</v>
      </c>
    </row>
    <row r="107" spans="1:7" x14ac:dyDescent="0.25">
      <c r="A107" t="s">
        <v>236</v>
      </c>
      <c r="B107" t="s">
        <v>237</v>
      </c>
      <c r="C107" t="s">
        <v>24</v>
      </c>
      <c r="D107" t="s">
        <v>25</v>
      </c>
      <c r="E107" s="3">
        <v>1</v>
      </c>
      <c r="F107" t="s">
        <v>26</v>
      </c>
      <c r="G107" t="s">
        <v>27</v>
      </c>
    </row>
    <row r="108" spans="1:7" x14ac:dyDescent="0.25">
      <c r="A108" t="s">
        <v>238</v>
      </c>
      <c r="B108" t="s">
        <v>239</v>
      </c>
      <c r="C108" t="s">
        <v>24</v>
      </c>
      <c r="D108" t="s">
        <v>25</v>
      </c>
      <c r="E108" s="3">
        <v>3</v>
      </c>
      <c r="F108" t="s">
        <v>26</v>
      </c>
      <c r="G108" t="s">
        <v>27</v>
      </c>
    </row>
    <row r="109" spans="1:7" x14ac:dyDescent="0.25">
      <c r="A109" t="s">
        <v>240</v>
      </c>
      <c r="B109" t="s">
        <v>241</v>
      </c>
      <c r="C109" t="s">
        <v>24</v>
      </c>
      <c r="D109" t="s">
        <v>25</v>
      </c>
      <c r="E109" s="3">
        <v>2</v>
      </c>
      <c r="F109" t="s">
        <v>26</v>
      </c>
      <c r="G109" t="s">
        <v>27</v>
      </c>
    </row>
    <row r="110" spans="1:7" x14ac:dyDescent="0.25">
      <c r="A110" t="s">
        <v>242</v>
      </c>
      <c r="B110" t="s">
        <v>243</v>
      </c>
      <c r="C110" t="s">
        <v>24</v>
      </c>
      <c r="D110" t="s">
        <v>25</v>
      </c>
      <c r="E110" s="3">
        <v>2</v>
      </c>
      <c r="F110" t="s">
        <v>26</v>
      </c>
      <c r="G110" t="s">
        <v>27</v>
      </c>
    </row>
    <row r="111" spans="1:7" x14ac:dyDescent="0.25">
      <c r="A111" t="s">
        <v>244</v>
      </c>
      <c r="B111" t="s">
        <v>245</v>
      </c>
      <c r="C111" t="s">
        <v>24</v>
      </c>
      <c r="D111" t="s">
        <v>25</v>
      </c>
      <c r="E111" s="3">
        <v>4</v>
      </c>
      <c r="F111" t="s">
        <v>26</v>
      </c>
      <c r="G111" t="s">
        <v>27</v>
      </c>
    </row>
    <row r="112" spans="1:7" x14ac:dyDescent="0.25">
      <c r="A112" t="s">
        <v>246</v>
      </c>
      <c r="B112" t="s">
        <v>247</v>
      </c>
      <c r="C112" t="s">
        <v>24</v>
      </c>
      <c r="D112" t="s">
        <v>25</v>
      </c>
      <c r="E112" s="3">
        <v>8</v>
      </c>
      <c r="F112" t="s">
        <v>26</v>
      </c>
      <c r="G112" t="s">
        <v>27</v>
      </c>
    </row>
    <row r="113" spans="1:7" x14ac:dyDescent="0.25">
      <c r="A113" t="s">
        <v>248</v>
      </c>
      <c r="B113" t="s">
        <v>249</v>
      </c>
      <c r="C113" t="s">
        <v>24</v>
      </c>
      <c r="D113" t="s">
        <v>25</v>
      </c>
      <c r="E113" s="3">
        <v>1</v>
      </c>
      <c r="F113" t="s">
        <v>26</v>
      </c>
      <c r="G113" t="s">
        <v>27</v>
      </c>
    </row>
    <row r="114" spans="1:7" x14ac:dyDescent="0.25">
      <c r="A114" t="s">
        <v>250</v>
      </c>
      <c r="B114" t="s">
        <v>251</v>
      </c>
      <c r="C114" t="s">
        <v>24</v>
      </c>
      <c r="D114" t="s">
        <v>25</v>
      </c>
      <c r="E114" s="3">
        <v>1</v>
      </c>
      <c r="F114" t="s">
        <v>26</v>
      </c>
      <c r="G114" t="s">
        <v>27</v>
      </c>
    </row>
    <row r="115" spans="1:7" x14ac:dyDescent="0.25">
      <c r="A115" t="s">
        <v>252</v>
      </c>
      <c r="B115" t="s">
        <v>253</v>
      </c>
      <c r="C115" t="s">
        <v>24</v>
      </c>
      <c r="D115" t="s">
        <v>25</v>
      </c>
      <c r="E115" s="3">
        <v>1</v>
      </c>
      <c r="F115" t="s">
        <v>26</v>
      </c>
      <c r="G115" t="s">
        <v>27</v>
      </c>
    </row>
    <row r="116" spans="1:7" x14ac:dyDescent="0.25">
      <c r="A116" t="s">
        <v>254</v>
      </c>
      <c r="B116" t="s">
        <v>255</v>
      </c>
      <c r="C116" t="s">
        <v>24</v>
      </c>
      <c r="D116" t="s">
        <v>25</v>
      </c>
      <c r="E116" s="3">
        <v>2</v>
      </c>
      <c r="F116" t="s">
        <v>26</v>
      </c>
      <c r="G116" t="s">
        <v>27</v>
      </c>
    </row>
    <row r="117" spans="1:7" x14ac:dyDescent="0.25">
      <c r="A117" t="s">
        <v>256</v>
      </c>
      <c r="B117" t="s">
        <v>257</v>
      </c>
      <c r="C117" t="s">
        <v>24</v>
      </c>
      <c r="D117" t="s">
        <v>25</v>
      </c>
      <c r="E117" s="3">
        <v>1</v>
      </c>
      <c r="F117" t="s">
        <v>26</v>
      </c>
      <c r="G117" t="s">
        <v>27</v>
      </c>
    </row>
    <row r="118" spans="1:7" x14ac:dyDescent="0.25">
      <c r="A118" t="s">
        <v>258</v>
      </c>
      <c r="B118" t="s">
        <v>259</v>
      </c>
      <c r="C118" t="s">
        <v>24</v>
      </c>
      <c r="D118" t="s">
        <v>25</v>
      </c>
      <c r="E118" s="3">
        <v>4</v>
      </c>
      <c r="F118" t="s">
        <v>26</v>
      </c>
      <c r="G118" t="s">
        <v>27</v>
      </c>
    </row>
    <row r="119" spans="1:7" x14ac:dyDescent="0.25">
      <c r="A119" t="s">
        <v>260</v>
      </c>
      <c r="B119" t="s">
        <v>261</v>
      </c>
      <c r="C119" t="s">
        <v>24</v>
      </c>
      <c r="D119" t="s">
        <v>25</v>
      </c>
      <c r="E119" s="3">
        <v>3</v>
      </c>
      <c r="F119" t="s">
        <v>26</v>
      </c>
      <c r="G119" t="s">
        <v>27</v>
      </c>
    </row>
    <row r="120" spans="1:7" x14ac:dyDescent="0.25">
      <c r="A120" t="s">
        <v>262</v>
      </c>
      <c r="B120" t="s">
        <v>263</v>
      </c>
      <c r="C120" t="s">
        <v>24</v>
      </c>
      <c r="D120" t="s">
        <v>25</v>
      </c>
      <c r="E120" s="3">
        <v>1</v>
      </c>
      <c r="F120" t="s">
        <v>26</v>
      </c>
      <c r="G120" t="s">
        <v>27</v>
      </c>
    </row>
    <row r="121" spans="1:7" x14ac:dyDescent="0.25">
      <c r="A121" t="s">
        <v>264</v>
      </c>
      <c r="B121" t="s">
        <v>265</v>
      </c>
      <c r="C121" t="s">
        <v>24</v>
      </c>
      <c r="D121" t="s">
        <v>25</v>
      </c>
      <c r="E121" s="3">
        <v>7</v>
      </c>
      <c r="F121" t="s">
        <v>26</v>
      </c>
      <c r="G121" t="s">
        <v>27</v>
      </c>
    </row>
    <row r="122" spans="1:7" x14ac:dyDescent="0.25">
      <c r="A122" t="s">
        <v>266</v>
      </c>
      <c r="B122" t="s">
        <v>267</v>
      </c>
      <c r="C122" t="s">
        <v>24</v>
      </c>
      <c r="D122" t="s">
        <v>25</v>
      </c>
      <c r="E122" s="3">
        <v>3</v>
      </c>
      <c r="F122" t="s">
        <v>26</v>
      </c>
      <c r="G122" t="s">
        <v>27</v>
      </c>
    </row>
    <row r="123" spans="1:7" x14ac:dyDescent="0.25">
      <c r="A123" t="s">
        <v>268</v>
      </c>
      <c r="B123" t="s">
        <v>269</v>
      </c>
      <c r="C123" t="s">
        <v>24</v>
      </c>
      <c r="D123" t="s">
        <v>25</v>
      </c>
      <c r="E123" s="3">
        <v>1</v>
      </c>
      <c r="F123" t="s">
        <v>26</v>
      </c>
      <c r="G123" t="s">
        <v>27</v>
      </c>
    </row>
    <row r="124" spans="1:7" x14ac:dyDescent="0.25">
      <c r="A124" t="s">
        <v>270</v>
      </c>
      <c r="B124" t="s">
        <v>271</v>
      </c>
      <c r="C124" t="s">
        <v>24</v>
      </c>
      <c r="D124" t="s">
        <v>25</v>
      </c>
      <c r="E124" s="3">
        <v>7</v>
      </c>
      <c r="F124" t="s">
        <v>26</v>
      </c>
      <c r="G124" t="s">
        <v>27</v>
      </c>
    </row>
    <row r="125" spans="1:7" x14ac:dyDescent="0.25">
      <c r="A125" t="s">
        <v>272</v>
      </c>
      <c r="B125" t="s">
        <v>273</v>
      </c>
      <c r="C125" t="s">
        <v>24</v>
      </c>
      <c r="D125" t="s">
        <v>25</v>
      </c>
      <c r="E125" s="3">
        <v>12</v>
      </c>
      <c r="F125" t="s">
        <v>26</v>
      </c>
      <c r="G125" t="s">
        <v>27</v>
      </c>
    </row>
    <row r="126" spans="1:7" x14ac:dyDescent="0.25">
      <c r="A126" t="s">
        <v>274</v>
      </c>
      <c r="B126" t="s">
        <v>275</v>
      </c>
      <c r="C126" t="s">
        <v>24</v>
      </c>
      <c r="D126" t="s">
        <v>25</v>
      </c>
      <c r="E126" s="3">
        <v>7</v>
      </c>
      <c r="F126" t="s">
        <v>26</v>
      </c>
      <c r="G126" t="s">
        <v>27</v>
      </c>
    </row>
    <row r="127" spans="1:7" x14ac:dyDescent="0.25">
      <c r="A127" t="s">
        <v>276</v>
      </c>
      <c r="B127" t="s">
        <v>277</v>
      </c>
      <c r="C127" t="s">
        <v>24</v>
      </c>
      <c r="D127" t="s">
        <v>25</v>
      </c>
      <c r="E127" s="3">
        <v>4</v>
      </c>
      <c r="F127" t="s">
        <v>26</v>
      </c>
      <c r="G127" t="s">
        <v>27</v>
      </c>
    </row>
    <row r="128" spans="1:7" x14ac:dyDescent="0.25">
      <c r="A128" t="s">
        <v>278</v>
      </c>
      <c r="B128" t="s">
        <v>279</v>
      </c>
      <c r="C128" t="s">
        <v>24</v>
      </c>
      <c r="D128" t="s">
        <v>25</v>
      </c>
      <c r="E128" s="3">
        <v>9</v>
      </c>
      <c r="F128" t="s">
        <v>26</v>
      </c>
      <c r="G128" t="s">
        <v>27</v>
      </c>
    </row>
    <row r="129" spans="1:7" x14ac:dyDescent="0.25">
      <c r="A129" t="s">
        <v>280</v>
      </c>
      <c r="B129" t="s">
        <v>281</v>
      </c>
      <c r="C129" t="s">
        <v>24</v>
      </c>
      <c r="D129" t="s">
        <v>25</v>
      </c>
      <c r="E129" s="3">
        <v>11</v>
      </c>
      <c r="F129" t="s">
        <v>26</v>
      </c>
      <c r="G129" t="s">
        <v>27</v>
      </c>
    </row>
    <row r="130" spans="1:7" x14ac:dyDescent="0.25">
      <c r="A130" t="s">
        <v>282</v>
      </c>
      <c r="B130" t="s">
        <v>283</v>
      </c>
      <c r="C130" t="s">
        <v>24</v>
      </c>
      <c r="D130" t="s">
        <v>25</v>
      </c>
      <c r="E130" s="3">
        <v>9</v>
      </c>
      <c r="F130" t="s">
        <v>26</v>
      </c>
      <c r="G130" t="s">
        <v>27</v>
      </c>
    </row>
    <row r="131" spans="1:7" x14ac:dyDescent="0.25">
      <c r="A131" t="s">
        <v>284</v>
      </c>
      <c r="B131" t="s">
        <v>285</v>
      </c>
      <c r="C131" t="s">
        <v>24</v>
      </c>
      <c r="D131" t="s">
        <v>25</v>
      </c>
      <c r="E131" s="3">
        <v>1</v>
      </c>
      <c r="F131" t="s">
        <v>26</v>
      </c>
      <c r="G131" t="s">
        <v>27</v>
      </c>
    </row>
    <row r="132" spans="1:7" x14ac:dyDescent="0.25">
      <c r="A132" t="s">
        <v>286</v>
      </c>
      <c r="B132" t="s">
        <v>287</v>
      </c>
      <c r="C132" t="s">
        <v>24</v>
      </c>
      <c r="D132" t="s">
        <v>25</v>
      </c>
      <c r="E132" s="3">
        <v>1</v>
      </c>
      <c r="F132" t="s">
        <v>26</v>
      </c>
      <c r="G132" t="s">
        <v>27</v>
      </c>
    </row>
    <row r="133" spans="1:7" x14ac:dyDescent="0.25">
      <c r="A133" t="s">
        <v>288</v>
      </c>
      <c r="B133" t="s">
        <v>289</v>
      </c>
      <c r="C133" t="s">
        <v>24</v>
      </c>
      <c r="D133" t="s">
        <v>25</v>
      </c>
      <c r="E133" s="3">
        <v>2</v>
      </c>
      <c r="F133" t="s">
        <v>26</v>
      </c>
      <c r="G133" t="s">
        <v>27</v>
      </c>
    </row>
    <row r="134" spans="1:7" x14ac:dyDescent="0.25">
      <c r="A134" t="s">
        <v>290</v>
      </c>
      <c r="B134" t="s">
        <v>291</v>
      </c>
      <c r="C134" t="s">
        <v>24</v>
      </c>
      <c r="D134" t="s">
        <v>25</v>
      </c>
      <c r="E134" s="3">
        <v>1</v>
      </c>
      <c r="F134" t="s">
        <v>26</v>
      </c>
      <c r="G134" t="s">
        <v>27</v>
      </c>
    </row>
    <row r="135" spans="1:7" x14ac:dyDescent="0.25">
      <c r="A135" t="s">
        <v>292</v>
      </c>
      <c r="B135" t="s">
        <v>293</v>
      </c>
      <c r="C135" t="s">
        <v>24</v>
      </c>
      <c r="D135" t="s">
        <v>25</v>
      </c>
      <c r="E135" s="3">
        <v>2</v>
      </c>
      <c r="F135" t="s">
        <v>26</v>
      </c>
      <c r="G135" t="s">
        <v>27</v>
      </c>
    </row>
    <row r="136" spans="1:7" x14ac:dyDescent="0.25">
      <c r="A136" t="s">
        <v>294</v>
      </c>
      <c r="B136" t="s">
        <v>295</v>
      </c>
      <c r="C136" t="s">
        <v>24</v>
      </c>
      <c r="D136" t="s">
        <v>25</v>
      </c>
      <c r="E136" s="3">
        <v>2</v>
      </c>
      <c r="F136" t="s">
        <v>26</v>
      </c>
      <c r="G136" t="s">
        <v>27</v>
      </c>
    </row>
    <row r="137" spans="1:7" x14ac:dyDescent="0.25">
      <c r="A137" t="s">
        <v>296</v>
      </c>
      <c r="B137" t="s">
        <v>297</v>
      </c>
      <c r="C137" t="s">
        <v>24</v>
      </c>
      <c r="D137" t="s">
        <v>25</v>
      </c>
      <c r="E137" s="3">
        <v>1</v>
      </c>
      <c r="F137" t="s">
        <v>26</v>
      </c>
      <c r="G137" t="s">
        <v>27</v>
      </c>
    </row>
    <row r="138" spans="1:7" x14ac:dyDescent="0.25">
      <c r="A138" t="s">
        <v>298</v>
      </c>
      <c r="B138" t="s">
        <v>299</v>
      </c>
      <c r="C138" t="s">
        <v>24</v>
      </c>
      <c r="D138" t="s">
        <v>25</v>
      </c>
      <c r="E138" s="3">
        <v>2</v>
      </c>
      <c r="F138" t="s">
        <v>26</v>
      </c>
      <c r="G138" t="s">
        <v>27</v>
      </c>
    </row>
    <row r="139" spans="1:7" x14ac:dyDescent="0.25">
      <c r="A139" t="s">
        <v>300</v>
      </c>
      <c r="B139" t="s">
        <v>301</v>
      </c>
      <c r="C139" t="s">
        <v>24</v>
      </c>
      <c r="D139" t="s">
        <v>25</v>
      </c>
      <c r="E139" s="3">
        <v>1</v>
      </c>
      <c r="F139" t="s">
        <v>26</v>
      </c>
      <c r="G139" t="s">
        <v>27</v>
      </c>
    </row>
    <row r="140" spans="1:7" x14ac:dyDescent="0.25">
      <c r="A140" t="s">
        <v>302</v>
      </c>
      <c r="B140" t="s">
        <v>303</v>
      </c>
      <c r="C140" t="s">
        <v>24</v>
      </c>
      <c r="D140" t="s">
        <v>25</v>
      </c>
      <c r="E140" s="3">
        <v>1</v>
      </c>
      <c r="F140" t="s">
        <v>26</v>
      </c>
      <c r="G140" t="s">
        <v>27</v>
      </c>
    </row>
    <row r="141" spans="1:7" x14ac:dyDescent="0.25">
      <c r="A141" t="s">
        <v>304</v>
      </c>
      <c r="B141" t="s">
        <v>305</v>
      </c>
      <c r="C141" t="s">
        <v>24</v>
      </c>
      <c r="D141" t="s">
        <v>25</v>
      </c>
      <c r="E141" s="3">
        <v>7</v>
      </c>
      <c r="F141" t="s">
        <v>26</v>
      </c>
      <c r="G141" t="s">
        <v>27</v>
      </c>
    </row>
    <row r="142" spans="1:7" x14ac:dyDescent="0.25">
      <c r="A142" t="s">
        <v>306</v>
      </c>
      <c r="B142" t="s">
        <v>307</v>
      </c>
      <c r="C142" t="s">
        <v>24</v>
      </c>
      <c r="D142" t="s">
        <v>25</v>
      </c>
      <c r="E142" s="3">
        <v>1</v>
      </c>
      <c r="F142" t="s">
        <v>26</v>
      </c>
      <c r="G142" t="s">
        <v>27</v>
      </c>
    </row>
  </sheetData>
  <mergeCells count="3">
    <mergeCell ref="H3:I4"/>
    <mergeCell ref="K19:M19"/>
    <mergeCell ref="K3:M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defaultRowHeight="15" x14ac:dyDescent="0.25"/>
  <cols>
    <col min="1" max="1" width="17.7109375" bestFit="1" customWidth="1"/>
    <col min="2" max="2" width="29.140625" bestFit="1" customWidth="1"/>
    <col min="3" max="3" width="17.7109375" bestFit="1" customWidth="1"/>
  </cols>
  <sheetData>
    <row r="1" spans="1:3" x14ac:dyDescent="0.25">
      <c r="A1" s="4" t="s">
        <v>19</v>
      </c>
      <c r="C1" s="4" t="s">
        <v>308</v>
      </c>
    </row>
    <row r="2" spans="1:3" x14ac:dyDescent="0.25">
      <c r="C2" t="s">
        <v>24</v>
      </c>
    </row>
    <row r="3" spans="1:3" x14ac:dyDescent="0.25">
      <c r="A3" s="4" t="s">
        <v>309</v>
      </c>
      <c r="B3" s="4" t="s">
        <v>16</v>
      </c>
      <c r="C3" t="s">
        <v>25</v>
      </c>
    </row>
    <row r="4" spans="1:3" x14ac:dyDescent="0.25">
      <c r="A4" t="s">
        <v>22</v>
      </c>
      <c r="B4" t="s">
        <v>23</v>
      </c>
      <c r="C4">
        <v>1</v>
      </c>
    </row>
    <row r="5" spans="1:3" x14ac:dyDescent="0.25">
      <c r="A5" t="s">
        <v>28</v>
      </c>
      <c r="B5" t="s">
        <v>29</v>
      </c>
      <c r="C5">
        <v>2</v>
      </c>
    </row>
    <row r="6" spans="1:3" x14ac:dyDescent="0.25">
      <c r="A6" t="s">
        <v>30</v>
      </c>
      <c r="B6" t="s">
        <v>31</v>
      </c>
      <c r="C6">
        <v>10</v>
      </c>
    </row>
    <row r="7" spans="1:3" x14ac:dyDescent="0.25">
      <c r="A7" t="s">
        <v>32</v>
      </c>
      <c r="B7" t="s">
        <v>33</v>
      </c>
      <c r="C7">
        <v>1</v>
      </c>
    </row>
    <row r="8" spans="1:3" x14ac:dyDescent="0.25">
      <c r="A8" t="s">
        <v>34</v>
      </c>
      <c r="B8" t="s">
        <v>35</v>
      </c>
      <c r="C8">
        <v>1</v>
      </c>
    </row>
    <row r="9" spans="1:3" x14ac:dyDescent="0.25">
      <c r="A9" t="s">
        <v>36</v>
      </c>
      <c r="B9" t="s">
        <v>37</v>
      </c>
      <c r="C9">
        <v>2</v>
      </c>
    </row>
    <row r="10" spans="1:3" x14ac:dyDescent="0.25">
      <c r="A10" t="s">
        <v>38</v>
      </c>
      <c r="B10" t="s">
        <v>39</v>
      </c>
      <c r="C10">
        <v>1</v>
      </c>
    </row>
    <row r="11" spans="1:3" x14ac:dyDescent="0.25">
      <c r="A11" t="s">
        <v>40</v>
      </c>
      <c r="B11" t="s">
        <v>41</v>
      </c>
      <c r="C11">
        <v>1</v>
      </c>
    </row>
    <row r="12" spans="1:3" x14ac:dyDescent="0.25">
      <c r="A12" t="s">
        <v>42</v>
      </c>
      <c r="B12" t="s">
        <v>43</v>
      </c>
      <c r="C12">
        <v>3</v>
      </c>
    </row>
    <row r="13" spans="1:3" x14ac:dyDescent="0.25">
      <c r="A13" t="s">
        <v>44</v>
      </c>
      <c r="B13" t="s">
        <v>45</v>
      </c>
      <c r="C13">
        <v>1</v>
      </c>
    </row>
    <row r="14" spans="1:3" x14ac:dyDescent="0.25">
      <c r="A14" t="s">
        <v>46</v>
      </c>
      <c r="B14" t="s">
        <v>47</v>
      </c>
      <c r="C14">
        <v>1</v>
      </c>
    </row>
    <row r="15" spans="1:3" x14ac:dyDescent="0.25">
      <c r="A15" t="s">
        <v>48</v>
      </c>
      <c r="B15" t="s">
        <v>49</v>
      </c>
      <c r="C15">
        <v>1</v>
      </c>
    </row>
    <row r="16" spans="1:3" x14ac:dyDescent="0.25">
      <c r="A16" t="s">
        <v>50</v>
      </c>
      <c r="B16" t="s">
        <v>51</v>
      </c>
      <c r="C16">
        <v>3</v>
      </c>
    </row>
    <row r="17" spans="1:3" x14ac:dyDescent="0.25">
      <c r="A17" t="s">
        <v>52</v>
      </c>
      <c r="B17" t="s">
        <v>53</v>
      </c>
      <c r="C17">
        <v>10</v>
      </c>
    </row>
    <row r="18" spans="1:3" x14ac:dyDescent="0.25">
      <c r="A18" t="s">
        <v>54</v>
      </c>
      <c r="B18" t="s">
        <v>55</v>
      </c>
      <c r="C18">
        <v>3</v>
      </c>
    </row>
    <row r="19" spans="1:3" x14ac:dyDescent="0.25">
      <c r="A19" t="s">
        <v>56</v>
      </c>
      <c r="B19" t="s">
        <v>57</v>
      </c>
      <c r="C19">
        <v>2</v>
      </c>
    </row>
    <row r="20" spans="1:3" x14ac:dyDescent="0.25">
      <c r="A20" t="s">
        <v>58</v>
      </c>
      <c r="B20" t="s">
        <v>59</v>
      </c>
      <c r="C20">
        <v>4</v>
      </c>
    </row>
    <row r="21" spans="1:3" x14ac:dyDescent="0.25">
      <c r="A21" t="s">
        <v>60</v>
      </c>
      <c r="B21" t="s">
        <v>61</v>
      </c>
      <c r="C21">
        <v>2</v>
      </c>
    </row>
    <row r="22" spans="1:3" x14ac:dyDescent="0.25">
      <c r="A22" t="s">
        <v>62</v>
      </c>
      <c r="B22" t="s">
        <v>63</v>
      </c>
      <c r="C22">
        <v>3</v>
      </c>
    </row>
    <row r="23" spans="1:3" x14ac:dyDescent="0.25">
      <c r="A23" t="s">
        <v>64</v>
      </c>
      <c r="B23" t="s">
        <v>65</v>
      </c>
      <c r="C23">
        <v>4</v>
      </c>
    </row>
    <row r="24" spans="1:3" x14ac:dyDescent="0.25">
      <c r="A24" t="s">
        <v>66</v>
      </c>
      <c r="B24" t="s">
        <v>67</v>
      </c>
      <c r="C24">
        <v>1</v>
      </c>
    </row>
    <row r="25" spans="1:3" x14ac:dyDescent="0.25">
      <c r="A25" t="s">
        <v>68</v>
      </c>
      <c r="B25" t="s">
        <v>69</v>
      </c>
      <c r="C25">
        <v>1</v>
      </c>
    </row>
    <row r="26" spans="1:3" x14ac:dyDescent="0.25">
      <c r="A26" t="s">
        <v>70</v>
      </c>
      <c r="B26" t="s">
        <v>71</v>
      </c>
      <c r="C26">
        <v>2</v>
      </c>
    </row>
    <row r="27" spans="1:3" x14ac:dyDescent="0.25">
      <c r="A27" t="s">
        <v>72</v>
      </c>
      <c r="B27" t="s">
        <v>73</v>
      </c>
      <c r="C27">
        <v>3</v>
      </c>
    </row>
    <row r="28" spans="1:3" x14ac:dyDescent="0.25">
      <c r="A28" t="s">
        <v>74</v>
      </c>
      <c r="B28" t="s">
        <v>75</v>
      </c>
      <c r="C28">
        <v>3</v>
      </c>
    </row>
    <row r="29" spans="1:3" x14ac:dyDescent="0.25">
      <c r="A29" t="s">
        <v>76</v>
      </c>
      <c r="B29" t="s">
        <v>77</v>
      </c>
      <c r="C29">
        <v>2</v>
      </c>
    </row>
    <row r="30" spans="1:3" x14ac:dyDescent="0.25">
      <c r="A30" t="s">
        <v>78</v>
      </c>
      <c r="B30" t="s">
        <v>79</v>
      </c>
      <c r="C30">
        <v>4</v>
      </c>
    </row>
    <row r="31" spans="1:3" x14ac:dyDescent="0.25">
      <c r="A31" t="s">
        <v>80</v>
      </c>
      <c r="B31" t="s">
        <v>81</v>
      </c>
      <c r="C31">
        <v>1</v>
      </c>
    </row>
    <row r="32" spans="1:3" x14ac:dyDescent="0.25">
      <c r="A32" t="s">
        <v>82</v>
      </c>
      <c r="B32" t="s">
        <v>83</v>
      </c>
      <c r="C32">
        <v>1</v>
      </c>
    </row>
    <row r="33" spans="1:3" x14ac:dyDescent="0.25">
      <c r="A33" t="s">
        <v>84</v>
      </c>
      <c r="B33" t="s">
        <v>85</v>
      </c>
      <c r="C33">
        <v>1</v>
      </c>
    </row>
    <row r="34" spans="1:3" x14ac:dyDescent="0.25">
      <c r="A34" t="s">
        <v>86</v>
      </c>
      <c r="B34" t="s">
        <v>87</v>
      </c>
      <c r="C34">
        <v>6</v>
      </c>
    </row>
    <row r="35" spans="1:3" x14ac:dyDescent="0.25">
      <c r="A35" t="s">
        <v>88</v>
      </c>
      <c r="B35" t="s">
        <v>89</v>
      </c>
      <c r="C35">
        <v>2</v>
      </c>
    </row>
    <row r="36" spans="1:3" x14ac:dyDescent="0.25">
      <c r="A36" t="s">
        <v>90</v>
      </c>
      <c r="B36" t="s">
        <v>91</v>
      </c>
      <c r="C36">
        <v>2</v>
      </c>
    </row>
    <row r="37" spans="1:3" x14ac:dyDescent="0.25">
      <c r="A37" t="s">
        <v>92</v>
      </c>
      <c r="B37" t="s">
        <v>93</v>
      </c>
      <c r="C37">
        <v>1</v>
      </c>
    </row>
    <row r="38" spans="1:3" x14ac:dyDescent="0.25">
      <c r="A38" t="s">
        <v>94</v>
      </c>
      <c r="B38" t="s">
        <v>95</v>
      </c>
      <c r="C38">
        <v>11</v>
      </c>
    </row>
    <row r="39" spans="1:3" x14ac:dyDescent="0.25">
      <c r="A39" t="s">
        <v>96</v>
      </c>
      <c r="B39" t="s">
        <v>97</v>
      </c>
      <c r="C39">
        <v>2</v>
      </c>
    </row>
    <row r="40" spans="1:3" x14ac:dyDescent="0.25">
      <c r="A40" t="s">
        <v>98</v>
      </c>
      <c r="B40" t="s">
        <v>99</v>
      </c>
      <c r="C40">
        <v>3</v>
      </c>
    </row>
    <row r="41" spans="1:3" x14ac:dyDescent="0.25">
      <c r="A41" t="s">
        <v>100</v>
      </c>
      <c r="B41" t="s">
        <v>101</v>
      </c>
      <c r="C41">
        <v>2</v>
      </c>
    </row>
    <row r="42" spans="1:3" x14ac:dyDescent="0.25">
      <c r="A42" t="s">
        <v>102</v>
      </c>
      <c r="B42" t="s">
        <v>103</v>
      </c>
      <c r="C42">
        <v>4</v>
      </c>
    </row>
    <row r="43" spans="1:3" x14ac:dyDescent="0.25">
      <c r="A43" t="s">
        <v>104</v>
      </c>
      <c r="B43" t="s">
        <v>105</v>
      </c>
      <c r="C43">
        <v>1</v>
      </c>
    </row>
    <row r="44" spans="1:3" x14ac:dyDescent="0.25">
      <c r="A44" t="s">
        <v>106</v>
      </c>
      <c r="B44" t="s">
        <v>107</v>
      </c>
      <c r="C44">
        <v>9</v>
      </c>
    </row>
    <row r="45" spans="1:3" x14ac:dyDescent="0.25">
      <c r="A45" t="s">
        <v>108</v>
      </c>
      <c r="B45" t="s">
        <v>109</v>
      </c>
      <c r="C45">
        <v>3</v>
      </c>
    </row>
    <row r="46" spans="1:3" x14ac:dyDescent="0.25">
      <c r="A46" t="s">
        <v>110</v>
      </c>
      <c r="B46" t="s">
        <v>111</v>
      </c>
      <c r="C46">
        <v>1</v>
      </c>
    </row>
    <row r="47" spans="1:3" x14ac:dyDescent="0.25">
      <c r="A47" t="s">
        <v>112</v>
      </c>
      <c r="B47" t="s">
        <v>113</v>
      </c>
      <c r="C47">
        <v>1</v>
      </c>
    </row>
    <row r="48" spans="1:3" x14ac:dyDescent="0.25">
      <c r="A48" t="s">
        <v>114</v>
      </c>
      <c r="B48" t="s">
        <v>115</v>
      </c>
      <c r="C48">
        <v>1</v>
      </c>
    </row>
    <row r="49" spans="1:3" x14ac:dyDescent="0.25">
      <c r="A49" t="s">
        <v>116</v>
      </c>
      <c r="B49" t="s">
        <v>117</v>
      </c>
      <c r="C49">
        <v>2</v>
      </c>
    </row>
    <row r="50" spans="1:3" x14ac:dyDescent="0.25">
      <c r="A50" t="s">
        <v>118</v>
      </c>
      <c r="B50" t="s">
        <v>119</v>
      </c>
      <c r="C50">
        <v>1</v>
      </c>
    </row>
    <row r="51" spans="1:3" x14ac:dyDescent="0.25">
      <c r="A51" t="s">
        <v>120</v>
      </c>
      <c r="B51" t="s">
        <v>121</v>
      </c>
      <c r="C51">
        <v>3</v>
      </c>
    </row>
    <row r="52" spans="1:3" x14ac:dyDescent="0.25">
      <c r="A52" t="s">
        <v>122</v>
      </c>
      <c r="B52" t="s">
        <v>123</v>
      </c>
      <c r="C52">
        <v>2</v>
      </c>
    </row>
    <row r="53" spans="1:3" x14ac:dyDescent="0.25">
      <c r="A53" t="s">
        <v>124</v>
      </c>
      <c r="B53" t="s">
        <v>125</v>
      </c>
      <c r="C53">
        <v>1</v>
      </c>
    </row>
    <row r="54" spans="1:3" x14ac:dyDescent="0.25">
      <c r="A54" t="s">
        <v>126</v>
      </c>
      <c r="B54" t="s">
        <v>127</v>
      </c>
      <c r="C54">
        <v>1</v>
      </c>
    </row>
    <row r="55" spans="1:3" x14ac:dyDescent="0.25">
      <c r="A55" t="s">
        <v>128</v>
      </c>
      <c r="B55" t="s">
        <v>129</v>
      </c>
      <c r="C55">
        <v>1</v>
      </c>
    </row>
    <row r="56" spans="1:3" x14ac:dyDescent="0.25">
      <c r="A56" t="s">
        <v>130</v>
      </c>
      <c r="B56" t="s">
        <v>131</v>
      </c>
      <c r="C56">
        <v>1</v>
      </c>
    </row>
    <row r="57" spans="1:3" x14ac:dyDescent="0.25">
      <c r="A57" t="s">
        <v>132</v>
      </c>
      <c r="B57" t="s">
        <v>133</v>
      </c>
      <c r="C57">
        <v>1</v>
      </c>
    </row>
    <row r="58" spans="1:3" x14ac:dyDescent="0.25">
      <c r="A58" t="s">
        <v>134</v>
      </c>
      <c r="B58" t="s">
        <v>135</v>
      </c>
      <c r="C58">
        <v>1</v>
      </c>
    </row>
    <row r="59" spans="1:3" x14ac:dyDescent="0.25">
      <c r="A59" t="s">
        <v>136</v>
      </c>
      <c r="B59" t="s">
        <v>137</v>
      </c>
      <c r="C59">
        <v>2</v>
      </c>
    </row>
    <row r="60" spans="1:3" x14ac:dyDescent="0.25">
      <c r="A60" t="s">
        <v>138</v>
      </c>
      <c r="B60" t="s">
        <v>139</v>
      </c>
      <c r="C60">
        <v>5</v>
      </c>
    </row>
    <row r="61" spans="1:3" x14ac:dyDescent="0.25">
      <c r="A61" t="s">
        <v>140</v>
      </c>
      <c r="B61" t="s">
        <v>141</v>
      </c>
      <c r="C61">
        <v>1</v>
      </c>
    </row>
    <row r="62" spans="1:3" x14ac:dyDescent="0.25">
      <c r="A62" t="s">
        <v>142</v>
      </c>
      <c r="B62" t="s">
        <v>143</v>
      </c>
      <c r="C62">
        <v>1</v>
      </c>
    </row>
    <row r="63" spans="1:3" x14ac:dyDescent="0.25">
      <c r="A63" t="s">
        <v>144</v>
      </c>
      <c r="B63" t="s">
        <v>145</v>
      </c>
      <c r="C63">
        <v>3</v>
      </c>
    </row>
    <row r="64" spans="1:3" x14ac:dyDescent="0.25">
      <c r="A64" t="s">
        <v>146</v>
      </c>
      <c r="B64" t="s">
        <v>147</v>
      </c>
      <c r="C64">
        <v>4</v>
      </c>
    </row>
    <row r="65" spans="1:3" x14ac:dyDescent="0.25">
      <c r="A65" t="s">
        <v>148</v>
      </c>
      <c r="B65" t="s">
        <v>149</v>
      </c>
      <c r="C65">
        <v>2</v>
      </c>
    </row>
    <row r="66" spans="1:3" x14ac:dyDescent="0.25">
      <c r="A66" t="s">
        <v>150</v>
      </c>
      <c r="B66" t="s">
        <v>151</v>
      </c>
      <c r="C66">
        <v>1</v>
      </c>
    </row>
    <row r="67" spans="1:3" x14ac:dyDescent="0.25">
      <c r="A67" t="s">
        <v>152</v>
      </c>
      <c r="B67" t="s">
        <v>153</v>
      </c>
      <c r="C67">
        <v>2</v>
      </c>
    </row>
    <row r="68" spans="1:3" x14ac:dyDescent="0.25">
      <c r="A68" t="s">
        <v>154</v>
      </c>
      <c r="B68" t="s">
        <v>155</v>
      </c>
      <c r="C68">
        <v>1</v>
      </c>
    </row>
    <row r="69" spans="1:3" x14ac:dyDescent="0.25">
      <c r="A69" t="s">
        <v>156</v>
      </c>
      <c r="B69" t="s">
        <v>157</v>
      </c>
      <c r="C69">
        <v>1</v>
      </c>
    </row>
    <row r="70" spans="1:3" x14ac:dyDescent="0.25">
      <c r="A70" t="s">
        <v>158</v>
      </c>
      <c r="B70" t="s">
        <v>159</v>
      </c>
      <c r="C70">
        <v>2</v>
      </c>
    </row>
    <row r="71" spans="1:3" x14ac:dyDescent="0.25">
      <c r="A71" t="s">
        <v>160</v>
      </c>
      <c r="B71" t="s">
        <v>161</v>
      </c>
      <c r="C71">
        <v>1</v>
      </c>
    </row>
    <row r="72" spans="1:3" x14ac:dyDescent="0.25">
      <c r="A72" t="s">
        <v>162</v>
      </c>
      <c r="B72" t="s">
        <v>163</v>
      </c>
      <c r="C72">
        <v>1</v>
      </c>
    </row>
    <row r="73" spans="1:3" x14ac:dyDescent="0.25">
      <c r="A73" t="s">
        <v>164</v>
      </c>
      <c r="B73" t="s">
        <v>165</v>
      </c>
      <c r="C73">
        <v>2</v>
      </c>
    </row>
    <row r="74" spans="1:3" x14ac:dyDescent="0.25">
      <c r="A74" t="s">
        <v>166</v>
      </c>
      <c r="B74" t="s">
        <v>167</v>
      </c>
      <c r="C74">
        <v>1</v>
      </c>
    </row>
    <row r="75" spans="1:3" x14ac:dyDescent="0.25">
      <c r="A75" t="s">
        <v>168</v>
      </c>
      <c r="B75" t="s">
        <v>169</v>
      </c>
      <c r="C75">
        <v>2</v>
      </c>
    </row>
    <row r="76" spans="1:3" x14ac:dyDescent="0.25">
      <c r="A76" t="s">
        <v>170</v>
      </c>
      <c r="B76" t="s">
        <v>171</v>
      </c>
      <c r="C76">
        <v>1</v>
      </c>
    </row>
    <row r="77" spans="1:3" x14ac:dyDescent="0.25">
      <c r="A77" t="s">
        <v>172</v>
      </c>
      <c r="B77" t="s">
        <v>173</v>
      </c>
      <c r="C77">
        <v>1</v>
      </c>
    </row>
    <row r="78" spans="1:3" x14ac:dyDescent="0.25">
      <c r="A78" t="s">
        <v>174</v>
      </c>
      <c r="B78" t="s">
        <v>175</v>
      </c>
      <c r="C78">
        <v>1</v>
      </c>
    </row>
    <row r="79" spans="1:3" x14ac:dyDescent="0.25">
      <c r="A79" t="s">
        <v>176</v>
      </c>
      <c r="B79" t="s">
        <v>177</v>
      </c>
      <c r="C79">
        <v>1</v>
      </c>
    </row>
    <row r="80" spans="1:3" x14ac:dyDescent="0.25">
      <c r="A80" t="s">
        <v>178</v>
      </c>
      <c r="B80" t="s">
        <v>179</v>
      </c>
      <c r="C80">
        <v>3</v>
      </c>
    </row>
    <row r="81" spans="1:3" x14ac:dyDescent="0.25">
      <c r="A81" t="s">
        <v>180</v>
      </c>
      <c r="B81" t="s">
        <v>181</v>
      </c>
      <c r="C81">
        <v>1</v>
      </c>
    </row>
    <row r="82" spans="1:3" x14ac:dyDescent="0.25">
      <c r="A82" t="s">
        <v>182</v>
      </c>
      <c r="B82" t="s">
        <v>183</v>
      </c>
      <c r="C82">
        <v>1</v>
      </c>
    </row>
    <row r="83" spans="1:3" x14ac:dyDescent="0.25">
      <c r="A83" t="s">
        <v>184</v>
      </c>
      <c r="B83" t="s">
        <v>185</v>
      </c>
      <c r="C83">
        <v>5</v>
      </c>
    </row>
    <row r="84" spans="1:3" x14ac:dyDescent="0.25">
      <c r="A84" t="s">
        <v>186</v>
      </c>
      <c r="B84" t="s">
        <v>187</v>
      </c>
      <c r="C84">
        <v>1</v>
      </c>
    </row>
    <row r="85" spans="1:3" x14ac:dyDescent="0.25">
      <c r="A85" t="s">
        <v>188</v>
      </c>
      <c r="B85" t="s">
        <v>189</v>
      </c>
      <c r="C85">
        <v>3</v>
      </c>
    </row>
    <row r="86" spans="1:3" x14ac:dyDescent="0.25">
      <c r="A86" t="s">
        <v>190</v>
      </c>
      <c r="B86" t="s">
        <v>191</v>
      </c>
      <c r="C86">
        <v>1</v>
      </c>
    </row>
    <row r="87" spans="1:3" x14ac:dyDescent="0.25">
      <c r="A87" t="s">
        <v>192</v>
      </c>
      <c r="B87" t="s">
        <v>193</v>
      </c>
      <c r="C87">
        <v>9</v>
      </c>
    </row>
    <row r="88" spans="1:3" x14ac:dyDescent="0.25">
      <c r="A88" t="s">
        <v>194</v>
      </c>
      <c r="B88" t="s">
        <v>195</v>
      </c>
      <c r="C88">
        <v>8</v>
      </c>
    </row>
    <row r="89" spans="1:3" x14ac:dyDescent="0.25">
      <c r="A89" t="s">
        <v>196</v>
      </c>
      <c r="B89" t="s">
        <v>197</v>
      </c>
      <c r="C89">
        <v>3</v>
      </c>
    </row>
    <row r="90" spans="1:3" x14ac:dyDescent="0.25">
      <c r="A90" t="s">
        <v>198</v>
      </c>
      <c r="B90" t="s">
        <v>199</v>
      </c>
      <c r="C90">
        <v>1</v>
      </c>
    </row>
    <row r="91" spans="1:3" x14ac:dyDescent="0.25">
      <c r="A91" t="s">
        <v>200</v>
      </c>
      <c r="B91" t="s">
        <v>201</v>
      </c>
      <c r="C91">
        <v>1</v>
      </c>
    </row>
    <row r="92" spans="1:3" x14ac:dyDescent="0.25">
      <c r="A92" t="s">
        <v>202</v>
      </c>
      <c r="B92" t="s">
        <v>203</v>
      </c>
      <c r="C92">
        <v>4</v>
      </c>
    </row>
    <row r="93" spans="1:3" x14ac:dyDescent="0.25">
      <c r="A93" t="s">
        <v>204</v>
      </c>
      <c r="B93" t="s">
        <v>205</v>
      </c>
      <c r="C93">
        <v>1</v>
      </c>
    </row>
    <row r="94" spans="1:3" x14ac:dyDescent="0.25">
      <c r="A94" t="s">
        <v>206</v>
      </c>
      <c r="B94" t="s">
        <v>207</v>
      </c>
      <c r="C94">
        <v>1</v>
      </c>
    </row>
    <row r="95" spans="1:3" x14ac:dyDescent="0.25">
      <c r="A95" t="s">
        <v>208</v>
      </c>
      <c r="B95" t="s">
        <v>209</v>
      </c>
      <c r="C95">
        <v>6</v>
      </c>
    </row>
    <row r="96" spans="1:3" x14ac:dyDescent="0.25">
      <c r="A96" t="s">
        <v>210</v>
      </c>
      <c r="B96" t="s">
        <v>211</v>
      </c>
      <c r="C96">
        <v>6</v>
      </c>
    </row>
    <row r="97" spans="1:3" x14ac:dyDescent="0.25">
      <c r="A97" t="s">
        <v>212</v>
      </c>
      <c r="B97" t="s">
        <v>213</v>
      </c>
      <c r="C97">
        <v>6</v>
      </c>
    </row>
    <row r="98" spans="1:3" x14ac:dyDescent="0.25">
      <c r="A98" t="s">
        <v>214</v>
      </c>
      <c r="B98" t="s">
        <v>215</v>
      </c>
      <c r="C98">
        <v>1</v>
      </c>
    </row>
    <row r="99" spans="1:3" x14ac:dyDescent="0.25">
      <c r="A99" t="s">
        <v>216</v>
      </c>
      <c r="B99" t="s">
        <v>217</v>
      </c>
      <c r="C99">
        <v>5</v>
      </c>
    </row>
    <row r="100" spans="1:3" x14ac:dyDescent="0.25">
      <c r="A100" t="s">
        <v>218</v>
      </c>
      <c r="B100" t="s">
        <v>219</v>
      </c>
      <c r="C100">
        <v>3</v>
      </c>
    </row>
    <row r="101" spans="1:3" x14ac:dyDescent="0.25">
      <c r="A101" t="s">
        <v>220</v>
      </c>
      <c r="B101" t="s">
        <v>221</v>
      </c>
      <c r="C101">
        <v>3</v>
      </c>
    </row>
    <row r="102" spans="1:3" x14ac:dyDescent="0.25">
      <c r="A102" t="s">
        <v>222</v>
      </c>
      <c r="B102" t="s">
        <v>223</v>
      </c>
      <c r="C102">
        <v>2</v>
      </c>
    </row>
    <row r="103" spans="1:3" x14ac:dyDescent="0.25">
      <c r="A103" t="s">
        <v>224</v>
      </c>
      <c r="B103" t="s">
        <v>225</v>
      </c>
      <c r="C103">
        <v>4</v>
      </c>
    </row>
    <row r="104" spans="1:3" x14ac:dyDescent="0.25">
      <c r="A104" t="s">
        <v>226</v>
      </c>
      <c r="B104" t="s">
        <v>227</v>
      </c>
      <c r="C104">
        <v>2</v>
      </c>
    </row>
    <row r="105" spans="1:3" x14ac:dyDescent="0.25">
      <c r="A105" t="s">
        <v>228</v>
      </c>
      <c r="B105" t="s">
        <v>229</v>
      </c>
      <c r="C105">
        <v>2</v>
      </c>
    </row>
    <row r="106" spans="1:3" x14ac:dyDescent="0.25">
      <c r="A106" t="s">
        <v>230</v>
      </c>
      <c r="B106" t="s">
        <v>231</v>
      </c>
      <c r="C106">
        <v>1</v>
      </c>
    </row>
    <row r="107" spans="1:3" x14ac:dyDescent="0.25">
      <c r="A107" t="s">
        <v>232</v>
      </c>
      <c r="B107" t="s">
        <v>233</v>
      </c>
      <c r="C107">
        <v>5</v>
      </c>
    </row>
    <row r="108" spans="1:3" x14ac:dyDescent="0.25">
      <c r="A108" t="s">
        <v>234</v>
      </c>
      <c r="B108" t="s">
        <v>235</v>
      </c>
      <c r="C108">
        <v>6</v>
      </c>
    </row>
    <row r="109" spans="1:3" x14ac:dyDescent="0.25">
      <c r="A109" t="s">
        <v>236</v>
      </c>
      <c r="B109" t="s">
        <v>237</v>
      </c>
      <c r="C109">
        <v>1</v>
      </c>
    </row>
    <row r="110" spans="1:3" x14ac:dyDescent="0.25">
      <c r="A110" t="s">
        <v>238</v>
      </c>
      <c r="B110" t="s">
        <v>239</v>
      </c>
      <c r="C110">
        <v>3</v>
      </c>
    </row>
    <row r="111" spans="1:3" x14ac:dyDescent="0.25">
      <c r="A111" t="s">
        <v>240</v>
      </c>
      <c r="B111" t="s">
        <v>241</v>
      </c>
      <c r="C111">
        <v>2</v>
      </c>
    </row>
    <row r="112" spans="1:3" x14ac:dyDescent="0.25">
      <c r="A112" t="s">
        <v>242</v>
      </c>
      <c r="B112" t="s">
        <v>243</v>
      </c>
      <c r="C112">
        <v>2</v>
      </c>
    </row>
    <row r="113" spans="1:3" x14ac:dyDescent="0.25">
      <c r="A113" t="s">
        <v>244</v>
      </c>
      <c r="B113" t="s">
        <v>245</v>
      </c>
      <c r="C113">
        <v>4</v>
      </c>
    </row>
    <row r="114" spans="1:3" x14ac:dyDescent="0.25">
      <c r="A114" t="s">
        <v>246</v>
      </c>
      <c r="B114" t="s">
        <v>247</v>
      </c>
      <c r="C114">
        <v>8</v>
      </c>
    </row>
    <row r="115" spans="1:3" x14ac:dyDescent="0.25">
      <c r="A115" t="s">
        <v>248</v>
      </c>
      <c r="B115" t="s">
        <v>249</v>
      </c>
      <c r="C115">
        <v>1</v>
      </c>
    </row>
    <row r="116" spans="1:3" x14ac:dyDescent="0.25">
      <c r="A116" t="s">
        <v>250</v>
      </c>
      <c r="B116" t="s">
        <v>251</v>
      </c>
      <c r="C116">
        <v>1</v>
      </c>
    </row>
    <row r="117" spans="1:3" x14ac:dyDescent="0.25">
      <c r="A117" t="s">
        <v>252</v>
      </c>
      <c r="B117" t="s">
        <v>253</v>
      </c>
      <c r="C117">
        <v>1</v>
      </c>
    </row>
    <row r="118" spans="1:3" x14ac:dyDescent="0.25">
      <c r="A118" t="s">
        <v>254</v>
      </c>
      <c r="B118" t="s">
        <v>255</v>
      </c>
      <c r="C118">
        <v>2</v>
      </c>
    </row>
    <row r="119" spans="1:3" x14ac:dyDescent="0.25">
      <c r="A119" t="s">
        <v>256</v>
      </c>
      <c r="B119" t="s">
        <v>257</v>
      </c>
      <c r="C119">
        <v>1</v>
      </c>
    </row>
    <row r="120" spans="1:3" x14ac:dyDescent="0.25">
      <c r="A120" t="s">
        <v>258</v>
      </c>
      <c r="B120" t="s">
        <v>259</v>
      </c>
      <c r="C120">
        <v>4</v>
      </c>
    </row>
    <row r="121" spans="1:3" x14ac:dyDescent="0.25">
      <c r="A121" t="s">
        <v>260</v>
      </c>
      <c r="B121" t="s">
        <v>261</v>
      </c>
      <c r="C121">
        <v>3</v>
      </c>
    </row>
    <row r="122" spans="1:3" x14ac:dyDescent="0.25">
      <c r="A122" t="s">
        <v>262</v>
      </c>
      <c r="B122" t="s">
        <v>263</v>
      </c>
      <c r="C122">
        <v>1</v>
      </c>
    </row>
    <row r="123" spans="1:3" x14ac:dyDescent="0.25">
      <c r="A123" t="s">
        <v>264</v>
      </c>
      <c r="B123" t="s">
        <v>265</v>
      </c>
      <c r="C123">
        <v>7</v>
      </c>
    </row>
    <row r="124" spans="1:3" x14ac:dyDescent="0.25">
      <c r="A124" t="s">
        <v>266</v>
      </c>
      <c r="B124" t="s">
        <v>267</v>
      </c>
      <c r="C124">
        <v>3</v>
      </c>
    </row>
    <row r="125" spans="1:3" x14ac:dyDescent="0.25">
      <c r="A125" t="s">
        <v>268</v>
      </c>
      <c r="B125" t="s">
        <v>269</v>
      </c>
      <c r="C125">
        <v>1</v>
      </c>
    </row>
    <row r="126" spans="1:3" x14ac:dyDescent="0.25">
      <c r="A126" t="s">
        <v>270</v>
      </c>
      <c r="B126" t="s">
        <v>271</v>
      </c>
      <c r="C126">
        <v>7</v>
      </c>
    </row>
    <row r="127" spans="1:3" x14ac:dyDescent="0.25">
      <c r="A127" t="s">
        <v>272</v>
      </c>
      <c r="B127" t="s">
        <v>273</v>
      </c>
      <c r="C127">
        <v>12</v>
      </c>
    </row>
    <row r="128" spans="1:3" x14ac:dyDescent="0.25">
      <c r="A128" t="s">
        <v>274</v>
      </c>
      <c r="B128" t="s">
        <v>275</v>
      </c>
      <c r="C128">
        <v>7</v>
      </c>
    </row>
    <row r="129" spans="1:3" x14ac:dyDescent="0.25">
      <c r="A129" t="s">
        <v>276</v>
      </c>
      <c r="B129" t="s">
        <v>277</v>
      </c>
      <c r="C129">
        <v>4</v>
      </c>
    </row>
    <row r="130" spans="1:3" x14ac:dyDescent="0.25">
      <c r="A130" t="s">
        <v>278</v>
      </c>
      <c r="B130" t="s">
        <v>279</v>
      </c>
      <c r="C130">
        <v>9</v>
      </c>
    </row>
    <row r="131" spans="1:3" x14ac:dyDescent="0.25">
      <c r="A131" t="s">
        <v>280</v>
      </c>
      <c r="B131" t="s">
        <v>281</v>
      </c>
      <c r="C131">
        <v>11</v>
      </c>
    </row>
    <row r="132" spans="1:3" x14ac:dyDescent="0.25">
      <c r="A132" t="s">
        <v>282</v>
      </c>
      <c r="B132" t="s">
        <v>283</v>
      </c>
      <c r="C132">
        <v>9</v>
      </c>
    </row>
    <row r="133" spans="1:3" x14ac:dyDescent="0.25">
      <c r="A133" t="s">
        <v>284</v>
      </c>
      <c r="B133" t="s">
        <v>285</v>
      </c>
      <c r="C133">
        <v>1</v>
      </c>
    </row>
    <row r="134" spans="1:3" x14ac:dyDescent="0.25">
      <c r="A134" t="s">
        <v>286</v>
      </c>
      <c r="B134" t="s">
        <v>287</v>
      </c>
      <c r="C134">
        <v>1</v>
      </c>
    </row>
    <row r="135" spans="1:3" x14ac:dyDescent="0.25">
      <c r="A135" t="s">
        <v>288</v>
      </c>
      <c r="B135" t="s">
        <v>289</v>
      </c>
      <c r="C135">
        <v>2</v>
      </c>
    </row>
    <row r="136" spans="1:3" x14ac:dyDescent="0.25">
      <c r="A136" t="s">
        <v>290</v>
      </c>
      <c r="B136" t="s">
        <v>291</v>
      </c>
      <c r="C136">
        <v>1</v>
      </c>
    </row>
    <row r="137" spans="1:3" x14ac:dyDescent="0.25">
      <c r="A137" t="s">
        <v>292</v>
      </c>
      <c r="B137" t="s">
        <v>293</v>
      </c>
      <c r="C137">
        <v>2</v>
      </c>
    </row>
    <row r="138" spans="1:3" x14ac:dyDescent="0.25">
      <c r="A138" t="s">
        <v>294</v>
      </c>
      <c r="B138" t="s">
        <v>295</v>
      </c>
      <c r="C138">
        <v>2</v>
      </c>
    </row>
    <row r="139" spans="1:3" x14ac:dyDescent="0.25">
      <c r="A139" t="s">
        <v>296</v>
      </c>
      <c r="B139" t="s">
        <v>297</v>
      </c>
      <c r="C139">
        <v>1</v>
      </c>
    </row>
    <row r="140" spans="1:3" x14ac:dyDescent="0.25">
      <c r="A140" t="s">
        <v>298</v>
      </c>
      <c r="B140" t="s">
        <v>299</v>
      </c>
      <c r="C140">
        <v>2</v>
      </c>
    </row>
    <row r="141" spans="1:3" x14ac:dyDescent="0.25">
      <c r="A141" t="s">
        <v>300</v>
      </c>
      <c r="B141" t="s">
        <v>301</v>
      </c>
      <c r="C141">
        <v>1</v>
      </c>
    </row>
    <row r="142" spans="1:3" x14ac:dyDescent="0.25">
      <c r="A142" t="s">
        <v>302</v>
      </c>
      <c r="B142" t="s">
        <v>303</v>
      </c>
      <c r="C142">
        <v>1</v>
      </c>
    </row>
    <row r="143" spans="1:3" x14ac:dyDescent="0.25">
      <c r="A143" t="s">
        <v>304</v>
      </c>
      <c r="B143" t="s">
        <v>305</v>
      </c>
      <c r="C143">
        <v>7</v>
      </c>
    </row>
    <row r="144" spans="1:3" x14ac:dyDescent="0.25">
      <c r="A144" t="s">
        <v>306</v>
      </c>
      <c r="B144" t="s">
        <v>307</v>
      </c>
      <c r="C1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16"/>
  <sheetViews>
    <sheetView workbookViewId="0">
      <selection activeCell="K2" sqref="K2"/>
    </sheetView>
  </sheetViews>
  <sheetFormatPr defaultRowHeight="15" x14ac:dyDescent="0.25"/>
  <cols>
    <col min="10" max="10" width="21.7109375" customWidth="1"/>
    <col min="11" max="11" width="13.5703125" customWidth="1"/>
  </cols>
  <sheetData>
    <row r="4" spans="10:11" ht="18.75" x14ac:dyDescent="0.3">
      <c r="J4" s="14" t="s">
        <v>343</v>
      </c>
      <c r="K4" s="14" t="s">
        <v>344</v>
      </c>
    </row>
    <row r="5" spans="10:11" x14ac:dyDescent="0.25">
      <c r="J5" s="6">
        <v>1</v>
      </c>
      <c r="K5" s="6">
        <v>60</v>
      </c>
    </row>
    <row r="6" spans="10:11" x14ac:dyDescent="0.25">
      <c r="J6" s="6">
        <v>2</v>
      </c>
      <c r="K6" s="6">
        <v>28</v>
      </c>
    </row>
    <row r="7" spans="10:11" x14ac:dyDescent="0.25">
      <c r="J7" s="6">
        <v>3</v>
      </c>
      <c r="K7" s="6">
        <v>18</v>
      </c>
    </row>
    <row r="8" spans="10:11" x14ac:dyDescent="0.25">
      <c r="J8" s="6">
        <v>4</v>
      </c>
      <c r="K8" s="6">
        <v>10</v>
      </c>
    </row>
    <row r="9" spans="10:11" x14ac:dyDescent="0.25">
      <c r="J9" s="6">
        <v>5</v>
      </c>
      <c r="K9" s="6">
        <v>4</v>
      </c>
    </row>
    <row r="10" spans="10:11" x14ac:dyDescent="0.25">
      <c r="J10" s="6">
        <v>6</v>
      </c>
      <c r="K10" s="6">
        <v>5</v>
      </c>
    </row>
    <row r="11" spans="10:11" x14ac:dyDescent="0.25">
      <c r="J11" s="6">
        <v>7</v>
      </c>
      <c r="K11" s="6">
        <v>4</v>
      </c>
    </row>
    <row r="12" spans="10:11" x14ac:dyDescent="0.25">
      <c r="J12" s="6">
        <v>8</v>
      </c>
      <c r="K12" s="6">
        <v>2</v>
      </c>
    </row>
    <row r="13" spans="10:11" x14ac:dyDescent="0.25">
      <c r="J13" s="6">
        <v>9</v>
      </c>
      <c r="K13" s="6">
        <v>4</v>
      </c>
    </row>
    <row r="14" spans="10:11" x14ac:dyDescent="0.25">
      <c r="J14" s="6">
        <v>10</v>
      </c>
      <c r="K14" s="6">
        <v>2</v>
      </c>
    </row>
    <row r="15" spans="10:11" x14ac:dyDescent="0.25">
      <c r="J15" s="6">
        <v>11</v>
      </c>
      <c r="K15" s="6">
        <v>2</v>
      </c>
    </row>
    <row r="16" spans="10:11" x14ac:dyDescent="0.25">
      <c r="J16" s="8" t="s">
        <v>345</v>
      </c>
      <c r="K16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OPIS</vt:lpstr>
      <vt:lpstr>DANE</vt:lpstr>
      <vt:lpstr>TABLICA</vt:lpstr>
      <vt:lpstr>WYKRES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Acer</cp:lastModifiedBy>
  <dcterms:created xsi:type="dcterms:W3CDTF">2017-04-23T13:51:35Z</dcterms:created>
  <dcterms:modified xsi:type="dcterms:W3CDTF">2017-04-25T19:43:52Z</dcterms:modified>
</cp:coreProperties>
</file>