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z\Desktop\"/>
    </mc:Choice>
  </mc:AlternateContent>
  <bookViews>
    <workbookView xWindow="0" yWindow="0" windowWidth="20490" windowHeight="7230" activeTab="1"/>
  </bookViews>
  <sheets>
    <sheet name="OPIS" sheetId="1" r:id="rId1"/>
    <sheet name="DANE" sheetId="2" r:id="rId2"/>
    <sheet name="TABLICA" sheetId="3" r:id="rId3"/>
  </sheets>
  <definedNames>
    <definedName name="_xlchart.v1.0" hidden="1">DANE!$E$1</definedName>
    <definedName name="_xlchart.v1.1" hidden="1">DANE!$E$2:$E$381</definedName>
  </definedNames>
  <calcPr calcId="171027"/>
  <pivotCaches>
    <pivotCache cacheId="6" r:id="rId4"/>
  </pivotCaches>
</workbook>
</file>

<file path=xl/calcChain.xml><?xml version="1.0" encoding="utf-8"?>
<calcChain xmlns="http://schemas.openxmlformats.org/spreadsheetml/2006/main">
  <c r="K22" i="2" l="1"/>
  <c r="K19" i="2"/>
  <c r="L6" i="2"/>
  <c r="K21" i="2"/>
  <c r="K20" i="2"/>
  <c r="K18" i="2"/>
  <c r="K17" i="2"/>
  <c r="K16" i="2"/>
  <c r="K15" i="2"/>
  <c r="K13" i="2"/>
  <c r="K14" i="2"/>
  <c r="K12" i="2"/>
  <c r="J10" i="2"/>
  <c r="G2" i="2"/>
  <c r="L5" i="2"/>
  <c r="G3" i="2"/>
  <c r="L9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L4" i="2"/>
  <c r="F10" i="2" l="1"/>
  <c r="F18" i="2"/>
  <c r="F26" i="2"/>
  <c r="F34" i="2"/>
  <c r="F42" i="2"/>
  <c r="F50" i="2"/>
  <c r="F58" i="2"/>
  <c r="F66" i="2"/>
  <c r="F74" i="2"/>
  <c r="F82" i="2"/>
  <c r="F90" i="2"/>
  <c r="F98" i="2"/>
  <c r="F106" i="2"/>
  <c r="F114" i="2"/>
  <c r="F122" i="2"/>
  <c r="F130" i="2"/>
  <c r="F138" i="2"/>
  <c r="F146" i="2"/>
  <c r="F154" i="2"/>
  <c r="F162" i="2"/>
  <c r="F170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F253" i="2"/>
  <c r="F257" i="2"/>
  <c r="F261" i="2"/>
  <c r="F265" i="2"/>
  <c r="F269" i="2"/>
  <c r="F273" i="2"/>
  <c r="F277" i="2"/>
  <c r="F281" i="2"/>
  <c r="F285" i="2"/>
  <c r="F289" i="2"/>
  <c r="F293" i="2"/>
  <c r="F297" i="2"/>
  <c r="F301" i="2"/>
  <c r="F305" i="2"/>
  <c r="F309" i="2"/>
  <c r="F313" i="2"/>
  <c r="F317" i="2"/>
  <c r="F321" i="2"/>
  <c r="F325" i="2"/>
  <c r="F329" i="2"/>
  <c r="F333" i="2"/>
  <c r="F337" i="2"/>
  <c r="F341" i="2"/>
  <c r="F345" i="2"/>
  <c r="F349" i="2"/>
  <c r="F353" i="2"/>
  <c r="F357" i="2"/>
  <c r="F361" i="2"/>
  <c r="F365" i="2"/>
  <c r="F369" i="2"/>
  <c r="F373" i="2"/>
  <c r="F377" i="2"/>
  <c r="F381" i="2"/>
  <c r="F6" i="2"/>
  <c r="F2" i="2"/>
  <c r="F14" i="2"/>
  <c r="F22" i="2"/>
  <c r="F30" i="2"/>
  <c r="F38" i="2"/>
  <c r="F46" i="2"/>
  <c r="F54" i="2"/>
  <c r="F62" i="2"/>
  <c r="F70" i="2"/>
  <c r="F78" i="2"/>
  <c r="F4" i="2"/>
  <c r="F375" i="2"/>
  <c r="F367" i="2"/>
  <c r="F359" i="2"/>
  <c r="F351" i="2"/>
  <c r="F343" i="2"/>
  <c r="F335" i="2"/>
  <c r="F327" i="2"/>
  <c r="F319" i="2"/>
  <c r="F311" i="2"/>
  <c r="F303" i="2"/>
  <c r="F295" i="2"/>
  <c r="F287" i="2"/>
  <c r="F279" i="2"/>
  <c r="F271" i="2"/>
  <c r="F263" i="2"/>
  <c r="F255" i="2"/>
  <c r="F247" i="2"/>
  <c r="F239" i="2"/>
  <c r="F231" i="2"/>
  <c r="F223" i="2"/>
  <c r="F215" i="2"/>
  <c r="F207" i="2"/>
  <c r="F199" i="2"/>
  <c r="F191" i="2"/>
  <c r="F183" i="2"/>
  <c r="F174" i="2"/>
  <c r="F158" i="2"/>
  <c r="F142" i="2"/>
  <c r="F126" i="2"/>
  <c r="F110" i="2"/>
  <c r="F94" i="2"/>
  <c r="F8" i="2"/>
  <c r="F379" i="2"/>
  <c r="F371" i="2"/>
  <c r="F363" i="2"/>
  <c r="F355" i="2"/>
  <c r="F347" i="2"/>
  <c r="F339" i="2"/>
  <c r="F331" i="2"/>
  <c r="F323" i="2"/>
  <c r="F315" i="2"/>
  <c r="F307" i="2"/>
  <c r="F299" i="2"/>
  <c r="F291" i="2"/>
  <c r="F283" i="2"/>
  <c r="F275" i="2"/>
  <c r="F267" i="2"/>
  <c r="F259" i="2"/>
  <c r="F251" i="2"/>
  <c r="F243" i="2"/>
  <c r="F235" i="2"/>
  <c r="F227" i="2"/>
  <c r="F219" i="2"/>
  <c r="F211" i="2"/>
  <c r="F203" i="2"/>
  <c r="F195" i="2"/>
  <c r="F187" i="2"/>
  <c r="F179" i="2"/>
  <c r="F166" i="2"/>
  <c r="F150" i="2"/>
  <c r="F134" i="2"/>
  <c r="F118" i="2"/>
  <c r="F102" i="2"/>
  <c r="F86" i="2"/>
  <c r="L8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9" i="2"/>
  <c r="F7" i="2"/>
  <c r="F5" i="2"/>
  <c r="F3" i="2"/>
  <c r="F380" i="2"/>
  <c r="F378" i="2"/>
  <c r="F376" i="2"/>
  <c r="F374" i="2"/>
  <c r="F372" i="2"/>
  <c r="F370" i="2"/>
  <c r="F368" i="2"/>
  <c r="F366" i="2"/>
  <c r="F364" i="2"/>
  <c r="F362" i="2"/>
  <c r="F360" i="2"/>
  <c r="F358" i="2"/>
  <c r="F356" i="2"/>
  <c r="F354" i="2"/>
  <c r="F352" i="2"/>
  <c r="F350" i="2"/>
  <c r="F348" i="2"/>
  <c r="F346" i="2"/>
  <c r="F344" i="2"/>
  <c r="F342" i="2"/>
  <c r="F340" i="2"/>
  <c r="F338" i="2"/>
  <c r="F336" i="2"/>
  <c r="F334" i="2"/>
  <c r="F332" i="2"/>
  <c r="F330" i="2"/>
  <c r="F328" i="2"/>
  <c r="F326" i="2"/>
  <c r="F324" i="2"/>
  <c r="F322" i="2"/>
  <c r="F320" i="2"/>
  <c r="F318" i="2"/>
  <c r="F316" i="2"/>
  <c r="F314" i="2"/>
  <c r="F312" i="2"/>
  <c r="F310" i="2"/>
  <c r="F308" i="2"/>
  <c r="F306" i="2"/>
  <c r="F304" i="2"/>
  <c r="F302" i="2"/>
  <c r="F300" i="2"/>
  <c r="F298" i="2"/>
  <c r="F296" i="2"/>
  <c r="F294" i="2"/>
  <c r="F292" i="2"/>
  <c r="F290" i="2"/>
  <c r="F288" i="2"/>
  <c r="F286" i="2"/>
  <c r="F284" i="2"/>
  <c r="F282" i="2"/>
  <c r="F280" i="2"/>
  <c r="F278" i="2"/>
  <c r="F276" i="2"/>
  <c r="F274" i="2"/>
  <c r="F272" i="2"/>
  <c r="F270" i="2"/>
  <c r="F268" i="2"/>
  <c r="F266" i="2"/>
  <c r="F264" i="2"/>
  <c r="F262" i="2"/>
  <c r="F260" i="2"/>
  <c r="F258" i="2"/>
  <c r="F256" i="2"/>
  <c r="F254" i="2"/>
  <c r="F252" i="2"/>
  <c r="F250" i="2"/>
  <c r="F248" i="2"/>
  <c r="F246" i="2"/>
  <c r="F244" i="2"/>
  <c r="F242" i="2"/>
  <c r="F240" i="2"/>
  <c r="F238" i="2"/>
  <c r="F236" i="2"/>
  <c r="F234" i="2"/>
  <c r="F232" i="2"/>
  <c r="F230" i="2"/>
  <c r="F228" i="2"/>
  <c r="F226" i="2"/>
  <c r="F224" i="2"/>
  <c r="F222" i="2"/>
  <c r="F220" i="2"/>
  <c r="F218" i="2"/>
  <c r="F216" i="2"/>
  <c r="F214" i="2"/>
  <c r="F212" i="2"/>
  <c r="F210" i="2"/>
  <c r="F208" i="2"/>
  <c r="F206" i="2"/>
  <c r="F204" i="2"/>
  <c r="F202" i="2"/>
  <c r="F200" i="2"/>
  <c r="F198" i="2"/>
  <c r="F196" i="2"/>
  <c r="F194" i="2"/>
  <c r="F192" i="2"/>
  <c r="F190" i="2"/>
  <c r="F188" i="2"/>
  <c r="F186" i="2"/>
  <c r="F184" i="2"/>
  <c r="F182" i="2"/>
  <c r="F180" i="2"/>
  <c r="F178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L7" i="2"/>
  <c r="N8" i="2"/>
  <c r="M5" i="2" l="1"/>
</calcChain>
</file>

<file path=xl/sharedStrings.xml><?xml version="1.0" encoding="utf-8"?>
<sst xmlns="http://schemas.openxmlformats.org/spreadsheetml/2006/main" count="3089" uniqueCount="802">
  <si>
    <t>Kategoria:</t>
  </si>
  <si>
    <t>TRANSPORT I ŁĄCZNOŚĆ</t>
  </si>
  <si>
    <t>Dane dotyczą dróg (i obiektów mostowych) gminnych i lokalnych miejskich - do 1998 roku; gminnych w granicach administracyjnych miast i gminnych zamiejskich - od 1999 roku. Informacje dotyczą dróg (i obiektów mostowych) powiatowych, wojewódzkich i krajowych (zamiejskich oraz w granicach administracyjnych miast). Do roku sprawozdawczego 2001 dane o pojazdach na podstawie sprawozdań T03, a od roku 2002 z administracyjnego źródła danych (powiatowe bazy danych o pojazdach zarejestrowanych). Dane o transporcie kolejowym - zestawienia PKP, dane o transporcie lotniczym (LOT, PL, TL). Dane o placówkach pocztowych do 2001 r. łącznie z placówkami usług telekomunikacyjnych. Dane o abonentach /łączach telefonicznych/ dotyczą telefonii przewodowej. Dane o usługach pocztowych i telekomunikacyjnych - zestawienia ŁP i ŁT.</t>
  </si>
  <si>
    <t>Grupa:</t>
  </si>
  <si>
    <t>POJAZDY</t>
  </si>
  <si>
    <t>Dane o pojazdach samochodowych i ciągnikach, motorowerach oraz pojazdach bezsilnikowych zarejestrowanych według stanu w dniu 31 XII prezentowane są do 2001 r. według ewidencji prowadzonej przez wojewodów, w latach 2002-2008 - przez starostów, prezydentów miast i burmistrzów, od 2009 r. według centralnej ewidencji pojazdów (CEPiK) prowadzonej przez Ministerstwo Spraw Wewnętrznych (do 17 XI 2012 r. - Ministerstwo Spraw Wewnętrznych i Administracji). Dane nie obejmują pojazdów wyrejestrowanych, a do 2010 r. - również pojazdów posiadających pozwolenie czasowe wydawane w końcu danego roku. Pozwolenie czasowe wydawane jest na okres do około 30 dni w celu załatwienia wszystkich formalności związanych z rejestracją pojazdu i niezbędnych do otrzymania docelowego dowodu rejestracyjnego. Dla porównania podajemy, że różnica w liczbie pojazdów zarejestrowanych na "ogółem" Polska uwzględniająca pozwolenia czasowe (dla roku 2011) i bez tych pozwoleń wynosi dla pojazdów zarejestrowanych ogółem ponad 330 tys. sztuk, w tym dla osobowych - ponad 250 tys. sztuk i ciężarowych - ponad 45 tys. sztuk.</t>
  </si>
  <si>
    <t>Podgrupa:</t>
  </si>
  <si>
    <t>Pojazdy ogółem</t>
  </si>
  <si>
    <t>Pozycja "pojazdy samochodowe i ciągniki" obejmuje zarejestrowane motocykle, samochody osobowe, trolejbusy, samochody ciężarowe, samochody specjalne, ciągniki samochodowe (siodłowe i balastowe) oraz ciągniki rolnicze; bez pojazdów wolnobieżnych wchodzących w skład kolejki turystycznej i pojazdów określanych jako rodzaj pojazdu: "samochodowy inny" ("czterokołowce" i "czterokołowce lekkie"). Pojęcie to nie obejmuje motorowerów oraz pojazdów bezsilnikowych, tj. przyczep i naczep.</t>
  </si>
  <si>
    <t>Data ostatniej aktualizacji:</t>
  </si>
  <si>
    <t>2016-10-12</t>
  </si>
  <si>
    <t>Wymiary:</t>
  </si>
  <si>
    <t>Rodzaje pojazdów; Rok</t>
  </si>
  <si>
    <t>Przypisy:</t>
  </si>
  <si>
    <t>Znak '-' oznacza brak danych</t>
  </si>
  <si>
    <t>Kod</t>
  </si>
  <si>
    <t>Nazwa</t>
  </si>
  <si>
    <t>Rodzaje pojazdów</t>
  </si>
  <si>
    <t>Rok</t>
  </si>
  <si>
    <t>Wartosc</t>
  </si>
  <si>
    <t>Jednostka miary</t>
  </si>
  <si>
    <t>Atrybut</t>
  </si>
  <si>
    <t>1101506000</t>
  </si>
  <si>
    <t>Powiat łódzki wschodni</t>
  </si>
  <si>
    <t>autobusy ogółem</t>
  </si>
  <si>
    <t>2014</t>
  </si>
  <si>
    <t>szt.</t>
  </si>
  <si>
    <t xml:space="preserve"> </t>
  </si>
  <si>
    <t>1101508000</t>
  </si>
  <si>
    <t>Powiat pabianicki</t>
  </si>
  <si>
    <t>1101520000</t>
  </si>
  <si>
    <t>Powiat zgierski</t>
  </si>
  <si>
    <t>1101521000</t>
  </si>
  <si>
    <t>Powiat brzeziński</t>
  </si>
  <si>
    <t>1101661000</t>
  </si>
  <si>
    <t>Powiat m.Łódź</t>
  </si>
  <si>
    <t>1101701000</t>
  </si>
  <si>
    <t>Powiat bełchatowski</t>
  </si>
  <si>
    <t>1101707000</t>
  </si>
  <si>
    <t>Powiat opoczyński</t>
  </si>
  <si>
    <t>1101710000</t>
  </si>
  <si>
    <t>Powiat piotrkowski</t>
  </si>
  <si>
    <t>1101712000</t>
  </si>
  <si>
    <t>Powiat radomszczański</t>
  </si>
  <si>
    <t>1101716000</t>
  </si>
  <si>
    <t>Powiat tomaszowski</t>
  </si>
  <si>
    <t>1101762000</t>
  </si>
  <si>
    <t>Powiat m.Piotrków Trybunalski</t>
  </si>
  <si>
    <t>1101803000</t>
  </si>
  <si>
    <t>Powiat łaski</t>
  </si>
  <si>
    <t>1101809000</t>
  </si>
  <si>
    <t>Powiat pajęczański</t>
  </si>
  <si>
    <t>1101811000</t>
  </si>
  <si>
    <t>Powiat poddębicki</t>
  </si>
  <si>
    <t>1101814000</t>
  </si>
  <si>
    <t>Powiat sieradzki</t>
  </si>
  <si>
    <t>1101817000</t>
  </si>
  <si>
    <t>Powiat wieluński</t>
  </si>
  <si>
    <t>1101818000</t>
  </si>
  <si>
    <t>Powiat wieruszowski</t>
  </si>
  <si>
    <t>1101819000</t>
  </si>
  <si>
    <t>Powiat zduńskowolski</t>
  </si>
  <si>
    <t>1101902000</t>
  </si>
  <si>
    <t>Powiat kutnowski</t>
  </si>
  <si>
    <t>1101904000</t>
  </si>
  <si>
    <t>Powiat łęczycki</t>
  </si>
  <si>
    <t>1101905000</t>
  </si>
  <si>
    <t>Powiat łowicki</t>
  </si>
  <si>
    <t>1101913000</t>
  </si>
  <si>
    <t>Powiat rawski</t>
  </si>
  <si>
    <t>1101915000</t>
  </si>
  <si>
    <t>Powiat skierniewicki</t>
  </si>
  <si>
    <t>1101963000</t>
  </si>
  <si>
    <t>Powiat m.Skierniewice</t>
  </si>
  <si>
    <t>1142502000</t>
  </si>
  <si>
    <t>Powiat ciechanowski</t>
  </si>
  <si>
    <t>1142513000</t>
  </si>
  <si>
    <t>Powiat mławski</t>
  </si>
  <si>
    <t>1142520000</t>
  </si>
  <si>
    <t>Powiat płoński</t>
  </si>
  <si>
    <t>1142524000</t>
  </si>
  <si>
    <t>Powiat pułtuski</t>
  </si>
  <si>
    <t>1142537000</t>
  </si>
  <si>
    <t>Powiat żuromiński</t>
  </si>
  <si>
    <t>1142611000</t>
  </si>
  <si>
    <t>Powiat makowski</t>
  </si>
  <si>
    <t>1142615000</t>
  </si>
  <si>
    <t>Powiat ostrołęcki</t>
  </si>
  <si>
    <t>1142616000</t>
  </si>
  <si>
    <t>Powiat ostrowski</t>
  </si>
  <si>
    <t>1142622000</t>
  </si>
  <si>
    <t>Powiat przasnyski</t>
  </si>
  <si>
    <t>1142635000</t>
  </si>
  <si>
    <t>Powiat wyszkowski</t>
  </si>
  <si>
    <t>1142661000</t>
  </si>
  <si>
    <t>Powiat m.Ostrołęka</t>
  </si>
  <si>
    <t>1142701000</t>
  </si>
  <si>
    <t>Powiat białobrzeski</t>
  </si>
  <si>
    <t>1142707000</t>
  </si>
  <si>
    <t>Powiat kozienicki</t>
  </si>
  <si>
    <t>1142709000</t>
  </si>
  <si>
    <t>Powiat lipski</t>
  </si>
  <si>
    <t>1142723000</t>
  </si>
  <si>
    <t>Powiat przysuski</t>
  </si>
  <si>
    <t>1142725000</t>
  </si>
  <si>
    <t>Powiat radomski</t>
  </si>
  <si>
    <t>1142730000</t>
  </si>
  <si>
    <t>Powiat szydłowiecki</t>
  </si>
  <si>
    <t>1142736000</t>
  </si>
  <si>
    <t>Powiat zwoleński</t>
  </si>
  <si>
    <t>1142763000</t>
  </si>
  <si>
    <t>Powiat m.Radom</t>
  </si>
  <si>
    <t>1142865000</t>
  </si>
  <si>
    <t>Powiat m. st. Warszawa</t>
  </si>
  <si>
    <t>1142903000</t>
  </si>
  <si>
    <t>Powiat garwoliński</t>
  </si>
  <si>
    <t>1142908000</t>
  </si>
  <si>
    <t>Powiat legionowski</t>
  </si>
  <si>
    <t>1142912000</t>
  </si>
  <si>
    <t>Powiat miński</t>
  </si>
  <si>
    <t>1142914000</t>
  </si>
  <si>
    <t>Powiat nowodworski</t>
  </si>
  <si>
    <t>1142917000</t>
  </si>
  <si>
    <t>Powiat otwocki</t>
  </si>
  <si>
    <t>1142934000</t>
  </si>
  <si>
    <t>Powiat wołomiński</t>
  </si>
  <si>
    <t>1143005000</t>
  </si>
  <si>
    <t>Powiat grodziski</t>
  </si>
  <si>
    <t>1143006000</t>
  </si>
  <si>
    <t>Powiat grójecki</t>
  </si>
  <si>
    <t>1143018000</t>
  </si>
  <si>
    <t>Powiat piaseczyński</t>
  </si>
  <si>
    <t>1143021000</t>
  </si>
  <si>
    <t>Powiat pruszkowski</t>
  </si>
  <si>
    <t>1143028000</t>
  </si>
  <si>
    <t>Powiat sochaczewski</t>
  </si>
  <si>
    <t>1143032000</t>
  </si>
  <si>
    <t>Powiat warszawski zachodni</t>
  </si>
  <si>
    <t>1143038000</t>
  </si>
  <si>
    <t>Powiat żyrardowski</t>
  </si>
  <si>
    <t>1147004000</t>
  </si>
  <si>
    <t>Powiat gostyniński</t>
  </si>
  <si>
    <t>1147019000</t>
  </si>
  <si>
    <t>Powiat płocki</t>
  </si>
  <si>
    <t>1147027000</t>
  </si>
  <si>
    <t>Powiat sierpecki</t>
  </si>
  <si>
    <t>1147062000</t>
  </si>
  <si>
    <t>Powiat m.Płock</t>
  </si>
  <si>
    <t>1147110000</t>
  </si>
  <si>
    <t>Powiat łosicki</t>
  </si>
  <si>
    <t>1147126000</t>
  </si>
  <si>
    <t>Powiat siedlecki</t>
  </si>
  <si>
    <t>1147129000</t>
  </si>
  <si>
    <t>Powiat sokołowski</t>
  </si>
  <si>
    <t>1147133000</t>
  </si>
  <si>
    <t>Powiat węgrowski</t>
  </si>
  <si>
    <t>1147164000</t>
  </si>
  <si>
    <t>Powiat m.Siedlce</t>
  </si>
  <si>
    <t>2122001000</t>
  </si>
  <si>
    <t>Powiat bocheński</t>
  </si>
  <si>
    <t>2122006000</t>
  </si>
  <si>
    <t>Powiat krakowski</t>
  </si>
  <si>
    <t>2122008000</t>
  </si>
  <si>
    <t>Powiat miechowski</t>
  </si>
  <si>
    <t>2122009000</t>
  </si>
  <si>
    <t>Powiat myślenicki</t>
  </si>
  <si>
    <t>2122014000</t>
  </si>
  <si>
    <t>Powiat proszowicki</t>
  </si>
  <si>
    <t>2122019000</t>
  </si>
  <si>
    <t>Powiat wielicki</t>
  </si>
  <si>
    <t>2122161000</t>
  </si>
  <si>
    <t>Powiat m.Kraków</t>
  </si>
  <si>
    <t>2122205000</t>
  </si>
  <si>
    <t>Powiat gorlicki</t>
  </si>
  <si>
    <t>2122207000</t>
  </si>
  <si>
    <t>Powiat limanowski</t>
  </si>
  <si>
    <t>2122210000</t>
  </si>
  <si>
    <t>Powiat nowosądecki</t>
  </si>
  <si>
    <t>2122262000</t>
  </si>
  <si>
    <t>Powiat m.Nowy Sącz</t>
  </si>
  <si>
    <t>2122303000</t>
  </si>
  <si>
    <t>Powiat chrzanowski</t>
  </si>
  <si>
    <t>2122312000</t>
  </si>
  <si>
    <t>Powiat olkuski</t>
  </si>
  <si>
    <t>2122313000</t>
  </si>
  <si>
    <t>Powiat oświęcimski</t>
  </si>
  <si>
    <t>2122318000</t>
  </si>
  <si>
    <t>Powiat wadowicki</t>
  </si>
  <si>
    <t>2122402000</t>
  </si>
  <si>
    <t>Powiat brzeski</t>
  </si>
  <si>
    <t>2122404000</t>
  </si>
  <si>
    <t>Powiat dąbrowski</t>
  </si>
  <si>
    <t>2122416000</t>
  </si>
  <si>
    <t>Powiat tarnowski</t>
  </si>
  <si>
    <t>2122463000</t>
  </si>
  <si>
    <t>Powiat m.Tarnów</t>
  </si>
  <si>
    <t>2126911000</t>
  </si>
  <si>
    <t>Powiat nowotarski</t>
  </si>
  <si>
    <t>2126915000</t>
  </si>
  <si>
    <t>Powiat suski</t>
  </si>
  <si>
    <t>2126917000</t>
  </si>
  <si>
    <t>Powiat tatrzański</t>
  </si>
  <si>
    <t>2244402000</t>
  </si>
  <si>
    <t>Powiat bielski</t>
  </si>
  <si>
    <t>2244403000</t>
  </si>
  <si>
    <t>Powiat cieszyński</t>
  </si>
  <si>
    <t>2244417000</t>
  </si>
  <si>
    <t>Powiat żywiecki</t>
  </si>
  <si>
    <t>2244461000</t>
  </si>
  <si>
    <t>Powiat m.Bielsko-Biała</t>
  </si>
  <si>
    <t>2244507000</t>
  </si>
  <si>
    <t>Powiat lubliniecki</t>
  </si>
  <si>
    <t>2244513000</t>
  </si>
  <si>
    <t>Powiat tarnogórski</t>
  </si>
  <si>
    <t>2244562000</t>
  </si>
  <si>
    <t>Powiat m.Bytom</t>
  </si>
  <si>
    <t>2244571000</t>
  </si>
  <si>
    <t>Powiat m.Piekary Śląskie</t>
  </si>
  <si>
    <t>2244604000</t>
  </si>
  <si>
    <t>Powiat częstochowski</t>
  </si>
  <si>
    <t>2244606000</t>
  </si>
  <si>
    <t>Powiat kłobucki</t>
  </si>
  <si>
    <t>2244609000</t>
  </si>
  <si>
    <t>Powiat myszkowski</t>
  </si>
  <si>
    <t>2244664000</t>
  </si>
  <si>
    <t>Powiat m.Częstochowa</t>
  </si>
  <si>
    <t>2244705000</t>
  </si>
  <si>
    <t>Powiat gliwicki</t>
  </si>
  <si>
    <t>2244766000</t>
  </si>
  <si>
    <t>Powiat m.Gliwice</t>
  </si>
  <si>
    <t>2244778000</t>
  </si>
  <si>
    <t>Powiat m.Zabrze</t>
  </si>
  <si>
    <t>2244863000</t>
  </si>
  <si>
    <t>Powiat m.Chorzów</t>
  </si>
  <si>
    <t>2244869000</t>
  </si>
  <si>
    <t>Powiat m.Katowice</t>
  </si>
  <si>
    <t>2244870000</t>
  </si>
  <si>
    <t>Powiat m.Mysłowice</t>
  </si>
  <si>
    <t>2244872000</t>
  </si>
  <si>
    <t>Powiat m.Ruda Śląska</t>
  </si>
  <si>
    <t>2244874000</t>
  </si>
  <si>
    <t>Powiat m.Siemianowice Śląskie</t>
  </si>
  <si>
    <t>2244876000</t>
  </si>
  <si>
    <t>Powiat m.Świętochłowice</t>
  </si>
  <si>
    <t>2244911000</t>
  </si>
  <si>
    <t>Powiat raciborski</t>
  </si>
  <si>
    <t>2244912000</t>
  </si>
  <si>
    <t>Powiat rybnicki</t>
  </si>
  <si>
    <t>2244915000</t>
  </si>
  <si>
    <t>Powiat wodzisławski</t>
  </si>
  <si>
    <t>2244967000</t>
  </si>
  <si>
    <t>Powiat m.Jastrzębie-Zdrój</t>
  </si>
  <si>
    <t>2244973000</t>
  </si>
  <si>
    <t>Powiat m.Rybnik</t>
  </si>
  <si>
    <t>2244979000</t>
  </si>
  <si>
    <t>Powiat m.Żory</t>
  </si>
  <si>
    <t>2245001000</t>
  </si>
  <si>
    <t>Powiat będziński</t>
  </si>
  <si>
    <t>2245016000</t>
  </si>
  <si>
    <t>Powiat zawierciański</t>
  </si>
  <si>
    <t>2245065000</t>
  </si>
  <si>
    <t>Powiat m.Dąbrowa Górnicza</t>
  </si>
  <si>
    <t>2245068000</t>
  </si>
  <si>
    <t>Powiat m.Jaworzno</t>
  </si>
  <si>
    <t>2245075000</t>
  </si>
  <si>
    <t>Powiat m.Sosnowiec</t>
  </si>
  <si>
    <t>2245108000</t>
  </si>
  <si>
    <t>Powiat mikołowski</t>
  </si>
  <si>
    <t>2245110000</t>
  </si>
  <si>
    <t>Powiat pszczyński</t>
  </si>
  <si>
    <t>2245114000</t>
  </si>
  <si>
    <t>Powiat bieruńsko-lędziński</t>
  </si>
  <si>
    <t>2245177000</t>
  </si>
  <si>
    <t>Powiat m.Tychy</t>
  </si>
  <si>
    <t>3060901000</t>
  </si>
  <si>
    <t>Powiat bialski</t>
  </si>
  <si>
    <t>3060913000</t>
  </si>
  <si>
    <t>Powiat parczewski</t>
  </si>
  <si>
    <t>3060915000</t>
  </si>
  <si>
    <t>Powiat radzyński</t>
  </si>
  <si>
    <t>3060919000</t>
  </si>
  <si>
    <t>Powiat włodawski</t>
  </si>
  <si>
    <t>3060961000</t>
  </si>
  <si>
    <t>Powiat m.Biała Podlaska</t>
  </si>
  <si>
    <t>3061002000</t>
  </si>
  <si>
    <t>Powiat biłgorajski</t>
  </si>
  <si>
    <t>3061003000</t>
  </si>
  <si>
    <t>Powiat chełmski</t>
  </si>
  <si>
    <t>3061004000</t>
  </si>
  <si>
    <t>Powiat hrubieszowski</t>
  </si>
  <si>
    <t>3061006000</t>
  </si>
  <si>
    <t>Powiat krasnostawski</t>
  </si>
  <si>
    <t>3061018000</t>
  </si>
  <si>
    <t>3061020000</t>
  </si>
  <si>
    <t>Powiat zamojski</t>
  </si>
  <si>
    <t>3061062000</t>
  </si>
  <si>
    <t>Powiat m.Chełm</t>
  </si>
  <si>
    <t>3061064000</t>
  </si>
  <si>
    <t>Powiat m.Zamość</t>
  </si>
  <si>
    <t>3061108000</t>
  </si>
  <si>
    <t>Powiat lubartowski</t>
  </si>
  <si>
    <t>3061109000</t>
  </si>
  <si>
    <t>Powiat lubelski</t>
  </si>
  <si>
    <t>3061110000</t>
  </si>
  <si>
    <t>Powiat łęczyński</t>
  </si>
  <si>
    <t>3061117000</t>
  </si>
  <si>
    <t>Powiat świdnicki</t>
  </si>
  <si>
    <t>3061163000</t>
  </si>
  <si>
    <t>Powiat m.Lublin</t>
  </si>
  <si>
    <t>3061205000</t>
  </si>
  <si>
    <t>Powiat janowski</t>
  </si>
  <si>
    <t>3061207000</t>
  </si>
  <si>
    <t>Powiat kraśnicki</t>
  </si>
  <si>
    <t>3061211000</t>
  </si>
  <si>
    <t>Powiat łukowski</t>
  </si>
  <si>
    <t>3061212000</t>
  </si>
  <si>
    <t>Powiat opolski</t>
  </si>
  <si>
    <t>3061214000</t>
  </si>
  <si>
    <t>Powiat puławski</t>
  </si>
  <si>
    <t>3061216000</t>
  </si>
  <si>
    <t>Powiat rycki</t>
  </si>
  <si>
    <t>3183301000</t>
  </si>
  <si>
    <t>Powiat bieszczadzki</t>
  </si>
  <si>
    <t>3183302000</t>
  </si>
  <si>
    <t>Powiat brzozowski</t>
  </si>
  <si>
    <t>3183305000</t>
  </si>
  <si>
    <t>Powiat jasielski</t>
  </si>
  <si>
    <t>3183307000</t>
  </si>
  <si>
    <t>Powiat krośnieński</t>
  </si>
  <si>
    <t>3183317000</t>
  </si>
  <si>
    <t>Powiat sanocki</t>
  </si>
  <si>
    <t>3183321000</t>
  </si>
  <si>
    <t>Powiat leski</t>
  </si>
  <si>
    <t>3183361000</t>
  </si>
  <si>
    <t>Powiat m.Krosno</t>
  </si>
  <si>
    <t>3183404000</t>
  </si>
  <si>
    <t>Powiat jarosławski</t>
  </si>
  <si>
    <t>3183409000</t>
  </si>
  <si>
    <t>Powiat lubaczowski</t>
  </si>
  <si>
    <t>3183413000</t>
  </si>
  <si>
    <t>Powiat przemyski</t>
  </si>
  <si>
    <t>3183414000</t>
  </si>
  <si>
    <t>Powiat przeworski</t>
  </si>
  <si>
    <t>3183462000</t>
  </si>
  <si>
    <t>Powiat m.Przemyśl</t>
  </si>
  <si>
    <t>3183506000</t>
  </si>
  <si>
    <t>Powiat kolbuszowski</t>
  </si>
  <si>
    <t>3183510000</t>
  </si>
  <si>
    <t>Powiat łańcucki</t>
  </si>
  <si>
    <t>3183515000</t>
  </si>
  <si>
    <t>Powiat ropczycko-sędziszowski</t>
  </si>
  <si>
    <t>3183516000</t>
  </si>
  <si>
    <t>Powiat rzeszowski</t>
  </si>
  <si>
    <t>3183519000</t>
  </si>
  <si>
    <t>Powiat strzyżowski</t>
  </si>
  <si>
    <t>3183563000</t>
  </si>
  <si>
    <t>Powiat m.Rzeszów</t>
  </si>
  <si>
    <t>3183603000</t>
  </si>
  <si>
    <t>Powiat dębicki</t>
  </si>
  <si>
    <t>3183608000</t>
  </si>
  <si>
    <t>Powiat leżajski</t>
  </si>
  <si>
    <t>3183611000</t>
  </si>
  <si>
    <t>Powiat mielecki</t>
  </si>
  <si>
    <t>3183612000</t>
  </si>
  <si>
    <t>Powiat niżański</t>
  </si>
  <si>
    <t>3183618000</t>
  </si>
  <si>
    <t>Powiat stalowowolski</t>
  </si>
  <si>
    <t>3183620000</t>
  </si>
  <si>
    <t>Powiat tarnobrzeski</t>
  </si>
  <si>
    <t>3183664000</t>
  </si>
  <si>
    <t>Powiat m.Tarnobrzeg</t>
  </si>
  <si>
    <t>3203702000</t>
  </si>
  <si>
    <t>Powiat białostocki</t>
  </si>
  <si>
    <t>3203711000</t>
  </si>
  <si>
    <t>Powiat sokólski</t>
  </si>
  <si>
    <t>3203761000</t>
  </si>
  <si>
    <t>Powiat m.Białystok</t>
  </si>
  <si>
    <t>3203803000</t>
  </si>
  <si>
    <t>3203805000</t>
  </si>
  <si>
    <t>Powiat hajnowski</t>
  </si>
  <si>
    <t>3203806000</t>
  </si>
  <si>
    <t>Powiat kolneński</t>
  </si>
  <si>
    <t>3203807000</t>
  </si>
  <si>
    <t>Powiat łomżyński</t>
  </si>
  <si>
    <t>3203810000</t>
  </si>
  <si>
    <t>Powiat siemiatycki</t>
  </si>
  <si>
    <t>3203813000</t>
  </si>
  <si>
    <t>Powiat wysokomazowiecki</t>
  </si>
  <si>
    <t>3203814000</t>
  </si>
  <si>
    <t>Powiat zambrowski</t>
  </si>
  <si>
    <t>3203862000</t>
  </si>
  <si>
    <t>Powiat m.Łomża</t>
  </si>
  <si>
    <t>3203901000</t>
  </si>
  <si>
    <t>Powiat augustowski</t>
  </si>
  <si>
    <t>3203904000</t>
  </si>
  <si>
    <t>Powiat grajewski</t>
  </si>
  <si>
    <t>3203908000</t>
  </si>
  <si>
    <t>Powiat moniecki</t>
  </si>
  <si>
    <t>3203909000</t>
  </si>
  <si>
    <t>Powiat sejneński</t>
  </si>
  <si>
    <t>3203912000</t>
  </si>
  <si>
    <t>Powiat suwalski</t>
  </si>
  <si>
    <t>3203963000</t>
  </si>
  <si>
    <t>Powiat m.Suwałki</t>
  </si>
  <si>
    <t>3265204000</t>
  </si>
  <si>
    <t>Powiat kielecki</t>
  </si>
  <si>
    <t>3265205000</t>
  </si>
  <si>
    <t>Powiat konecki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</si>
  <si>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</si>
  <si>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</si>
  <si>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</si>
  <si>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</si>
  <si>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</si>
  <si>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</si>
  <si>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3265261000</t>
  </si>
  <si>
    <t>Powiat m.Kielce</t>
  </si>
  <si>
    <t>3265301000</t>
  </si>
  <si>
    <t>Powiat buski</t>
  </si>
  <si>
    <t>3265302000</t>
  </si>
  <si>
    <t>Powiat jędrzejowski</t>
  </si>
  <si>
    <t>3265303000</t>
  </si>
  <si>
    <t>Powiat kazimierski</t>
  </si>
  <si>
    <t>3265306000</t>
  </si>
  <si>
    <t>Powiat opatowski</t>
  </si>
  <si>
    <t>3265308000</t>
  </si>
  <si>
    <t>Powiat pińczowski</t>
  </si>
  <si>
    <t>3265309000</t>
  </si>
  <si>
    <t>Powiat sandomierski</t>
  </si>
  <si>
    <t>3265312000</t>
  </si>
  <si>
    <t>Powiat staszowski</t>
  </si>
  <si>
    <t>3265313000</t>
  </si>
  <si>
    <t>Powiat włoszczowski</t>
  </si>
  <si>
    <t>4081301000</t>
  </si>
  <si>
    <t>Powiat gorzowski</t>
  </si>
  <si>
    <t>4081303000</t>
  </si>
  <si>
    <t>Powiat międzyrzecki</t>
  </si>
  <si>
    <t>4081305000</t>
  </si>
  <si>
    <t>Powiat słubicki</t>
  </si>
  <si>
    <t>4081306000</t>
  </si>
  <si>
    <t>Powiat strzelecko-drezdenecki</t>
  </si>
  <si>
    <t>4081307000</t>
  </si>
  <si>
    <t>Powiat sulęciński</t>
  </si>
  <si>
    <t>4081361000</t>
  </si>
  <si>
    <t>Powiat m.Gorzów Wielkopolski</t>
  </si>
  <si>
    <t>4081402000</t>
  </si>
  <si>
    <t>4081404000</t>
  </si>
  <si>
    <t>Powiat nowosolski</t>
  </si>
  <si>
    <t>4081408000</t>
  </si>
  <si>
    <t>Powiat świebodziński</t>
  </si>
  <si>
    <t>4081409000</t>
  </si>
  <si>
    <t>Powiat zielonogórski</t>
  </si>
  <si>
    <t>4081410000</t>
  </si>
  <si>
    <t>Powiat żagański</t>
  </si>
  <si>
    <t>4081411000</t>
  </si>
  <si>
    <t>Powiat żarski</t>
  </si>
  <si>
    <t>4081412000</t>
  </si>
  <si>
    <t>Powiat wschowski</t>
  </si>
  <si>
    <t>4081462000</t>
  </si>
  <si>
    <t>Powiat m.Zielona Góra</t>
  </si>
  <si>
    <t>4305706000</t>
  </si>
  <si>
    <t>Powiat jarociński</t>
  </si>
  <si>
    <t>4305707000</t>
  </si>
  <si>
    <t>Powiat kaliski</t>
  </si>
  <si>
    <t>4305708000</t>
  </si>
  <si>
    <t>Powiat kępiński</t>
  </si>
  <si>
    <t>4305712000</t>
  </si>
  <si>
    <t>Powiat krotoszyński</t>
  </si>
  <si>
    <t>4305717000</t>
  </si>
  <si>
    <t>4305718000</t>
  </si>
  <si>
    <t>Powiat ostrzeszowski</t>
  </si>
  <si>
    <t>4305720000</t>
  </si>
  <si>
    <t>Powiat pleszewski</t>
  </si>
  <si>
    <t>4305761000</t>
  </si>
  <si>
    <t>Powiat m.Kalisz</t>
  </si>
  <si>
    <t>4305803000</t>
  </si>
  <si>
    <t>Powiat gnieźnieński</t>
  </si>
  <si>
    <t>4305809000</t>
  </si>
  <si>
    <t>Powiat kolski</t>
  </si>
  <si>
    <t>4305810000</t>
  </si>
  <si>
    <t>Powiat koniński</t>
  </si>
  <si>
    <t>4305823000</t>
  </si>
  <si>
    <t>Powiat słupecki</t>
  </si>
  <si>
    <t>4305827000</t>
  </si>
  <si>
    <t>Powiat turecki</t>
  </si>
  <si>
    <t>4305830000</t>
  </si>
  <si>
    <t>Powiat wrzesiński</t>
  </si>
  <si>
    <t>4305862000</t>
  </si>
  <si>
    <t>Powiat m.Konin</t>
  </si>
  <si>
    <t>4305904000</t>
  </si>
  <si>
    <t>Powiat gostyński</t>
  </si>
  <si>
    <t>4305905000</t>
  </si>
  <si>
    <t>4305911000</t>
  </si>
  <si>
    <t>Powiat kościański</t>
  </si>
  <si>
    <t>4305913000</t>
  </si>
  <si>
    <t>Powiat leszczyński</t>
  </si>
  <si>
    <t>4305914000</t>
  </si>
  <si>
    <t>Powiat międzychodzki</t>
  </si>
  <si>
    <t>4305915000</t>
  </si>
  <si>
    <t>Powiat nowotomyski</t>
  </si>
  <si>
    <t>4305922000</t>
  </si>
  <si>
    <t>Powiat rawicki</t>
  </si>
  <si>
    <t>4305929000</t>
  </si>
  <si>
    <t>Powiat wolsztyński</t>
  </si>
  <si>
    <t>4305963000</t>
  </si>
  <si>
    <t>Powiat m.Leszno</t>
  </si>
  <si>
    <t>4306001000</t>
  </si>
  <si>
    <t>Powiat chodzieski</t>
  </si>
  <si>
    <t>4306002000</t>
  </si>
  <si>
    <t>Powiat czarnkowsko-trzcianecki</t>
  </si>
  <si>
    <t>4306019000</t>
  </si>
  <si>
    <t>Powiat pilski</t>
  </si>
  <si>
    <t>4306028000</t>
  </si>
  <si>
    <t>Powiat wągrowiecki</t>
  </si>
  <si>
    <t>4306031000</t>
  </si>
  <si>
    <t>Powiat złotowski</t>
  </si>
  <si>
    <t>4306116000</t>
  </si>
  <si>
    <t>Powiat obornicki</t>
  </si>
  <si>
    <t>4306121000</t>
  </si>
  <si>
    <t>Powiat poznański</t>
  </si>
  <si>
    <t>4306124000</t>
  </si>
  <si>
    <t>Powiat szamotulski</t>
  </si>
  <si>
    <t>4306125000</t>
  </si>
  <si>
    <t>Powiat średzki</t>
  </si>
  <si>
    <t>4306126000</t>
  </si>
  <si>
    <t>Powiat śremski</t>
  </si>
  <si>
    <t>4306264000</t>
  </si>
  <si>
    <t>Powiat m.Poznań</t>
  </si>
  <si>
    <t>4326301000</t>
  </si>
  <si>
    <t>Powiat białogardzki</t>
  </si>
  <si>
    <t>4326308000</t>
  </si>
  <si>
    <t>Powiat kołobrzeski</t>
  </si>
  <si>
    <t>4326309000</t>
  </si>
  <si>
    <t>Powiat koszaliński</t>
  </si>
  <si>
    <t>4326313000</t>
  </si>
  <si>
    <t>Powiat sławieński</t>
  </si>
  <si>
    <t>4326361000</t>
  </si>
  <si>
    <t>Powiat m.Koszalin</t>
  </si>
  <si>
    <t>4326402000</t>
  </si>
  <si>
    <t>Powiat choszczeński</t>
  </si>
  <si>
    <t>4326403000</t>
  </si>
  <si>
    <t>Powiat drawski</t>
  </si>
  <si>
    <t>4326410000</t>
  </si>
  <si>
    <t>Powiat myśliborski</t>
  </si>
  <si>
    <t>4326412000</t>
  </si>
  <si>
    <t>Powiat pyrzycki</t>
  </si>
  <si>
    <t>4326415000</t>
  </si>
  <si>
    <t>Powiat szczecinecki</t>
  </si>
  <si>
    <t>4326416000</t>
  </si>
  <si>
    <t>Powiat świdwiński</t>
  </si>
  <si>
    <t>4326417000</t>
  </si>
  <si>
    <t>Powiat wałecki</t>
  </si>
  <si>
    <t>4326418000</t>
  </si>
  <si>
    <t>Powiat łobeski</t>
  </si>
  <si>
    <t>4326562000</t>
  </si>
  <si>
    <t>Powiat m.Szczecin</t>
  </si>
  <si>
    <t>4326604000</t>
  </si>
  <si>
    <t>Powiat goleniowski</t>
  </si>
  <si>
    <t>4326605000</t>
  </si>
  <si>
    <t>Powiat gryficki</t>
  </si>
  <si>
    <t>4326606000</t>
  </si>
  <si>
    <t>Powiat gryfiński</t>
  </si>
  <si>
    <t>4326607000</t>
  </si>
  <si>
    <t>Powiat kamieński</t>
  </si>
  <si>
    <t>4326611000</t>
  </si>
  <si>
    <t>Powiat policki</t>
  </si>
  <si>
    <t>4326614000</t>
  </si>
  <si>
    <t>Powiat stargardzki</t>
  </si>
  <si>
    <t>4326663000</t>
  </si>
  <si>
    <t>Powiat m.Świnoujście</t>
  </si>
  <si>
    <t>5020101000</t>
  </si>
  <si>
    <t>Powiat bolesławiecki</t>
  </si>
  <si>
    <t>5020105000</t>
  </si>
  <si>
    <t>Powiat jaworski</t>
  </si>
  <si>
    <t>5020106000</t>
  </si>
  <si>
    <t>Powiat jeleniogórski</t>
  </si>
  <si>
    <t>5020107000</t>
  </si>
  <si>
    <t>Powiat kamiennogórski</t>
  </si>
  <si>
    <t>5020110000</t>
  </si>
  <si>
    <t>Powiat lubański</t>
  </si>
  <si>
    <t>5020112000</t>
  </si>
  <si>
    <t>Powiat lwówecki</t>
  </si>
  <si>
    <t>5020125000</t>
  </si>
  <si>
    <t>Powiat zgorzelecki</t>
  </si>
  <si>
    <t>5020126000</t>
  </si>
  <si>
    <t>Powiat złotoryjski</t>
  </si>
  <si>
    <t>5020161000</t>
  </si>
  <si>
    <t>Powiat m.Jelenia Góra</t>
  </si>
  <si>
    <t>5020203000</t>
  </si>
  <si>
    <t>Powiat głogowski</t>
  </si>
  <si>
    <t>5020204000</t>
  </si>
  <si>
    <t>Powiat górowski</t>
  </si>
  <si>
    <t>5020209000</t>
  </si>
  <si>
    <t>Powiat legnicki</t>
  </si>
  <si>
    <t>5020211000</t>
  </si>
  <si>
    <t>Powiat lubiński</t>
  </si>
  <si>
    <t>5020216000</t>
  </si>
  <si>
    <t>Powiat polkowicki</t>
  </si>
  <si>
    <t>5020262000</t>
  </si>
  <si>
    <t>Powiat m.Legnica</t>
  </si>
  <si>
    <t>5020302000</t>
  </si>
  <si>
    <t>Powiat dzierżoniowski</t>
  </si>
  <si>
    <t>5020308000</t>
  </si>
  <si>
    <t>Powiat kłodzki</t>
  </si>
  <si>
    <t>5020319000</t>
  </si>
  <si>
    <t>5020321000</t>
  </si>
  <si>
    <t>Powiat wałbrzyski</t>
  </si>
  <si>
    <t>5020324000</t>
  </si>
  <si>
    <t>Powiat ząbkowicki</t>
  </si>
  <si>
    <t>5020365000</t>
  </si>
  <si>
    <t>Powiat m.Wałbrzych od 2013</t>
  </si>
  <si>
    <t>5020413000</t>
  </si>
  <si>
    <t>Powiat milicki</t>
  </si>
  <si>
    <t>5020414000</t>
  </si>
  <si>
    <t>Powiat oleśnicki</t>
  </si>
  <si>
    <t>5020415000</t>
  </si>
  <si>
    <t>Powiat oławski</t>
  </si>
  <si>
    <t>5020417000</t>
  </si>
  <si>
    <t>Powiat strzeliński</t>
  </si>
  <si>
    <t>5020418000</t>
  </si>
  <si>
    <t>5020420000</t>
  </si>
  <si>
    <t>Powiat trzebnicki</t>
  </si>
  <si>
    <t>5020422000</t>
  </si>
  <si>
    <t>Powiat wołowski</t>
  </si>
  <si>
    <t>5020423000</t>
  </si>
  <si>
    <t>Powiat wrocławski</t>
  </si>
  <si>
    <t>5020564000</t>
  </si>
  <si>
    <t>Powiat m.Wrocław</t>
  </si>
  <si>
    <t>5163101000</t>
  </si>
  <si>
    <t>5163102000</t>
  </si>
  <si>
    <t>Powiat głubczycki</t>
  </si>
  <si>
    <t>5163106000</t>
  </si>
  <si>
    <t>Powiat namysłowski</t>
  </si>
  <si>
    <t>5163107000</t>
  </si>
  <si>
    <t>Powiat nyski</t>
  </si>
  <si>
    <t>5163110000</t>
  </si>
  <si>
    <t>Powiat prudnicki</t>
  </si>
  <si>
    <t>5163203000</t>
  </si>
  <si>
    <t>Powiat kędzierzyńsko-kozielski</t>
  </si>
  <si>
    <t>5163204000</t>
  </si>
  <si>
    <t>Powiat kluczborski</t>
  </si>
  <si>
    <t>5163205000</t>
  </si>
  <si>
    <t>Powiat krapkowicki</t>
  </si>
  <si>
    <t>5163208000</t>
  </si>
  <si>
    <t>Powiat oleski</t>
  </si>
  <si>
    <t>5163209000</t>
  </si>
  <si>
    <t>5163211000</t>
  </si>
  <si>
    <t>Powiat strzelecki</t>
  </si>
  <si>
    <t>5163261000</t>
  </si>
  <si>
    <t>Powiat m.Opole</t>
  </si>
  <si>
    <t>6040603000</t>
  </si>
  <si>
    <t>Powiat bydgoski</t>
  </si>
  <si>
    <t>6040615000</t>
  </si>
  <si>
    <t>Powiat toruński</t>
  </si>
  <si>
    <t>6040661000</t>
  </si>
  <si>
    <t>Powiat m.Bydgoszcz</t>
  </si>
  <si>
    <t>6040663000</t>
  </si>
  <si>
    <t>Powiat m.Toruń</t>
  </si>
  <si>
    <t>6040702000</t>
  </si>
  <si>
    <t>Powiat brodnicki</t>
  </si>
  <si>
    <t>6040704000</t>
  </si>
  <si>
    <t>Powiat chełmiński</t>
  </si>
  <si>
    <t>6040705000</t>
  </si>
  <si>
    <t>Powiat golubsko-dobrzyński</t>
  </si>
  <si>
    <t>6040706000</t>
  </si>
  <si>
    <t>Powiat grudziądzki</t>
  </si>
  <si>
    <t>6040712000</t>
  </si>
  <si>
    <t>Powiat rypiński</t>
  </si>
  <si>
    <t>6040717000</t>
  </si>
  <si>
    <t>Powiat wąbrzeski</t>
  </si>
  <si>
    <t>6040762000</t>
  </si>
  <si>
    <t>Powiat m.Grudziądz</t>
  </si>
  <si>
    <t>6040801000</t>
  </si>
  <si>
    <t>Powiat aleksandrowski</t>
  </si>
  <si>
    <t>6040808000</t>
  </si>
  <si>
    <t>Powiat lipnowski</t>
  </si>
  <si>
    <t>6040811000</t>
  </si>
  <si>
    <t>Powiat radziejowski</t>
  </si>
  <si>
    <t>6040818000</t>
  </si>
  <si>
    <t>Powiat włocławski</t>
  </si>
  <si>
    <t>6040864000</t>
  </si>
  <si>
    <t>Powiat m.Włocławek</t>
  </si>
  <si>
    <t>6046707000</t>
  </si>
  <si>
    <t>Powiat inowrocławski</t>
  </si>
  <si>
    <t>6046709000</t>
  </si>
  <si>
    <t>Powiat mogileński</t>
  </si>
  <si>
    <t>6046710000</t>
  </si>
  <si>
    <t>Powiat nakielski</t>
  </si>
  <si>
    <t>6046719000</t>
  </si>
  <si>
    <t>Powiat żniński</t>
  </si>
  <si>
    <t>6046813000</t>
  </si>
  <si>
    <t>Powiat sępoleński</t>
  </si>
  <si>
    <t>6046814000</t>
  </si>
  <si>
    <t>Powiat świecki</t>
  </si>
  <si>
    <t>6046816000</t>
  </si>
  <si>
    <t>Powiat tucholski</t>
  </si>
  <si>
    <t>6224004000</t>
  </si>
  <si>
    <t>Powiat gdański</t>
  </si>
  <si>
    <t>6224005000</t>
  </si>
  <si>
    <t>Powiat kartuski</t>
  </si>
  <si>
    <t>6224010000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</si>
  <si>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</si>
  <si>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</si>
  <si>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</si>
  <si>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</si>
  <si>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</si>
  <si>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</si>
  <si>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</si>
  <si>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</si>
  <si>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</si>
  <si>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</si>
  <si>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6224163000</t>
  </si>
  <si>
    <t>Powiat m.Słupsk</t>
  </si>
  <si>
    <t>6224207000</t>
  </si>
  <si>
    <t>Powiat kwidzyński</t>
  </si>
  <si>
    <t>6224209000</t>
  </si>
  <si>
    <t>Powiat malborski</t>
  </si>
  <si>
    <t>6224213000</t>
  </si>
  <si>
    <t>Powiat starogardzki</t>
  </si>
  <si>
    <t>6224214000</t>
  </si>
  <si>
    <t>Powiat tczewski</t>
  </si>
  <si>
    <t>6224216000</t>
  </si>
  <si>
    <t>Powiat sztumski</t>
  </si>
  <si>
    <t>6224361000</t>
  </si>
  <si>
    <t>Powiat m.Gdańsk</t>
  </si>
  <si>
    <t>6224362000</t>
  </si>
  <si>
    <t>Powiat m.Gdynia</t>
  </si>
  <si>
    <t>6224364000</t>
  </si>
  <si>
    <t>Powiat m.Sopot</t>
  </si>
  <si>
    <t>6227202000</t>
  </si>
  <si>
    <t>Powiat chojnicki</t>
  </si>
  <si>
    <t>6227203000</t>
  </si>
  <si>
    <t>Powiat człuchowski</t>
  </si>
  <si>
    <t>6227206000</t>
  </si>
  <si>
    <t>Powiat kościerski</t>
  </si>
  <si>
    <t>6285402000</t>
  </si>
  <si>
    <t>Powiat braniewski</t>
  </si>
  <si>
    <t>6285403000</t>
  </si>
  <si>
    <t>Powiat działdowski</t>
  </si>
  <si>
    <t>6285404000</t>
  </si>
  <si>
    <t>Powiat elbląski</t>
  </si>
  <si>
    <t>6285407000</t>
  </si>
  <si>
    <t>Powiat iławski</t>
  </si>
  <si>
    <t>6285412000</t>
  </si>
  <si>
    <t>Powiat nowomiejski</t>
  </si>
  <si>
    <t>6285415000</t>
  </si>
  <si>
    <t>Powiat ostródzki</t>
  </si>
  <si>
    <t>6285461000</t>
  </si>
  <si>
    <t>Powiat m.Elbląg</t>
  </si>
  <si>
    <t>6285505000</t>
  </si>
  <si>
    <t>Powiat ełcki</t>
  </si>
  <si>
    <t>6285506000</t>
  </si>
  <si>
    <t>Powiat giżycki</t>
  </si>
  <si>
    <t>6285513000</t>
  </si>
  <si>
    <t>Powiat olecki</t>
  </si>
  <si>
    <t>6285516000</t>
  </si>
  <si>
    <t>Powiat piski</t>
  </si>
  <si>
    <t>6285518000</t>
  </si>
  <si>
    <t>Powiat gołdapski</t>
  </si>
  <si>
    <t>6285519000</t>
  </si>
  <si>
    <t>Powiat węgorzewski</t>
  </si>
  <si>
    <t>6285601000</t>
  </si>
  <si>
    <t>Powiat bartoszycki</t>
  </si>
  <si>
    <t>6285608000</t>
  </si>
  <si>
    <t>Powiat kętrzyński</t>
  </si>
  <si>
    <t>6285609000</t>
  </si>
  <si>
    <t>Powiat lidzbarski</t>
  </si>
  <si>
    <t>6285610000</t>
  </si>
  <si>
    <t>Powiat mrągowski</t>
  </si>
  <si>
    <t>6285611000</t>
  </si>
  <si>
    <t>Powiat nidzicki</t>
  </si>
  <si>
    <t>6285614000</t>
  </si>
  <si>
    <t>Powiat olsztyński</t>
  </si>
  <si>
    <t>6285617000</t>
  </si>
  <si>
    <t>Powiat szczycieński</t>
  </si>
  <si>
    <t>6285662000</t>
  </si>
  <si>
    <t>Powiat m.Olsztyn</t>
  </si>
  <si>
    <t>Etykiety kolumn</t>
  </si>
  <si>
    <t>Etykiety wierszy</t>
  </si>
  <si>
    <t xml:space="preserve">Parametry klasyczne </t>
  </si>
  <si>
    <t xml:space="preserve">Średnia </t>
  </si>
  <si>
    <t xml:space="preserve">Wariancja </t>
  </si>
  <si>
    <t xml:space="preserve">Odchylenie standardowe </t>
  </si>
  <si>
    <t>Współczynnik zmienności</t>
  </si>
  <si>
    <t>Typowy obszar zmienności</t>
  </si>
  <si>
    <t>wartość (xi-xśr)^2</t>
  </si>
  <si>
    <t xml:space="preserve">Współczynnik asymetrii </t>
  </si>
  <si>
    <t xml:space="preserve">&lt;    typ     &lt;  </t>
  </si>
  <si>
    <t>wartość (xi-xśr)^3</t>
  </si>
  <si>
    <t xml:space="preserve"> suma </t>
  </si>
  <si>
    <t>Mediana</t>
  </si>
  <si>
    <t xml:space="preserve">Kwartyl 1 </t>
  </si>
  <si>
    <t>Kwartyl 2</t>
  </si>
  <si>
    <t>Kwartyl 3</t>
  </si>
  <si>
    <t xml:space="preserve">Wartość Min. </t>
  </si>
  <si>
    <t>Wartość Max.</t>
  </si>
  <si>
    <t>Dominanta (tryb)</t>
  </si>
  <si>
    <t>Rozstęp</t>
  </si>
  <si>
    <t xml:space="preserve">Kurtoza </t>
  </si>
  <si>
    <t>Skośność</t>
  </si>
  <si>
    <t xml:space="preserve"> n</t>
  </si>
  <si>
    <t>Paramatry pozycyjne</t>
  </si>
  <si>
    <t xml:space="preserve">Odchylenie ćwirtkowe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</si>
</sst>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name val="Calibri"/>
    </font>
    <font>
      <sz val="11"/>
      <color theme="1"/>
      <name val="Calibri"/>
      <family val="2"/>
      <charset val="238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0" fontId="0" fillId="0" borderId="0" xfId="0" pivotButton="1" applyNumberFormat="1" applyFont="1"/>
    <xf numFmtId="9" fontId="0" fillId="0" borderId="0" xfId="1" applyFont="1"/>
    <xf numFmtId="164" fontId="0" fillId="0" borderId="0" xfId="0" applyNumberFormat="1" applyFont="1"/>
    <xf numFmtId="0" fontId="1" fillId="2" borderId="0" xfId="2" applyNumberFormat="1"/>
    <xf numFmtId="0" fontId="1" fillId="3" borderId="0" xfId="3" applyNumberFormat="1"/>
    <xf numFmtId="0" fontId="0" fillId="0" borderId="0" xfId="0"/>
  </cellXfs>
  <cellStyles count="4">
    <cellStyle name="60% — akcent 1" xfId="2" builtinId="32"/>
    <cellStyle name="60% — akcent 6" xfId="3" builtinId="52"/>
    <cellStyle name="Normalny" xfId="0" builtinId="0"/>
    <cellStyle name="Procentowy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D31BD8CE-8F29-418A-A7CE-FFC4F335918A}">
          <cx:tx>
            <cx:txData>
              <cx:f>_xlchart.v1.0</cx:f>
              <cx:v>Wartosc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23</xdr:row>
      <xdr:rowOff>95250</xdr:rowOff>
    </xdr:from>
    <xdr:to>
      <xdr:col>12</xdr:col>
      <xdr:colOff>762000</xdr:colOff>
      <xdr:row>37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2F15F3E6-3E46-4BA3-849E-0400B778F7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5325" y="4476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omasz Adamski" refreshedDate="42855.520918402777" createdVersion="6" refreshedVersion="6" recordCount="380">
  <cacheSource type="worksheet">
    <worksheetSource ref="A1:E381" sheet="DANE"/>
  </cacheSource>
  <cacheFields count="5">
    <cacheField name="Kod" numFmtId="0">
      <sharedItems count="380">
        <s v="1101506000"/>
        <s v="1101508000"/>
        <s v="1101520000"/>
        <s v="1101521000"/>
        <s v="1101661000"/>
        <s v="1101701000"/>
        <s v="1101707000"/>
        <s v="1101710000"/>
        <s v="1101712000"/>
        <s v="1101716000"/>
        <s v="1101762000"/>
        <s v="1101803000"/>
        <s v="1101809000"/>
        <s v="1101811000"/>
        <s v="1101814000"/>
        <s v="1101817000"/>
        <s v="1101818000"/>
        <s v="1101819000"/>
        <s v="1101902000"/>
        <s v="1101904000"/>
        <s v="1101905000"/>
        <s v="1101913000"/>
        <s v="1101915000"/>
        <s v="1101963000"/>
        <s v="1142502000"/>
        <s v="1142513000"/>
        <s v="1142520000"/>
        <s v="1142524000"/>
        <s v="1142537000"/>
        <s v="1142611000"/>
        <s v="1142615000"/>
        <s v="1142616000"/>
        <s v="1142622000"/>
        <s v="1142635000"/>
        <s v="1142661000"/>
        <s v="1142701000"/>
        <s v="1142707000"/>
        <s v="1142709000"/>
        <s v="1142723000"/>
        <s v="1142725000"/>
        <s v="1142730000"/>
        <s v="1142736000"/>
        <s v="1142763000"/>
        <s v="1142865000"/>
        <s v="1142903000"/>
        <s v="1142908000"/>
        <s v="1142912000"/>
        <s v="1142914000"/>
        <s v="1142917000"/>
        <s v="1142934000"/>
        <s v="1143005000"/>
        <s v="1143006000"/>
        <s v="1143018000"/>
        <s v="1143021000"/>
        <s v="1143028000"/>
        <s v="1143032000"/>
        <s v="1143038000"/>
        <s v="1147004000"/>
        <s v="1147019000"/>
        <s v="1147027000"/>
        <s v="1147062000"/>
        <s v="1147110000"/>
        <s v="1147126000"/>
        <s v="1147129000"/>
        <s v="1147133000"/>
        <s v="1147164000"/>
        <s v="2122001000"/>
        <s v="2122006000"/>
        <s v="2122008000"/>
        <s v="2122009000"/>
        <s v="2122014000"/>
        <s v="2122019000"/>
        <s v="2122161000"/>
        <s v="2122205000"/>
        <s v="2122207000"/>
        <s v="2122210000"/>
        <s v="2122262000"/>
        <s v="2122303000"/>
        <s v="2122312000"/>
        <s v="2122313000"/>
        <s v="2122318000"/>
        <s v="2122402000"/>
        <s v="2122404000"/>
        <s v="2122416000"/>
        <s v="2122463000"/>
        <s v="2126911000"/>
        <s v="2126915000"/>
        <s v="2126917000"/>
        <s v="2244402000"/>
        <s v="2244403000"/>
        <s v="2244417000"/>
        <s v="2244461000"/>
        <s v="2244507000"/>
        <s v="2244513000"/>
        <s v="2244562000"/>
        <s v="2244571000"/>
        <s v="2244604000"/>
        <s v="2244606000"/>
        <s v="2244609000"/>
        <s v="2244664000"/>
        <s v="2244705000"/>
        <s v="2244766000"/>
        <s v="2244778000"/>
        <s v="2244863000"/>
        <s v="2244869000"/>
        <s v="2244870000"/>
        <s v="2244872000"/>
        <s v="2244874000"/>
        <s v="2244876000"/>
        <s v="2244911000"/>
        <s v="2244912000"/>
        <s v="2244915000"/>
        <s v="2244967000"/>
        <s v="2244973000"/>
        <s v="2244979000"/>
        <s v="2245001000"/>
        <s v="2245016000"/>
        <s v="2245065000"/>
        <s v="2245068000"/>
        <s v="2245075000"/>
        <s v="2245108000"/>
        <s v="2245110000"/>
        <s v="2245114000"/>
        <s v="2245177000"/>
        <s v="3060901000"/>
        <s v="3060913000"/>
        <s v="3060915000"/>
        <s v="3060919000"/>
        <s v="3060961000"/>
        <s v="3061002000"/>
        <s v="3061003000"/>
        <s v="3061004000"/>
        <s v="3061006000"/>
        <s v="3061018000"/>
        <s v="3061020000"/>
        <s v="3061062000"/>
        <s v="3061064000"/>
        <s v="3061108000"/>
        <s v="3061109000"/>
        <s v="3061110000"/>
        <s v="3061117000"/>
        <s v="3061163000"/>
        <s v="3061205000"/>
        <s v="3061207000"/>
        <s v="3061211000"/>
        <s v="3061212000"/>
        <s v="3061214000"/>
        <s v="3061216000"/>
        <s v="3183301000"/>
        <s v="3183302000"/>
        <s v="3183305000"/>
        <s v="3183307000"/>
        <s v="3183317000"/>
        <s v="3183321000"/>
        <s v="3183361000"/>
        <s v="3183404000"/>
        <s v="3183409000"/>
        <s v="3183413000"/>
        <s v="3183414000"/>
        <s v="3183462000"/>
        <s v="3183506000"/>
        <s v="3183510000"/>
        <s v="3183515000"/>
        <s v="3183516000"/>
        <s v="3183519000"/>
        <s v="3183563000"/>
        <s v="3183603000"/>
        <s v="3183608000"/>
        <s v="3183611000"/>
        <s v="3183612000"/>
        <s v="3183618000"/>
        <s v="3183620000"/>
        <s v="3183664000"/>
        <s v="3203702000"/>
        <s v="3203711000"/>
        <s v="3203761000"/>
        <s v="3203803000"/>
        <s v="3203805000"/>
        <s v="3203806000"/>
        <s v="3203807000"/>
        <s v="3203810000"/>
        <s v="3203813000"/>
        <s v="3203814000"/>
        <s v="3203862000"/>
        <s v="3203901000"/>
        <s v="3203904000"/>
        <s v="3203908000"/>
        <s v="3203909000"/>
        <s v="3203912000"/>
        <s v="3203963000"/>
        <s v="3265204000"/>
        <s v="3265205000"/>
        <s v="3265207000"/>
        <s v="3265210000"/>
        <s v="3265211000"/>
        <s v="3265261000"/>
        <s v="3265301000"/>
        <s v="3265302000"/>
        <s v="3265303000"/>
        <s v="3265306000"/>
        <s v="3265308000"/>
        <s v="3265309000"/>
        <s v="3265312000"/>
        <s v="3265313000"/>
        <s v="4081301000"/>
        <s v="4081303000"/>
        <s v="4081305000"/>
        <s v="4081306000"/>
        <s v="4081307000"/>
        <s v="4081361000"/>
        <s v="4081402000"/>
        <s v="4081404000"/>
        <s v="4081408000"/>
        <s v="4081409000"/>
        <s v="4081410000"/>
        <s v="4081411000"/>
        <s v="4081412000"/>
        <s v="4081462000"/>
        <s v="4305706000"/>
        <s v="4305707000"/>
        <s v="4305708000"/>
        <s v="4305712000"/>
        <s v="4305717000"/>
        <s v="4305718000"/>
        <s v="4305720000"/>
        <s v="4305761000"/>
        <s v="4305803000"/>
        <s v="4305809000"/>
        <s v="4305810000"/>
        <s v="4305823000"/>
        <s v="4305827000"/>
        <s v="4305830000"/>
        <s v="4305862000"/>
        <s v="4305904000"/>
        <s v="4305905000"/>
        <s v="4305911000"/>
        <s v="4305913000"/>
        <s v="4305914000"/>
        <s v="4305915000"/>
        <s v="4305922000"/>
        <s v="4305929000"/>
        <s v="4305963000"/>
        <s v="4306001000"/>
        <s v="4306002000"/>
        <s v="4306019000"/>
        <s v="4306028000"/>
        <s v="4306031000"/>
        <s v="4306116000"/>
        <s v="4306121000"/>
        <s v="4306124000"/>
        <s v="4306125000"/>
        <s v="4306126000"/>
        <s v="4306264000"/>
        <s v="4326301000"/>
        <s v="4326308000"/>
        <s v="4326309000"/>
        <s v="4326313000"/>
        <s v="4326361000"/>
        <s v="4326402000"/>
        <s v="4326403000"/>
        <s v="4326410000"/>
        <s v="4326412000"/>
        <s v="4326415000"/>
        <s v="4326416000"/>
        <s v="4326417000"/>
        <s v="4326418000"/>
        <s v="4326562000"/>
        <s v="4326604000"/>
        <s v="4326605000"/>
        <s v="4326606000"/>
        <s v="4326607000"/>
        <s v="4326611000"/>
        <s v="4326614000"/>
        <s v="4326663000"/>
        <s v="5020101000"/>
        <s v="5020105000"/>
        <s v="5020106000"/>
        <s v="5020107000"/>
        <s v="5020110000"/>
        <s v="5020112000"/>
        <s v="5020125000"/>
        <s v="5020126000"/>
        <s v="5020161000"/>
        <s v="5020203000"/>
        <s v="5020204000"/>
        <s v="5020209000"/>
        <s v="5020211000"/>
        <s v="5020216000"/>
        <s v="5020262000"/>
        <s v="5020302000"/>
        <s v="5020308000"/>
        <s v="5020319000"/>
        <s v="5020321000"/>
        <s v="5020324000"/>
        <s v="5020365000"/>
        <s v="5020413000"/>
        <s v="5020414000"/>
        <s v="5020415000"/>
        <s v="5020417000"/>
        <s v="5020418000"/>
        <s v="5020420000"/>
        <s v="5020422000"/>
        <s v="5020423000"/>
        <s v="5020564000"/>
        <s v="5163101000"/>
        <s v="5163102000"/>
        <s v="5163106000"/>
        <s v="5163107000"/>
        <s v="5163110000"/>
        <s v="5163203000"/>
        <s v="5163204000"/>
        <s v="5163205000"/>
        <s v="5163208000"/>
        <s v="5163209000"/>
        <s v="5163211000"/>
        <s v="5163261000"/>
        <s v="6040603000"/>
        <s v="6040615000"/>
        <s v="6040661000"/>
        <s v="6040663000"/>
        <s v="6040702000"/>
        <s v="6040704000"/>
        <s v="6040705000"/>
        <s v="6040706000"/>
        <s v="6040712000"/>
        <s v="6040717000"/>
        <s v="6040762000"/>
        <s v="6040801000"/>
        <s v="6040808000"/>
        <s v="6040811000"/>
        <s v="6040818000"/>
        <s v="6040864000"/>
        <s v="6046707000"/>
        <s v="6046709000"/>
        <s v="6046710000"/>
        <s v="6046719000"/>
        <s v="6046813000"/>
        <s v="6046814000"/>
        <s v="6046816000"/>
        <s v="6224004000"/>
        <s v="6224005000"/>
        <s v="6224010000"/>
        <s v="6224011000"/>
        <s v="6224015000"/>
        <s v="6224101000"/>
        <s v="6224108000"/>
        <s v="6224112000"/>
        <s v="6224163000"/>
        <s v="6224207000"/>
        <s v="6224209000"/>
        <s v="6224213000"/>
        <s v="6224214000"/>
        <s v="6224216000"/>
        <s v="6224361000"/>
        <s v="6224362000"/>
        <s v="6224364000"/>
        <s v="6227202000"/>
        <s v="6227203000"/>
        <s v="6227206000"/>
        <s v="6285402000"/>
        <s v="6285403000"/>
        <s v="6285404000"/>
        <s v="6285407000"/>
        <s v="6285412000"/>
        <s v="6285415000"/>
        <s v="6285461000"/>
        <s v="6285505000"/>
        <s v="6285506000"/>
        <s v="6285513000"/>
        <s v="6285516000"/>
        <s v="6285518000"/>
        <s v="6285519000"/>
        <s v="6285601000"/>
        <s v="6285608000"/>
        <s v="6285609000"/>
        <s v="6285610000"/>
        <s v="6285611000"/>
        <s v="6285614000"/>
        <s v="6285617000"/>
        <s v="6285662000"/>
      </sharedItems>
    </cacheField>
    <cacheField name="Nazwa" numFmtId="0">
      <sharedItems count="370">
        <s v="Powiat łódzki wschodni"/>
        <s v="Powiat pabianicki"/>
        <s v="Powiat zgierski"/>
        <s v="Powiat brzeziński"/>
        <s v="Powiat m.Łódź"/>
        <s v="Powiat bełchatowski"/>
        <s v="Powiat opoczyński"/>
        <s v="Powiat piotrkowski"/>
        <s v="Powiat radomszczański"/>
        <s v="Powiat tomaszowski"/>
        <s v="Powiat m.Piotrków Trybunalski"/>
        <s v="Powiat łaski"/>
        <s v="Powiat pajęczański"/>
        <s v="Powiat poddębicki"/>
        <s v="Powiat sieradzki"/>
        <s v="Powiat wieluński"/>
        <s v="Powiat wieruszowski"/>
        <s v="Powiat zduńskowolski"/>
        <s v="Powiat kutnowski"/>
        <s v="Powiat łęczycki"/>
        <s v="Powiat łowicki"/>
        <s v="Powiat rawski"/>
        <s v="Powiat skierniewicki"/>
        <s v="Powiat m.Skierniewice"/>
        <s v="Powiat ciechanowski"/>
        <s v="Powiat mławski"/>
        <s v="Powiat płoński"/>
        <s v="Powiat pułtuski"/>
        <s v="Powiat żuromiński"/>
        <s v="Powiat makowski"/>
        <s v="Powiat ostrołęcki"/>
        <s v="Powiat ostrowski"/>
        <s v="Powiat przasnyski"/>
        <s v="Powiat wyszkowski"/>
        <s v="Powiat m.Ostrołęka"/>
        <s v="Powiat białobrzeski"/>
        <s v="Powiat kozienicki"/>
        <s v="Powiat lipski"/>
        <s v="Powiat przysuski"/>
        <s v="Powiat radomski"/>
        <s v="Powiat szydłowiecki"/>
        <s v="Powiat zwoleński"/>
        <s v="Powiat m.Radom"/>
        <s v="Powiat m. st. Warszawa"/>
        <s v="Powiat garwoliński"/>
        <s v="Powiat legionowski"/>
        <s v="Powiat miński"/>
        <s v="Powiat nowodworski"/>
        <s v="Powiat otwocki"/>
        <s v="Powiat wołomiński"/>
        <s v="Powiat grodziski"/>
        <s v="Powiat grójecki"/>
        <s v="Powiat piaseczyński"/>
        <s v="Powiat pruszkowski"/>
        <s v="Powiat sochaczewski"/>
        <s v="Powiat warszawski zachodni"/>
        <s v="Powiat żyrardowski"/>
        <s v="Powiat gostyniński"/>
        <s v="Powiat płocki"/>
        <s v="Powiat sierpecki"/>
        <s v="Powiat m.Płock"/>
        <s v="Powiat łosicki"/>
        <s v="Powiat siedlecki"/>
        <s v="Powiat sokołowski"/>
        <s v="Powiat węgrowski"/>
        <s v="Powiat m.Siedlce"/>
        <s v="Powiat bocheński"/>
        <s v="Powiat krakowski"/>
        <s v="Powiat miechowski"/>
        <s v="Powiat myślenicki"/>
        <s v="Powiat proszowicki"/>
        <s v="Powiat wielicki"/>
        <s v="Powiat m.Kraków"/>
        <s v="Powiat gorlicki"/>
        <s v="Powiat limanowski"/>
        <s v="Powiat nowosądecki"/>
        <s v="Powiat m.Nowy Sącz"/>
        <s v="Powiat chrzanowski"/>
        <s v="Powiat olkuski"/>
        <s v="Powiat oświęcimski"/>
        <s v="Powiat wadowicki"/>
        <s v="Powiat brzeski"/>
        <s v="Powiat dąbrowski"/>
        <s v="Powiat tarnowski"/>
        <s v="Powiat m.Tarnów"/>
        <s v="Powiat nowotarski"/>
        <s v="Powiat suski"/>
        <s v="Powiat tatrzański"/>
        <s v="Powiat bielski"/>
        <s v="Powiat cieszyński"/>
        <s v="Powiat żywiecki"/>
        <s v="Powiat m.Bielsko-Biała"/>
        <s v="Powiat lubliniecki"/>
        <s v="Powiat tarnogórski"/>
        <s v="Powiat m.Bytom"/>
        <s v="Powiat m.Piekary Śląskie"/>
        <s v="Powiat częstochowski"/>
        <s v="Powiat kłobucki"/>
        <s v="Powiat myszkowski"/>
        <s v="Powiat m.Częstochowa"/>
        <s v="Powiat gliwicki"/>
        <s v="Powiat m.Gliwice"/>
        <s v="Powiat m.Zabrze"/>
        <s v="Powiat m.Chorzów"/>
        <s v="Powiat m.Katowice"/>
        <s v="Powiat m.Mysłowice"/>
        <s v="Powiat m.Ruda Śląska"/>
        <s v="Powiat m.Siemianowice Śląskie"/>
        <s v="Powiat m.Świętochłowice"/>
        <s v="Powiat raciborski"/>
        <s v="Powiat rybnicki"/>
        <s v="Powiat wodzisławski"/>
        <s v="Powiat m.Jastrzębie-Zdrój"/>
        <s v="Powiat m.Rybnik"/>
        <s v="Powiat m.Żory"/>
        <s v="Powiat będziński"/>
        <s v="Powiat zawierciański"/>
        <s v="Powiat m.Dąbrowa Górnicza"/>
        <s v="Powiat m.Jaworzno"/>
        <s v="Powiat m.Sosnowiec"/>
        <s v="Powiat mikołowski"/>
        <s v="Powiat pszczyński"/>
        <s v="Powiat bieruńsko-lędziński"/>
        <s v="Powiat m.Tychy"/>
        <s v="Powiat bialski"/>
        <s v="Powiat parczewski"/>
        <s v="Powiat radzyński"/>
        <s v="Powiat włodawski"/>
        <s v="Powiat m.Biała Podlaska"/>
        <s v="Powiat biłgorajski"/>
        <s v="Powiat chełmski"/>
        <s v="Powiat hrubieszowski"/>
        <s v="Powiat krasnostawski"/>
        <s v="Powiat zamojski"/>
        <s v="Powiat m.Chełm"/>
        <s v="Powiat m.Zamość"/>
        <s v="Powiat lubartowski"/>
        <s v="Powiat lubelski"/>
        <s v="Powiat łęczyński"/>
        <s v="Powiat świdnicki"/>
        <s v="Powiat m.Lublin"/>
        <s v="Powiat janowski"/>
        <s v="Powiat kraśnicki"/>
        <s v="Powiat łukowski"/>
        <s v="Powiat opolski"/>
        <s v="Powiat puławski"/>
        <s v="Powiat rycki"/>
        <s v="Powiat bieszczadzki"/>
        <s v="Powiat brzozowski"/>
        <s v="Powiat jasielski"/>
        <s v="Powiat krośnieński"/>
        <s v="Powiat sanocki"/>
        <s v="Powiat leski"/>
        <s v="Powiat m.Krosno"/>
        <s v="Powiat jarosławski"/>
        <s v="Powiat lubaczowski"/>
        <s v="Powiat przemyski"/>
        <s v="Powiat przeworski"/>
        <s v="Powiat m.Przemyśl"/>
        <s v="Powiat kolbuszowski"/>
        <s v="Powiat łańcucki"/>
        <s v="Powiat ropczycko-sędziszowski"/>
        <s v="Powiat rzeszowski"/>
        <s v="Powiat strzyżowski"/>
        <s v="Powiat m.Rzeszów"/>
        <s v="Powiat dębicki"/>
        <s v="Powiat leżajski"/>
        <s v="Powiat mielecki"/>
        <s v="Powiat niżański"/>
        <s v="Powiat stalowowolski"/>
        <s v="Powiat tarnobrzeski"/>
        <s v="Powiat m.Tarnobrzeg"/>
        <s v="Powiat białostocki"/>
        <s v="Powiat sokólski"/>
        <s v="Powiat m.Białystok"/>
        <s v="Powiat hajnowski"/>
        <s v="Powiat kolneński"/>
        <s v="Powiat łomżyński"/>
        <s v="Powiat siemiatycki"/>
        <s v="Powiat wysokomazowiecki"/>
        <s v="Powiat zambrowski"/>
        <s v="Powiat m.Łomża"/>
        <s v="Powiat augustowski"/>
        <s v="Powiat grajewski"/>
        <s v="Powiat moniecki"/>
        <s v="Powiat sejneński"/>
        <s v="Powiat suwalski"/>
        <s v="Powiat m.Suwałki"/>
        <s v="Powiat kielecki"/>
        <s v="Powiat konecki"/>
        <s v="Powiat ostrowiecki"/>
        <s v="Powiat skarżyski"/>
        <s v="Powiat starachowicki"/>
        <s v="Powiat m.Kielce"/>
        <s v="Powiat buski"/>
        <s v="Powiat jędrzejowski"/>
        <s v="Powiat kazimierski"/>
        <s v="Powiat opatowski"/>
        <s v="Powiat pińczowski"/>
        <s v="Powiat sandomierski"/>
        <s v="Powiat staszowski"/>
        <s v="Powiat włoszczowski"/>
        <s v="Powiat gorzowski"/>
        <s v="Powiat międzyrzecki"/>
        <s v="Powiat słubicki"/>
        <s v="Powiat strzelecko-drezdenecki"/>
        <s v="Powiat sulęciński"/>
        <s v="Powiat m.Gorzów Wielkopolski"/>
        <s v="Powiat nowosolski"/>
        <s v="Powiat świebodziński"/>
        <s v="Powiat zielonogórski"/>
        <s v="Powiat żagański"/>
        <s v="Powiat żarski"/>
        <s v="Powiat wschowski"/>
        <s v="Powiat m.Zielona Góra"/>
        <s v="Powiat jarociński"/>
        <s v="Powiat kaliski"/>
        <s v="Powiat kępiński"/>
        <s v="Powiat krotoszyński"/>
        <s v="Powiat ostrzeszowski"/>
        <s v="Powiat pleszewski"/>
        <s v="Powiat m.Kalisz"/>
        <s v="Powiat gnieźnieński"/>
        <s v="Powiat kolski"/>
        <s v="Powiat koniński"/>
        <s v="Powiat słupecki"/>
        <s v="Powiat turecki"/>
        <s v="Powiat wrzesiński"/>
        <s v="Powiat m.Konin"/>
        <s v="Powiat gostyński"/>
        <s v="Powiat kościański"/>
        <s v="Powiat leszczyński"/>
        <s v="Powiat międzychodzki"/>
        <s v="Powiat nowotomyski"/>
        <s v="Powiat rawicki"/>
        <s v="Powiat wolsztyński"/>
        <s v="Powiat m.Leszno"/>
        <s v="Powiat chodzieski"/>
        <s v="Powiat czarnkowsko-trzcianecki"/>
        <s v="Powiat pilski"/>
        <s v="Powiat wągrowiecki"/>
        <s v="Powiat złotowski"/>
        <s v="Powiat obornicki"/>
        <s v="Powiat poznański"/>
        <s v="Powiat szamotulski"/>
        <s v="Powiat średzki"/>
        <s v="Powiat śremski"/>
        <s v="Powiat m.Poznań"/>
        <s v="Powiat białogardzki"/>
        <s v="Powiat kołobrzeski"/>
        <s v="Powiat koszaliński"/>
        <s v="Powiat sławieński"/>
        <s v="Powiat m.Koszalin"/>
        <s v="Powiat choszczeński"/>
        <s v="Powiat drawski"/>
        <s v="Powiat myśliborski"/>
        <s v="Powiat pyrzycki"/>
        <s v="Powiat szczecinecki"/>
        <s v="Powiat świdwiński"/>
        <s v="Powiat wałecki"/>
        <s v="Powiat łobeski"/>
        <s v="Powiat m.Szczecin"/>
        <s v="Powiat goleniowski"/>
        <s v="Powiat gryficki"/>
        <s v="Powiat gryfiński"/>
        <s v="Powiat kamieński"/>
        <s v="Powiat policki"/>
        <s v="Powiat stargardzki"/>
        <s v="Powiat m.Świnoujście"/>
        <s v="Powiat bolesławiecki"/>
        <s v="Powiat jaworski"/>
        <s v="Powiat jeleniogórski"/>
        <s v="Powiat kamiennogórski"/>
        <s v="Powiat lubański"/>
        <s v="Powiat lwówecki"/>
        <s v="Powiat zgorzelecki"/>
        <s v="Powiat złotoryjski"/>
        <s v="Powiat m.Jelenia Góra"/>
        <s v="Powiat głogowski"/>
        <s v="Powiat górowski"/>
        <s v="Powiat legnicki"/>
        <s v="Powiat lubiński"/>
        <s v="Powiat polkowicki"/>
        <s v="Powiat m.Legnica"/>
        <s v="Powiat dzierżoniowski"/>
        <s v="Powiat kłodzki"/>
        <s v="Powiat wałbrzyski"/>
        <s v="Powiat ząbkowicki"/>
        <s v="Powiat m.Wałbrzych od 2013"/>
        <s v="Powiat milicki"/>
        <s v="Powiat oleśnicki"/>
        <s v="Powiat oławski"/>
        <s v="Powiat strzeliński"/>
        <s v="Powiat trzebnicki"/>
        <s v="Powiat wołowski"/>
        <s v="Powiat wrocławski"/>
        <s v="Powiat m.Wrocław"/>
        <s v="Powiat głubczycki"/>
        <s v="Powiat namysłowski"/>
        <s v="Powiat nyski"/>
        <s v="Powiat prudnicki"/>
        <s v="Powiat kędzierzyńsko-kozielski"/>
        <s v="Powiat kluczborski"/>
        <s v="Powiat krapkowicki"/>
        <s v="Powiat oleski"/>
        <s v="Powiat strzelecki"/>
        <s v="Powiat m.Opole"/>
        <s v="Powiat bydgoski"/>
        <s v="Powiat toruński"/>
        <s v="Powiat m.Bydgoszcz"/>
        <s v="Powiat m.Toruń"/>
        <s v="Powiat brodnicki"/>
        <s v="Powiat chełmiński"/>
        <s v="Powiat golubsko-dobrzyński"/>
        <s v="Powiat grudziądzki"/>
        <s v="Powiat rypiński"/>
        <s v="Powiat wąbrzeski"/>
        <s v="Powiat m.Grudziądz"/>
        <s v="Powiat aleksandrowski"/>
        <s v="Powiat lipnowski"/>
        <s v="Powiat radziejowski"/>
        <s v="Powiat włocławski"/>
        <s v="Powiat m.Włocławek"/>
        <s v="Powiat inowrocławski"/>
        <s v="Powiat mogileński"/>
        <s v="Powiat nakielski"/>
        <s v="Powiat żniński"/>
        <s v="Powiat sępoleński"/>
        <s v="Powiat świecki"/>
        <s v="Powiat tucholski"/>
        <s v="Powiat gdański"/>
        <s v="Powiat kartuski"/>
        <s v="Powiat pucki"/>
        <s v="Powiat wejherowski"/>
        <s v="Powiat bytowski"/>
        <s v="Powiat lęborski"/>
        <s v="Powiat słupski"/>
        <s v="Powiat m.Słupsk"/>
        <s v="Powiat kwidzyński"/>
        <s v="Powiat malborski"/>
        <s v="Powiat starogardzki"/>
        <s v="Powiat tczewski"/>
        <s v="Powiat sztumski"/>
        <s v="Powiat m.Gdańsk"/>
        <s v="Powiat m.Gdynia"/>
        <s v="Powiat m.Sopot"/>
        <s v="Powiat chojnicki"/>
        <s v="Powiat człuchowski"/>
        <s v="Powiat kościerski"/>
        <s v="Powiat braniewski"/>
        <s v="Powiat działdowski"/>
        <s v="Powiat elbląski"/>
        <s v="Powiat iławski"/>
        <s v="Powiat nowomiejski"/>
        <s v="Powiat ostródzki"/>
        <s v="Powiat m.Elbląg"/>
        <s v="Powiat ełcki"/>
        <s v="Powiat giżycki"/>
        <s v="Powiat olecki"/>
        <s v="Powiat piski"/>
        <s v="Powiat gołdapski"/>
        <s v="Powiat węgorzewski"/>
        <s v="Powiat bartoszycki"/>
        <s v="Powiat kętrzyński"/>
        <s v="Powiat lidzbarski"/>
        <s v="Powiat mrągowski"/>
        <s v="Powiat nidzicki"/>
        <s v="Powiat olsztyński"/>
        <s v="Powiat szczycieński"/>
        <s v="Powiat m.Olsztyn"/>
      </sharedItems>
    </cacheField>
    <cacheField name="Rodzaje pojazdów" numFmtId="0">
      <sharedItems count="1">
        <s v="autobusy ogółem"/>
      </sharedItems>
    </cacheField>
    <cacheField name="Rok" numFmtId="0">
      <sharedItems count="1">
        <s v="2014"/>
      </sharedItems>
    </cacheField>
    <cacheField name="Wartosc" numFmtId="1">
      <sharedItems containsSemiMixedTypes="0" containsString="0" containsNumber="1" containsInteger="1" minValue="25" maxValue="52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x v="0"/>
    <x v="0"/>
    <x v="0"/>
    <x v="0"/>
    <n v="257"/>
  </r>
  <r>
    <x v="1"/>
    <x v="1"/>
    <x v="0"/>
    <x v="0"/>
    <n v="152"/>
  </r>
  <r>
    <x v="2"/>
    <x v="2"/>
    <x v="0"/>
    <x v="0"/>
    <n v="337"/>
  </r>
  <r>
    <x v="3"/>
    <x v="3"/>
    <x v="0"/>
    <x v="0"/>
    <n v="79"/>
  </r>
  <r>
    <x v="4"/>
    <x v="4"/>
    <x v="0"/>
    <x v="0"/>
    <n v="1363"/>
  </r>
  <r>
    <x v="5"/>
    <x v="5"/>
    <x v="0"/>
    <x v="0"/>
    <n v="494"/>
  </r>
  <r>
    <x v="6"/>
    <x v="6"/>
    <x v="0"/>
    <x v="0"/>
    <n v="179"/>
  </r>
  <r>
    <x v="7"/>
    <x v="7"/>
    <x v="0"/>
    <x v="0"/>
    <n v="276"/>
  </r>
  <r>
    <x v="8"/>
    <x v="8"/>
    <x v="0"/>
    <x v="0"/>
    <n v="252"/>
  </r>
  <r>
    <x v="9"/>
    <x v="9"/>
    <x v="0"/>
    <x v="0"/>
    <n v="209"/>
  </r>
  <r>
    <x v="10"/>
    <x v="10"/>
    <x v="0"/>
    <x v="0"/>
    <n v="459"/>
  </r>
  <r>
    <x v="11"/>
    <x v="11"/>
    <x v="0"/>
    <x v="0"/>
    <n v="120"/>
  </r>
  <r>
    <x v="12"/>
    <x v="12"/>
    <x v="0"/>
    <x v="0"/>
    <n v="124"/>
  </r>
  <r>
    <x v="13"/>
    <x v="13"/>
    <x v="0"/>
    <x v="0"/>
    <n v="145"/>
  </r>
  <r>
    <x v="14"/>
    <x v="14"/>
    <x v="0"/>
    <x v="0"/>
    <n v="278"/>
  </r>
  <r>
    <x v="15"/>
    <x v="15"/>
    <x v="0"/>
    <x v="0"/>
    <n v="290"/>
  </r>
  <r>
    <x v="16"/>
    <x v="16"/>
    <x v="0"/>
    <x v="0"/>
    <n v="45"/>
  </r>
  <r>
    <x v="17"/>
    <x v="17"/>
    <x v="0"/>
    <x v="0"/>
    <n v="221"/>
  </r>
  <r>
    <x v="18"/>
    <x v="18"/>
    <x v="0"/>
    <x v="0"/>
    <n v="241"/>
  </r>
  <r>
    <x v="19"/>
    <x v="19"/>
    <x v="0"/>
    <x v="0"/>
    <n v="168"/>
  </r>
  <r>
    <x v="20"/>
    <x v="20"/>
    <x v="0"/>
    <x v="0"/>
    <n v="274"/>
  </r>
  <r>
    <x v="21"/>
    <x v="21"/>
    <x v="0"/>
    <x v="0"/>
    <n v="135"/>
  </r>
  <r>
    <x v="22"/>
    <x v="22"/>
    <x v="0"/>
    <x v="0"/>
    <n v="25"/>
  </r>
  <r>
    <x v="23"/>
    <x v="23"/>
    <x v="0"/>
    <x v="0"/>
    <n v="96"/>
  </r>
  <r>
    <x v="24"/>
    <x v="24"/>
    <x v="0"/>
    <x v="0"/>
    <n v="287"/>
  </r>
  <r>
    <x v="25"/>
    <x v="25"/>
    <x v="0"/>
    <x v="0"/>
    <n v="197"/>
  </r>
  <r>
    <x v="26"/>
    <x v="26"/>
    <x v="0"/>
    <x v="0"/>
    <n v="233"/>
  </r>
  <r>
    <x v="27"/>
    <x v="27"/>
    <x v="0"/>
    <x v="0"/>
    <n v="181"/>
  </r>
  <r>
    <x v="28"/>
    <x v="28"/>
    <x v="0"/>
    <x v="0"/>
    <n v="77"/>
  </r>
  <r>
    <x v="29"/>
    <x v="29"/>
    <x v="0"/>
    <x v="0"/>
    <n v="64"/>
  </r>
  <r>
    <x v="30"/>
    <x v="30"/>
    <x v="0"/>
    <x v="0"/>
    <n v="166"/>
  </r>
  <r>
    <x v="31"/>
    <x v="31"/>
    <x v="0"/>
    <x v="0"/>
    <n v="91"/>
  </r>
  <r>
    <x v="32"/>
    <x v="32"/>
    <x v="0"/>
    <x v="0"/>
    <n v="190"/>
  </r>
  <r>
    <x v="33"/>
    <x v="33"/>
    <x v="0"/>
    <x v="0"/>
    <n v="343"/>
  </r>
  <r>
    <x v="34"/>
    <x v="34"/>
    <x v="0"/>
    <x v="0"/>
    <n v="251"/>
  </r>
  <r>
    <x v="35"/>
    <x v="35"/>
    <x v="0"/>
    <x v="0"/>
    <n v="106"/>
  </r>
  <r>
    <x v="36"/>
    <x v="36"/>
    <x v="0"/>
    <x v="0"/>
    <n v="255"/>
  </r>
  <r>
    <x v="37"/>
    <x v="37"/>
    <x v="0"/>
    <x v="0"/>
    <n v="57"/>
  </r>
  <r>
    <x v="38"/>
    <x v="38"/>
    <x v="0"/>
    <x v="0"/>
    <n v="113"/>
  </r>
  <r>
    <x v="39"/>
    <x v="39"/>
    <x v="0"/>
    <x v="0"/>
    <n v="368"/>
  </r>
  <r>
    <x v="40"/>
    <x v="40"/>
    <x v="0"/>
    <x v="0"/>
    <n v="89"/>
  </r>
  <r>
    <x v="41"/>
    <x v="41"/>
    <x v="0"/>
    <x v="0"/>
    <n v="68"/>
  </r>
  <r>
    <x v="42"/>
    <x v="42"/>
    <x v="0"/>
    <x v="0"/>
    <n v="645"/>
  </r>
  <r>
    <x v="43"/>
    <x v="43"/>
    <x v="0"/>
    <x v="0"/>
    <n v="5257"/>
  </r>
  <r>
    <x v="44"/>
    <x v="44"/>
    <x v="0"/>
    <x v="0"/>
    <n v="369"/>
  </r>
  <r>
    <x v="45"/>
    <x v="45"/>
    <x v="0"/>
    <x v="0"/>
    <n v="320"/>
  </r>
  <r>
    <x v="46"/>
    <x v="46"/>
    <x v="0"/>
    <x v="0"/>
    <n v="620"/>
  </r>
  <r>
    <x v="47"/>
    <x v="47"/>
    <x v="0"/>
    <x v="0"/>
    <n v="378"/>
  </r>
  <r>
    <x v="48"/>
    <x v="48"/>
    <x v="0"/>
    <x v="0"/>
    <n v="519"/>
  </r>
  <r>
    <x v="49"/>
    <x v="49"/>
    <x v="0"/>
    <x v="0"/>
    <n v="519"/>
  </r>
  <r>
    <x v="50"/>
    <x v="50"/>
    <x v="0"/>
    <x v="0"/>
    <n v="455"/>
  </r>
  <r>
    <x v="51"/>
    <x v="51"/>
    <x v="0"/>
    <x v="0"/>
    <n v="363"/>
  </r>
  <r>
    <x v="52"/>
    <x v="52"/>
    <x v="0"/>
    <x v="0"/>
    <n v="329"/>
  </r>
  <r>
    <x v="53"/>
    <x v="53"/>
    <x v="0"/>
    <x v="0"/>
    <n v="328"/>
  </r>
  <r>
    <x v="54"/>
    <x v="54"/>
    <x v="0"/>
    <x v="0"/>
    <n v="176"/>
  </r>
  <r>
    <x v="55"/>
    <x v="55"/>
    <x v="0"/>
    <x v="0"/>
    <n v="441"/>
  </r>
  <r>
    <x v="56"/>
    <x v="56"/>
    <x v="0"/>
    <x v="0"/>
    <n v="168"/>
  </r>
  <r>
    <x v="57"/>
    <x v="57"/>
    <x v="0"/>
    <x v="0"/>
    <n v="90"/>
  </r>
  <r>
    <x v="58"/>
    <x v="58"/>
    <x v="0"/>
    <x v="0"/>
    <n v="222"/>
  </r>
  <r>
    <x v="59"/>
    <x v="59"/>
    <x v="0"/>
    <x v="0"/>
    <n v="225"/>
  </r>
  <r>
    <x v="60"/>
    <x v="60"/>
    <x v="0"/>
    <x v="0"/>
    <n v="676"/>
  </r>
  <r>
    <x v="61"/>
    <x v="61"/>
    <x v="0"/>
    <x v="0"/>
    <n v="98"/>
  </r>
  <r>
    <x v="62"/>
    <x v="62"/>
    <x v="0"/>
    <x v="0"/>
    <n v="85"/>
  </r>
  <r>
    <x v="63"/>
    <x v="63"/>
    <x v="0"/>
    <x v="0"/>
    <n v="174"/>
  </r>
  <r>
    <x v="64"/>
    <x v="64"/>
    <x v="0"/>
    <x v="0"/>
    <n v="156"/>
  </r>
  <r>
    <x v="65"/>
    <x v="65"/>
    <x v="0"/>
    <x v="0"/>
    <n v="236"/>
  </r>
  <r>
    <x v="66"/>
    <x v="66"/>
    <x v="0"/>
    <x v="0"/>
    <n v="289"/>
  </r>
  <r>
    <x v="67"/>
    <x v="67"/>
    <x v="0"/>
    <x v="0"/>
    <n v="1131"/>
  </r>
  <r>
    <x v="68"/>
    <x v="68"/>
    <x v="0"/>
    <x v="0"/>
    <n v="195"/>
  </r>
  <r>
    <x v="69"/>
    <x v="69"/>
    <x v="0"/>
    <x v="0"/>
    <n v="631"/>
  </r>
  <r>
    <x v="70"/>
    <x v="70"/>
    <x v="0"/>
    <x v="0"/>
    <n v="216"/>
  </r>
  <r>
    <x v="71"/>
    <x v="71"/>
    <x v="0"/>
    <x v="0"/>
    <n v="644"/>
  </r>
  <r>
    <x v="72"/>
    <x v="72"/>
    <x v="0"/>
    <x v="0"/>
    <n v="2458"/>
  </r>
  <r>
    <x v="73"/>
    <x v="73"/>
    <x v="0"/>
    <x v="0"/>
    <n v="250"/>
  </r>
  <r>
    <x v="74"/>
    <x v="74"/>
    <x v="0"/>
    <x v="0"/>
    <n v="516"/>
  </r>
  <r>
    <x v="75"/>
    <x v="75"/>
    <x v="0"/>
    <x v="0"/>
    <n v="384"/>
  </r>
  <r>
    <x v="76"/>
    <x v="76"/>
    <x v="0"/>
    <x v="0"/>
    <n v="334"/>
  </r>
  <r>
    <x v="77"/>
    <x v="77"/>
    <x v="0"/>
    <x v="0"/>
    <n v="374"/>
  </r>
  <r>
    <x v="78"/>
    <x v="78"/>
    <x v="0"/>
    <x v="0"/>
    <n v="452"/>
  </r>
  <r>
    <x v="79"/>
    <x v="79"/>
    <x v="0"/>
    <x v="0"/>
    <n v="472"/>
  </r>
  <r>
    <x v="80"/>
    <x v="80"/>
    <x v="0"/>
    <x v="0"/>
    <n v="496"/>
  </r>
  <r>
    <x v="81"/>
    <x v="81"/>
    <x v="0"/>
    <x v="0"/>
    <n v="210"/>
  </r>
  <r>
    <x v="82"/>
    <x v="82"/>
    <x v="0"/>
    <x v="0"/>
    <n v="160"/>
  </r>
  <r>
    <x v="83"/>
    <x v="83"/>
    <x v="0"/>
    <x v="0"/>
    <n v="584"/>
  </r>
  <r>
    <x v="84"/>
    <x v="84"/>
    <x v="0"/>
    <x v="0"/>
    <n v="291"/>
  </r>
  <r>
    <x v="85"/>
    <x v="85"/>
    <x v="0"/>
    <x v="0"/>
    <n v="588"/>
  </r>
  <r>
    <x v="86"/>
    <x v="86"/>
    <x v="0"/>
    <x v="0"/>
    <n v="170"/>
  </r>
  <r>
    <x v="87"/>
    <x v="87"/>
    <x v="0"/>
    <x v="0"/>
    <n v="444"/>
  </r>
  <r>
    <x v="88"/>
    <x v="88"/>
    <x v="0"/>
    <x v="0"/>
    <n v="290"/>
  </r>
  <r>
    <x v="89"/>
    <x v="89"/>
    <x v="0"/>
    <x v="0"/>
    <n v="372"/>
  </r>
  <r>
    <x v="90"/>
    <x v="90"/>
    <x v="0"/>
    <x v="0"/>
    <n v="455"/>
  </r>
  <r>
    <x v="91"/>
    <x v="91"/>
    <x v="0"/>
    <x v="0"/>
    <n v="332"/>
  </r>
  <r>
    <x v="92"/>
    <x v="92"/>
    <x v="0"/>
    <x v="0"/>
    <n v="149"/>
  </r>
  <r>
    <x v="93"/>
    <x v="93"/>
    <x v="0"/>
    <x v="0"/>
    <n v="242"/>
  </r>
  <r>
    <x v="94"/>
    <x v="94"/>
    <x v="0"/>
    <x v="0"/>
    <n v="236"/>
  </r>
  <r>
    <x v="95"/>
    <x v="95"/>
    <x v="0"/>
    <x v="0"/>
    <n v="121"/>
  </r>
  <r>
    <x v="96"/>
    <x v="96"/>
    <x v="0"/>
    <x v="0"/>
    <n v="254"/>
  </r>
  <r>
    <x v="97"/>
    <x v="97"/>
    <x v="0"/>
    <x v="0"/>
    <n v="180"/>
  </r>
  <r>
    <x v="98"/>
    <x v="98"/>
    <x v="0"/>
    <x v="0"/>
    <n v="179"/>
  </r>
  <r>
    <x v="99"/>
    <x v="99"/>
    <x v="0"/>
    <x v="0"/>
    <n v="504"/>
  </r>
  <r>
    <x v="100"/>
    <x v="100"/>
    <x v="0"/>
    <x v="0"/>
    <n v="134"/>
  </r>
  <r>
    <x v="101"/>
    <x v="101"/>
    <x v="0"/>
    <x v="0"/>
    <n v="602"/>
  </r>
  <r>
    <x v="102"/>
    <x v="102"/>
    <x v="0"/>
    <x v="0"/>
    <n v="184"/>
  </r>
  <r>
    <x v="103"/>
    <x v="103"/>
    <x v="0"/>
    <x v="0"/>
    <n v="108"/>
  </r>
  <r>
    <x v="104"/>
    <x v="104"/>
    <x v="0"/>
    <x v="0"/>
    <n v="1649"/>
  </r>
  <r>
    <x v="105"/>
    <x v="105"/>
    <x v="0"/>
    <x v="0"/>
    <n v="224"/>
  </r>
  <r>
    <x v="106"/>
    <x v="106"/>
    <x v="0"/>
    <x v="0"/>
    <n v="243"/>
  </r>
  <r>
    <x v="107"/>
    <x v="107"/>
    <x v="0"/>
    <x v="0"/>
    <n v="50"/>
  </r>
  <r>
    <x v="108"/>
    <x v="108"/>
    <x v="0"/>
    <x v="0"/>
    <n v="41"/>
  </r>
  <r>
    <x v="109"/>
    <x v="109"/>
    <x v="0"/>
    <x v="0"/>
    <n v="266"/>
  </r>
  <r>
    <x v="110"/>
    <x v="110"/>
    <x v="0"/>
    <x v="0"/>
    <n v="100"/>
  </r>
  <r>
    <x v="111"/>
    <x v="111"/>
    <x v="0"/>
    <x v="0"/>
    <n v="139"/>
  </r>
  <r>
    <x v="112"/>
    <x v="112"/>
    <x v="0"/>
    <x v="0"/>
    <n v="225"/>
  </r>
  <r>
    <x v="113"/>
    <x v="113"/>
    <x v="0"/>
    <x v="0"/>
    <n v="316"/>
  </r>
  <r>
    <x v="114"/>
    <x v="114"/>
    <x v="0"/>
    <x v="0"/>
    <n v="327"/>
  </r>
  <r>
    <x v="115"/>
    <x v="115"/>
    <x v="0"/>
    <x v="0"/>
    <n v="293"/>
  </r>
  <r>
    <x v="116"/>
    <x v="116"/>
    <x v="0"/>
    <x v="0"/>
    <n v="227"/>
  </r>
  <r>
    <x v="117"/>
    <x v="117"/>
    <x v="0"/>
    <x v="0"/>
    <n v="245"/>
  </r>
  <r>
    <x v="118"/>
    <x v="118"/>
    <x v="0"/>
    <x v="0"/>
    <n v="451"/>
  </r>
  <r>
    <x v="119"/>
    <x v="119"/>
    <x v="0"/>
    <x v="0"/>
    <n v="660"/>
  </r>
  <r>
    <x v="120"/>
    <x v="120"/>
    <x v="0"/>
    <x v="0"/>
    <n v="152"/>
  </r>
  <r>
    <x v="121"/>
    <x v="121"/>
    <x v="0"/>
    <x v="0"/>
    <n v="252"/>
  </r>
  <r>
    <x v="122"/>
    <x v="122"/>
    <x v="0"/>
    <x v="0"/>
    <n v="90"/>
  </r>
  <r>
    <x v="123"/>
    <x v="123"/>
    <x v="0"/>
    <x v="0"/>
    <n v="369"/>
  </r>
  <r>
    <x v="124"/>
    <x v="124"/>
    <x v="0"/>
    <x v="0"/>
    <n v="184"/>
  </r>
  <r>
    <x v="125"/>
    <x v="125"/>
    <x v="0"/>
    <x v="0"/>
    <n v="46"/>
  </r>
  <r>
    <x v="126"/>
    <x v="126"/>
    <x v="0"/>
    <x v="0"/>
    <n v="157"/>
  </r>
  <r>
    <x v="127"/>
    <x v="127"/>
    <x v="0"/>
    <x v="0"/>
    <n v="92"/>
  </r>
  <r>
    <x v="128"/>
    <x v="128"/>
    <x v="0"/>
    <x v="0"/>
    <n v="157"/>
  </r>
  <r>
    <x v="129"/>
    <x v="129"/>
    <x v="0"/>
    <x v="0"/>
    <n v="170"/>
  </r>
  <r>
    <x v="130"/>
    <x v="130"/>
    <x v="0"/>
    <x v="0"/>
    <n v="174"/>
  </r>
  <r>
    <x v="131"/>
    <x v="131"/>
    <x v="0"/>
    <x v="0"/>
    <n v="192"/>
  </r>
  <r>
    <x v="132"/>
    <x v="132"/>
    <x v="0"/>
    <x v="0"/>
    <n v="147"/>
  </r>
  <r>
    <x v="133"/>
    <x v="9"/>
    <x v="0"/>
    <x v="0"/>
    <n v="326"/>
  </r>
  <r>
    <x v="134"/>
    <x v="133"/>
    <x v="0"/>
    <x v="0"/>
    <n v="202"/>
  </r>
  <r>
    <x v="135"/>
    <x v="134"/>
    <x v="0"/>
    <x v="0"/>
    <n v="316"/>
  </r>
  <r>
    <x v="136"/>
    <x v="135"/>
    <x v="0"/>
    <x v="0"/>
    <n v="338"/>
  </r>
  <r>
    <x v="137"/>
    <x v="136"/>
    <x v="0"/>
    <x v="0"/>
    <n v="377"/>
  </r>
  <r>
    <x v="138"/>
    <x v="137"/>
    <x v="0"/>
    <x v="0"/>
    <n v="408"/>
  </r>
  <r>
    <x v="139"/>
    <x v="138"/>
    <x v="0"/>
    <x v="0"/>
    <n v="164"/>
  </r>
  <r>
    <x v="140"/>
    <x v="139"/>
    <x v="0"/>
    <x v="0"/>
    <n v="313"/>
  </r>
  <r>
    <x v="141"/>
    <x v="140"/>
    <x v="0"/>
    <x v="0"/>
    <n v="1352"/>
  </r>
  <r>
    <x v="142"/>
    <x v="141"/>
    <x v="0"/>
    <x v="0"/>
    <n v="102"/>
  </r>
  <r>
    <x v="143"/>
    <x v="142"/>
    <x v="0"/>
    <x v="0"/>
    <n v="445"/>
  </r>
  <r>
    <x v="144"/>
    <x v="143"/>
    <x v="0"/>
    <x v="0"/>
    <n v="199"/>
  </r>
  <r>
    <x v="145"/>
    <x v="144"/>
    <x v="0"/>
    <x v="0"/>
    <n v="336"/>
  </r>
  <r>
    <x v="146"/>
    <x v="145"/>
    <x v="0"/>
    <x v="0"/>
    <n v="373"/>
  </r>
  <r>
    <x v="147"/>
    <x v="146"/>
    <x v="0"/>
    <x v="0"/>
    <n v="112"/>
  </r>
  <r>
    <x v="148"/>
    <x v="147"/>
    <x v="0"/>
    <x v="0"/>
    <n v="55"/>
  </r>
  <r>
    <x v="149"/>
    <x v="148"/>
    <x v="0"/>
    <x v="0"/>
    <n v="97"/>
  </r>
  <r>
    <x v="150"/>
    <x v="149"/>
    <x v="0"/>
    <x v="0"/>
    <n v="240"/>
  </r>
  <r>
    <x v="151"/>
    <x v="150"/>
    <x v="0"/>
    <x v="0"/>
    <n v="325"/>
  </r>
  <r>
    <x v="152"/>
    <x v="151"/>
    <x v="0"/>
    <x v="0"/>
    <n v="438"/>
  </r>
  <r>
    <x v="153"/>
    <x v="152"/>
    <x v="0"/>
    <x v="0"/>
    <n v="119"/>
  </r>
  <r>
    <x v="154"/>
    <x v="153"/>
    <x v="0"/>
    <x v="0"/>
    <n v="250"/>
  </r>
  <r>
    <x v="155"/>
    <x v="154"/>
    <x v="0"/>
    <x v="0"/>
    <n v="279"/>
  </r>
  <r>
    <x v="156"/>
    <x v="155"/>
    <x v="0"/>
    <x v="0"/>
    <n v="69"/>
  </r>
  <r>
    <x v="157"/>
    <x v="156"/>
    <x v="0"/>
    <x v="0"/>
    <n v="264"/>
  </r>
  <r>
    <x v="158"/>
    <x v="157"/>
    <x v="0"/>
    <x v="0"/>
    <n v="83"/>
  </r>
  <r>
    <x v="159"/>
    <x v="158"/>
    <x v="0"/>
    <x v="0"/>
    <n v="231"/>
  </r>
  <r>
    <x v="160"/>
    <x v="159"/>
    <x v="0"/>
    <x v="0"/>
    <n v="155"/>
  </r>
  <r>
    <x v="161"/>
    <x v="160"/>
    <x v="0"/>
    <x v="0"/>
    <n v="175"/>
  </r>
  <r>
    <x v="162"/>
    <x v="161"/>
    <x v="0"/>
    <x v="0"/>
    <n v="146"/>
  </r>
  <r>
    <x v="163"/>
    <x v="162"/>
    <x v="0"/>
    <x v="0"/>
    <n v="420"/>
  </r>
  <r>
    <x v="164"/>
    <x v="163"/>
    <x v="0"/>
    <x v="0"/>
    <n v="171"/>
  </r>
  <r>
    <x v="165"/>
    <x v="164"/>
    <x v="0"/>
    <x v="0"/>
    <n v="557"/>
  </r>
  <r>
    <x v="166"/>
    <x v="165"/>
    <x v="0"/>
    <x v="0"/>
    <n v="298"/>
  </r>
  <r>
    <x v="167"/>
    <x v="166"/>
    <x v="0"/>
    <x v="0"/>
    <n v="172"/>
  </r>
  <r>
    <x v="168"/>
    <x v="167"/>
    <x v="0"/>
    <x v="0"/>
    <n v="329"/>
  </r>
  <r>
    <x v="169"/>
    <x v="168"/>
    <x v="0"/>
    <x v="0"/>
    <n v="78"/>
  </r>
  <r>
    <x v="170"/>
    <x v="169"/>
    <x v="0"/>
    <x v="0"/>
    <n v="198"/>
  </r>
  <r>
    <x v="171"/>
    <x v="170"/>
    <x v="0"/>
    <x v="0"/>
    <n v="87"/>
  </r>
  <r>
    <x v="172"/>
    <x v="171"/>
    <x v="0"/>
    <x v="0"/>
    <n v="191"/>
  </r>
  <r>
    <x v="173"/>
    <x v="172"/>
    <x v="0"/>
    <x v="0"/>
    <n v="150"/>
  </r>
  <r>
    <x v="174"/>
    <x v="173"/>
    <x v="0"/>
    <x v="0"/>
    <n v="60"/>
  </r>
  <r>
    <x v="175"/>
    <x v="174"/>
    <x v="0"/>
    <x v="0"/>
    <n v="857"/>
  </r>
  <r>
    <x v="176"/>
    <x v="88"/>
    <x v="0"/>
    <x v="0"/>
    <n v="122"/>
  </r>
  <r>
    <x v="177"/>
    <x v="175"/>
    <x v="0"/>
    <x v="0"/>
    <n v="61"/>
  </r>
  <r>
    <x v="178"/>
    <x v="176"/>
    <x v="0"/>
    <x v="0"/>
    <n v="56"/>
  </r>
  <r>
    <x v="179"/>
    <x v="177"/>
    <x v="0"/>
    <x v="0"/>
    <n v="71"/>
  </r>
  <r>
    <x v="180"/>
    <x v="178"/>
    <x v="0"/>
    <x v="0"/>
    <n v="136"/>
  </r>
  <r>
    <x v="181"/>
    <x v="179"/>
    <x v="0"/>
    <x v="0"/>
    <n v="83"/>
  </r>
  <r>
    <x v="182"/>
    <x v="180"/>
    <x v="0"/>
    <x v="0"/>
    <n v="109"/>
  </r>
  <r>
    <x v="183"/>
    <x v="181"/>
    <x v="0"/>
    <x v="0"/>
    <n v="187"/>
  </r>
  <r>
    <x v="184"/>
    <x v="182"/>
    <x v="0"/>
    <x v="0"/>
    <n v="113"/>
  </r>
  <r>
    <x v="185"/>
    <x v="183"/>
    <x v="0"/>
    <x v="0"/>
    <n v="86"/>
  </r>
  <r>
    <x v="186"/>
    <x v="184"/>
    <x v="0"/>
    <x v="0"/>
    <n v="49"/>
  </r>
  <r>
    <x v="187"/>
    <x v="185"/>
    <x v="0"/>
    <x v="0"/>
    <n v="32"/>
  </r>
  <r>
    <x v="188"/>
    <x v="186"/>
    <x v="0"/>
    <x v="0"/>
    <n v="52"/>
  </r>
  <r>
    <x v="189"/>
    <x v="187"/>
    <x v="0"/>
    <x v="0"/>
    <n v="219"/>
  </r>
  <r>
    <x v="190"/>
    <x v="188"/>
    <x v="0"/>
    <x v="0"/>
    <n v="890"/>
  </r>
  <r>
    <x v="191"/>
    <x v="189"/>
    <x v="0"/>
    <x v="0"/>
    <n v="229"/>
  </r>
  <r>
    <x v="192"/>
    <x v="190"/>
    <x v="0"/>
    <x v="0"/>
    <n v="267"/>
  </r>
  <r>
    <x v="193"/>
    <x v="191"/>
    <x v="0"/>
    <x v="0"/>
    <n v="380"/>
  </r>
  <r>
    <x v="194"/>
    <x v="192"/>
    <x v="0"/>
    <x v="0"/>
    <n v="307"/>
  </r>
  <r>
    <x v="195"/>
    <x v="193"/>
    <x v="0"/>
    <x v="0"/>
    <n v="576"/>
  </r>
  <r>
    <x v="196"/>
    <x v="194"/>
    <x v="0"/>
    <x v="0"/>
    <n v="305"/>
  </r>
  <r>
    <x v="197"/>
    <x v="195"/>
    <x v="0"/>
    <x v="0"/>
    <n v="233"/>
  </r>
  <r>
    <x v="198"/>
    <x v="196"/>
    <x v="0"/>
    <x v="0"/>
    <n v="240"/>
  </r>
  <r>
    <x v="199"/>
    <x v="197"/>
    <x v="0"/>
    <x v="0"/>
    <n v="74"/>
  </r>
  <r>
    <x v="200"/>
    <x v="198"/>
    <x v="0"/>
    <x v="0"/>
    <n v="174"/>
  </r>
  <r>
    <x v="201"/>
    <x v="199"/>
    <x v="0"/>
    <x v="0"/>
    <n v="280"/>
  </r>
  <r>
    <x v="202"/>
    <x v="200"/>
    <x v="0"/>
    <x v="0"/>
    <n v="282"/>
  </r>
  <r>
    <x v="203"/>
    <x v="201"/>
    <x v="0"/>
    <x v="0"/>
    <n v="168"/>
  </r>
  <r>
    <x v="204"/>
    <x v="202"/>
    <x v="0"/>
    <x v="0"/>
    <n v="124"/>
  </r>
  <r>
    <x v="205"/>
    <x v="203"/>
    <x v="0"/>
    <x v="0"/>
    <n v="116"/>
  </r>
  <r>
    <x v="206"/>
    <x v="204"/>
    <x v="0"/>
    <x v="0"/>
    <n v="116"/>
  </r>
  <r>
    <x v="207"/>
    <x v="205"/>
    <x v="0"/>
    <x v="0"/>
    <n v="160"/>
  </r>
  <r>
    <x v="208"/>
    <x v="206"/>
    <x v="0"/>
    <x v="0"/>
    <n v="79"/>
  </r>
  <r>
    <x v="209"/>
    <x v="207"/>
    <x v="0"/>
    <x v="0"/>
    <n v="389"/>
  </r>
  <r>
    <x v="210"/>
    <x v="150"/>
    <x v="0"/>
    <x v="0"/>
    <n v="76"/>
  </r>
  <r>
    <x v="211"/>
    <x v="208"/>
    <x v="0"/>
    <x v="0"/>
    <n v="253"/>
  </r>
  <r>
    <x v="212"/>
    <x v="209"/>
    <x v="0"/>
    <x v="0"/>
    <n v="90"/>
  </r>
  <r>
    <x v="213"/>
    <x v="210"/>
    <x v="0"/>
    <x v="0"/>
    <n v="124"/>
  </r>
  <r>
    <x v="214"/>
    <x v="211"/>
    <x v="0"/>
    <x v="0"/>
    <n v="181"/>
  </r>
  <r>
    <x v="215"/>
    <x v="212"/>
    <x v="0"/>
    <x v="0"/>
    <n v="202"/>
  </r>
  <r>
    <x v="216"/>
    <x v="213"/>
    <x v="0"/>
    <x v="0"/>
    <n v="67"/>
  </r>
  <r>
    <x v="217"/>
    <x v="214"/>
    <x v="0"/>
    <x v="0"/>
    <n v="464"/>
  </r>
  <r>
    <x v="218"/>
    <x v="215"/>
    <x v="0"/>
    <x v="0"/>
    <n v="101"/>
  </r>
  <r>
    <x v="219"/>
    <x v="216"/>
    <x v="0"/>
    <x v="0"/>
    <n v="199"/>
  </r>
  <r>
    <x v="220"/>
    <x v="217"/>
    <x v="0"/>
    <x v="0"/>
    <n v="55"/>
  </r>
  <r>
    <x v="221"/>
    <x v="218"/>
    <x v="0"/>
    <x v="0"/>
    <n v="153"/>
  </r>
  <r>
    <x v="222"/>
    <x v="31"/>
    <x v="0"/>
    <x v="0"/>
    <n v="292"/>
  </r>
  <r>
    <x v="223"/>
    <x v="219"/>
    <x v="0"/>
    <x v="0"/>
    <n v="72"/>
  </r>
  <r>
    <x v="224"/>
    <x v="220"/>
    <x v="0"/>
    <x v="0"/>
    <n v="105"/>
  </r>
  <r>
    <x v="225"/>
    <x v="221"/>
    <x v="0"/>
    <x v="0"/>
    <n v="371"/>
  </r>
  <r>
    <x v="226"/>
    <x v="222"/>
    <x v="0"/>
    <x v="0"/>
    <n v="382"/>
  </r>
  <r>
    <x v="227"/>
    <x v="223"/>
    <x v="0"/>
    <x v="0"/>
    <n v="117"/>
  </r>
  <r>
    <x v="228"/>
    <x v="224"/>
    <x v="0"/>
    <x v="0"/>
    <n v="256"/>
  </r>
  <r>
    <x v="229"/>
    <x v="225"/>
    <x v="0"/>
    <x v="0"/>
    <n v="113"/>
  </r>
  <r>
    <x v="230"/>
    <x v="226"/>
    <x v="0"/>
    <x v="0"/>
    <n v="174"/>
  </r>
  <r>
    <x v="231"/>
    <x v="227"/>
    <x v="0"/>
    <x v="0"/>
    <n v="187"/>
  </r>
  <r>
    <x v="232"/>
    <x v="228"/>
    <x v="0"/>
    <x v="0"/>
    <n v="359"/>
  </r>
  <r>
    <x v="233"/>
    <x v="229"/>
    <x v="0"/>
    <x v="0"/>
    <n v="99"/>
  </r>
  <r>
    <x v="234"/>
    <x v="50"/>
    <x v="0"/>
    <x v="0"/>
    <n v="127"/>
  </r>
  <r>
    <x v="235"/>
    <x v="230"/>
    <x v="0"/>
    <x v="0"/>
    <n v="150"/>
  </r>
  <r>
    <x v="236"/>
    <x v="231"/>
    <x v="0"/>
    <x v="0"/>
    <n v="279"/>
  </r>
  <r>
    <x v="237"/>
    <x v="232"/>
    <x v="0"/>
    <x v="0"/>
    <n v="130"/>
  </r>
  <r>
    <x v="238"/>
    <x v="233"/>
    <x v="0"/>
    <x v="0"/>
    <n v="118"/>
  </r>
  <r>
    <x v="239"/>
    <x v="234"/>
    <x v="0"/>
    <x v="0"/>
    <n v="147"/>
  </r>
  <r>
    <x v="240"/>
    <x v="235"/>
    <x v="0"/>
    <x v="0"/>
    <n v="110"/>
  </r>
  <r>
    <x v="241"/>
    <x v="236"/>
    <x v="0"/>
    <x v="0"/>
    <n v="183"/>
  </r>
  <r>
    <x v="242"/>
    <x v="237"/>
    <x v="0"/>
    <x v="0"/>
    <n v="127"/>
  </r>
  <r>
    <x v="243"/>
    <x v="238"/>
    <x v="0"/>
    <x v="0"/>
    <n v="195"/>
  </r>
  <r>
    <x v="244"/>
    <x v="239"/>
    <x v="0"/>
    <x v="0"/>
    <n v="574"/>
  </r>
  <r>
    <x v="245"/>
    <x v="240"/>
    <x v="0"/>
    <x v="0"/>
    <n v="247"/>
  </r>
  <r>
    <x v="246"/>
    <x v="241"/>
    <x v="0"/>
    <x v="0"/>
    <n v="153"/>
  </r>
  <r>
    <x v="247"/>
    <x v="242"/>
    <x v="0"/>
    <x v="0"/>
    <n v="122"/>
  </r>
  <r>
    <x v="248"/>
    <x v="243"/>
    <x v="0"/>
    <x v="0"/>
    <n v="788"/>
  </r>
  <r>
    <x v="249"/>
    <x v="244"/>
    <x v="0"/>
    <x v="0"/>
    <n v="122"/>
  </r>
  <r>
    <x v="250"/>
    <x v="245"/>
    <x v="0"/>
    <x v="0"/>
    <n v="80"/>
  </r>
  <r>
    <x v="251"/>
    <x v="246"/>
    <x v="0"/>
    <x v="0"/>
    <n v="138"/>
  </r>
  <r>
    <x v="252"/>
    <x v="247"/>
    <x v="0"/>
    <x v="0"/>
    <n v="1088"/>
  </r>
  <r>
    <x v="253"/>
    <x v="248"/>
    <x v="0"/>
    <x v="0"/>
    <n v="124"/>
  </r>
  <r>
    <x v="254"/>
    <x v="249"/>
    <x v="0"/>
    <x v="0"/>
    <n v="320"/>
  </r>
  <r>
    <x v="255"/>
    <x v="250"/>
    <x v="0"/>
    <x v="0"/>
    <n v="206"/>
  </r>
  <r>
    <x v="256"/>
    <x v="251"/>
    <x v="0"/>
    <x v="0"/>
    <n v="177"/>
  </r>
  <r>
    <x v="257"/>
    <x v="252"/>
    <x v="0"/>
    <x v="0"/>
    <n v="300"/>
  </r>
  <r>
    <x v="258"/>
    <x v="253"/>
    <x v="0"/>
    <x v="0"/>
    <n v="128"/>
  </r>
  <r>
    <x v="259"/>
    <x v="254"/>
    <x v="0"/>
    <x v="0"/>
    <n v="151"/>
  </r>
  <r>
    <x v="260"/>
    <x v="255"/>
    <x v="0"/>
    <x v="0"/>
    <n v="168"/>
  </r>
  <r>
    <x v="261"/>
    <x v="256"/>
    <x v="0"/>
    <x v="0"/>
    <n v="114"/>
  </r>
  <r>
    <x v="262"/>
    <x v="257"/>
    <x v="0"/>
    <x v="0"/>
    <n v="128"/>
  </r>
  <r>
    <x v="263"/>
    <x v="258"/>
    <x v="0"/>
    <x v="0"/>
    <n v="81"/>
  </r>
  <r>
    <x v="264"/>
    <x v="259"/>
    <x v="0"/>
    <x v="0"/>
    <n v="228"/>
  </r>
  <r>
    <x v="265"/>
    <x v="260"/>
    <x v="0"/>
    <x v="0"/>
    <n v="59"/>
  </r>
  <r>
    <x v="266"/>
    <x v="261"/>
    <x v="0"/>
    <x v="0"/>
    <n v="1181"/>
  </r>
  <r>
    <x v="267"/>
    <x v="262"/>
    <x v="0"/>
    <x v="0"/>
    <n v="246"/>
  </r>
  <r>
    <x v="268"/>
    <x v="263"/>
    <x v="0"/>
    <x v="0"/>
    <n v="345"/>
  </r>
  <r>
    <x v="269"/>
    <x v="264"/>
    <x v="0"/>
    <x v="0"/>
    <n v="162"/>
  </r>
  <r>
    <x v="270"/>
    <x v="265"/>
    <x v="0"/>
    <x v="0"/>
    <n v="179"/>
  </r>
  <r>
    <x v="271"/>
    <x v="266"/>
    <x v="0"/>
    <x v="0"/>
    <n v="191"/>
  </r>
  <r>
    <x v="272"/>
    <x v="267"/>
    <x v="0"/>
    <x v="0"/>
    <n v="443"/>
  </r>
  <r>
    <x v="273"/>
    <x v="268"/>
    <x v="0"/>
    <x v="0"/>
    <n v="130"/>
  </r>
  <r>
    <x v="274"/>
    <x v="269"/>
    <x v="0"/>
    <x v="0"/>
    <n v="223"/>
  </r>
  <r>
    <x v="275"/>
    <x v="270"/>
    <x v="0"/>
    <x v="0"/>
    <n v="48"/>
  </r>
  <r>
    <x v="276"/>
    <x v="271"/>
    <x v="0"/>
    <x v="0"/>
    <n v="107"/>
  </r>
  <r>
    <x v="277"/>
    <x v="272"/>
    <x v="0"/>
    <x v="0"/>
    <n v="122"/>
  </r>
  <r>
    <x v="278"/>
    <x v="273"/>
    <x v="0"/>
    <x v="0"/>
    <n v="253"/>
  </r>
  <r>
    <x v="279"/>
    <x v="274"/>
    <x v="0"/>
    <x v="0"/>
    <n v="37"/>
  </r>
  <r>
    <x v="280"/>
    <x v="275"/>
    <x v="0"/>
    <x v="0"/>
    <n v="313"/>
  </r>
  <r>
    <x v="281"/>
    <x v="276"/>
    <x v="0"/>
    <x v="0"/>
    <n v="143"/>
  </r>
  <r>
    <x v="282"/>
    <x v="277"/>
    <x v="0"/>
    <x v="0"/>
    <n v="327"/>
  </r>
  <r>
    <x v="283"/>
    <x v="278"/>
    <x v="0"/>
    <x v="0"/>
    <n v="305"/>
  </r>
  <r>
    <x v="284"/>
    <x v="279"/>
    <x v="0"/>
    <x v="0"/>
    <n v="117"/>
  </r>
  <r>
    <x v="285"/>
    <x v="280"/>
    <x v="0"/>
    <x v="0"/>
    <n v="55"/>
  </r>
  <r>
    <x v="286"/>
    <x v="281"/>
    <x v="0"/>
    <x v="0"/>
    <n v="515"/>
  </r>
  <r>
    <x v="287"/>
    <x v="282"/>
    <x v="0"/>
    <x v="0"/>
    <n v="179"/>
  </r>
  <r>
    <x v="288"/>
    <x v="283"/>
    <x v="0"/>
    <x v="0"/>
    <n v="305"/>
  </r>
  <r>
    <x v="289"/>
    <x v="284"/>
    <x v="0"/>
    <x v="0"/>
    <n v="212"/>
  </r>
  <r>
    <x v="290"/>
    <x v="285"/>
    <x v="0"/>
    <x v="0"/>
    <n v="438"/>
  </r>
  <r>
    <x v="291"/>
    <x v="139"/>
    <x v="0"/>
    <x v="0"/>
    <n v="422"/>
  </r>
  <r>
    <x v="292"/>
    <x v="286"/>
    <x v="0"/>
    <x v="0"/>
    <n v="673"/>
  </r>
  <r>
    <x v="293"/>
    <x v="287"/>
    <x v="0"/>
    <x v="0"/>
    <n v="202"/>
  </r>
  <r>
    <x v="294"/>
    <x v="288"/>
    <x v="0"/>
    <x v="0"/>
    <n v="105"/>
  </r>
  <r>
    <x v="295"/>
    <x v="289"/>
    <x v="0"/>
    <x v="0"/>
    <n v="86"/>
  </r>
  <r>
    <x v="296"/>
    <x v="290"/>
    <x v="0"/>
    <x v="0"/>
    <n v="165"/>
  </r>
  <r>
    <x v="297"/>
    <x v="291"/>
    <x v="0"/>
    <x v="0"/>
    <n v="193"/>
  </r>
  <r>
    <x v="298"/>
    <x v="292"/>
    <x v="0"/>
    <x v="0"/>
    <n v="253"/>
  </r>
  <r>
    <x v="299"/>
    <x v="245"/>
    <x v="0"/>
    <x v="0"/>
    <n v="302"/>
  </r>
  <r>
    <x v="300"/>
    <x v="293"/>
    <x v="0"/>
    <x v="0"/>
    <n v="163"/>
  </r>
  <r>
    <x v="301"/>
    <x v="294"/>
    <x v="0"/>
    <x v="0"/>
    <n v="178"/>
  </r>
  <r>
    <x v="302"/>
    <x v="295"/>
    <x v="0"/>
    <x v="0"/>
    <n v="227"/>
  </r>
  <r>
    <x v="303"/>
    <x v="296"/>
    <x v="0"/>
    <x v="0"/>
    <n v="2129"/>
  </r>
  <r>
    <x v="304"/>
    <x v="81"/>
    <x v="0"/>
    <x v="0"/>
    <n v="233"/>
  </r>
  <r>
    <x v="305"/>
    <x v="297"/>
    <x v="0"/>
    <x v="0"/>
    <n v="157"/>
  </r>
  <r>
    <x v="306"/>
    <x v="298"/>
    <x v="0"/>
    <x v="0"/>
    <n v="90"/>
  </r>
  <r>
    <x v="307"/>
    <x v="299"/>
    <x v="0"/>
    <x v="0"/>
    <n v="439"/>
  </r>
  <r>
    <x v="308"/>
    <x v="300"/>
    <x v="0"/>
    <x v="0"/>
    <n v="172"/>
  </r>
  <r>
    <x v="309"/>
    <x v="301"/>
    <x v="0"/>
    <x v="0"/>
    <n v="208"/>
  </r>
  <r>
    <x v="310"/>
    <x v="302"/>
    <x v="0"/>
    <x v="0"/>
    <n v="101"/>
  </r>
  <r>
    <x v="311"/>
    <x v="303"/>
    <x v="0"/>
    <x v="0"/>
    <n v="65"/>
  </r>
  <r>
    <x v="312"/>
    <x v="304"/>
    <x v="0"/>
    <x v="0"/>
    <n v="104"/>
  </r>
  <r>
    <x v="313"/>
    <x v="144"/>
    <x v="0"/>
    <x v="0"/>
    <n v="218"/>
  </r>
  <r>
    <x v="314"/>
    <x v="305"/>
    <x v="0"/>
    <x v="0"/>
    <n v="137"/>
  </r>
  <r>
    <x v="315"/>
    <x v="306"/>
    <x v="0"/>
    <x v="0"/>
    <n v="619"/>
  </r>
  <r>
    <x v="316"/>
    <x v="307"/>
    <x v="0"/>
    <x v="0"/>
    <n v="284"/>
  </r>
  <r>
    <x v="317"/>
    <x v="308"/>
    <x v="0"/>
    <x v="0"/>
    <n v="192"/>
  </r>
  <r>
    <x v="318"/>
    <x v="309"/>
    <x v="0"/>
    <x v="0"/>
    <n v="1233"/>
  </r>
  <r>
    <x v="319"/>
    <x v="310"/>
    <x v="0"/>
    <x v="0"/>
    <n v="802"/>
  </r>
  <r>
    <x v="320"/>
    <x v="311"/>
    <x v="0"/>
    <x v="0"/>
    <n v="187"/>
  </r>
  <r>
    <x v="321"/>
    <x v="312"/>
    <x v="0"/>
    <x v="0"/>
    <n v="92"/>
  </r>
  <r>
    <x v="322"/>
    <x v="313"/>
    <x v="0"/>
    <x v="0"/>
    <n v="43"/>
  </r>
  <r>
    <x v="323"/>
    <x v="314"/>
    <x v="0"/>
    <x v="0"/>
    <n v="51"/>
  </r>
  <r>
    <x v="324"/>
    <x v="315"/>
    <x v="0"/>
    <x v="0"/>
    <n v="38"/>
  </r>
  <r>
    <x v="325"/>
    <x v="316"/>
    <x v="0"/>
    <x v="0"/>
    <n v="158"/>
  </r>
  <r>
    <x v="326"/>
    <x v="317"/>
    <x v="0"/>
    <x v="0"/>
    <n v="259"/>
  </r>
  <r>
    <x v="327"/>
    <x v="318"/>
    <x v="0"/>
    <x v="0"/>
    <n v="47"/>
  </r>
  <r>
    <x v="328"/>
    <x v="319"/>
    <x v="0"/>
    <x v="0"/>
    <n v="531"/>
  </r>
  <r>
    <x v="329"/>
    <x v="320"/>
    <x v="0"/>
    <x v="0"/>
    <n v="107"/>
  </r>
  <r>
    <x v="330"/>
    <x v="321"/>
    <x v="0"/>
    <x v="0"/>
    <n v="139"/>
  </r>
  <r>
    <x v="331"/>
    <x v="322"/>
    <x v="0"/>
    <x v="0"/>
    <n v="285"/>
  </r>
  <r>
    <x v="332"/>
    <x v="323"/>
    <x v="0"/>
    <x v="0"/>
    <n v="404"/>
  </r>
  <r>
    <x v="333"/>
    <x v="324"/>
    <x v="0"/>
    <x v="0"/>
    <n v="44"/>
  </r>
  <r>
    <x v="334"/>
    <x v="325"/>
    <x v="0"/>
    <x v="0"/>
    <n v="266"/>
  </r>
  <r>
    <x v="335"/>
    <x v="326"/>
    <x v="0"/>
    <x v="0"/>
    <n v="71"/>
  </r>
  <r>
    <x v="336"/>
    <x v="327"/>
    <x v="0"/>
    <x v="0"/>
    <n v="86"/>
  </r>
  <r>
    <x v="337"/>
    <x v="328"/>
    <x v="0"/>
    <x v="0"/>
    <n v="156"/>
  </r>
  <r>
    <x v="338"/>
    <x v="329"/>
    <x v="0"/>
    <x v="0"/>
    <n v="67"/>
  </r>
  <r>
    <x v="339"/>
    <x v="330"/>
    <x v="0"/>
    <x v="0"/>
    <n v="510"/>
  </r>
  <r>
    <x v="340"/>
    <x v="331"/>
    <x v="0"/>
    <x v="0"/>
    <n v="437"/>
  </r>
  <r>
    <x v="341"/>
    <x v="47"/>
    <x v="0"/>
    <x v="0"/>
    <n v="39"/>
  </r>
  <r>
    <x v="342"/>
    <x v="332"/>
    <x v="0"/>
    <x v="0"/>
    <n v="220"/>
  </r>
  <r>
    <x v="343"/>
    <x v="333"/>
    <x v="0"/>
    <x v="0"/>
    <n v="632"/>
  </r>
  <r>
    <x v="344"/>
    <x v="334"/>
    <x v="0"/>
    <x v="0"/>
    <n v="187"/>
  </r>
  <r>
    <x v="345"/>
    <x v="335"/>
    <x v="0"/>
    <x v="0"/>
    <n v="191"/>
  </r>
  <r>
    <x v="346"/>
    <x v="336"/>
    <x v="0"/>
    <x v="0"/>
    <n v="373"/>
  </r>
  <r>
    <x v="347"/>
    <x v="337"/>
    <x v="0"/>
    <x v="0"/>
    <n v="271"/>
  </r>
  <r>
    <x v="348"/>
    <x v="338"/>
    <x v="0"/>
    <x v="0"/>
    <n v="274"/>
  </r>
  <r>
    <x v="349"/>
    <x v="339"/>
    <x v="0"/>
    <x v="0"/>
    <n v="151"/>
  </r>
  <r>
    <x v="350"/>
    <x v="340"/>
    <x v="0"/>
    <x v="0"/>
    <n v="350"/>
  </r>
  <r>
    <x v="351"/>
    <x v="341"/>
    <x v="0"/>
    <x v="0"/>
    <n v="586"/>
  </r>
  <r>
    <x v="352"/>
    <x v="342"/>
    <x v="0"/>
    <x v="0"/>
    <n v="117"/>
  </r>
  <r>
    <x v="353"/>
    <x v="343"/>
    <x v="0"/>
    <x v="0"/>
    <n v="1195"/>
  </r>
  <r>
    <x v="354"/>
    <x v="344"/>
    <x v="0"/>
    <x v="0"/>
    <n v="559"/>
  </r>
  <r>
    <x v="355"/>
    <x v="345"/>
    <x v="0"/>
    <x v="0"/>
    <n v="96"/>
  </r>
  <r>
    <x v="356"/>
    <x v="346"/>
    <x v="0"/>
    <x v="0"/>
    <n v="280"/>
  </r>
  <r>
    <x v="357"/>
    <x v="347"/>
    <x v="0"/>
    <x v="0"/>
    <n v="129"/>
  </r>
  <r>
    <x v="358"/>
    <x v="348"/>
    <x v="0"/>
    <x v="0"/>
    <n v="128"/>
  </r>
  <r>
    <x v="359"/>
    <x v="349"/>
    <x v="0"/>
    <x v="0"/>
    <n v="70"/>
  </r>
  <r>
    <x v="360"/>
    <x v="350"/>
    <x v="0"/>
    <x v="0"/>
    <n v="129"/>
  </r>
  <r>
    <x v="361"/>
    <x v="351"/>
    <x v="0"/>
    <x v="0"/>
    <n v="93"/>
  </r>
  <r>
    <x v="362"/>
    <x v="352"/>
    <x v="0"/>
    <x v="0"/>
    <n v="191"/>
  </r>
  <r>
    <x v="363"/>
    <x v="353"/>
    <x v="0"/>
    <x v="0"/>
    <n v="65"/>
  </r>
  <r>
    <x v="364"/>
    <x v="354"/>
    <x v="0"/>
    <x v="0"/>
    <n v="329"/>
  </r>
  <r>
    <x v="365"/>
    <x v="355"/>
    <x v="0"/>
    <x v="0"/>
    <n v="432"/>
  </r>
  <r>
    <x v="366"/>
    <x v="356"/>
    <x v="0"/>
    <x v="0"/>
    <n v="163"/>
  </r>
  <r>
    <x v="367"/>
    <x v="357"/>
    <x v="0"/>
    <x v="0"/>
    <n v="130"/>
  </r>
  <r>
    <x v="368"/>
    <x v="358"/>
    <x v="0"/>
    <x v="0"/>
    <n v="42"/>
  </r>
  <r>
    <x v="369"/>
    <x v="359"/>
    <x v="0"/>
    <x v="0"/>
    <n v="126"/>
  </r>
  <r>
    <x v="370"/>
    <x v="360"/>
    <x v="0"/>
    <x v="0"/>
    <n v="96"/>
  </r>
  <r>
    <x v="371"/>
    <x v="361"/>
    <x v="0"/>
    <x v="0"/>
    <n v="75"/>
  </r>
  <r>
    <x v="372"/>
    <x v="362"/>
    <x v="0"/>
    <x v="0"/>
    <n v="253"/>
  </r>
  <r>
    <x v="373"/>
    <x v="363"/>
    <x v="0"/>
    <x v="0"/>
    <n v="111"/>
  </r>
  <r>
    <x v="374"/>
    <x v="364"/>
    <x v="0"/>
    <x v="0"/>
    <n v="242"/>
  </r>
  <r>
    <x v="375"/>
    <x v="365"/>
    <x v="0"/>
    <x v="0"/>
    <n v="117"/>
  </r>
  <r>
    <x v="376"/>
    <x v="366"/>
    <x v="0"/>
    <x v="0"/>
    <n v="78"/>
  </r>
  <r>
    <x v="377"/>
    <x v="367"/>
    <x v="0"/>
    <x v="0"/>
    <n v="358"/>
  </r>
  <r>
    <x v="378"/>
    <x v="368"/>
    <x v="0"/>
    <x v="0"/>
    <n v="167"/>
  </r>
  <r>
    <x v="379"/>
    <x v="369"/>
    <x v="0"/>
    <x v="0"/>
    <n v="6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6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4" indent="0" compact="0" compactData="0" gridDropZones="1">
  <location ref="A1:C383" firstHeaderRow="1" firstDataRow="3" firstDataCol="2"/>
  <pivotFields count="5">
    <pivotField axis="axisRow" compact="0" outline="0" subtotalTop="0" showAll="0" defaultSubtotal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</items>
    </pivotField>
    <pivotField axis="axisRow" compact="0" outline="0" subtotalTop="0" showAll="0" defaultSubtotal="0">
      <items count="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/>
  </pivotFields>
  <rowFields count="2">
    <field x="0"/>
    <field x="1"/>
  </rowFields>
  <rowItems count="380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9"/>
    </i>
    <i>
      <x v="134"/>
      <x v="133"/>
    </i>
    <i>
      <x v="135"/>
      <x v="134"/>
    </i>
    <i>
      <x v="136"/>
      <x v="135"/>
    </i>
    <i>
      <x v="137"/>
      <x v="136"/>
    </i>
    <i>
      <x v="138"/>
      <x v="137"/>
    </i>
    <i>
      <x v="139"/>
      <x v="138"/>
    </i>
    <i>
      <x v="140"/>
      <x v="139"/>
    </i>
    <i>
      <x v="141"/>
      <x v="140"/>
    </i>
    <i>
      <x v="142"/>
      <x v="141"/>
    </i>
    <i>
      <x v="143"/>
      <x v="142"/>
    </i>
    <i>
      <x v="144"/>
      <x v="143"/>
    </i>
    <i>
      <x v="145"/>
      <x v="144"/>
    </i>
    <i>
      <x v="146"/>
      <x v="145"/>
    </i>
    <i>
      <x v="147"/>
      <x v="146"/>
    </i>
    <i>
      <x v="148"/>
      <x v="147"/>
    </i>
    <i>
      <x v="149"/>
      <x v="148"/>
    </i>
    <i>
      <x v="150"/>
      <x v="149"/>
    </i>
    <i>
      <x v="151"/>
      <x v="150"/>
    </i>
    <i>
      <x v="152"/>
      <x v="151"/>
    </i>
    <i>
      <x v="153"/>
      <x v="152"/>
    </i>
    <i>
      <x v="154"/>
      <x v="153"/>
    </i>
    <i>
      <x v="155"/>
      <x v="154"/>
    </i>
    <i>
      <x v="156"/>
      <x v="155"/>
    </i>
    <i>
      <x v="157"/>
      <x v="156"/>
    </i>
    <i>
      <x v="158"/>
      <x v="157"/>
    </i>
    <i>
      <x v="159"/>
      <x v="158"/>
    </i>
    <i>
      <x v="160"/>
      <x v="159"/>
    </i>
    <i>
      <x v="161"/>
      <x v="160"/>
    </i>
    <i>
      <x v="162"/>
      <x v="161"/>
    </i>
    <i>
      <x v="163"/>
      <x v="162"/>
    </i>
    <i>
      <x v="164"/>
      <x v="163"/>
    </i>
    <i>
      <x v="165"/>
      <x v="164"/>
    </i>
    <i>
      <x v="166"/>
      <x v="165"/>
    </i>
    <i>
      <x v="167"/>
      <x v="166"/>
    </i>
    <i>
      <x v="168"/>
      <x v="167"/>
    </i>
    <i>
      <x v="169"/>
      <x v="168"/>
    </i>
    <i>
      <x v="170"/>
      <x v="169"/>
    </i>
    <i>
      <x v="171"/>
      <x v="170"/>
    </i>
    <i>
      <x v="172"/>
      <x v="171"/>
    </i>
    <i>
      <x v="173"/>
      <x v="172"/>
    </i>
    <i>
      <x v="174"/>
      <x v="173"/>
    </i>
    <i>
      <x v="175"/>
      <x v="174"/>
    </i>
    <i>
      <x v="176"/>
      <x v="88"/>
    </i>
    <i>
      <x v="177"/>
      <x v="175"/>
    </i>
    <i>
      <x v="178"/>
      <x v="176"/>
    </i>
    <i>
      <x v="179"/>
      <x v="177"/>
    </i>
    <i>
      <x v="180"/>
      <x v="178"/>
    </i>
    <i>
      <x v="181"/>
      <x v="179"/>
    </i>
    <i>
      <x v="182"/>
      <x v="180"/>
    </i>
    <i>
      <x v="183"/>
      <x v="181"/>
    </i>
    <i>
      <x v="184"/>
      <x v="182"/>
    </i>
    <i>
      <x v="185"/>
      <x v="183"/>
    </i>
    <i>
      <x v="186"/>
      <x v="184"/>
    </i>
    <i>
      <x v="187"/>
      <x v="185"/>
    </i>
    <i>
      <x v="188"/>
      <x v="186"/>
    </i>
    <i>
      <x v="189"/>
      <x v="187"/>
    </i>
    <i>
      <x v="190"/>
      <x v="188"/>
    </i>
    <i>
      <x v="191"/>
      <x v="189"/>
    </i>
    <i>
      <x v="192"/>
      <x v="190"/>
    </i>
    <i>
      <x v="193"/>
      <x v="191"/>
    </i>
    <i>
      <x v="194"/>
      <x v="192"/>
    </i>
    <i>
      <x v="195"/>
      <x v="193"/>
    </i>
    <i>
      <x v="196"/>
      <x v="194"/>
    </i>
    <i>
      <x v="197"/>
      <x v="195"/>
    </i>
    <i>
      <x v="198"/>
      <x v="196"/>
    </i>
    <i>
      <x v="199"/>
      <x v="197"/>
    </i>
    <i>
      <x v="200"/>
      <x v="198"/>
    </i>
    <i>
      <x v="201"/>
      <x v="199"/>
    </i>
    <i>
      <x v="202"/>
      <x v="200"/>
    </i>
    <i>
      <x v="203"/>
      <x v="201"/>
    </i>
    <i>
      <x v="204"/>
      <x v="202"/>
    </i>
    <i>
      <x v="205"/>
      <x v="203"/>
    </i>
    <i>
      <x v="206"/>
      <x v="204"/>
    </i>
    <i>
      <x v="207"/>
      <x v="205"/>
    </i>
    <i>
      <x v="208"/>
      <x v="206"/>
    </i>
    <i>
      <x v="209"/>
      <x v="207"/>
    </i>
    <i>
      <x v="210"/>
      <x v="150"/>
    </i>
    <i>
      <x v="211"/>
      <x v="208"/>
    </i>
    <i>
      <x v="212"/>
      <x v="209"/>
    </i>
    <i>
      <x v="213"/>
      <x v="210"/>
    </i>
    <i>
      <x v="214"/>
      <x v="211"/>
    </i>
    <i>
      <x v="215"/>
      <x v="212"/>
    </i>
    <i>
      <x v="216"/>
      <x v="213"/>
    </i>
    <i>
      <x v="217"/>
      <x v="214"/>
    </i>
    <i>
      <x v="218"/>
      <x v="215"/>
    </i>
    <i>
      <x v="219"/>
      <x v="216"/>
    </i>
    <i>
      <x v="220"/>
      <x v="217"/>
    </i>
    <i>
      <x v="221"/>
      <x v="218"/>
    </i>
    <i>
      <x v="222"/>
      <x v="31"/>
    </i>
    <i>
      <x v="223"/>
      <x v="219"/>
    </i>
    <i>
      <x v="224"/>
      <x v="220"/>
    </i>
    <i>
      <x v="225"/>
      <x v="221"/>
    </i>
    <i>
      <x v="226"/>
      <x v="222"/>
    </i>
    <i>
      <x v="227"/>
      <x v="223"/>
    </i>
    <i>
      <x v="228"/>
      <x v="224"/>
    </i>
    <i>
      <x v="229"/>
      <x v="225"/>
    </i>
    <i>
      <x v="230"/>
      <x v="226"/>
    </i>
    <i>
      <x v="231"/>
      <x v="227"/>
    </i>
    <i>
      <x v="232"/>
      <x v="228"/>
    </i>
    <i>
      <x v="233"/>
      <x v="229"/>
    </i>
    <i>
      <x v="234"/>
      <x v="50"/>
    </i>
    <i>
      <x v="235"/>
      <x v="230"/>
    </i>
    <i>
      <x v="236"/>
      <x v="231"/>
    </i>
    <i>
      <x v="237"/>
      <x v="232"/>
    </i>
    <i>
      <x v="238"/>
      <x v="233"/>
    </i>
    <i>
      <x v="239"/>
      <x v="234"/>
    </i>
    <i>
      <x v="240"/>
      <x v="235"/>
    </i>
    <i>
      <x v="241"/>
      <x v="236"/>
    </i>
    <i>
      <x v="242"/>
      <x v="237"/>
    </i>
    <i>
      <x v="243"/>
      <x v="238"/>
    </i>
    <i>
      <x v="244"/>
      <x v="239"/>
    </i>
    <i>
      <x v="245"/>
      <x v="240"/>
    </i>
    <i>
      <x v="246"/>
      <x v="241"/>
    </i>
    <i>
      <x v="247"/>
      <x v="242"/>
    </i>
    <i>
      <x v="248"/>
      <x v="243"/>
    </i>
    <i>
      <x v="249"/>
      <x v="244"/>
    </i>
    <i>
      <x v="250"/>
      <x v="245"/>
    </i>
    <i>
      <x v="251"/>
      <x v="246"/>
    </i>
    <i>
      <x v="252"/>
      <x v="247"/>
    </i>
    <i>
      <x v="253"/>
      <x v="248"/>
    </i>
    <i>
      <x v="254"/>
      <x v="249"/>
    </i>
    <i>
      <x v="255"/>
      <x v="250"/>
    </i>
    <i>
      <x v="256"/>
      <x v="251"/>
    </i>
    <i>
      <x v="257"/>
      <x v="252"/>
    </i>
    <i>
      <x v="258"/>
      <x v="253"/>
    </i>
    <i>
      <x v="259"/>
      <x v="254"/>
    </i>
    <i>
      <x v="260"/>
      <x v="255"/>
    </i>
    <i>
      <x v="261"/>
      <x v="256"/>
    </i>
    <i>
      <x v="262"/>
      <x v="257"/>
    </i>
    <i>
      <x v="263"/>
      <x v="258"/>
    </i>
    <i>
      <x v="264"/>
      <x v="259"/>
    </i>
    <i>
      <x v="265"/>
      <x v="260"/>
    </i>
    <i>
      <x v="266"/>
      <x v="261"/>
    </i>
    <i>
      <x v="267"/>
      <x v="262"/>
    </i>
    <i>
      <x v="268"/>
      <x v="263"/>
    </i>
    <i>
      <x v="269"/>
      <x v="264"/>
    </i>
    <i>
      <x v="270"/>
      <x v="265"/>
    </i>
    <i>
      <x v="271"/>
      <x v="266"/>
    </i>
    <i>
      <x v="272"/>
      <x v="267"/>
    </i>
    <i>
      <x v="273"/>
      <x v="268"/>
    </i>
    <i>
      <x v="274"/>
      <x v="269"/>
    </i>
    <i>
      <x v="275"/>
      <x v="270"/>
    </i>
    <i>
      <x v="276"/>
      <x v="271"/>
    </i>
    <i>
      <x v="277"/>
      <x v="272"/>
    </i>
    <i>
      <x v="278"/>
      <x v="273"/>
    </i>
    <i>
      <x v="279"/>
      <x v="274"/>
    </i>
    <i>
      <x v="280"/>
      <x v="275"/>
    </i>
    <i>
      <x v="281"/>
      <x v="276"/>
    </i>
    <i>
      <x v="282"/>
      <x v="277"/>
    </i>
    <i>
      <x v="283"/>
      <x v="278"/>
    </i>
    <i>
      <x v="284"/>
      <x v="279"/>
    </i>
    <i>
      <x v="285"/>
      <x v="280"/>
    </i>
    <i>
      <x v="286"/>
      <x v="281"/>
    </i>
    <i>
      <x v="287"/>
      <x v="282"/>
    </i>
    <i>
      <x v="288"/>
      <x v="283"/>
    </i>
    <i>
      <x v="289"/>
      <x v="284"/>
    </i>
    <i>
      <x v="290"/>
      <x v="285"/>
    </i>
    <i>
      <x v="291"/>
      <x v="139"/>
    </i>
    <i>
      <x v="292"/>
      <x v="286"/>
    </i>
    <i>
      <x v="293"/>
      <x v="287"/>
    </i>
    <i>
      <x v="294"/>
      <x v="288"/>
    </i>
    <i>
      <x v="295"/>
      <x v="289"/>
    </i>
    <i>
      <x v="296"/>
      <x v="290"/>
    </i>
    <i>
      <x v="297"/>
      <x v="291"/>
    </i>
    <i>
      <x v="298"/>
      <x v="292"/>
    </i>
    <i>
      <x v="299"/>
      <x v="245"/>
    </i>
    <i>
      <x v="300"/>
      <x v="293"/>
    </i>
    <i>
      <x v="301"/>
      <x v="294"/>
    </i>
    <i>
      <x v="302"/>
      <x v="295"/>
    </i>
    <i>
      <x v="303"/>
      <x v="296"/>
    </i>
    <i>
      <x v="304"/>
      <x v="81"/>
    </i>
    <i>
      <x v="305"/>
      <x v="297"/>
    </i>
    <i>
      <x v="306"/>
      <x v="298"/>
    </i>
    <i>
      <x v="307"/>
      <x v="299"/>
    </i>
    <i>
      <x v="308"/>
      <x v="300"/>
    </i>
    <i>
      <x v="309"/>
      <x v="301"/>
    </i>
    <i>
      <x v="310"/>
      <x v="302"/>
    </i>
    <i>
      <x v="311"/>
      <x v="303"/>
    </i>
    <i>
      <x v="312"/>
      <x v="304"/>
    </i>
    <i>
      <x v="313"/>
      <x v="144"/>
    </i>
    <i>
      <x v="314"/>
      <x v="305"/>
    </i>
    <i>
      <x v="315"/>
      <x v="306"/>
    </i>
    <i>
      <x v="316"/>
      <x v="307"/>
    </i>
    <i>
      <x v="317"/>
      <x v="308"/>
    </i>
    <i>
      <x v="318"/>
      <x v="309"/>
    </i>
    <i>
      <x v="319"/>
      <x v="310"/>
    </i>
    <i>
      <x v="320"/>
      <x v="311"/>
    </i>
    <i>
      <x v="321"/>
      <x v="312"/>
    </i>
    <i>
      <x v="322"/>
      <x v="313"/>
    </i>
    <i>
      <x v="323"/>
      <x v="314"/>
    </i>
    <i>
      <x v="324"/>
      <x v="315"/>
    </i>
    <i>
      <x v="325"/>
      <x v="316"/>
    </i>
    <i>
      <x v="326"/>
      <x v="317"/>
    </i>
    <i>
      <x v="327"/>
      <x v="318"/>
    </i>
    <i>
      <x v="328"/>
      <x v="319"/>
    </i>
    <i>
      <x v="329"/>
      <x v="320"/>
    </i>
    <i>
      <x v="330"/>
      <x v="321"/>
    </i>
    <i>
      <x v="331"/>
      <x v="322"/>
    </i>
    <i>
      <x v="332"/>
      <x v="323"/>
    </i>
    <i>
      <x v="333"/>
      <x v="324"/>
    </i>
    <i>
      <x v="334"/>
      <x v="325"/>
    </i>
    <i>
      <x v="335"/>
      <x v="326"/>
    </i>
    <i>
      <x v="336"/>
      <x v="327"/>
    </i>
    <i>
      <x v="337"/>
      <x v="328"/>
    </i>
    <i>
      <x v="338"/>
      <x v="329"/>
    </i>
    <i>
      <x v="339"/>
      <x v="330"/>
    </i>
    <i>
      <x v="340"/>
      <x v="331"/>
    </i>
    <i>
      <x v="341"/>
      <x v="47"/>
    </i>
    <i>
      <x v="342"/>
      <x v="332"/>
    </i>
    <i>
      <x v="343"/>
      <x v="333"/>
    </i>
    <i>
      <x v="344"/>
      <x v="334"/>
    </i>
    <i>
      <x v="345"/>
      <x v="335"/>
    </i>
    <i>
      <x v="346"/>
      <x v="336"/>
    </i>
    <i>
      <x v="347"/>
      <x v="337"/>
    </i>
    <i>
      <x v="348"/>
      <x v="338"/>
    </i>
    <i>
      <x v="349"/>
      <x v="339"/>
    </i>
    <i>
      <x v="350"/>
      <x v="340"/>
    </i>
    <i>
      <x v="351"/>
      <x v="341"/>
    </i>
    <i>
      <x v="352"/>
      <x v="342"/>
    </i>
    <i>
      <x v="353"/>
      <x v="343"/>
    </i>
    <i>
      <x v="354"/>
      <x v="344"/>
    </i>
    <i>
      <x v="355"/>
      <x v="345"/>
    </i>
    <i>
      <x v="356"/>
      <x v="346"/>
    </i>
    <i>
      <x v="357"/>
      <x v="347"/>
    </i>
    <i>
      <x v="358"/>
      <x v="348"/>
    </i>
    <i>
      <x v="359"/>
      <x v="349"/>
    </i>
    <i>
      <x v="360"/>
      <x v="350"/>
    </i>
    <i>
      <x v="361"/>
      <x v="351"/>
    </i>
    <i>
      <x v="362"/>
      <x v="352"/>
    </i>
    <i>
      <x v="363"/>
      <x v="353"/>
    </i>
    <i>
      <x v="364"/>
      <x v="354"/>
    </i>
    <i>
      <x v="365"/>
      <x v="355"/>
    </i>
    <i>
      <x v="366"/>
      <x v="356"/>
    </i>
    <i>
      <x v="367"/>
      <x v="357"/>
    </i>
    <i>
      <x v="368"/>
      <x v="358"/>
    </i>
    <i>
      <x v="369"/>
      <x v="359"/>
    </i>
    <i>
      <x v="370"/>
      <x v="360"/>
    </i>
    <i>
      <x v="371"/>
      <x v="361"/>
    </i>
    <i>
      <x v="372"/>
      <x v="362"/>
    </i>
    <i>
      <x v="373"/>
      <x v="363"/>
    </i>
    <i>
      <x v="374"/>
      <x v="364"/>
    </i>
    <i>
      <x v="375"/>
      <x v="365"/>
    </i>
    <i>
      <x v="376"/>
      <x v="366"/>
    </i>
    <i>
      <x v="377"/>
      <x v="367"/>
    </i>
    <i>
      <x v="378"/>
      <x v="368"/>
    </i>
    <i>
      <x v="379"/>
      <x v="369"/>
    </i>
  </rowItems>
  <colFields count="2">
    <field x="2"/>
    <field x="3"/>
  </colFields>
  <colItems count="1">
    <i>
      <x/>
      <x/>
    </i>
  </colItems>
  <dataFields count="1">
    <dataField name="Wartosc" fld="4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2" displayName="Tabela2" ref="K3:N9" headerRowCount="0" totalsRowShown="0">
  <tableColumns count="4">
    <tableColumn id="1" name="Kolumna1"/>
    <tableColumn id="2" name="Kolumna2"/>
    <tableColumn id="3" name="Kolumna3"/>
    <tableColumn id="4" name="Kolumna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K12:L22" headerRowCount="0" totalsRowShown="0">
  <tableColumns count="2">
    <tableColumn id="1" name="Kolumna1" headerRowDxfId="0"/>
    <tableColumn id="2" name="Kolumna2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3" sqref="B13"/>
    </sheetView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t="s">
        <v>4</v>
      </c>
    </row>
    <row r="4" spans="1:2" ht="50.1" customHeight="1" x14ac:dyDescent="0.25">
      <c r="B4" s="2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2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tabSelected="1" topLeftCell="C1" workbookViewId="0">
      <selection activeCell="I2" sqref="I2"/>
    </sheetView>
  </sheetViews>
  <sheetFormatPr defaultRowHeight="15" x14ac:dyDescent="0.25"/>
  <cols>
    <col min="2" max="2" width="29.42578125" customWidth="1"/>
    <col min="3" max="3" width="17.85546875" customWidth="1"/>
    <col min="5" max="5" width="9.42578125" customWidth="1"/>
    <col min="6" max="6" width="16.5703125" customWidth="1"/>
    <col min="7" max="7" width="17.140625" customWidth="1"/>
    <col min="11" max="11" width="24.42578125" customWidth="1"/>
    <col min="12" max="12" width="21.28515625" customWidth="1"/>
    <col min="13" max="14" width="12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784</v>
      </c>
      <c r="G1" t="s">
        <v>787</v>
      </c>
      <c r="H1" t="s">
        <v>20</v>
      </c>
      <c r="I1" t="s">
        <v>21</v>
      </c>
    </row>
    <row r="2" spans="1:15" x14ac:dyDescent="0.25">
      <c r="A2" t="s">
        <v>22</v>
      </c>
      <c r="B2" t="s">
        <v>23</v>
      </c>
      <c r="C2" t="s">
        <v>24</v>
      </c>
      <c r="D2" t="s">
        <v>25</v>
      </c>
      <c r="E2" s="3">
        <v>257</v>
      </c>
      <c r="F2" s="3">
        <f t="shared" ref="F2:F65" si="0">(E2-$L$4)^2</f>
        <v>488.29369113573426</v>
      </c>
      <c r="G2" s="3">
        <f t="shared" ref="G2:G65" si="1">(E2-$L$4)^3</f>
        <v>-10790.005590702003</v>
      </c>
      <c r="H2" t="s">
        <v>26</v>
      </c>
      <c r="I2" t="s">
        <v>27</v>
      </c>
    </row>
    <row r="3" spans="1:15" x14ac:dyDescent="0.25">
      <c r="A3" t="s">
        <v>28</v>
      </c>
      <c r="B3" t="s">
        <v>29</v>
      </c>
      <c r="C3" t="s">
        <v>24</v>
      </c>
      <c r="D3" t="s">
        <v>25</v>
      </c>
      <c r="E3" s="3">
        <v>152</v>
      </c>
      <c r="F3" s="3">
        <f t="shared" si="0"/>
        <v>16153.741059556787</v>
      </c>
      <c r="G3" s="3">
        <f t="shared" si="1"/>
        <v>-2053097.978824774</v>
      </c>
      <c r="H3" t="s">
        <v>26</v>
      </c>
      <c r="I3" t="s">
        <v>27</v>
      </c>
      <c r="K3" s="7" t="s">
        <v>778</v>
      </c>
      <c r="L3" s="9"/>
      <c r="M3" s="9"/>
      <c r="N3" s="9"/>
    </row>
    <row r="4" spans="1:15" x14ac:dyDescent="0.25">
      <c r="A4" t="s">
        <v>30</v>
      </c>
      <c r="B4" t="s">
        <v>31</v>
      </c>
      <c r="C4" t="s">
        <v>24</v>
      </c>
      <c r="D4" t="s">
        <v>25</v>
      </c>
      <c r="E4" s="3">
        <v>337</v>
      </c>
      <c r="F4" s="3">
        <f t="shared" si="0"/>
        <v>3352.7147437673125</v>
      </c>
      <c r="G4" s="3">
        <f t="shared" si="1"/>
        <v>194131.0065976636</v>
      </c>
      <c r="H4" t="s">
        <v>26</v>
      </c>
      <c r="I4" t="s">
        <v>27</v>
      </c>
      <c r="K4" t="s">
        <v>779</v>
      </c>
      <c r="L4" s="3">
        <f>AVERAGE(E2:E381)</f>
        <v>279.09736842105264</v>
      </c>
      <c r="N4" s="3"/>
    </row>
    <row r="5" spans="1:15" x14ac:dyDescent="0.25">
      <c r="A5" t="s">
        <v>32</v>
      </c>
      <c r="B5" t="s">
        <v>33</v>
      </c>
      <c r="C5" t="s">
        <v>24</v>
      </c>
      <c r="D5" t="s">
        <v>25</v>
      </c>
      <c r="E5" s="3">
        <v>79</v>
      </c>
      <c r="F5" s="3">
        <f t="shared" si="0"/>
        <v>40038.956849030474</v>
      </c>
      <c r="G5" s="3">
        <f t="shared" si="1"/>
        <v>-8011689.8998150798</v>
      </c>
      <c r="H5" t="s">
        <v>26</v>
      </c>
      <c r="I5" t="s">
        <v>27</v>
      </c>
      <c r="K5" t="s">
        <v>780</v>
      </c>
      <c r="L5">
        <f>_xlfn.VAR.P(E2:E381)</f>
        <v>134381.40894044322</v>
      </c>
      <c r="M5">
        <f>SUM(F2:F381)/380</f>
        <v>134381.40894044325</v>
      </c>
    </row>
    <row r="6" spans="1:15" x14ac:dyDescent="0.25">
      <c r="A6" t="s">
        <v>34</v>
      </c>
      <c r="B6" t="s">
        <v>35</v>
      </c>
      <c r="C6" t="s">
        <v>24</v>
      </c>
      <c r="D6" t="s">
        <v>25</v>
      </c>
      <c r="E6" s="3">
        <v>1363</v>
      </c>
      <c r="F6" s="3">
        <f t="shared" si="0"/>
        <v>1174844.9147437674</v>
      </c>
      <c r="G6" s="3">
        <f t="shared" si="1"/>
        <v>1273417494.7879136</v>
      </c>
      <c r="H6" t="s">
        <v>26</v>
      </c>
      <c r="I6" t="s">
        <v>27</v>
      </c>
      <c r="K6" t="s">
        <v>781</v>
      </c>
      <c r="L6">
        <f>SQRT(L5)</f>
        <v>366.58069908335767</v>
      </c>
      <c r="O6" s="3"/>
    </row>
    <row r="7" spans="1:15" x14ac:dyDescent="0.25">
      <c r="A7" t="s">
        <v>36</v>
      </c>
      <c r="B7" t="s">
        <v>37</v>
      </c>
      <c r="C7" t="s">
        <v>24</v>
      </c>
      <c r="D7" t="s">
        <v>25</v>
      </c>
      <c r="E7" s="3">
        <v>494</v>
      </c>
      <c r="F7" s="3">
        <f t="shared" si="0"/>
        <v>46183.141059556787</v>
      </c>
      <c r="G7" s="3">
        <f t="shared" si="1"/>
        <v>9924878.5482804887</v>
      </c>
      <c r="H7" t="s">
        <v>26</v>
      </c>
      <c r="I7" t="s">
        <v>27</v>
      </c>
      <c r="K7" t="s">
        <v>782</v>
      </c>
      <c r="L7" s="5">
        <f>L6/L4</f>
        <v>1.3134509334761111</v>
      </c>
      <c r="N7" s="5"/>
    </row>
    <row r="8" spans="1:15" x14ac:dyDescent="0.25">
      <c r="A8" t="s">
        <v>38</v>
      </c>
      <c r="B8" t="s">
        <v>39</v>
      </c>
      <c r="C8" t="s">
        <v>24</v>
      </c>
      <c r="D8" t="s">
        <v>25</v>
      </c>
      <c r="E8" s="3">
        <v>179</v>
      </c>
      <c r="F8" s="3">
        <f t="shared" si="0"/>
        <v>10019.483164819945</v>
      </c>
      <c r="G8" s="3">
        <f t="shared" si="1"/>
        <v>-1002923.8977375166</v>
      </c>
      <c r="H8" t="s">
        <v>26</v>
      </c>
      <c r="I8" t="s">
        <v>27</v>
      </c>
      <c r="K8" t="s">
        <v>783</v>
      </c>
      <c r="L8" s="3">
        <f>L6-L4</f>
        <v>87.483330662305036</v>
      </c>
      <c r="M8" t="s">
        <v>786</v>
      </c>
      <c r="N8" s="3">
        <f>L4+L6</f>
        <v>645.67806750441036</v>
      </c>
    </row>
    <row r="9" spans="1:15" x14ac:dyDescent="0.25">
      <c r="A9" t="s">
        <v>40</v>
      </c>
      <c r="B9" t="s">
        <v>41</v>
      </c>
      <c r="C9" t="s">
        <v>24</v>
      </c>
      <c r="D9" t="s">
        <v>25</v>
      </c>
      <c r="E9" s="3">
        <v>276</v>
      </c>
      <c r="F9" s="3">
        <f t="shared" si="0"/>
        <v>9.5936911357340975</v>
      </c>
      <c r="G9" s="3">
        <f t="shared" si="1"/>
        <v>-29.715195965155388</v>
      </c>
      <c r="H9" t="s">
        <v>26</v>
      </c>
      <c r="I9" t="s">
        <v>27</v>
      </c>
      <c r="K9" t="s">
        <v>785</v>
      </c>
      <c r="L9" s="6">
        <f>SUM(G2:G381)/380*L6^3</f>
        <v>1.9350940432283964E+16</v>
      </c>
    </row>
    <row r="10" spans="1:15" x14ac:dyDescent="0.25">
      <c r="A10" t="s">
        <v>42</v>
      </c>
      <c r="B10" t="s">
        <v>43</v>
      </c>
      <c r="C10" t="s">
        <v>24</v>
      </c>
      <c r="D10" t="s">
        <v>25</v>
      </c>
      <c r="E10" s="3">
        <v>252</v>
      </c>
      <c r="F10" s="3">
        <f t="shared" si="0"/>
        <v>734.26737534626056</v>
      </c>
      <c r="G10" s="3">
        <f t="shared" si="1"/>
        <v>-19896.713589316965</v>
      </c>
      <c r="H10" t="s">
        <v>26</v>
      </c>
      <c r="I10" t="s">
        <v>788</v>
      </c>
      <c r="J10" s="3">
        <f>SUM(E2:E381)</f>
        <v>106057</v>
      </c>
      <c r="L10" s="9"/>
    </row>
    <row r="11" spans="1:15" x14ac:dyDescent="0.25">
      <c r="A11" t="s">
        <v>44</v>
      </c>
      <c r="B11" t="s">
        <v>45</v>
      </c>
      <c r="C11" t="s">
        <v>24</v>
      </c>
      <c r="D11" t="s">
        <v>25</v>
      </c>
      <c r="E11" s="3">
        <v>209</v>
      </c>
      <c r="F11" s="3">
        <f t="shared" si="0"/>
        <v>4913.6410595567877</v>
      </c>
      <c r="G11" s="3">
        <f t="shared" si="1"/>
        <v>-344433.30764056358</v>
      </c>
      <c r="H11" t="s">
        <v>26</v>
      </c>
      <c r="I11" t="s">
        <v>799</v>
      </c>
      <c r="J11">
        <v>380</v>
      </c>
      <c r="L11" s="8" t="s">
        <v>800</v>
      </c>
    </row>
    <row r="12" spans="1:15" x14ac:dyDescent="0.25">
      <c r="A12" t="s">
        <v>46</v>
      </c>
      <c r="B12" t="s">
        <v>47</v>
      </c>
      <c r="C12" t="s">
        <v>24</v>
      </c>
      <c r="D12" t="s">
        <v>25</v>
      </c>
      <c r="E12" s="3">
        <v>459</v>
      </c>
      <c r="F12" s="3">
        <f t="shared" si="0"/>
        <v>32364.95684903047</v>
      </c>
      <c r="G12" s="3">
        <f t="shared" si="1"/>
        <v>5822540.9080796577</v>
      </c>
      <c r="H12" t="s">
        <v>26</v>
      </c>
      <c r="K12" s="3">
        <f>MEDIAN(E2:E381)</f>
        <v>192</v>
      </c>
      <c r="L12" t="s">
        <v>789</v>
      </c>
    </row>
    <row r="13" spans="1:15" x14ac:dyDescent="0.25">
      <c r="A13" t="s">
        <v>48</v>
      </c>
      <c r="B13" t="s">
        <v>49</v>
      </c>
      <c r="C13" t="s">
        <v>24</v>
      </c>
      <c r="D13" t="s">
        <v>25</v>
      </c>
      <c r="E13" s="3">
        <v>120</v>
      </c>
      <c r="F13" s="3">
        <f t="shared" si="0"/>
        <v>25311.972638504158</v>
      </c>
      <c r="G13" s="3">
        <f t="shared" si="1"/>
        <v>-4027068.2363316999</v>
      </c>
      <c r="H13" t="s">
        <v>26</v>
      </c>
      <c r="I13" t="s">
        <v>27</v>
      </c>
      <c r="K13">
        <f>QUARTILE(E2:E381,1 )</f>
        <v>119.75</v>
      </c>
      <c r="L13" t="s">
        <v>790</v>
      </c>
    </row>
    <row r="14" spans="1:15" x14ac:dyDescent="0.25">
      <c r="A14" t="s">
        <v>50</v>
      </c>
      <c r="B14" t="s">
        <v>51</v>
      </c>
      <c r="C14" t="s">
        <v>24</v>
      </c>
      <c r="D14" t="s">
        <v>25</v>
      </c>
      <c r="E14" s="3">
        <v>124</v>
      </c>
      <c r="F14" s="3">
        <f t="shared" si="0"/>
        <v>24055.193691135737</v>
      </c>
      <c r="G14" s="3">
        <f t="shared" si="1"/>
        <v>-3730897.2383538606</v>
      </c>
      <c r="H14" t="s">
        <v>26</v>
      </c>
      <c r="I14" t="s">
        <v>27</v>
      </c>
      <c r="K14">
        <f>QUARTILE(E2:E381,2 )</f>
        <v>192</v>
      </c>
      <c r="L14" t="s">
        <v>791</v>
      </c>
    </row>
    <row r="15" spans="1:15" x14ac:dyDescent="0.25">
      <c r="A15" t="s">
        <v>52</v>
      </c>
      <c r="B15" t="s">
        <v>53</v>
      </c>
      <c r="C15" t="s">
        <v>24</v>
      </c>
      <c r="D15" t="s">
        <v>25</v>
      </c>
      <c r="E15" s="3">
        <v>145</v>
      </c>
      <c r="F15" s="3">
        <f t="shared" si="0"/>
        <v>17982.104217451524</v>
      </c>
      <c r="G15" s="3">
        <f t="shared" si="1"/>
        <v>-2411352.8542333613</v>
      </c>
      <c r="H15" t="s">
        <v>26</v>
      </c>
      <c r="I15" t="s">
        <v>27</v>
      </c>
      <c r="K15">
        <f>QUARTILE(E2:E381,3)</f>
        <v>321.25</v>
      </c>
      <c r="L15" t="s">
        <v>792</v>
      </c>
    </row>
    <row r="16" spans="1:15" x14ac:dyDescent="0.25">
      <c r="A16" t="s">
        <v>54</v>
      </c>
      <c r="B16" t="s">
        <v>55</v>
      </c>
      <c r="C16" t="s">
        <v>24</v>
      </c>
      <c r="D16" t="s">
        <v>25</v>
      </c>
      <c r="E16" s="3">
        <v>278</v>
      </c>
      <c r="F16" s="3">
        <f t="shared" si="0"/>
        <v>1.2042174515235549</v>
      </c>
      <c r="G16" s="3">
        <f t="shared" si="1"/>
        <v>-1.3214702033824324</v>
      </c>
      <c r="H16" t="s">
        <v>26</v>
      </c>
      <c r="I16" t="s">
        <v>27</v>
      </c>
      <c r="K16">
        <f>QUARTILE(E2:E381,0)</f>
        <v>25</v>
      </c>
      <c r="L16" t="s">
        <v>793</v>
      </c>
    </row>
    <row r="17" spans="1:12" x14ac:dyDescent="0.25">
      <c r="A17" t="s">
        <v>56</v>
      </c>
      <c r="B17" t="s">
        <v>57</v>
      </c>
      <c r="C17" t="s">
        <v>24</v>
      </c>
      <c r="D17" t="s">
        <v>25</v>
      </c>
      <c r="E17" s="3">
        <v>290</v>
      </c>
      <c r="F17" s="3">
        <f t="shared" si="0"/>
        <v>118.8673753462603</v>
      </c>
      <c r="G17" s="3">
        <f t="shared" si="1"/>
        <v>1295.9672001567269</v>
      </c>
      <c r="H17" t="s">
        <v>26</v>
      </c>
      <c r="I17" t="s">
        <v>27</v>
      </c>
      <c r="K17">
        <f>QUARTILE(E2:E381,4)</f>
        <v>5257</v>
      </c>
      <c r="L17" t="s">
        <v>794</v>
      </c>
    </row>
    <row r="18" spans="1:12" x14ac:dyDescent="0.25">
      <c r="A18" t="s">
        <v>58</v>
      </c>
      <c r="B18" t="s">
        <v>59</v>
      </c>
      <c r="C18" t="s">
        <v>24</v>
      </c>
      <c r="D18" t="s">
        <v>25</v>
      </c>
      <c r="E18" s="3">
        <v>45</v>
      </c>
      <c r="F18" s="3">
        <f t="shared" si="0"/>
        <v>54801.577901662051</v>
      </c>
      <c r="G18" s="3">
        <f t="shared" si="1"/>
        <v>-12828905.172100397</v>
      </c>
      <c r="H18" t="s">
        <v>26</v>
      </c>
      <c r="I18" t="s">
        <v>27</v>
      </c>
      <c r="K18">
        <f>_xlfn.MODE.SNGL(E2:E381)</f>
        <v>179</v>
      </c>
      <c r="L18" t="s">
        <v>795</v>
      </c>
    </row>
    <row r="19" spans="1:12" x14ac:dyDescent="0.25">
      <c r="A19" t="s">
        <v>60</v>
      </c>
      <c r="B19" t="s">
        <v>61</v>
      </c>
      <c r="C19" t="s">
        <v>24</v>
      </c>
      <c r="D19" t="s">
        <v>25</v>
      </c>
      <c r="E19" s="3">
        <v>221</v>
      </c>
      <c r="F19" s="3">
        <f t="shared" si="0"/>
        <v>3375.304217451524</v>
      </c>
      <c r="G19" s="3">
        <f t="shared" si="1"/>
        <v>-196096.29265441396</v>
      </c>
      <c r="H19" t="s">
        <v>26</v>
      </c>
      <c r="I19" t="s">
        <v>27</v>
      </c>
      <c r="K19">
        <f>K17-K16</f>
        <v>5232</v>
      </c>
      <c r="L19" t="s">
        <v>796</v>
      </c>
    </row>
    <row r="20" spans="1:12" x14ac:dyDescent="0.25">
      <c r="A20" t="s">
        <v>62</v>
      </c>
      <c r="B20" t="s">
        <v>63</v>
      </c>
      <c r="C20" t="s">
        <v>24</v>
      </c>
      <c r="D20" t="s">
        <v>25</v>
      </c>
      <c r="E20" s="3">
        <v>241</v>
      </c>
      <c r="F20" s="3">
        <f t="shared" si="0"/>
        <v>1451.4094806094186</v>
      </c>
      <c r="G20" s="3">
        <f t="shared" si="1"/>
        <v>-55294.881712585673</v>
      </c>
      <c r="H20" t="s">
        <v>26</v>
      </c>
      <c r="I20" t="s">
        <v>27</v>
      </c>
      <c r="K20">
        <f>KURT(E2:E381)</f>
        <v>94.214816448782713</v>
      </c>
      <c r="L20" t="s">
        <v>797</v>
      </c>
    </row>
    <row r="21" spans="1:12" x14ac:dyDescent="0.25">
      <c r="A21" t="s">
        <v>64</v>
      </c>
      <c r="B21" t="s">
        <v>65</v>
      </c>
      <c r="C21" t="s">
        <v>24</v>
      </c>
      <c r="D21" t="s">
        <v>25</v>
      </c>
      <c r="E21" s="3">
        <v>168</v>
      </c>
      <c r="F21" s="3">
        <f t="shared" si="0"/>
        <v>12342.625270083103</v>
      </c>
      <c r="G21" s="3">
        <f t="shared" si="1"/>
        <v>-1371233.1869134167</v>
      </c>
      <c r="H21" t="s">
        <v>26</v>
      </c>
      <c r="I21" t="s">
        <v>27</v>
      </c>
      <c r="K21">
        <f>SKEW(E2:E381)</f>
        <v>8.005788432771924</v>
      </c>
      <c r="L21" t="s">
        <v>798</v>
      </c>
    </row>
    <row r="22" spans="1:12" x14ac:dyDescent="0.25">
      <c r="A22" t="s">
        <v>66</v>
      </c>
      <c r="B22" t="s">
        <v>67</v>
      </c>
      <c r="C22" t="s">
        <v>24</v>
      </c>
      <c r="D22" t="s">
        <v>25</v>
      </c>
      <c r="E22" s="3">
        <v>274</v>
      </c>
      <c r="F22" s="3">
        <f t="shared" si="0"/>
        <v>25.983164819944641</v>
      </c>
      <c r="G22" s="3">
        <f t="shared" si="1"/>
        <v>-132.4457638321916</v>
      </c>
      <c r="H22" t="s">
        <v>26</v>
      </c>
      <c r="I22" t="s">
        <v>27</v>
      </c>
      <c r="K22">
        <f>K15-K13/2</f>
        <v>261.375</v>
      </c>
      <c r="L22" t="s">
        <v>801</v>
      </c>
    </row>
    <row r="23" spans="1:12" x14ac:dyDescent="0.25">
      <c r="A23" t="s">
        <v>68</v>
      </c>
      <c r="B23" t="s">
        <v>69</v>
      </c>
      <c r="C23" t="s">
        <v>24</v>
      </c>
      <c r="D23" t="s">
        <v>25</v>
      </c>
      <c r="E23" s="3">
        <v>135</v>
      </c>
      <c r="F23" s="3">
        <f t="shared" si="0"/>
        <v>20764.051585872578</v>
      </c>
      <c r="G23" s="3">
        <f t="shared" si="1"/>
        <v>-2992045.1912832232</v>
      </c>
      <c r="H23" t="s">
        <v>26</v>
      </c>
      <c r="I23" t="s">
        <v>27</v>
      </c>
    </row>
    <row r="24" spans="1:12" x14ac:dyDescent="0.25">
      <c r="A24" t="s">
        <v>70</v>
      </c>
      <c r="B24" t="s">
        <v>71</v>
      </c>
      <c r="C24" t="s">
        <v>24</v>
      </c>
      <c r="D24" t="s">
        <v>25</v>
      </c>
      <c r="E24" s="3">
        <v>25</v>
      </c>
      <c r="F24" s="3">
        <f t="shared" si="0"/>
        <v>64565.472638504158</v>
      </c>
      <c r="G24" s="3">
        <f t="shared" si="1"/>
        <v>-16405916.688305384</v>
      </c>
      <c r="H24" t="s">
        <v>26</v>
      </c>
      <c r="I24" t="s">
        <v>27</v>
      </c>
    </row>
    <row r="25" spans="1:12" x14ac:dyDescent="0.25">
      <c r="A25" t="s">
        <v>72</v>
      </c>
      <c r="B25" t="s">
        <v>73</v>
      </c>
      <c r="C25" t="s">
        <v>24</v>
      </c>
      <c r="D25" t="s">
        <v>25</v>
      </c>
      <c r="E25" s="3">
        <v>96</v>
      </c>
      <c r="F25" s="3">
        <f t="shared" si="0"/>
        <v>33524.646322714681</v>
      </c>
      <c r="G25" s="3">
        <f t="shared" si="1"/>
        <v>-6138274.5189355779</v>
      </c>
      <c r="H25" t="s">
        <v>26</v>
      </c>
      <c r="I25" t="s">
        <v>27</v>
      </c>
    </row>
    <row r="26" spans="1:12" x14ac:dyDescent="0.25">
      <c r="A26" t="s">
        <v>74</v>
      </c>
      <c r="B26" t="s">
        <v>75</v>
      </c>
      <c r="C26" t="s">
        <v>24</v>
      </c>
      <c r="D26" t="s">
        <v>25</v>
      </c>
      <c r="E26" s="3">
        <v>287</v>
      </c>
      <c r="F26" s="3">
        <f t="shared" si="0"/>
        <v>62.451585872576111</v>
      </c>
      <c r="G26" s="3">
        <f t="shared" si="1"/>
        <v>493.53187467196307</v>
      </c>
      <c r="H26" t="s">
        <v>26</v>
      </c>
      <c r="I26" t="s">
        <v>27</v>
      </c>
    </row>
    <row r="27" spans="1:12" x14ac:dyDescent="0.25">
      <c r="A27" t="s">
        <v>76</v>
      </c>
      <c r="B27" t="s">
        <v>77</v>
      </c>
      <c r="C27" t="s">
        <v>24</v>
      </c>
      <c r="D27" t="s">
        <v>25</v>
      </c>
      <c r="E27" s="3">
        <v>197</v>
      </c>
      <c r="F27" s="3">
        <f t="shared" si="0"/>
        <v>6739.9779016620505</v>
      </c>
      <c r="G27" s="3">
        <f t="shared" si="1"/>
        <v>-553334.44894250261</v>
      </c>
      <c r="H27" t="s">
        <v>26</v>
      </c>
      <c r="I27" t="s">
        <v>27</v>
      </c>
    </row>
    <row r="28" spans="1:12" x14ac:dyDescent="0.25">
      <c r="A28" t="s">
        <v>78</v>
      </c>
      <c r="B28" t="s">
        <v>79</v>
      </c>
      <c r="C28" t="s">
        <v>24</v>
      </c>
      <c r="D28" t="s">
        <v>25</v>
      </c>
      <c r="E28" s="3">
        <v>233</v>
      </c>
      <c r="F28" s="3">
        <f t="shared" si="0"/>
        <v>2124.9673753462607</v>
      </c>
      <c r="G28" s="3">
        <f t="shared" si="1"/>
        <v>-97955.403984053817</v>
      </c>
      <c r="H28" t="s">
        <v>26</v>
      </c>
      <c r="I28" t="s">
        <v>27</v>
      </c>
    </row>
    <row r="29" spans="1:12" x14ac:dyDescent="0.25">
      <c r="A29" t="s">
        <v>80</v>
      </c>
      <c r="B29" t="s">
        <v>81</v>
      </c>
      <c r="C29" t="s">
        <v>24</v>
      </c>
      <c r="D29" t="s">
        <v>25</v>
      </c>
      <c r="E29" s="3">
        <v>181</v>
      </c>
      <c r="F29" s="3">
        <f t="shared" si="0"/>
        <v>9623.0936911357348</v>
      </c>
      <c r="G29" s="3">
        <f t="shared" si="1"/>
        <v>-944000.1671696495</v>
      </c>
      <c r="H29" t="s">
        <v>26</v>
      </c>
      <c r="I29" t="s">
        <v>27</v>
      </c>
    </row>
    <row r="30" spans="1:12" x14ac:dyDescent="0.25">
      <c r="A30" t="s">
        <v>82</v>
      </c>
      <c r="B30" t="s">
        <v>83</v>
      </c>
      <c r="C30" t="s">
        <v>24</v>
      </c>
      <c r="D30" t="s">
        <v>25</v>
      </c>
      <c r="E30" s="3">
        <v>77</v>
      </c>
      <c r="F30" s="3">
        <f t="shared" si="0"/>
        <v>40843.346322714686</v>
      </c>
      <c r="G30" s="3">
        <f t="shared" si="1"/>
        <v>-8254332.8093303153</v>
      </c>
      <c r="H30" t="s">
        <v>26</v>
      </c>
      <c r="I30" t="s">
        <v>27</v>
      </c>
    </row>
    <row r="31" spans="1:12" x14ac:dyDescent="0.25">
      <c r="A31" t="s">
        <v>84</v>
      </c>
      <c r="B31" t="s">
        <v>85</v>
      </c>
      <c r="C31" t="s">
        <v>24</v>
      </c>
      <c r="D31" t="s">
        <v>25</v>
      </c>
      <c r="E31" s="3">
        <v>64</v>
      </c>
      <c r="F31" s="3">
        <f t="shared" si="0"/>
        <v>46266.877901662054</v>
      </c>
      <c r="G31" s="3">
        <f t="shared" si="1"/>
        <v>-9951883.6817056611</v>
      </c>
      <c r="H31" t="s">
        <v>26</v>
      </c>
      <c r="I31" t="s">
        <v>27</v>
      </c>
    </row>
    <row r="32" spans="1:12" x14ac:dyDescent="0.25">
      <c r="A32" t="s">
        <v>86</v>
      </c>
      <c r="B32" t="s">
        <v>87</v>
      </c>
      <c r="C32" t="s">
        <v>24</v>
      </c>
      <c r="D32" t="s">
        <v>25</v>
      </c>
      <c r="E32" s="3">
        <v>166</v>
      </c>
      <c r="F32" s="3">
        <f t="shared" si="0"/>
        <v>12791.014743767313</v>
      </c>
      <c r="G32" s="3">
        <f t="shared" si="1"/>
        <v>-1446630.1069549681</v>
      </c>
      <c r="H32" t="s">
        <v>26</v>
      </c>
      <c r="I32" t="s">
        <v>27</v>
      </c>
    </row>
    <row r="33" spans="1:9" x14ac:dyDescent="0.25">
      <c r="A33" t="s">
        <v>88</v>
      </c>
      <c r="B33" t="s">
        <v>89</v>
      </c>
      <c r="C33" t="s">
        <v>24</v>
      </c>
      <c r="D33" t="s">
        <v>25</v>
      </c>
      <c r="E33" s="3">
        <v>91</v>
      </c>
      <c r="F33" s="3">
        <f t="shared" si="0"/>
        <v>35380.620006925208</v>
      </c>
      <c r="G33" s="3">
        <f t="shared" si="1"/>
        <v>-6655001.5164078763</v>
      </c>
      <c r="H33" t="s">
        <v>26</v>
      </c>
      <c r="I33" t="s">
        <v>27</v>
      </c>
    </row>
    <row r="34" spans="1:9" x14ac:dyDescent="0.25">
      <c r="A34" t="s">
        <v>90</v>
      </c>
      <c r="B34" t="s">
        <v>91</v>
      </c>
      <c r="C34" t="s">
        <v>24</v>
      </c>
      <c r="D34" t="s">
        <v>25</v>
      </c>
      <c r="E34" s="3">
        <v>190</v>
      </c>
      <c r="F34" s="3">
        <f t="shared" si="0"/>
        <v>7938.3410595567875</v>
      </c>
      <c r="G34" s="3">
        <f t="shared" si="1"/>
        <v>-707285.29803530045</v>
      </c>
      <c r="H34" t="s">
        <v>26</v>
      </c>
      <c r="I34" t="s">
        <v>27</v>
      </c>
    </row>
    <row r="35" spans="1:9" x14ac:dyDescent="0.25">
      <c r="A35" t="s">
        <v>92</v>
      </c>
      <c r="B35" t="s">
        <v>93</v>
      </c>
      <c r="C35" t="s">
        <v>24</v>
      </c>
      <c r="D35" t="s">
        <v>25</v>
      </c>
      <c r="E35" s="3">
        <v>343</v>
      </c>
      <c r="F35" s="3">
        <f t="shared" si="0"/>
        <v>4083.5463227146811</v>
      </c>
      <c r="G35" s="3">
        <f t="shared" si="1"/>
        <v>260949.35619600155</v>
      </c>
      <c r="H35" t="s">
        <v>26</v>
      </c>
      <c r="I35" t="s">
        <v>27</v>
      </c>
    </row>
    <row r="36" spans="1:9" x14ac:dyDescent="0.25">
      <c r="A36" t="s">
        <v>94</v>
      </c>
      <c r="B36" t="s">
        <v>95</v>
      </c>
      <c r="C36" t="s">
        <v>24</v>
      </c>
      <c r="D36" t="s">
        <v>25</v>
      </c>
      <c r="E36" s="3">
        <v>251</v>
      </c>
      <c r="F36" s="3">
        <f t="shared" si="0"/>
        <v>789.46211218836584</v>
      </c>
      <c r="G36" s="3">
        <f t="shared" si="1"/>
        <v>-22181.807820618902</v>
      </c>
      <c r="H36" t="s">
        <v>26</v>
      </c>
      <c r="I36" t="s">
        <v>27</v>
      </c>
    </row>
    <row r="37" spans="1:9" x14ac:dyDescent="0.25">
      <c r="A37" t="s">
        <v>96</v>
      </c>
      <c r="B37" t="s">
        <v>97</v>
      </c>
      <c r="C37" t="s">
        <v>24</v>
      </c>
      <c r="D37" t="s">
        <v>25</v>
      </c>
      <c r="E37" s="3">
        <v>106</v>
      </c>
      <c r="F37" s="3">
        <f t="shared" si="0"/>
        <v>29962.698954293632</v>
      </c>
      <c r="G37" s="3">
        <f t="shared" si="1"/>
        <v>-5186464.3397804536</v>
      </c>
      <c r="H37" t="s">
        <v>26</v>
      </c>
      <c r="I37" t="s">
        <v>27</v>
      </c>
    </row>
    <row r="38" spans="1:9" x14ac:dyDescent="0.25">
      <c r="A38" t="s">
        <v>98</v>
      </c>
      <c r="B38" t="s">
        <v>99</v>
      </c>
      <c r="C38" t="s">
        <v>24</v>
      </c>
      <c r="D38" t="s">
        <v>25</v>
      </c>
      <c r="E38" s="3">
        <v>255</v>
      </c>
      <c r="F38" s="3">
        <f t="shared" si="0"/>
        <v>580.68316481994475</v>
      </c>
      <c r="G38" s="3">
        <f t="shared" si="1"/>
        <v>-13992.93615856904</v>
      </c>
      <c r="H38" t="s">
        <v>26</v>
      </c>
      <c r="I38" t="s">
        <v>27</v>
      </c>
    </row>
    <row r="39" spans="1:9" x14ac:dyDescent="0.25">
      <c r="A39" t="s">
        <v>100</v>
      </c>
      <c r="B39" t="s">
        <v>101</v>
      </c>
      <c r="C39" t="s">
        <v>24</v>
      </c>
      <c r="D39" t="s">
        <v>25</v>
      </c>
      <c r="E39" s="3">
        <v>57</v>
      </c>
      <c r="F39" s="3">
        <f t="shared" si="0"/>
        <v>49327.241059556785</v>
      </c>
      <c r="G39" s="3">
        <f t="shared" si="1"/>
        <v>-10955450.430798458</v>
      </c>
      <c r="H39" t="s">
        <v>26</v>
      </c>
      <c r="I39" t="s">
        <v>27</v>
      </c>
    </row>
    <row r="40" spans="1:9" x14ac:dyDescent="0.25">
      <c r="A40" t="s">
        <v>102</v>
      </c>
      <c r="B40" t="s">
        <v>103</v>
      </c>
      <c r="C40" t="s">
        <v>24</v>
      </c>
      <c r="D40" t="s">
        <v>25</v>
      </c>
      <c r="E40" s="3">
        <v>113</v>
      </c>
      <c r="F40" s="3">
        <f t="shared" si="0"/>
        <v>27588.335796398893</v>
      </c>
      <c r="G40" s="3">
        <f t="shared" si="1"/>
        <v>-4582349.9748981819</v>
      </c>
      <c r="H40" t="s">
        <v>26</v>
      </c>
      <c r="I40" t="s">
        <v>27</v>
      </c>
    </row>
    <row r="41" spans="1:9" x14ac:dyDescent="0.25">
      <c r="A41" t="s">
        <v>104</v>
      </c>
      <c r="B41" t="s">
        <v>105</v>
      </c>
      <c r="C41" t="s">
        <v>24</v>
      </c>
      <c r="D41" t="s">
        <v>25</v>
      </c>
      <c r="E41" s="3">
        <v>368</v>
      </c>
      <c r="F41" s="3">
        <f t="shared" si="0"/>
        <v>7903.6779016620494</v>
      </c>
      <c r="G41" s="3">
        <f t="shared" si="1"/>
        <v>702657.76461012894</v>
      </c>
      <c r="H41" t="s">
        <v>26</v>
      </c>
      <c r="I41" t="s">
        <v>27</v>
      </c>
    </row>
    <row r="42" spans="1:9" x14ac:dyDescent="0.25">
      <c r="A42" t="s">
        <v>106</v>
      </c>
      <c r="B42" t="s">
        <v>107</v>
      </c>
      <c r="C42" t="s">
        <v>24</v>
      </c>
      <c r="D42" t="s">
        <v>25</v>
      </c>
      <c r="E42" s="3">
        <v>89</v>
      </c>
      <c r="F42" s="3">
        <f t="shared" si="0"/>
        <v>36137.00948060942</v>
      </c>
      <c r="G42" s="3">
        <f t="shared" si="1"/>
        <v>-6869550.4048704812</v>
      </c>
      <c r="H42" t="s">
        <v>26</v>
      </c>
      <c r="I42" t="s">
        <v>27</v>
      </c>
    </row>
    <row r="43" spans="1:9" x14ac:dyDescent="0.25">
      <c r="A43" t="s">
        <v>108</v>
      </c>
      <c r="B43" t="s">
        <v>109</v>
      </c>
      <c r="C43" t="s">
        <v>24</v>
      </c>
      <c r="D43" t="s">
        <v>25</v>
      </c>
      <c r="E43" s="3">
        <v>68</v>
      </c>
      <c r="F43" s="3">
        <f t="shared" si="0"/>
        <v>44562.09895429363</v>
      </c>
      <c r="G43" s="3">
        <f t="shared" si="1"/>
        <v>-9406941.8205699269</v>
      </c>
      <c r="H43" t="s">
        <v>26</v>
      </c>
      <c r="I43" t="s">
        <v>27</v>
      </c>
    </row>
    <row r="44" spans="1:9" x14ac:dyDescent="0.25">
      <c r="A44" t="s">
        <v>110</v>
      </c>
      <c r="B44" t="s">
        <v>111</v>
      </c>
      <c r="C44" t="s">
        <v>24</v>
      </c>
      <c r="D44" t="s">
        <v>25</v>
      </c>
      <c r="E44" s="3">
        <v>645</v>
      </c>
      <c r="F44" s="3">
        <f t="shared" si="0"/>
        <v>133884.73579639889</v>
      </c>
      <c r="G44" s="3">
        <f t="shared" si="1"/>
        <v>48988777.156154446</v>
      </c>
      <c r="H44" t="s">
        <v>26</v>
      </c>
      <c r="I44" t="s">
        <v>27</v>
      </c>
    </row>
    <row r="45" spans="1:9" x14ac:dyDescent="0.25">
      <c r="A45" t="s">
        <v>112</v>
      </c>
      <c r="B45" t="s">
        <v>113</v>
      </c>
      <c r="C45" t="s">
        <v>24</v>
      </c>
      <c r="D45" t="s">
        <v>25</v>
      </c>
      <c r="E45" s="3">
        <v>5257</v>
      </c>
      <c r="F45" s="3">
        <f t="shared" si="0"/>
        <v>24779514.609480605</v>
      </c>
      <c r="G45" s="3">
        <f t="shared" si="1"/>
        <v>123350010983.78247</v>
      </c>
      <c r="H45" t="s">
        <v>26</v>
      </c>
      <c r="I45" t="s">
        <v>27</v>
      </c>
    </row>
    <row r="46" spans="1:9" x14ac:dyDescent="0.25">
      <c r="A46" t="s">
        <v>114</v>
      </c>
      <c r="B46" t="s">
        <v>115</v>
      </c>
      <c r="C46" t="s">
        <v>24</v>
      </c>
      <c r="D46" t="s">
        <v>25</v>
      </c>
      <c r="E46" s="3">
        <v>369</v>
      </c>
      <c r="F46" s="3">
        <f t="shared" si="0"/>
        <v>8082.4831648199442</v>
      </c>
      <c r="G46" s="3">
        <f t="shared" si="1"/>
        <v>726636.50620985194</v>
      </c>
      <c r="H46" t="s">
        <v>26</v>
      </c>
      <c r="I46" t="s">
        <v>27</v>
      </c>
    </row>
    <row r="47" spans="1:9" x14ac:dyDescent="0.25">
      <c r="A47" t="s">
        <v>116</v>
      </c>
      <c r="B47" t="s">
        <v>117</v>
      </c>
      <c r="C47" t="s">
        <v>24</v>
      </c>
      <c r="D47" t="s">
        <v>25</v>
      </c>
      <c r="E47" s="3">
        <v>320</v>
      </c>
      <c r="F47" s="3">
        <f t="shared" si="0"/>
        <v>1673.0252700831022</v>
      </c>
      <c r="G47" s="3">
        <f t="shared" si="1"/>
        <v>68431.136244478039</v>
      </c>
      <c r="H47" t="s">
        <v>26</v>
      </c>
      <c r="I47" t="s">
        <v>27</v>
      </c>
    </row>
    <row r="48" spans="1:9" x14ac:dyDescent="0.25">
      <c r="A48" t="s">
        <v>118</v>
      </c>
      <c r="B48" t="s">
        <v>119</v>
      </c>
      <c r="C48" t="s">
        <v>24</v>
      </c>
      <c r="D48" t="s">
        <v>25</v>
      </c>
      <c r="E48" s="3">
        <v>620</v>
      </c>
      <c r="F48" s="3">
        <f t="shared" si="0"/>
        <v>116214.60421745152</v>
      </c>
      <c r="G48" s="3">
        <f t="shared" si="1"/>
        <v>39617864.405635059</v>
      </c>
      <c r="H48" t="s">
        <v>26</v>
      </c>
      <c r="I48" t="s">
        <v>27</v>
      </c>
    </row>
    <row r="49" spans="1:9" x14ac:dyDescent="0.25">
      <c r="A49" t="s">
        <v>120</v>
      </c>
      <c r="B49" t="s">
        <v>121</v>
      </c>
      <c r="C49" t="s">
        <v>24</v>
      </c>
      <c r="D49" t="s">
        <v>25</v>
      </c>
      <c r="E49" s="3">
        <v>378</v>
      </c>
      <c r="F49" s="3">
        <f t="shared" si="0"/>
        <v>9781.730533240996</v>
      </c>
      <c r="G49" s="3">
        <f t="shared" si="1"/>
        <v>967438.89113367454</v>
      </c>
      <c r="H49" t="s">
        <v>26</v>
      </c>
      <c r="I49" t="s">
        <v>27</v>
      </c>
    </row>
    <row r="50" spans="1:9" x14ac:dyDescent="0.25">
      <c r="A50" t="s">
        <v>122</v>
      </c>
      <c r="B50" t="s">
        <v>123</v>
      </c>
      <c r="C50" t="s">
        <v>24</v>
      </c>
      <c r="D50" t="s">
        <v>25</v>
      </c>
      <c r="E50" s="3">
        <v>519</v>
      </c>
      <c r="F50" s="3">
        <f t="shared" si="0"/>
        <v>57553.272638504153</v>
      </c>
      <c r="G50" s="3">
        <f t="shared" si="1"/>
        <v>13807181.561957775</v>
      </c>
      <c r="H50" t="s">
        <v>26</v>
      </c>
      <c r="I50" t="s">
        <v>27</v>
      </c>
    </row>
    <row r="51" spans="1:9" x14ac:dyDescent="0.25">
      <c r="A51" t="s">
        <v>124</v>
      </c>
      <c r="B51" t="s">
        <v>125</v>
      </c>
      <c r="C51" t="s">
        <v>24</v>
      </c>
      <c r="D51" t="s">
        <v>25</v>
      </c>
      <c r="E51" s="3">
        <v>519</v>
      </c>
      <c r="F51" s="3">
        <f t="shared" si="0"/>
        <v>57553.272638504153</v>
      </c>
      <c r="G51" s="3">
        <f t="shared" si="1"/>
        <v>13807181.561957775</v>
      </c>
      <c r="H51" t="s">
        <v>26</v>
      </c>
      <c r="I51" t="s">
        <v>27</v>
      </c>
    </row>
    <row r="52" spans="1:9" x14ac:dyDescent="0.25">
      <c r="A52" t="s">
        <v>126</v>
      </c>
      <c r="B52" t="s">
        <v>127</v>
      </c>
      <c r="C52" t="s">
        <v>24</v>
      </c>
      <c r="D52" t="s">
        <v>25</v>
      </c>
      <c r="E52" s="3">
        <v>455</v>
      </c>
      <c r="F52" s="3">
        <f t="shared" si="0"/>
        <v>30941.735796398891</v>
      </c>
      <c r="G52" s="3">
        <f t="shared" si="1"/>
        <v>5442732.7522070818</v>
      </c>
      <c r="H52" t="s">
        <v>26</v>
      </c>
      <c r="I52" t="s">
        <v>27</v>
      </c>
    </row>
    <row r="53" spans="1:9" x14ac:dyDescent="0.25">
      <c r="A53" t="s">
        <v>128</v>
      </c>
      <c r="B53" t="s">
        <v>129</v>
      </c>
      <c r="C53" t="s">
        <v>24</v>
      </c>
      <c r="D53" t="s">
        <v>25</v>
      </c>
      <c r="E53" s="3">
        <v>363</v>
      </c>
      <c r="F53" s="3">
        <f t="shared" si="0"/>
        <v>7039.6515858725752</v>
      </c>
      <c r="G53" s="3">
        <f t="shared" si="1"/>
        <v>590645.29345361923</v>
      </c>
      <c r="H53" t="s">
        <v>26</v>
      </c>
      <c r="I53" t="s">
        <v>27</v>
      </c>
    </row>
    <row r="54" spans="1:9" x14ac:dyDescent="0.25">
      <c r="A54" t="s">
        <v>130</v>
      </c>
      <c r="B54" t="s">
        <v>131</v>
      </c>
      <c r="C54" t="s">
        <v>24</v>
      </c>
      <c r="D54" t="s">
        <v>25</v>
      </c>
      <c r="E54" s="3">
        <v>329</v>
      </c>
      <c r="F54" s="3">
        <f t="shared" si="0"/>
        <v>2490.2726385041547</v>
      </c>
      <c r="G54" s="3">
        <f t="shared" si="1"/>
        <v>124271.158010406</v>
      </c>
      <c r="H54" t="s">
        <v>26</v>
      </c>
      <c r="I54" t="s">
        <v>27</v>
      </c>
    </row>
    <row r="55" spans="1:9" x14ac:dyDescent="0.25">
      <c r="A55" t="s">
        <v>132</v>
      </c>
      <c r="B55" t="s">
        <v>133</v>
      </c>
      <c r="C55" t="s">
        <v>24</v>
      </c>
      <c r="D55" t="s">
        <v>25</v>
      </c>
      <c r="E55" s="3">
        <v>328</v>
      </c>
      <c r="F55" s="3">
        <f t="shared" si="0"/>
        <v>2391.4673753462598</v>
      </c>
      <c r="G55" s="3">
        <f t="shared" si="1"/>
        <v>116949.04798963037</v>
      </c>
      <c r="H55" t="s">
        <v>26</v>
      </c>
      <c r="I55" t="s">
        <v>27</v>
      </c>
    </row>
    <row r="56" spans="1:9" x14ac:dyDescent="0.25">
      <c r="A56" t="s">
        <v>134</v>
      </c>
      <c r="B56" t="s">
        <v>135</v>
      </c>
      <c r="C56" t="s">
        <v>24</v>
      </c>
      <c r="D56" t="s">
        <v>25</v>
      </c>
      <c r="E56" s="3">
        <v>176</v>
      </c>
      <c r="F56" s="3">
        <f t="shared" si="0"/>
        <v>10629.067375346262</v>
      </c>
      <c r="G56" s="3">
        <f t="shared" si="1"/>
        <v>-1095828.8751682644</v>
      </c>
      <c r="H56" t="s">
        <v>26</v>
      </c>
      <c r="I56" t="s">
        <v>27</v>
      </c>
    </row>
    <row r="57" spans="1:9" x14ac:dyDescent="0.25">
      <c r="A57" t="s">
        <v>136</v>
      </c>
      <c r="B57" t="s">
        <v>137</v>
      </c>
      <c r="C57" t="s">
        <v>24</v>
      </c>
      <c r="D57" t="s">
        <v>25</v>
      </c>
      <c r="E57" s="3">
        <v>441</v>
      </c>
      <c r="F57" s="3">
        <f t="shared" si="0"/>
        <v>26212.462112188365</v>
      </c>
      <c r="G57" s="3">
        <f t="shared" si="1"/>
        <v>4243866.5961267492</v>
      </c>
      <c r="H57" t="s">
        <v>26</v>
      </c>
      <c r="I57" t="s">
        <v>27</v>
      </c>
    </row>
    <row r="58" spans="1:9" x14ac:dyDescent="0.25">
      <c r="A58" t="s">
        <v>138</v>
      </c>
      <c r="B58" t="s">
        <v>139</v>
      </c>
      <c r="C58" t="s">
        <v>24</v>
      </c>
      <c r="D58" t="s">
        <v>25</v>
      </c>
      <c r="E58" s="3">
        <v>168</v>
      </c>
      <c r="F58" s="3">
        <f t="shared" si="0"/>
        <v>12342.625270083103</v>
      </c>
      <c r="G58" s="3">
        <f t="shared" si="1"/>
        <v>-1371233.1869134167</v>
      </c>
      <c r="H58" t="s">
        <v>26</v>
      </c>
      <c r="I58" t="s">
        <v>27</v>
      </c>
    </row>
    <row r="59" spans="1:9" x14ac:dyDescent="0.25">
      <c r="A59" t="s">
        <v>140</v>
      </c>
      <c r="B59" t="s">
        <v>141</v>
      </c>
      <c r="C59" t="s">
        <v>24</v>
      </c>
      <c r="D59" t="s">
        <v>25</v>
      </c>
      <c r="E59" s="3">
        <v>90</v>
      </c>
      <c r="F59" s="3">
        <f t="shared" si="0"/>
        <v>35757.814743767318</v>
      </c>
      <c r="G59" s="3">
        <f t="shared" si="1"/>
        <v>-6761708.6685339166</v>
      </c>
      <c r="H59" t="s">
        <v>26</v>
      </c>
      <c r="I59" t="s">
        <v>27</v>
      </c>
    </row>
    <row r="60" spans="1:9" x14ac:dyDescent="0.25">
      <c r="A60" t="s">
        <v>142</v>
      </c>
      <c r="B60" t="s">
        <v>143</v>
      </c>
      <c r="C60" t="s">
        <v>24</v>
      </c>
      <c r="D60" t="s">
        <v>25</v>
      </c>
      <c r="E60" s="3">
        <v>222</v>
      </c>
      <c r="F60" s="3">
        <f t="shared" si="0"/>
        <v>3260.1094806094188</v>
      </c>
      <c r="G60" s="3">
        <f t="shared" si="1"/>
        <v>-186143.67210732255</v>
      </c>
      <c r="H60" t="s">
        <v>26</v>
      </c>
      <c r="I60" t="s">
        <v>27</v>
      </c>
    </row>
    <row r="61" spans="1:9" x14ac:dyDescent="0.25">
      <c r="A61" t="s">
        <v>144</v>
      </c>
      <c r="B61" t="s">
        <v>145</v>
      </c>
      <c r="C61" t="s">
        <v>24</v>
      </c>
      <c r="D61" t="s">
        <v>25</v>
      </c>
      <c r="E61" s="3">
        <v>225</v>
      </c>
      <c r="F61" s="3">
        <f t="shared" si="0"/>
        <v>2926.5252700831029</v>
      </c>
      <c r="G61" s="3">
        <f t="shared" si="1"/>
        <v>-158317.3157292062</v>
      </c>
      <c r="H61" t="s">
        <v>26</v>
      </c>
      <c r="I61" t="s">
        <v>27</v>
      </c>
    </row>
    <row r="62" spans="1:9" x14ac:dyDescent="0.25">
      <c r="A62" t="s">
        <v>146</v>
      </c>
      <c r="B62" t="s">
        <v>147</v>
      </c>
      <c r="C62" t="s">
        <v>24</v>
      </c>
      <c r="D62" t="s">
        <v>25</v>
      </c>
      <c r="E62" s="3">
        <v>676</v>
      </c>
      <c r="F62" s="3">
        <f t="shared" si="0"/>
        <v>157531.69895429362</v>
      </c>
      <c r="G62" s="3">
        <f t="shared" si="1"/>
        <v>62524745.872061647</v>
      </c>
      <c r="H62" t="s">
        <v>26</v>
      </c>
      <c r="I62" t="s">
        <v>27</v>
      </c>
    </row>
    <row r="63" spans="1:9" x14ac:dyDescent="0.25">
      <c r="A63" t="s">
        <v>148</v>
      </c>
      <c r="B63" t="s">
        <v>149</v>
      </c>
      <c r="C63" t="s">
        <v>24</v>
      </c>
      <c r="D63" t="s">
        <v>25</v>
      </c>
      <c r="E63" s="3">
        <v>98</v>
      </c>
      <c r="F63" s="3">
        <f t="shared" si="0"/>
        <v>32796.256849030469</v>
      </c>
      <c r="G63" s="3">
        <f t="shared" si="1"/>
        <v>-5939315.8094203416</v>
      </c>
      <c r="H63" t="s">
        <v>26</v>
      </c>
      <c r="I63" t="s">
        <v>27</v>
      </c>
    </row>
    <row r="64" spans="1:9" x14ac:dyDescent="0.25">
      <c r="A64" t="s">
        <v>150</v>
      </c>
      <c r="B64" t="s">
        <v>151</v>
      </c>
      <c r="C64" t="s">
        <v>24</v>
      </c>
      <c r="D64" t="s">
        <v>25</v>
      </c>
      <c r="E64" s="3">
        <v>85</v>
      </c>
      <c r="F64" s="3">
        <f t="shared" si="0"/>
        <v>37673.788427977845</v>
      </c>
      <c r="G64" s="3">
        <f t="shared" si="1"/>
        <v>-7312383.1923220055</v>
      </c>
      <c r="H64" t="s">
        <v>26</v>
      </c>
      <c r="I64" t="s">
        <v>27</v>
      </c>
    </row>
    <row r="65" spans="1:9" x14ac:dyDescent="0.25">
      <c r="A65" t="s">
        <v>152</v>
      </c>
      <c r="B65" t="s">
        <v>153</v>
      </c>
      <c r="C65" t="s">
        <v>24</v>
      </c>
      <c r="D65" t="s">
        <v>25</v>
      </c>
      <c r="E65" s="3">
        <v>174</v>
      </c>
      <c r="F65" s="3">
        <f t="shared" si="0"/>
        <v>11045.456849030472</v>
      </c>
      <c r="G65" s="3">
        <f t="shared" si="1"/>
        <v>-1160848.4478413947</v>
      </c>
      <c r="H65" t="s">
        <v>26</v>
      </c>
      <c r="I65" t="s">
        <v>27</v>
      </c>
    </row>
    <row r="66" spans="1:9" x14ac:dyDescent="0.25">
      <c r="A66" t="s">
        <v>154</v>
      </c>
      <c r="B66" t="s">
        <v>155</v>
      </c>
      <c r="C66" t="s">
        <v>24</v>
      </c>
      <c r="D66" t="s">
        <v>25</v>
      </c>
      <c r="E66" s="3">
        <v>156</v>
      </c>
      <c r="F66" s="3">
        <f t="shared" ref="F66:F129" si="2">(E66-$L$4)^2</f>
        <v>15152.962112188367</v>
      </c>
      <c r="G66" s="3">
        <f t="shared" ref="G66:G129" si="3">(E66-$L$4)^3</f>
        <v>-1865289.7597943032</v>
      </c>
      <c r="H66" t="s">
        <v>26</v>
      </c>
      <c r="I66" t="s">
        <v>27</v>
      </c>
    </row>
    <row r="67" spans="1:9" x14ac:dyDescent="0.25">
      <c r="A67" t="s">
        <v>156</v>
      </c>
      <c r="B67" t="s">
        <v>157</v>
      </c>
      <c r="C67" t="s">
        <v>24</v>
      </c>
      <c r="D67" t="s">
        <v>25</v>
      </c>
      <c r="E67" s="3">
        <v>236</v>
      </c>
      <c r="F67" s="3">
        <f t="shared" si="2"/>
        <v>1857.383164819945</v>
      </c>
      <c r="G67" s="3">
        <f t="shared" si="3"/>
        <v>-80048.326553305902</v>
      </c>
      <c r="H67" t="s">
        <v>26</v>
      </c>
      <c r="I67" t="s">
        <v>27</v>
      </c>
    </row>
    <row r="68" spans="1:9" x14ac:dyDescent="0.25">
      <c r="A68" t="s">
        <v>158</v>
      </c>
      <c r="B68" t="s">
        <v>159</v>
      </c>
      <c r="C68" t="s">
        <v>24</v>
      </c>
      <c r="D68" t="s">
        <v>25</v>
      </c>
      <c r="E68" s="3">
        <v>289</v>
      </c>
      <c r="F68" s="3">
        <f t="shared" si="2"/>
        <v>98.062112188365575</v>
      </c>
      <c r="G68" s="3">
        <f t="shared" si="3"/>
        <v>971.0729688547882</v>
      </c>
      <c r="H68" t="s">
        <v>26</v>
      </c>
      <c r="I68" t="s">
        <v>27</v>
      </c>
    </row>
    <row r="69" spans="1:9" x14ac:dyDescent="0.25">
      <c r="A69" t="s">
        <v>160</v>
      </c>
      <c r="B69" t="s">
        <v>161</v>
      </c>
      <c r="C69" t="s">
        <v>24</v>
      </c>
      <c r="D69" t="s">
        <v>25</v>
      </c>
      <c r="E69" s="3">
        <v>1131</v>
      </c>
      <c r="F69" s="3">
        <f t="shared" si="2"/>
        <v>725738.09369113587</v>
      </c>
      <c r="G69" s="3">
        <f t="shared" si="3"/>
        <v>618258191.85256732</v>
      </c>
      <c r="H69" t="s">
        <v>26</v>
      </c>
      <c r="I69" t="s">
        <v>27</v>
      </c>
    </row>
    <row r="70" spans="1:9" x14ac:dyDescent="0.25">
      <c r="A70" t="s">
        <v>162</v>
      </c>
      <c r="B70" t="s">
        <v>163</v>
      </c>
      <c r="C70" t="s">
        <v>24</v>
      </c>
      <c r="D70" t="s">
        <v>25</v>
      </c>
      <c r="E70" s="3">
        <v>195</v>
      </c>
      <c r="F70" s="3">
        <f t="shared" si="2"/>
        <v>7072.3673753462608</v>
      </c>
      <c r="G70" s="3">
        <f t="shared" si="3"/>
        <v>-594767.4847735276</v>
      </c>
      <c r="H70" t="s">
        <v>26</v>
      </c>
      <c r="I70" t="s">
        <v>27</v>
      </c>
    </row>
    <row r="71" spans="1:9" x14ac:dyDescent="0.25">
      <c r="A71" t="s">
        <v>164</v>
      </c>
      <c r="B71" t="s">
        <v>165</v>
      </c>
      <c r="C71" t="s">
        <v>24</v>
      </c>
      <c r="D71" t="s">
        <v>25</v>
      </c>
      <c r="E71" s="3">
        <v>631</v>
      </c>
      <c r="F71" s="3">
        <f t="shared" si="2"/>
        <v>123835.46211218837</v>
      </c>
      <c r="G71" s="3">
        <f t="shared" si="3"/>
        <v>43578025.000074118</v>
      </c>
      <c r="H71" t="s">
        <v>26</v>
      </c>
      <c r="I71" t="s">
        <v>27</v>
      </c>
    </row>
    <row r="72" spans="1:9" x14ac:dyDescent="0.25">
      <c r="A72" t="s">
        <v>166</v>
      </c>
      <c r="B72" t="s">
        <v>167</v>
      </c>
      <c r="C72" t="s">
        <v>24</v>
      </c>
      <c r="D72" t="s">
        <v>25</v>
      </c>
      <c r="E72" s="3">
        <v>216</v>
      </c>
      <c r="F72" s="3">
        <f t="shared" si="2"/>
        <v>3981.2779016620502</v>
      </c>
      <c r="G72" s="3">
        <f t="shared" si="3"/>
        <v>-251208.15854776575</v>
      </c>
      <c r="H72" t="s">
        <v>26</v>
      </c>
      <c r="I72" t="s">
        <v>27</v>
      </c>
    </row>
    <row r="73" spans="1:9" x14ac:dyDescent="0.25">
      <c r="A73" t="s">
        <v>168</v>
      </c>
      <c r="B73" t="s">
        <v>169</v>
      </c>
      <c r="C73" t="s">
        <v>24</v>
      </c>
      <c r="D73" t="s">
        <v>25</v>
      </c>
      <c r="E73" s="3">
        <v>644</v>
      </c>
      <c r="F73" s="3">
        <f t="shared" si="2"/>
        <v>133153.93053324099</v>
      </c>
      <c r="G73" s="3">
        <f t="shared" si="3"/>
        <v>48588219.656659983</v>
      </c>
      <c r="H73" t="s">
        <v>26</v>
      </c>
      <c r="I73" t="s">
        <v>27</v>
      </c>
    </row>
    <row r="74" spans="1:9" x14ac:dyDescent="0.25">
      <c r="A74" t="s">
        <v>170</v>
      </c>
      <c r="B74" t="s">
        <v>171</v>
      </c>
      <c r="C74" t="s">
        <v>24</v>
      </c>
      <c r="D74" t="s">
        <v>25</v>
      </c>
      <c r="E74" s="3">
        <v>2458</v>
      </c>
      <c r="F74" s="3">
        <f t="shared" si="2"/>
        <v>4747616.677901662</v>
      </c>
      <c r="G74" s="3">
        <f t="shared" si="3"/>
        <v>10344594473.208031</v>
      </c>
      <c r="H74" t="s">
        <v>26</v>
      </c>
      <c r="I74" t="s">
        <v>27</v>
      </c>
    </row>
    <row r="75" spans="1:9" x14ac:dyDescent="0.25">
      <c r="A75" t="s">
        <v>172</v>
      </c>
      <c r="B75" t="s">
        <v>173</v>
      </c>
      <c r="C75" t="s">
        <v>24</v>
      </c>
      <c r="D75" t="s">
        <v>25</v>
      </c>
      <c r="E75" s="3">
        <v>250</v>
      </c>
      <c r="F75" s="3">
        <f t="shared" si="2"/>
        <v>846.65684903047111</v>
      </c>
      <c r="G75" s="3">
        <f t="shared" si="3"/>
        <v>-24635.486262447161</v>
      </c>
      <c r="H75" t="s">
        <v>26</v>
      </c>
      <c r="I75" t="s">
        <v>27</v>
      </c>
    </row>
    <row r="76" spans="1:9" x14ac:dyDescent="0.25">
      <c r="A76" t="s">
        <v>174</v>
      </c>
      <c r="B76" t="s">
        <v>175</v>
      </c>
      <c r="C76" t="s">
        <v>24</v>
      </c>
      <c r="D76" t="s">
        <v>25</v>
      </c>
      <c r="E76" s="3">
        <v>516</v>
      </c>
      <c r="F76" s="3">
        <f t="shared" si="2"/>
        <v>56122.856849030468</v>
      </c>
      <c r="G76" s="3">
        <f t="shared" si="3"/>
        <v>13295652.479263868</v>
      </c>
      <c r="H76" t="s">
        <v>26</v>
      </c>
      <c r="I76" t="s">
        <v>27</v>
      </c>
    </row>
    <row r="77" spans="1:9" x14ac:dyDescent="0.25">
      <c r="A77" t="s">
        <v>176</v>
      </c>
      <c r="B77" t="s">
        <v>177</v>
      </c>
      <c r="C77" t="s">
        <v>24</v>
      </c>
      <c r="D77" t="s">
        <v>25</v>
      </c>
      <c r="E77" s="3">
        <v>384</v>
      </c>
      <c r="F77" s="3">
        <f t="shared" si="2"/>
        <v>11004.562112188365</v>
      </c>
      <c r="G77" s="3">
        <f t="shared" si="3"/>
        <v>1154407.5249425389</v>
      </c>
      <c r="H77" t="s">
        <v>26</v>
      </c>
      <c r="I77" t="s">
        <v>27</v>
      </c>
    </row>
    <row r="78" spans="1:9" x14ac:dyDescent="0.25">
      <c r="A78" t="s">
        <v>178</v>
      </c>
      <c r="B78" t="s">
        <v>179</v>
      </c>
      <c r="C78" t="s">
        <v>24</v>
      </c>
      <c r="D78" t="s">
        <v>25</v>
      </c>
      <c r="E78" s="3">
        <v>334</v>
      </c>
      <c r="F78" s="3">
        <f t="shared" si="2"/>
        <v>3014.2989542936284</v>
      </c>
      <c r="G78" s="3">
        <f t="shared" si="3"/>
        <v>165492.94495638937</v>
      </c>
      <c r="H78" t="s">
        <v>26</v>
      </c>
      <c r="I78" t="s">
        <v>27</v>
      </c>
    </row>
    <row r="79" spans="1:9" x14ac:dyDescent="0.25">
      <c r="A79" t="s">
        <v>180</v>
      </c>
      <c r="B79" t="s">
        <v>181</v>
      </c>
      <c r="C79" t="s">
        <v>24</v>
      </c>
      <c r="D79" t="s">
        <v>25</v>
      </c>
      <c r="E79" s="3">
        <v>374</v>
      </c>
      <c r="F79" s="3">
        <f t="shared" si="2"/>
        <v>9006.5094806094166</v>
      </c>
      <c r="G79" s="3">
        <f t="shared" si="3"/>
        <v>854741.4510505721</v>
      </c>
      <c r="H79" t="s">
        <v>26</v>
      </c>
      <c r="I79" t="s">
        <v>27</v>
      </c>
    </row>
    <row r="80" spans="1:9" x14ac:dyDescent="0.25">
      <c r="A80" t="s">
        <v>182</v>
      </c>
      <c r="B80" t="s">
        <v>183</v>
      </c>
      <c r="C80" t="s">
        <v>24</v>
      </c>
      <c r="D80" t="s">
        <v>25</v>
      </c>
      <c r="E80" s="3">
        <v>452</v>
      </c>
      <c r="F80" s="3">
        <f t="shared" si="2"/>
        <v>29895.320006925205</v>
      </c>
      <c r="G80" s="3">
        <f t="shared" si="3"/>
        <v>5168979.5010921229</v>
      </c>
      <c r="H80" t="s">
        <v>26</v>
      </c>
      <c r="I80" t="s">
        <v>27</v>
      </c>
    </row>
    <row r="81" spans="1:9" x14ac:dyDescent="0.25">
      <c r="A81" t="s">
        <v>184</v>
      </c>
      <c r="B81" t="s">
        <v>185</v>
      </c>
      <c r="C81" t="s">
        <v>24</v>
      </c>
      <c r="D81" t="s">
        <v>25</v>
      </c>
      <c r="E81" s="3">
        <v>472</v>
      </c>
      <c r="F81" s="3">
        <f t="shared" si="2"/>
        <v>37211.425270083098</v>
      </c>
      <c r="G81" s="3">
        <f t="shared" si="3"/>
        <v>7178181.8594023716</v>
      </c>
      <c r="H81" t="s">
        <v>26</v>
      </c>
      <c r="I81" t="s">
        <v>27</v>
      </c>
    </row>
    <row r="82" spans="1:9" x14ac:dyDescent="0.25">
      <c r="A82" t="s">
        <v>186</v>
      </c>
      <c r="B82" t="s">
        <v>187</v>
      </c>
      <c r="C82" t="s">
        <v>24</v>
      </c>
      <c r="D82" t="s">
        <v>25</v>
      </c>
      <c r="E82" s="3">
        <v>496</v>
      </c>
      <c r="F82" s="3">
        <f t="shared" si="2"/>
        <v>47046.751585872575</v>
      </c>
      <c r="G82" s="3">
        <f t="shared" si="3"/>
        <v>10204564.226216776</v>
      </c>
      <c r="H82" t="s">
        <v>26</v>
      </c>
      <c r="I82" t="s">
        <v>27</v>
      </c>
    </row>
    <row r="83" spans="1:9" x14ac:dyDescent="0.25">
      <c r="A83" t="s">
        <v>188</v>
      </c>
      <c r="B83" t="s">
        <v>189</v>
      </c>
      <c r="C83" t="s">
        <v>24</v>
      </c>
      <c r="D83" t="s">
        <v>25</v>
      </c>
      <c r="E83" s="3">
        <v>210</v>
      </c>
      <c r="F83" s="3">
        <f t="shared" si="2"/>
        <v>4774.4463227146816</v>
      </c>
      <c r="G83" s="3">
        <f t="shared" si="3"/>
        <v>-329901.67656715633</v>
      </c>
      <c r="H83" t="s">
        <v>26</v>
      </c>
      <c r="I83" t="s">
        <v>27</v>
      </c>
    </row>
    <row r="84" spans="1:9" x14ac:dyDescent="0.25">
      <c r="A84" t="s">
        <v>190</v>
      </c>
      <c r="B84" t="s">
        <v>191</v>
      </c>
      <c r="C84" t="s">
        <v>24</v>
      </c>
      <c r="D84" t="s">
        <v>25</v>
      </c>
      <c r="E84" s="3">
        <v>160</v>
      </c>
      <c r="F84" s="3">
        <f t="shared" si="2"/>
        <v>14184.183164819946</v>
      </c>
      <c r="G84" s="3">
        <f t="shared" si="3"/>
        <v>-1689298.8881322534</v>
      </c>
      <c r="H84" t="s">
        <v>26</v>
      </c>
      <c r="I84" t="s">
        <v>27</v>
      </c>
    </row>
    <row r="85" spans="1:9" x14ac:dyDescent="0.25">
      <c r="A85" t="s">
        <v>192</v>
      </c>
      <c r="B85" t="s">
        <v>193</v>
      </c>
      <c r="C85" t="s">
        <v>24</v>
      </c>
      <c r="D85" t="s">
        <v>25</v>
      </c>
      <c r="E85" s="3">
        <v>584</v>
      </c>
      <c r="F85" s="3">
        <f t="shared" si="2"/>
        <v>92965.614743767306</v>
      </c>
      <c r="G85" s="3">
        <f t="shared" si="3"/>
        <v>28345460.581729241</v>
      </c>
      <c r="H85" t="s">
        <v>26</v>
      </c>
      <c r="I85" t="s">
        <v>27</v>
      </c>
    </row>
    <row r="86" spans="1:9" x14ac:dyDescent="0.25">
      <c r="A86" t="s">
        <v>194</v>
      </c>
      <c r="B86" t="s">
        <v>195</v>
      </c>
      <c r="C86" t="s">
        <v>24</v>
      </c>
      <c r="D86" t="s">
        <v>25</v>
      </c>
      <c r="E86" s="3">
        <v>291</v>
      </c>
      <c r="F86" s="3">
        <f t="shared" si="2"/>
        <v>141.67263850415503</v>
      </c>
      <c r="G86" s="3">
        <f t="shared" si="3"/>
        <v>1686.27722093235</v>
      </c>
      <c r="H86" t="s">
        <v>26</v>
      </c>
      <c r="I86" t="s">
        <v>27</v>
      </c>
    </row>
    <row r="87" spans="1:9" x14ac:dyDescent="0.25">
      <c r="A87" t="s">
        <v>196</v>
      </c>
      <c r="B87" t="s">
        <v>197</v>
      </c>
      <c r="C87" t="s">
        <v>24</v>
      </c>
      <c r="D87" t="s">
        <v>25</v>
      </c>
      <c r="E87" s="3">
        <v>588</v>
      </c>
      <c r="F87" s="3">
        <f t="shared" si="2"/>
        <v>95420.835796398896</v>
      </c>
      <c r="G87" s="3">
        <f t="shared" si="3"/>
        <v>29475747.284970243</v>
      </c>
      <c r="H87" t="s">
        <v>26</v>
      </c>
      <c r="I87" t="s">
        <v>27</v>
      </c>
    </row>
    <row r="88" spans="1:9" x14ac:dyDescent="0.25">
      <c r="A88" t="s">
        <v>198</v>
      </c>
      <c r="B88" t="s">
        <v>199</v>
      </c>
      <c r="C88" t="s">
        <v>24</v>
      </c>
      <c r="D88" t="s">
        <v>25</v>
      </c>
      <c r="E88" s="3">
        <v>170</v>
      </c>
      <c r="F88" s="3">
        <f t="shared" si="2"/>
        <v>11902.235796398892</v>
      </c>
      <c r="G88" s="3">
        <f t="shared" si="3"/>
        <v>-1298502.6037139709</v>
      </c>
      <c r="H88" t="s">
        <v>26</v>
      </c>
      <c r="I88" t="s">
        <v>27</v>
      </c>
    </row>
    <row r="89" spans="1:9" x14ac:dyDescent="0.25">
      <c r="A89" t="s">
        <v>200</v>
      </c>
      <c r="B89" t="s">
        <v>201</v>
      </c>
      <c r="C89" t="s">
        <v>24</v>
      </c>
      <c r="D89" t="s">
        <v>25</v>
      </c>
      <c r="E89" s="3">
        <v>444</v>
      </c>
      <c r="F89" s="3">
        <f t="shared" si="2"/>
        <v>27192.87790166205</v>
      </c>
      <c r="G89" s="3">
        <f t="shared" si="3"/>
        <v>4484177.1261890763</v>
      </c>
      <c r="H89" t="s">
        <v>26</v>
      </c>
      <c r="I89" t="s">
        <v>27</v>
      </c>
    </row>
    <row r="90" spans="1:9" x14ac:dyDescent="0.25">
      <c r="A90" t="s">
        <v>202</v>
      </c>
      <c r="B90" t="s">
        <v>203</v>
      </c>
      <c r="C90" t="s">
        <v>24</v>
      </c>
      <c r="D90" t="s">
        <v>25</v>
      </c>
      <c r="E90" s="3">
        <v>290</v>
      </c>
      <c r="F90" s="3">
        <f t="shared" si="2"/>
        <v>118.8673753462603</v>
      </c>
      <c r="G90" s="3">
        <f t="shared" si="3"/>
        <v>1295.9672001567269</v>
      </c>
      <c r="H90" t="s">
        <v>26</v>
      </c>
      <c r="I90" t="s">
        <v>27</v>
      </c>
    </row>
    <row r="91" spans="1:9" x14ac:dyDescent="0.25">
      <c r="A91" t="s">
        <v>204</v>
      </c>
      <c r="B91" t="s">
        <v>205</v>
      </c>
      <c r="C91" t="s">
        <v>24</v>
      </c>
      <c r="D91" t="s">
        <v>25</v>
      </c>
      <c r="E91" s="3">
        <v>372</v>
      </c>
      <c r="F91" s="3">
        <f t="shared" si="2"/>
        <v>8630.8989542936288</v>
      </c>
      <c r="G91" s="3">
        <f t="shared" si="3"/>
        <v>801833.22574586305</v>
      </c>
      <c r="H91" t="s">
        <v>26</v>
      </c>
      <c r="I91" t="s">
        <v>27</v>
      </c>
    </row>
    <row r="92" spans="1:9" x14ac:dyDescent="0.25">
      <c r="A92" t="s">
        <v>206</v>
      </c>
      <c r="B92" t="s">
        <v>207</v>
      </c>
      <c r="C92" t="s">
        <v>24</v>
      </c>
      <c r="D92" t="s">
        <v>25</v>
      </c>
      <c r="E92" s="3">
        <v>455</v>
      </c>
      <c r="F92" s="3">
        <f t="shared" si="2"/>
        <v>30941.735796398891</v>
      </c>
      <c r="G92" s="3">
        <f t="shared" si="3"/>
        <v>5442732.7522070818</v>
      </c>
      <c r="H92" t="s">
        <v>26</v>
      </c>
      <c r="I92" t="s">
        <v>27</v>
      </c>
    </row>
    <row r="93" spans="1:9" x14ac:dyDescent="0.25">
      <c r="A93" t="s">
        <v>208</v>
      </c>
      <c r="B93" t="s">
        <v>209</v>
      </c>
      <c r="C93" t="s">
        <v>24</v>
      </c>
      <c r="D93" t="s">
        <v>25</v>
      </c>
      <c r="E93" s="3">
        <v>332</v>
      </c>
      <c r="F93" s="3">
        <f t="shared" si="2"/>
        <v>2798.6884279778387</v>
      </c>
      <c r="G93" s="3">
        <f t="shared" si="3"/>
        <v>148057.98280957495</v>
      </c>
      <c r="H93" t="s">
        <v>26</v>
      </c>
      <c r="I93" t="s">
        <v>27</v>
      </c>
    </row>
    <row r="94" spans="1:9" x14ac:dyDescent="0.25">
      <c r="A94" t="s">
        <v>210</v>
      </c>
      <c r="B94" t="s">
        <v>211</v>
      </c>
      <c r="C94" t="s">
        <v>24</v>
      </c>
      <c r="D94" t="s">
        <v>25</v>
      </c>
      <c r="E94" s="3">
        <v>149</v>
      </c>
      <c r="F94" s="3">
        <f t="shared" si="2"/>
        <v>16925.325270083104</v>
      </c>
      <c r="G94" s="3">
        <f t="shared" si="3"/>
        <v>-2201940.2773081539</v>
      </c>
      <c r="H94" t="s">
        <v>26</v>
      </c>
      <c r="I94" t="s">
        <v>27</v>
      </c>
    </row>
    <row r="95" spans="1:9" x14ac:dyDescent="0.25">
      <c r="A95" t="s">
        <v>212</v>
      </c>
      <c r="B95" t="s">
        <v>213</v>
      </c>
      <c r="C95" t="s">
        <v>24</v>
      </c>
      <c r="D95" t="s">
        <v>25</v>
      </c>
      <c r="E95" s="3">
        <v>242</v>
      </c>
      <c r="F95" s="3">
        <f t="shared" si="2"/>
        <v>1376.2147437673134</v>
      </c>
      <c r="G95" s="3">
        <f t="shared" si="3"/>
        <v>-51053.94537602058</v>
      </c>
      <c r="H95" t="s">
        <v>26</v>
      </c>
      <c r="I95" t="s">
        <v>27</v>
      </c>
    </row>
    <row r="96" spans="1:9" x14ac:dyDescent="0.25">
      <c r="A96" t="s">
        <v>214</v>
      </c>
      <c r="B96" t="s">
        <v>215</v>
      </c>
      <c r="C96" t="s">
        <v>24</v>
      </c>
      <c r="D96" t="s">
        <v>25</v>
      </c>
      <c r="E96" s="3">
        <v>236</v>
      </c>
      <c r="F96" s="3">
        <f t="shared" si="2"/>
        <v>1857.383164819945</v>
      </c>
      <c r="G96" s="3">
        <f t="shared" si="3"/>
        <v>-80048.326553305902</v>
      </c>
      <c r="H96" t="s">
        <v>26</v>
      </c>
      <c r="I96" t="s">
        <v>27</v>
      </c>
    </row>
    <row r="97" spans="1:9" x14ac:dyDescent="0.25">
      <c r="A97" t="s">
        <v>216</v>
      </c>
      <c r="B97" t="s">
        <v>217</v>
      </c>
      <c r="C97" t="s">
        <v>24</v>
      </c>
      <c r="D97" t="s">
        <v>25</v>
      </c>
      <c r="E97" s="3">
        <v>121</v>
      </c>
      <c r="F97" s="3">
        <f t="shared" si="2"/>
        <v>24994.777901662052</v>
      </c>
      <c r="G97" s="3">
        <f t="shared" si="3"/>
        <v>-3951608.6105214502</v>
      </c>
      <c r="H97" t="s">
        <v>26</v>
      </c>
      <c r="I97" t="s">
        <v>27</v>
      </c>
    </row>
    <row r="98" spans="1:9" x14ac:dyDescent="0.25">
      <c r="A98" t="s">
        <v>218</v>
      </c>
      <c r="B98" t="s">
        <v>219</v>
      </c>
      <c r="C98" t="s">
        <v>24</v>
      </c>
      <c r="D98" t="s">
        <v>25</v>
      </c>
      <c r="E98" s="3">
        <v>254</v>
      </c>
      <c r="F98" s="3">
        <f t="shared" si="2"/>
        <v>629.87790166205002</v>
      </c>
      <c r="G98" s="3">
        <f t="shared" si="3"/>
        <v>-15808.277758292032</v>
      </c>
      <c r="H98" t="s">
        <v>26</v>
      </c>
      <c r="I98" t="s">
        <v>27</v>
      </c>
    </row>
    <row r="99" spans="1:9" x14ac:dyDescent="0.25">
      <c r="A99" t="s">
        <v>220</v>
      </c>
      <c r="B99" t="s">
        <v>221</v>
      </c>
      <c r="C99" t="s">
        <v>24</v>
      </c>
      <c r="D99" t="s">
        <v>25</v>
      </c>
      <c r="E99" s="3">
        <v>180</v>
      </c>
      <c r="F99" s="3">
        <f t="shared" si="2"/>
        <v>9820.2884279778409</v>
      </c>
      <c r="G99" s="3">
        <f t="shared" si="3"/>
        <v>-973164.74034831987</v>
      </c>
      <c r="H99" t="s">
        <v>26</v>
      </c>
      <c r="I99" t="s">
        <v>27</v>
      </c>
    </row>
    <row r="100" spans="1:9" x14ac:dyDescent="0.25">
      <c r="A100" t="s">
        <v>222</v>
      </c>
      <c r="B100" t="s">
        <v>223</v>
      </c>
      <c r="C100" t="s">
        <v>24</v>
      </c>
      <c r="D100" t="s">
        <v>25</v>
      </c>
      <c r="E100" s="3">
        <v>179</v>
      </c>
      <c r="F100" s="3">
        <f t="shared" si="2"/>
        <v>10019.483164819945</v>
      </c>
      <c r="G100" s="3">
        <f t="shared" si="3"/>
        <v>-1002923.8977375166</v>
      </c>
      <c r="H100" t="s">
        <v>26</v>
      </c>
      <c r="I100" t="s">
        <v>27</v>
      </c>
    </row>
    <row r="101" spans="1:9" x14ac:dyDescent="0.25">
      <c r="A101" t="s">
        <v>224</v>
      </c>
      <c r="B101" t="s">
        <v>225</v>
      </c>
      <c r="C101" t="s">
        <v>24</v>
      </c>
      <c r="D101" t="s">
        <v>25</v>
      </c>
      <c r="E101" s="3">
        <v>504</v>
      </c>
      <c r="F101" s="3">
        <f t="shared" si="2"/>
        <v>50581.193691135733</v>
      </c>
      <c r="G101" s="3">
        <f t="shared" si="3"/>
        <v>11375843.569540877</v>
      </c>
      <c r="H101" t="s">
        <v>26</v>
      </c>
      <c r="I101" t="s">
        <v>27</v>
      </c>
    </row>
    <row r="102" spans="1:9" x14ac:dyDescent="0.25">
      <c r="A102" t="s">
        <v>226</v>
      </c>
      <c r="B102" t="s">
        <v>227</v>
      </c>
      <c r="C102" t="s">
        <v>24</v>
      </c>
      <c r="D102" t="s">
        <v>25</v>
      </c>
      <c r="E102" s="3">
        <v>134</v>
      </c>
      <c r="F102" s="3">
        <f t="shared" si="2"/>
        <v>21053.246322714684</v>
      </c>
      <c r="G102" s="3">
        <f t="shared" si="3"/>
        <v>-3054770.6381461043</v>
      </c>
      <c r="H102" t="s">
        <v>26</v>
      </c>
      <c r="I102" t="s">
        <v>27</v>
      </c>
    </row>
    <row r="103" spans="1:9" x14ac:dyDescent="0.25">
      <c r="A103" t="s">
        <v>228</v>
      </c>
      <c r="B103" t="s">
        <v>229</v>
      </c>
      <c r="C103" t="s">
        <v>24</v>
      </c>
      <c r="D103" t="s">
        <v>25</v>
      </c>
      <c r="E103" s="3">
        <v>602</v>
      </c>
      <c r="F103" s="3">
        <f t="shared" si="2"/>
        <v>104266.10948060942</v>
      </c>
      <c r="G103" s="3">
        <f t="shared" si="3"/>
        <v>33667801.135787413</v>
      </c>
      <c r="H103" t="s">
        <v>26</v>
      </c>
      <c r="I103" t="s">
        <v>27</v>
      </c>
    </row>
    <row r="104" spans="1:9" x14ac:dyDescent="0.25">
      <c r="A104" t="s">
        <v>230</v>
      </c>
      <c r="B104" t="s">
        <v>231</v>
      </c>
      <c r="C104" t="s">
        <v>24</v>
      </c>
      <c r="D104" t="s">
        <v>25</v>
      </c>
      <c r="E104" s="3">
        <v>184</v>
      </c>
      <c r="F104" s="3">
        <f t="shared" si="2"/>
        <v>9043.5094806094185</v>
      </c>
      <c r="G104" s="3">
        <f t="shared" si="3"/>
        <v>-860013.95289679628</v>
      </c>
      <c r="H104" t="s">
        <v>26</v>
      </c>
      <c r="I104" t="s">
        <v>27</v>
      </c>
    </row>
    <row r="105" spans="1:9" x14ac:dyDescent="0.25">
      <c r="A105" t="s">
        <v>232</v>
      </c>
      <c r="B105" t="s">
        <v>233</v>
      </c>
      <c r="C105" t="s">
        <v>24</v>
      </c>
      <c r="D105" t="s">
        <v>25</v>
      </c>
      <c r="E105" s="3">
        <v>108</v>
      </c>
      <c r="F105" s="3">
        <f t="shared" si="2"/>
        <v>29274.30948060942</v>
      </c>
      <c r="G105" s="3">
        <f t="shared" si="3"/>
        <v>-5008757.314475744</v>
      </c>
      <c r="H105" t="s">
        <v>26</v>
      </c>
      <c r="I105" t="s">
        <v>27</v>
      </c>
    </row>
    <row r="106" spans="1:9" x14ac:dyDescent="0.25">
      <c r="A106" t="s">
        <v>234</v>
      </c>
      <c r="B106" t="s">
        <v>235</v>
      </c>
      <c r="C106" t="s">
        <v>24</v>
      </c>
      <c r="D106" t="s">
        <v>25</v>
      </c>
      <c r="E106" s="3">
        <v>1649</v>
      </c>
      <c r="F106" s="3">
        <f t="shared" si="2"/>
        <v>1876633.2200069253</v>
      </c>
      <c r="G106" s="3">
        <f t="shared" si="3"/>
        <v>2570804786.5959606</v>
      </c>
      <c r="H106" t="s">
        <v>26</v>
      </c>
      <c r="I106" t="s">
        <v>27</v>
      </c>
    </row>
    <row r="107" spans="1:9" x14ac:dyDescent="0.25">
      <c r="A107" t="s">
        <v>236</v>
      </c>
      <c r="B107" t="s">
        <v>237</v>
      </c>
      <c r="C107" t="s">
        <v>24</v>
      </c>
      <c r="D107" t="s">
        <v>25</v>
      </c>
      <c r="E107" s="3">
        <v>224</v>
      </c>
      <c r="F107" s="3">
        <f t="shared" si="2"/>
        <v>3035.7200069252081</v>
      </c>
      <c r="G107" s="3">
        <f t="shared" si="3"/>
        <v>-167260.18364471864</v>
      </c>
      <c r="H107" t="s">
        <v>26</v>
      </c>
      <c r="I107" t="s">
        <v>27</v>
      </c>
    </row>
    <row r="108" spans="1:9" x14ac:dyDescent="0.25">
      <c r="A108" t="s">
        <v>238</v>
      </c>
      <c r="B108" t="s">
        <v>239</v>
      </c>
      <c r="C108" t="s">
        <v>24</v>
      </c>
      <c r="D108" t="s">
        <v>25</v>
      </c>
      <c r="E108" s="3">
        <v>243</v>
      </c>
      <c r="F108" s="3">
        <f t="shared" si="2"/>
        <v>1303.020006925208</v>
      </c>
      <c r="G108" s="3">
        <f t="shared" si="3"/>
        <v>-47035.593249981794</v>
      </c>
      <c r="H108" t="s">
        <v>26</v>
      </c>
      <c r="I108" t="s">
        <v>27</v>
      </c>
    </row>
    <row r="109" spans="1:9" x14ac:dyDescent="0.25">
      <c r="A109" t="s">
        <v>240</v>
      </c>
      <c r="B109" t="s">
        <v>241</v>
      </c>
      <c r="C109" t="s">
        <v>24</v>
      </c>
      <c r="D109" t="s">
        <v>25</v>
      </c>
      <c r="E109" s="3">
        <v>50</v>
      </c>
      <c r="F109" s="3">
        <f t="shared" si="2"/>
        <v>52485.604217451524</v>
      </c>
      <c r="G109" s="3">
        <f t="shared" si="3"/>
        <v>-12024313.806207046</v>
      </c>
      <c r="H109" t="s">
        <v>26</v>
      </c>
      <c r="I109" t="s">
        <v>27</v>
      </c>
    </row>
    <row r="110" spans="1:9" x14ac:dyDescent="0.25">
      <c r="A110" t="s">
        <v>242</v>
      </c>
      <c r="B110" t="s">
        <v>243</v>
      </c>
      <c r="C110" t="s">
        <v>24</v>
      </c>
      <c r="D110" t="s">
        <v>25</v>
      </c>
      <c r="E110" s="3">
        <v>41</v>
      </c>
      <c r="F110" s="3">
        <f t="shared" si="2"/>
        <v>56690.356849030475</v>
      </c>
      <c r="G110" s="3">
        <f t="shared" si="3"/>
        <v>-13497824.780604554</v>
      </c>
      <c r="H110" t="s">
        <v>26</v>
      </c>
      <c r="I110" t="s">
        <v>27</v>
      </c>
    </row>
    <row r="111" spans="1:9" x14ac:dyDescent="0.25">
      <c r="A111" t="s">
        <v>244</v>
      </c>
      <c r="B111" t="s">
        <v>245</v>
      </c>
      <c r="C111" t="s">
        <v>24</v>
      </c>
      <c r="D111" t="s">
        <v>25</v>
      </c>
      <c r="E111" s="3">
        <v>266</v>
      </c>
      <c r="F111" s="3">
        <f t="shared" si="2"/>
        <v>171.54105955678682</v>
      </c>
      <c r="G111" s="3">
        <f t="shared" si="3"/>
        <v>-2246.7364563529691</v>
      </c>
      <c r="H111" t="s">
        <v>26</v>
      </c>
      <c r="I111" t="s">
        <v>27</v>
      </c>
    </row>
    <row r="112" spans="1:9" x14ac:dyDescent="0.25">
      <c r="A112" t="s">
        <v>246</v>
      </c>
      <c r="B112" t="s">
        <v>247</v>
      </c>
      <c r="C112" t="s">
        <v>24</v>
      </c>
      <c r="D112" t="s">
        <v>25</v>
      </c>
      <c r="E112" s="3">
        <v>100</v>
      </c>
      <c r="F112" s="3">
        <f t="shared" si="2"/>
        <v>32075.867375346261</v>
      </c>
      <c r="G112" s="3">
        <f t="shared" si="3"/>
        <v>-5744703.436747212</v>
      </c>
      <c r="H112" t="s">
        <v>26</v>
      </c>
      <c r="I112" t="s">
        <v>27</v>
      </c>
    </row>
    <row r="113" spans="1:9" x14ac:dyDescent="0.25">
      <c r="A113" t="s">
        <v>248</v>
      </c>
      <c r="B113" t="s">
        <v>249</v>
      </c>
      <c r="C113" t="s">
        <v>24</v>
      </c>
      <c r="D113" t="s">
        <v>25</v>
      </c>
      <c r="E113" s="3">
        <v>139</v>
      </c>
      <c r="F113" s="3">
        <f t="shared" si="2"/>
        <v>19627.272638504157</v>
      </c>
      <c r="G113" s="3">
        <f t="shared" si="3"/>
        <v>-2749729.2459369628</v>
      </c>
      <c r="H113" t="s">
        <v>26</v>
      </c>
      <c r="I113" t="s">
        <v>27</v>
      </c>
    </row>
    <row r="114" spans="1:9" x14ac:dyDescent="0.25">
      <c r="A114" t="s">
        <v>250</v>
      </c>
      <c r="B114" t="s">
        <v>251</v>
      </c>
      <c r="C114" t="s">
        <v>24</v>
      </c>
      <c r="D114" t="s">
        <v>25</v>
      </c>
      <c r="E114" s="3">
        <v>225</v>
      </c>
      <c r="F114" s="3">
        <f t="shared" si="2"/>
        <v>2926.5252700831029</v>
      </c>
      <c r="G114" s="3">
        <f t="shared" si="3"/>
        <v>-158317.3157292062</v>
      </c>
      <c r="H114" t="s">
        <v>26</v>
      </c>
      <c r="I114" t="s">
        <v>27</v>
      </c>
    </row>
    <row r="115" spans="1:9" x14ac:dyDescent="0.25">
      <c r="A115" t="s">
        <v>252</v>
      </c>
      <c r="B115" t="s">
        <v>253</v>
      </c>
      <c r="C115" t="s">
        <v>24</v>
      </c>
      <c r="D115" t="s">
        <v>25</v>
      </c>
      <c r="E115" s="3">
        <v>316</v>
      </c>
      <c r="F115" s="3">
        <f t="shared" si="2"/>
        <v>1361.8042174515233</v>
      </c>
      <c r="G115" s="3">
        <f t="shared" si="3"/>
        <v>50254.159319270286</v>
      </c>
      <c r="H115" t="s">
        <v>26</v>
      </c>
      <c r="I115" t="s">
        <v>27</v>
      </c>
    </row>
    <row r="116" spans="1:9" x14ac:dyDescent="0.25">
      <c r="A116" t="s">
        <v>254</v>
      </c>
      <c r="B116" t="s">
        <v>255</v>
      </c>
      <c r="C116" t="s">
        <v>24</v>
      </c>
      <c r="D116" t="s">
        <v>25</v>
      </c>
      <c r="E116" s="3">
        <v>327</v>
      </c>
      <c r="F116" s="3">
        <f t="shared" si="2"/>
        <v>2294.6621121883654</v>
      </c>
      <c r="G116" s="3">
        <f t="shared" si="3"/>
        <v>109920.35375832845</v>
      </c>
      <c r="H116" t="s">
        <v>26</v>
      </c>
      <c r="I116" t="s">
        <v>27</v>
      </c>
    </row>
    <row r="117" spans="1:9" x14ac:dyDescent="0.25">
      <c r="A117" t="s">
        <v>256</v>
      </c>
      <c r="B117" t="s">
        <v>257</v>
      </c>
      <c r="C117" t="s">
        <v>24</v>
      </c>
      <c r="D117" t="s">
        <v>25</v>
      </c>
      <c r="E117" s="3">
        <v>293</v>
      </c>
      <c r="F117" s="3">
        <f t="shared" si="2"/>
        <v>193.28316481994449</v>
      </c>
      <c r="G117" s="3">
        <f t="shared" si="3"/>
        <v>2687.1446309046487</v>
      </c>
      <c r="H117" t="s">
        <v>26</v>
      </c>
      <c r="I117" t="s">
        <v>27</v>
      </c>
    </row>
    <row r="118" spans="1:9" x14ac:dyDescent="0.25">
      <c r="A118" t="s">
        <v>258</v>
      </c>
      <c r="B118" t="s">
        <v>259</v>
      </c>
      <c r="C118" t="s">
        <v>24</v>
      </c>
      <c r="D118" t="s">
        <v>25</v>
      </c>
      <c r="E118" s="3">
        <v>227</v>
      </c>
      <c r="F118" s="3">
        <f t="shared" si="2"/>
        <v>2714.1357963988926</v>
      </c>
      <c r="G118" s="3">
        <f t="shared" si="3"/>
        <v>-141399.3325297602</v>
      </c>
      <c r="H118" t="s">
        <v>26</v>
      </c>
      <c r="I118" t="s">
        <v>27</v>
      </c>
    </row>
    <row r="119" spans="1:9" x14ac:dyDescent="0.25">
      <c r="A119" t="s">
        <v>260</v>
      </c>
      <c r="B119" t="s">
        <v>261</v>
      </c>
      <c r="C119" t="s">
        <v>24</v>
      </c>
      <c r="D119" t="s">
        <v>25</v>
      </c>
      <c r="E119" s="3">
        <v>245</v>
      </c>
      <c r="F119" s="3">
        <f t="shared" si="2"/>
        <v>1162.6305332409975</v>
      </c>
      <c r="G119" s="3">
        <f t="shared" si="3"/>
        <v>-39642.641629483172</v>
      </c>
      <c r="H119" t="s">
        <v>26</v>
      </c>
      <c r="I119" t="s">
        <v>27</v>
      </c>
    </row>
    <row r="120" spans="1:9" x14ac:dyDescent="0.25">
      <c r="A120" t="s">
        <v>262</v>
      </c>
      <c r="B120" t="s">
        <v>263</v>
      </c>
      <c r="C120" t="s">
        <v>24</v>
      </c>
      <c r="D120" t="s">
        <v>25</v>
      </c>
      <c r="E120" s="3">
        <v>451</v>
      </c>
      <c r="F120" s="3">
        <f t="shared" si="2"/>
        <v>29550.514743767311</v>
      </c>
      <c r="G120" s="3">
        <f t="shared" si="3"/>
        <v>5079811.2489660839</v>
      </c>
      <c r="H120" t="s">
        <v>26</v>
      </c>
      <c r="I120" t="s">
        <v>27</v>
      </c>
    </row>
    <row r="121" spans="1:9" x14ac:dyDescent="0.25">
      <c r="A121" t="s">
        <v>264</v>
      </c>
      <c r="B121" t="s">
        <v>265</v>
      </c>
      <c r="C121" t="s">
        <v>24</v>
      </c>
      <c r="D121" t="s">
        <v>25</v>
      </c>
      <c r="E121" s="3">
        <v>660</v>
      </c>
      <c r="F121" s="3">
        <f t="shared" si="2"/>
        <v>145086.81474376732</v>
      </c>
      <c r="G121" s="3">
        <f t="shared" si="3"/>
        <v>55263949.543308191</v>
      </c>
      <c r="H121" t="s">
        <v>26</v>
      </c>
      <c r="I121" t="s">
        <v>27</v>
      </c>
    </row>
    <row r="122" spans="1:9" x14ac:dyDescent="0.25">
      <c r="A122" t="s">
        <v>266</v>
      </c>
      <c r="B122" t="s">
        <v>267</v>
      </c>
      <c r="C122" t="s">
        <v>24</v>
      </c>
      <c r="D122" t="s">
        <v>25</v>
      </c>
      <c r="E122" s="3">
        <v>152</v>
      </c>
      <c r="F122" s="3">
        <f t="shared" si="2"/>
        <v>16153.741059556787</v>
      </c>
      <c r="G122" s="3">
        <f t="shared" si="3"/>
        <v>-2053097.978824774</v>
      </c>
      <c r="H122" t="s">
        <v>26</v>
      </c>
      <c r="I122" t="s">
        <v>27</v>
      </c>
    </row>
    <row r="123" spans="1:9" x14ac:dyDescent="0.25">
      <c r="A123" t="s">
        <v>268</v>
      </c>
      <c r="B123" t="s">
        <v>269</v>
      </c>
      <c r="C123" t="s">
        <v>24</v>
      </c>
      <c r="D123" t="s">
        <v>25</v>
      </c>
      <c r="E123" s="3">
        <v>252</v>
      </c>
      <c r="F123" s="3">
        <f t="shared" si="2"/>
        <v>734.26737534626056</v>
      </c>
      <c r="G123" s="3">
        <f t="shared" si="3"/>
        <v>-19896.713589316965</v>
      </c>
      <c r="H123" t="s">
        <v>26</v>
      </c>
      <c r="I123" t="s">
        <v>27</v>
      </c>
    </row>
    <row r="124" spans="1:9" x14ac:dyDescent="0.25">
      <c r="A124" t="s">
        <v>270</v>
      </c>
      <c r="B124" t="s">
        <v>271</v>
      </c>
      <c r="C124" t="s">
        <v>24</v>
      </c>
      <c r="D124" t="s">
        <v>25</v>
      </c>
      <c r="E124" s="3">
        <v>90</v>
      </c>
      <c r="F124" s="3">
        <f t="shared" si="2"/>
        <v>35757.814743767318</v>
      </c>
      <c r="G124" s="3">
        <f t="shared" si="3"/>
        <v>-6761708.6685339166</v>
      </c>
      <c r="H124" t="s">
        <v>26</v>
      </c>
      <c r="I124" t="s">
        <v>27</v>
      </c>
    </row>
    <row r="125" spans="1:9" x14ac:dyDescent="0.25">
      <c r="A125" t="s">
        <v>272</v>
      </c>
      <c r="B125" t="s">
        <v>273</v>
      </c>
      <c r="C125" t="s">
        <v>24</v>
      </c>
      <c r="D125" t="s">
        <v>25</v>
      </c>
      <c r="E125" s="3">
        <v>369</v>
      </c>
      <c r="F125" s="3">
        <f t="shared" si="2"/>
        <v>8082.4831648199442</v>
      </c>
      <c r="G125" s="3">
        <f t="shared" si="3"/>
        <v>726636.50620985194</v>
      </c>
      <c r="H125" t="s">
        <v>26</v>
      </c>
      <c r="I125" t="s">
        <v>27</v>
      </c>
    </row>
    <row r="126" spans="1:9" x14ac:dyDescent="0.25">
      <c r="A126" t="s">
        <v>274</v>
      </c>
      <c r="B126" t="s">
        <v>275</v>
      </c>
      <c r="C126" t="s">
        <v>24</v>
      </c>
      <c r="D126" t="s">
        <v>25</v>
      </c>
      <c r="E126" s="3">
        <v>184</v>
      </c>
      <c r="F126" s="3">
        <f t="shared" si="2"/>
        <v>9043.5094806094185</v>
      </c>
      <c r="G126" s="3">
        <f t="shared" si="3"/>
        <v>-860013.95289679628</v>
      </c>
      <c r="H126" t="s">
        <v>26</v>
      </c>
      <c r="I126" t="s">
        <v>27</v>
      </c>
    </row>
    <row r="127" spans="1:9" x14ac:dyDescent="0.25">
      <c r="A127" t="s">
        <v>276</v>
      </c>
      <c r="B127" t="s">
        <v>277</v>
      </c>
      <c r="C127" t="s">
        <v>24</v>
      </c>
      <c r="D127" t="s">
        <v>25</v>
      </c>
      <c r="E127" s="3">
        <v>46</v>
      </c>
      <c r="F127" s="3">
        <f t="shared" si="2"/>
        <v>54334.383164819948</v>
      </c>
      <c r="G127" s="3">
        <f t="shared" si="3"/>
        <v>-12665201.730500676</v>
      </c>
      <c r="H127" t="s">
        <v>26</v>
      </c>
      <c r="I127" t="s">
        <v>27</v>
      </c>
    </row>
    <row r="128" spans="1:9" x14ac:dyDescent="0.25">
      <c r="A128" t="s">
        <v>278</v>
      </c>
      <c r="B128" t="s">
        <v>279</v>
      </c>
      <c r="C128" t="s">
        <v>24</v>
      </c>
      <c r="D128" t="s">
        <v>25</v>
      </c>
      <c r="E128" s="3">
        <v>157</v>
      </c>
      <c r="F128" s="3">
        <f t="shared" si="2"/>
        <v>14907.767375346262</v>
      </c>
      <c r="G128" s="3">
        <f t="shared" si="3"/>
        <v>-1820199.1655630015</v>
      </c>
      <c r="H128" t="s">
        <v>26</v>
      </c>
      <c r="I128" t="s">
        <v>27</v>
      </c>
    </row>
    <row r="129" spans="1:9" x14ac:dyDescent="0.25">
      <c r="A129" t="s">
        <v>280</v>
      </c>
      <c r="B129" t="s">
        <v>281</v>
      </c>
      <c r="C129" t="s">
        <v>24</v>
      </c>
      <c r="D129" t="s">
        <v>25</v>
      </c>
      <c r="E129" s="3">
        <v>92</v>
      </c>
      <c r="F129" s="3">
        <f t="shared" si="2"/>
        <v>35005.425270083106</v>
      </c>
      <c r="G129" s="3">
        <f t="shared" si="3"/>
        <v>-6549422.948492365</v>
      </c>
      <c r="H129" t="s">
        <v>26</v>
      </c>
      <c r="I129" t="s">
        <v>27</v>
      </c>
    </row>
    <row r="130" spans="1:9" x14ac:dyDescent="0.25">
      <c r="A130" t="s">
        <v>282</v>
      </c>
      <c r="B130" t="s">
        <v>283</v>
      </c>
      <c r="C130" t="s">
        <v>24</v>
      </c>
      <c r="D130" t="s">
        <v>25</v>
      </c>
      <c r="E130" s="3">
        <v>157</v>
      </c>
      <c r="F130" s="3">
        <f t="shared" ref="F130:F193" si="4">(E130-$L$4)^2</f>
        <v>14907.767375346262</v>
      </c>
      <c r="G130" s="3">
        <f t="shared" ref="G130:G193" si="5">(E130-$L$4)^3</f>
        <v>-1820199.1655630015</v>
      </c>
      <c r="H130" t="s">
        <v>26</v>
      </c>
      <c r="I130" t="s">
        <v>27</v>
      </c>
    </row>
    <row r="131" spans="1:9" x14ac:dyDescent="0.25">
      <c r="A131" t="s">
        <v>284</v>
      </c>
      <c r="B131" t="s">
        <v>285</v>
      </c>
      <c r="C131" t="s">
        <v>24</v>
      </c>
      <c r="D131" t="s">
        <v>25</v>
      </c>
      <c r="E131" s="3">
        <v>170</v>
      </c>
      <c r="F131" s="3">
        <f t="shared" si="4"/>
        <v>11902.235796398892</v>
      </c>
      <c r="G131" s="3">
        <f t="shared" si="5"/>
        <v>-1298502.6037139709</v>
      </c>
      <c r="H131" t="s">
        <v>26</v>
      </c>
      <c r="I131" t="s">
        <v>27</v>
      </c>
    </row>
    <row r="132" spans="1:9" x14ac:dyDescent="0.25">
      <c r="A132" t="s">
        <v>286</v>
      </c>
      <c r="B132" t="s">
        <v>287</v>
      </c>
      <c r="C132" t="s">
        <v>24</v>
      </c>
      <c r="D132" t="s">
        <v>25</v>
      </c>
      <c r="E132" s="3">
        <v>174</v>
      </c>
      <c r="F132" s="3">
        <f t="shared" si="4"/>
        <v>11045.456849030472</v>
      </c>
      <c r="G132" s="3">
        <f t="shared" si="5"/>
        <v>-1160848.4478413947</v>
      </c>
      <c r="H132" t="s">
        <v>26</v>
      </c>
      <c r="I132" t="s">
        <v>27</v>
      </c>
    </row>
    <row r="133" spans="1:9" x14ac:dyDescent="0.25">
      <c r="A133" t="s">
        <v>288</v>
      </c>
      <c r="B133" t="s">
        <v>289</v>
      </c>
      <c r="C133" t="s">
        <v>24</v>
      </c>
      <c r="D133" t="s">
        <v>25</v>
      </c>
      <c r="E133" s="3">
        <v>192</v>
      </c>
      <c r="F133" s="3">
        <f t="shared" si="4"/>
        <v>7585.9515858725772</v>
      </c>
      <c r="G133" s="3">
        <f t="shared" si="5"/>
        <v>-660716.42009901232</v>
      </c>
      <c r="H133" t="s">
        <v>26</v>
      </c>
      <c r="I133" t="s">
        <v>27</v>
      </c>
    </row>
    <row r="134" spans="1:9" x14ac:dyDescent="0.25">
      <c r="A134" t="s">
        <v>290</v>
      </c>
      <c r="B134" t="s">
        <v>291</v>
      </c>
      <c r="C134" t="s">
        <v>24</v>
      </c>
      <c r="D134" t="s">
        <v>25</v>
      </c>
      <c r="E134" s="3">
        <v>147</v>
      </c>
      <c r="F134" s="3">
        <f t="shared" si="4"/>
        <v>17449.714743767316</v>
      </c>
      <c r="G134" s="3">
        <f t="shared" si="5"/>
        <v>-2305061.397349705</v>
      </c>
      <c r="H134" t="s">
        <v>26</v>
      </c>
      <c r="I134" t="s">
        <v>27</v>
      </c>
    </row>
    <row r="135" spans="1:9" x14ac:dyDescent="0.25">
      <c r="A135" t="s">
        <v>292</v>
      </c>
      <c r="B135" t="s">
        <v>45</v>
      </c>
      <c r="C135" t="s">
        <v>24</v>
      </c>
      <c r="D135" t="s">
        <v>25</v>
      </c>
      <c r="E135" s="3">
        <v>326</v>
      </c>
      <c r="F135" s="3">
        <f t="shared" si="4"/>
        <v>2199.8568490304706</v>
      </c>
      <c r="G135" s="3">
        <f t="shared" si="5"/>
        <v>103179.0753165002</v>
      </c>
      <c r="H135" t="s">
        <v>26</v>
      </c>
      <c r="I135" t="s">
        <v>27</v>
      </c>
    </row>
    <row r="136" spans="1:9" x14ac:dyDescent="0.25">
      <c r="A136" t="s">
        <v>293</v>
      </c>
      <c r="B136" t="s">
        <v>294</v>
      </c>
      <c r="C136" t="s">
        <v>24</v>
      </c>
      <c r="D136" t="s">
        <v>25</v>
      </c>
      <c r="E136" s="3">
        <v>202</v>
      </c>
      <c r="F136" s="3">
        <f t="shared" si="4"/>
        <v>5944.0042174515238</v>
      </c>
      <c r="G136" s="3">
        <f t="shared" si="5"/>
        <v>-458267.08304915082</v>
      </c>
      <c r="H136" t="s">
        <v>26</v>
      </c>
      <c r="I136" t="s">
        <v>27</v>
      </c>
    </row>
    <row r="137" spans="1:9" x14ac:dyDescent="0.25">
      <c r="A137" t="s">
        <v>295</v>
      </c>
      <c r="B137" t="s">
        <v>296</v>
      </c>
      <c r="C137" t="s">
        <v>24</v>
      </c>
      <c r="D137" t="s">
        <v>25</v>
      </c>
      <c r="E137" s="3">
        <v>316</v>
      </c>
      <c r="F137" s="3">
        <f t="shared" si="4"/>
        <v>1361.8042174515233</v>
      </c>
      <c r="G137" s="3">
        <f t="shared" si="5"/>
        <v>50254.159319270286</v>
      </c>
      <c r="H137" t="s">
        <v>26</v>
      </c>
      <c r="I137" t="s">
        <v>27</v>
      </c>
    </row>
    <row r="138" spans="1:9" x14ac:dyDescent="0.25">
      <c r="A138" t="s">
        <v>297</v>
      </c>
      <c r="B138" t="s">
        <v>298</v>
      </c>
      <c r="C138" t="s">
        <v>24</v>
      </c>
      <c r="D138" t="s">
        <v>25</v>
      </c>
      <c r="E138" s="3">
        <v>338</v>
      </c>
      <c r="F138" s="3">
        <f t="shared" si="4"/>
        <v>3469.5200069252073</v>
      </c>
      <c r="G138" s="3">
        <f t="shared" si="5"/>
        <v>204363.8587237024</v>
      </c>
      <c r="H138" t="s">
        <v>26</v>
      </c>
      <c r="I138" t="s">
        <v>27</v>
      </c>
    </row>
    <row r="139" spans="1:9" x14ac:dyDescent="0.25">
      <c r="A139" t="s">
        <v>299</v>
      </c>
      <c r="B139" t="s">
        <v>300</v>
      </c>
      <c r="C139" t="s">
        <v>24</v>
      </c>
      <c r="D139" t="s">
        <v>25</v>
      </c>
      <c r="E139" s="3">
        <v>377</v>
      </c>
      <c r="F139" s="3">
        <f t="shared" si="4"/>
        <v>9584.9252700831021</v>
      </c>
      <c r="G139" s="3">
        <f t="shared" si="5"/>
        <v>938389.40742868849</v>
      </c>
      <c r="H139" t="s">
        <v>26</v>
      </c>
      <c r="I139" t="s">
        <v>27</v>
      </c>
    </row>
    <row r="140" spans="1:9" x14ac:dyDescent="0.25">
      <c r="A140" t="s">
        <v>301</v>
      </c>
      <c r="B140" t="s">
        <v>302</v>
      </c>
      <c r="C140" t="s">
        <v>24</v>
      </c>
      <c r="D140" t="s">
        <v>25</v>
      </c>
      <c r="E140" s="3">
        <v>408</v>
      </c>
      <c r="F140" s="3">
        <f t="shared" si="4"/>
        <v>16615.888427977839</v>
      </c>
      <c r="G140" s="3">
        <f t="shared" si="5"/>
        <v>2141831.7443885221</v>
      </c>
      <c r="H140" t="s">
        <v>26</v>
      </c>
      <c r="I140" t="s">
        <v>27</v>
      </c>
    </row>
    <row r="141" spans="1:9" x14ac:dyDescent="0.25">
      <c r="A141" t="s">
        <v>303</v>
      </c>
      <c r="B141" t="s">
        <v>304</v>
      </c>
      <c r="C141" t="s">
        <v>24</v>
      </c>
      <c r="D141" t="s">
        <v>25</v>
      </c>
      <c r="E141" s="3">
        <v>164</v>
      </c>
      <c r="F141" s="3">
        <f t="shared" si="4"/>
        <v>13247.404217451525</v>
      </c>
      <c r="G141" s="3">
        <f t="shared" si="5"/>
        <v>-1524741.3638386247</v>
      </c>
      <c r="H141" t="s">
        <v>26</v>
      </c>
      <c r="I141" t="s">
        <v>27</v>
      </c>
    </row>
    <row r="142" spans="1:9" x14ac:dyDescent="0.25">
      <c r="A142" t="s">
        <v>305</v>
      </c>
      <c r="B142" t="s">
        <v>306</v>
      </c>
      <c r="C142" t="s">
        <v>24</v>
      </c>
      <c r="D142" t="s">
        <v>25</v>
      </c>
      <c r="E142" s="3">
        <v>313</v>
      </c>
      <c r="F142" s="3">
        <f t="shared" si="4"/>
        <v>1149.388427977839</v>
      </c>
      <c r="G142" s="3">
        <f t="shared" si="5"/>
        <v>38967.29241483815</v>
      </c>
      <c r="H142" t="s">
        <v>26</v>
      </c>
      <c r="I142" t="s">
        <v>27</v>
      </c>
    </row>
    <row r="143" spans="1:9" x14ac:dyDescent="0.25">
      <c r="A143" t="s">
        <v>307</v>
      </c>
      <c r="B143" t="s">
        <v>308</v>
      </c>
      <c r="C143" t="s">
        <v>24</v>
      </c>
      <c r="D143" t="s">
        <v>25</v>
      </c>
      <c r="E143" s="3">
        <v>1352</v>
      </c>
      <c r="F143" s="3">
        <f t="shared" si="4"/>
        <v>1151120.0568490305</v>
      </c>
      <c r="G143" s="3">
        <f t="shared" si="5"/>
        <v>1235039738.2566323</v>
      </c>
      <c r="H143" t="s">
        <v>26</v>
      </c>
      <c r="I143" t="s">
        <v>27</v>
      </c>
    </row>
    <row r="144" spans="1:9" x14ac:dyDescent="0.25">
      <c r="A144" t="s">
        <v>309</v>
      </c>
      <c r="B144" t="s">
        <v>310</v>
      </c>
      <c r="C144" t="s">
        <v>24</v>
      </c>
      <c r="D144" t="s">
        <v>25</v>
      </c>
      <c r="E144" s="3">
        <v>102</v>
      </c>
      <c r="F144" s="3">
        <f t="shared" si="4"/>
        <v>31363.477901662052</v>
      </c>
      <c r="G144" s="3">
        <f t="shared" si="5"/>
        <v>-5554389.4009161871</v>
      </c>
      <c r="H144" t="s">
        <v>26</v>
      </c>
      <c r="I144" t="s">
        <v>27</v>
      </c>
    </row>
    <row r="145" spans="1:9" x14ac:dyDescent="0.25">
      <c r="A145" t="s">
        <v>311</v>
      </c>
      <c r="B145" t="s">
        <v>312</v>
      </c>
      <c r="C145" t="s">
        <v>24</v>
      </c>
      <c r="D145" t="s">
        <v>25</v>
      </c>
      <c r="E145" s="3">
        <v>445</v>
      </c>
      <c r="F145" s="3">
        <f t="shared" si="4"/>
        <v>27523.683164819944</v>
      </c>
      <c r="G145" s="3">
        <f t="shared" si="5"/>
        <v>4566251.4677887987</v>
      </c>
      <c r="H145" t="s">
        <v>26</v>
      </c>
      <c r="I145" t="s">
        <v>27</v>
      </c>
    </row>
    <row r="146" spans="1:9" x14ac:dyDescent="0.25">
      <c r="A146" t="s">
        <v>313</v>
      </c>
      <c r="B146" t="s">
        <v>314</v>
      </c>
      <c r="C146" t="s">
        <v>24</v>
      </c>
      <c r="D146" t="s">
        <v>25</v>
      </c>
      <c r="E146" s="3">
        <v>199</v>
      </c>
      <c r="F146" s="3">
        <f t="shared" si="4"/>
        <v>6415.5884279778402</v>
      </c>
      <c r="G146" s="3">
        <f t="shared" si="5"/>
        <v>-513871.749953583</v>
      </c>
      <c r="H146" t="s">
        <v>26</v>
      </c>
      <c r="I146" t="s">
        <v>27</v>
      </c>
    </row>
    <row r="147" spans="1:9" x14ac:dyDescent="0.25">
      <c r="A147" t="s">
        <v>315</v>
      </c>
      <c r="B147" t="s">
        <v>316</v>
      </c>
      <c r="C147" t="s">
        <v>24</v>
      </c>
      <c r="D147" t="s">
        <v>25</v>
      </c>
      <c r="E147" s="3">
        <v>336</v>
      </c>
      <c r="F147" s="3">
        <f t="shared" si="4"/>
        <v>3237.9094806094176</v>
      </c>
      <c r="G147" s="3">
        <f t="shared" si="5"/>
        <v>184245.5702610985</v>
      </c>
      <c r="H147" t="s">
        <v>26</v>
      </c>
      <c r="I147" t="s">
        <v>27</v>
      </c>
    </row>
    <row r="148" spans="1:9" x14ac:dyDescent="0.25">
      <c r="A148" t="s">
        <v>317</v>
      </c>
      <c r="B148" t="s">
        <v>318</v>
      </c>
      <c r="C148" t="s">
        <v>24</v>
      </c>
      <c r="D148" t="s">
        <v>25</v>
      </c>
      <c r="E148" s="3">
        <v>373</v>
      </c>
      <c r="F148" s="3">
        <f t="shared" si="4"/>
        <v>8817.7042174515227</v>
      </c>
      <c r="G148" s="3">
        <f t="shared" si="5"/>
        <v>828005.63050348067</v>
      </c>
      <c r="H148" t="s">
        <v>26</v>
      </c>
      <c r="I148" t="s">
        <v>27</v>
      </c>
    </row>
    <row r="149" spans="1:9" x14ac:dyDescent="0.25">
      <c r="A149" t="s">
        <v>319</v>
      </c>
      <c r="B149" t="s">
        <v>320</v>
      </c>
      <c r="C149" t="s">
        <v>24</v>
      </c>
      <c r="D149" t="s">
        <v>25</v>
      </c>
      <c r="E149" s="3">
        <v>112</v>
      </c>
      <c r="F149" s="3">
        <f t="shared" si="4"/>
        <v>27921.530533240999</v>
      </c>
      <c r="G149" s="3">
        <f t="shared" si="5"/>
        <v>-4665614.2743926411</v>
      </c>
      <c r="H149" t="s">
        <v>26</v>
      </c>
      <c r="I149" t="s">
        <v>27</v>
      </c>
    </row>
    <row r="150" spans="1:9" x14ac:dyDescent="0.25">
      <c r="A150" t="s">
        <v>321</v>
      </c>
      <c r="B150" t="s">
        <v>322</v>
      </c>
      <c r="C150" t="s">
        <v>24</v>
      </c>
      <c r="D150" t="s">
        <v>25</v>
      </c>
      <c r="E150" s="3">
        <v>55</v>
      </c>
      <c r="F150" s="3">
        <f t="shared" si="4"/>
        <v>50219.630533240997</v>
      </c>
      <c r="G150" s="3">
        <f t="shared" si="5"/>
        <v>-11254087.045576852</v>
      </c>
      <c r="H150" t="s">
        <v>26</v>
      </c>
      <c r="I150" t="s">
        <v>27</v>
      </c>
    </row>
    <row r="151" spans="1:9" x14ac:dyDescent="0.25">
      <c r="A151" t="s">
        <v>323</v>
      </c>
      <c r="B151" t="s">
        <v>324</v>
      </c>
      <c r="C151" t="s">
        <v>24</v>
      </c>
      <c r="D151" t="s">
        <v>25</v>
      </c>
      <c r="E151" s="3">
        <v>97</v>
      </c>
      <c r="F151" s="3">
        <f t="shared" si="4"/>
        <v>33159.451585872579</v>
      </c>
      <c r="G151" s="3">
        <f t="shared" si="5"/>
        <v>-6038248.8720726967</v>
      </c>
      <c r="H151" t="s">
        <v>26</v>
      </c>
      <c r="I151" t="s">
        <v>27</v>
      </c>
    </row>
    <row r="152" spans="1:9" x14ac:dyDescent="0.25">
      <c r="A152" t="s">
        <v>325</v>
      </c>
      <c r="B152" t="s">
        <v>326</v>
      </c>
      <c r="C152" t="s">
        <v>24</v>
      </c>
      <c r="D152" t="s">
        <v>25</v>
      </c>
      <c r="E152" s="3">
        <v>240</v>
      </c>
      <c r="F152" s="3">
        <f t="shared" si="4"/>
        <v>1528.6042174515239</v>
      </c>
      <c r="G152" s="3">
        <f t="shared" si="5"/>
        <v>-59764.402259677088</v>
      </c>
      <c r="H152" t="s">
        <v>26</v>
      </c>
      <c r="I152" t="s">
        <v>27</v>
      </c>
    </row>
    <row r="153" spans="1:9" x14ac:dyDescent="0.25">
      <c r="A153" t="s">
        <v>327</v>
      </c>
      <c r="B153" t="s">
        <v>328</v>
      </c>
      <c r="C153" t="s">
        <v>24</v>
      </c>
      <c r="D153" t="s">
        <v>25</v>
      </c>
      <c r="E153" s="3">
        <v>325</v>
      </c>
      <c r="F153" s="3">
        <f t="shared" si="4"/>
        <v>2107.0515858725757</v>
      </c>
      <c r="G153" s="3">
        <f t="shared" si="5"/>
        <v>96719.212664145613</v>
      </c>
      <c r="H153" t="s">
        <v>26</v>
      </c>
      <c r="I153" t="s">
        <v>27</v>
      </c>
    </row>
    <row r="154" spans="1:9" x14ac:dyDescent="0.25">
      <c r="A154" t="s">
        <v>329</v>
      </c>
      <c r="B154" t="s">
        <v>330</v>
      </c>
      <c r="C154" t="s">
        <v>24</v>
      </c>
      <c r="D154" t="s">
        <v>25</v>
      </c>
      <c r="E154" s="3">
        <v>438</v>
      </c>
      <c r="F154" s="3">
        <f t="shared" si="4"/>
        <v>25250.046322714679</v>
      </c>
      <c r="G154" s="3">
        <f t="shared" si="5"/>
        <v>4012298.8081696853</v>
      </c>
      <c r="H154" t="s">
        <v>26</v>
      </c>
      <c r="I154" t="s">
        <v>27</v>
      </c>
    </row>
    <row r="155" spans="1:9" x14ac:dyDescent="0.25">
      <c r="A155" t="s">
        <v>331</v>
      </c>
      <c r="B155" t="s">
        <v>332</v>
      </c>
      <c r="C155" t="s">
        <v>24</v>
      </c>
      <c r="D155" t="s">
        <v>25</v>
      </c>
      <c r="E155" s="3">
        <v>119</v>
      </c>
      <c r="F155" s="3">
        <f t="shared" si="4"/>
        <v>25631.16737534626</v>
      </c>
      <c r="G155" s="3">
        <f t="shared" si="5"/>
        <v>-4103482.4463524749</v>
      </c>
      <c r="H155" t="s">
        <v>26</v>
      </c>
      <c r="I155" t="s">
        <v>27</v>
      </c>
    </row>
    <row r="156" spans="1:9" x14ac:dyDescent="0.25">
      <c r="A156" t="s">
        <v>333</v>
      </c>
      <c r="B156" t="s">
        <v>334</v>
      </c>
      <c r="C156" t="s">
        <v>24</v>
      </c>
      <c r="D156" t="s">
        <v>25</v>
      </c>
      <c r="E156" s="3">
        <v>250</v>
      </c>
      <c r="F156" s="3">
        <f t="shared" si="4"/>
        <v>846.65684903047111</v>
      </c>
      <c r="G156" s="3">
        <f t="shared" si="5"/>
        <v>-24635.486262447161</v>
      </c>
      <c r="H156" t="s">
        <v>26</v>
      </c>
      <c r="I156" t="s">
        <v>27</v>
      </c>
    </row>
    <row r="157" spans="1:9" x14ac:dyDescent="0.25">
      <c r="A157" t="s">
        <v>335</v>
      </c>
      <c r="B157" t="s">
        <v>336</v>
      </c>
      <c r="C157" t="s">
        <v>24</v>
      </c>
      <c r="D157" t="s">
        <v>25</v>
      </c>
      <c r="E157" s="3">
        <v>279</v>
      </c>
      <c r="F157" s="3">
        <f t="shared" si="4"/>
        <v>9.4806094182833638E-3</v>
      </c>
      <c r="G157" s="3">
        <f t="shared" si="5"/>
        <v>-9.2311196967499883E-4</v>
      </c>
      <c r="H157" t="s">
        <v>26</v>
      </c>
      <c r="I157" t="s">
        <v>27</v>
      </c>
    </row>
    <row r="158" spans="1:9" x14ac:dyDescent="0.25">
      <c r="A158" t="s">
        <v>337</v>
      </c>
      <c r="B158" t="s">
        <v>338</v>
      </c>
      <c r="C158" t="s">
        <v>24</v>
      </c>
      <c r="D158" t="s">
        <v>25</v>
      </c>
      <c r="E158" s="3">
        <v>69</v>
      </c>
      <c r="F158" s="3">
        <f t="shared" si="4"/>
        <v>44140.904217451527</v>
      </c>
      <c r="G158" s="3">
        <f t="shared" si="5"/>
        <v>-9273887.8158123102</v>
      </c>
      <c r="H158" t="s">
        <v>26</v>
      </c>
      <c r="I158" t="s">
        <v>27</v>
      </c>
    </row>
    <row r="159" spans="1:9" x14ac:dyDescent="0.25">
      <c r="A159" t="s">
        <v>339</v>
      </c>
      <c r="B159" t="s">
        <v>340</v>
      </c>
      <c r="C159" t="s">
        <v>24</v>
      </c>
      <c r="D159" t="s">
        <v>25</v>
      </c>
      <c r="E159" s="3">
        <v>264</v>
      </c>
      <c r="F159" s="3">
        <f t="shared" si="4"/>
        <v>227.93053324099736</v>
      </c>
      <c r="G159" s="3">
        <f t="shared" si="5"/>
        <v>-3441.1512347463217</v>
      </c>
      <c r="H159" t="s">
        <v>26</v>
      </c>
      <c r="I159" t="s">
        <v>27</v>
      </c>
    </row>
    <row r="160" spans="1:9" x14ac:dyDescent="0.25">
      <c r="A160" t="s">
        <v>341</v>
      </c>
      <c r="B160" t="s">
        <v>342</v>
      </c>
      <c r="C160" t="s">
        <v>24</v>
      </c>
      <c r="D160" t="s">
        <v>25</v>
      </c>
      <c r="E160" s="3">
        <v>83</v>
      </c>
      <c r="F160" s="3">
        <f t="shared" si="4"/>
        <v>38454.177901662049</v>
      </c>
      <c r="G160" s="3">
        <f t="shared" si="5"/>
        <v>-7540763.0913109239</v>
      </c>
      <c r="H160" t="s">
        <v>26</v>
      </c>
      <c r="I160" t="s">
        <v>27</v>
      </c>
    </row>
    <row r="161" spans="1:9" x14ac:dyDescent="0.25">
      <c r="A161" t="s">
        <v>343</v>
      </c>
      <c r="B161" t="s">
        <v>344</v>
      </c>
      <c r="C161" t="s">
        <v>24</v>
      </c>
      <c r="D161" t="s">
        <v>25</v>
      </c>
      <c r="E161" s="3">
        <v>231</v>
      </c>
      <c r="F161" s="3">
        <f t="shared" si="4"/>
        <v>2313.3568490304715</v>
      </c>
      <c r="G161" s="3">
        <f t="shared" si="5"/>
        <v>-111266.37665718402</v>
      </c>
      <c r="H161" t="s">
        <v>26</v>
      </c>
      <c r="I161" t="s">
        <v>27</v>
      </c>
    </row>
    <row r="162" spans="1:9" x14ac:dyDescent="0.25">
      <c r="A162" t="s">
        <v>345</v>
      </c>
      <c r="B162" t="s">
        <v>346</v>
      </c>
      <c r="C162" t="s">
        <v>24</v>
      </c>
      <c r="D162" t="s">
        <v>25</v>
      </c>
      <c r="E162" s="3">
        <v>155</v>
      </c>
      <c r="F162" s="3">
        <f t="shared" si="4"/>
        <v>15400.156849030473</v>
      </c>
      <c r="G162" s="3">
        <f t="shared" si="5"/>
        <v>-1911118.9382361316</v>
      </c>
      <c r="H162" t="s">
        <v>26</v>
      </c>
      <c r="I162" t="s">
        <v>27</v>
      </c>
    </row>
    <row r="163" spans="1:9" x14ac:dyDescent="0.25">
      <c r="A163" t="s">
        <v>347</v>
      </c>
      <c r="B163" t="s">
        <v>348</v>
      </c>
      <c r="C163" t="s">
        <v>24</v>
      </c>
      <c r="D163" t="s">
        <v>25</v>
      </c>
      <c r="E163" s="3">
        <v>175</v>
      </c>
      <c r="F163" s="3">
        <f t="shared" si="4"/>
        <v>10836.262112188366</v>
      </c>
      <c r="G163" s="3">
        <f t="shared" si="5"/>
        <v>-1128026.3693995664</v>
      </c>
      <c r="H163" t="s">
        <v>26</v>
      </c>
      <c r="I163" t="s">
        <v>27</v>
      </c>
    </row>
    <row r="164" spans="1:9" x14ac:dyDescent="0.25">
      <c r="A164" t="s">
        <v>349</v>
      </c>
      <c r="B164" t="s">
        <v>350</v>
      </c>
      <c r="C164" t="s">
        <v>24</v>
      </c>
      <c r="D164" t="s">
        <v>25</v>
      </c>
      <c r="E164" s="3">
        <v>146</v>
      </c>
      <c r="F164" s="3">
        <f t="shared" si="4"/>
        <v>17714.909480609418</v>
      </c>
      <c r="G164" s="3">
        <f t="shared" si="5"/>
        <v>-2357807.8336862698</v>
      </c>
      <c r="H164" t="s">
        <v>26</v>
      </c>
      <c r="I164" t="s">
        <v>27</v>
      </c>
    </row>
    <row r="165" spans="1:9" x14ac:dyDescent="0.25">
      <c r="A165" t="s">
        <v>351</v>
      </c>
      <c r="B165" t="s">
        <v>352</v>
      </c>
      <c r="C165" t="s">
        <v>24</v>
      </c>
      <c r="D165" t="s">
        <v>25</v>
      </c>
      <c r="E165" s="3">
        <v>420</v>
      </c>
      <c r="F165" s="3">
        <f t="shared" si="4"/>
        <v>19853.551585872574</v>
      </c>
      <c r="G165" s="3">
        <f t="shared" si="5"/>
        <v>2797417.6646378296</v>
      </c>
      <c r="H165" t="s">
        <v>26</v>
      </c>
      <c r="I165" t="s">
        <v>27</v>
      </c>
    </row>
    <row r="166" spans="1:9" x14ac:dyDescent="0.25">
      <c r="A166" t="s">
        <v>353</v>
      </c>
      <c r="B166" t="s">
        <v>354</v>
      </c>
      <c r="C166" t="s">
        <v>24</v>
      </c>
      <c r="D166" t="s">
        <v>25</v>
      </c>
      <c r="E166" s="3">
        <v>171</v>
      </c>
      <c r="F166" s="3">
        <f t="shared" si="4"/>
        <v>11685.041059556788</v>
      </c>
      <c r="G166" s="3">
        <f t="shared" si="5"/>
        <v>-1263122.1884300373</v>
      </c>
      <c r="H166" t="s">
        <v>26</v>
      </c>
      <c r="I166" t="s">
        <v>27</v>
      </c>
    </row>
    <row r="167" spans="1:9" x14ac:dyDescent="0.25">
      <c r="A167" t="s">
        <v>355</v>
      </c>
      <c r="B167" t="s">
        <v>356</v>
      </c>
      <c r="C167" t="s">
        <v>24</v>
      </c>
      <c r="D167" t="s">
        <v>25</v>
      </c>
      <c r="E167" s="3">
        <v>557</v>
      </c>
      <c r="F167" s="3">
        <f t="shared" si="4"/>
        <v>77229.872638504152</v>
      </c>
      <c r="G167" s="3">
        <f t="shared" si="5"/>
        <v>21462384.842747249</v>
      </c>
      <c r="H167" t="s">
        <v>26</v>
      </c>
      <c r="I167" t="s">
        <v>27</v>
      </c>
    </row>
    <row r="168" spans="1:9" x14ac:dyDescent="0.25">
      <c r="A168" t="s">
        <v>357</v>
      </c>
      <c r="B168" t="s">
        <v>358</v>
      </c>
      <c r="C168" t="s">
        <v>24</v>
      </c>
      <c r="D168" t="s">
        <v>25</v>
      </c>
      <c r="E168" s="3">
        <v>298</v>
      </c>
      <c r="F168" s="3">
        <f t="shared" si="4"/>
        <v>357.30948060941813</v>
      </c>
      <c r="G168" s="3">
        <f t="shared" si="5"/>
        <v>6754.0894716248677</v>
      </c>
      <c r="H168" t="s">
        <v>26</v>
      </c>
      <c r="I168" t="s">
        <v>27</v>
      </c>
    </row>
    <row r="169" spans="1:9" x14ac:dyDescent="0.25">
      <c r="A169" t="s">
        <v>359</v>
      </c>
      <c r="B169" t="s">
        <v>360</v>
      </c>
      <c r="C169" t="s">
        <v>24</v>
      </c>
      <c r="D169" t="s">
        <v>25</v>
      </c>
      <c r="E169" s="3">
        <v>172</v>
      </c>
      <c r="F169" s="3">
        <f t="shared" si="4"/>
        <v>11469.846322714682</v>
      </c>
      <c r="G169" s="3">
        <f t="shared" si="5"/>
        <v>-1228390.35735663</v>
      </c>
      <c r="H169" t="s">
        <v>26</v>
      </c>
      <c r="I169" t="s">
        <v>27</v>
      </c>
    </row>
    <row r="170" spans="1:9" x14ac:dyDescent="0.25">
      <c r="A170" t="s">
        <v>361</v>
      </c>
      <c r="B170" t="s">
        <v>362</v>
      </c>
      <c r="C170" t="s">
        <v>24</v>
      </c>
      <c r="D170" t="s">
        <v>25</v>
      </c>
      <c r="E170" s="3">
        <v>329</v>
      </c>
      <c r="F170" s="3">
        <f t="shared" si="4"/>
        <v>2490.2726385041547</v>
      </c>
      <c r="G170" s="3">
        <f t="shared" si="5"/>
        <v>124271.158010406</v>
      </c>
      <c r="H170" t="s">
        <v>26</v>
      </c>
      <c r="I170" t="s">
        <v>27</v>
      </c>
    </row>
    <row r="171" spans="1:9" x14ac:dyDescent="0.25">
      <c r="A171" t="s">
        <v>363</v>
      </c>
      <c r="B171" t="s">
        <v>364</v>
      </c>
      <c r="C171" t="s">
        <v>24</v>
      </c>
      <c r="D171" t="s">
        <v>25</v>
      </c>
      <c r="E171" s="3">
        <v>78</v>
      </c>
      <c r="F171" s="3">
        <f t="shared" si="4"/>
        <v>40440.151585872576</v>
      </c>
      <c r="G171" s="3">
        <f t="shared" si="5"/>
        <v>-8132408.0624674335</v>
      </c>
      <c r="H171" t="s">
        <v>26</v>
      </c>
      <c r="I171" t="s">
        <v>27</v>
      </c>
    </row>
    <row r="172" spans="1:9" x14ac:dyDescent="0.25">
      <c r="A172" t="s">
        <v>365</v>
      </c>
      <c r="B172" t="s">
        <v>366</v>
      </c>
      <c r="C172" t="s">
        <v>24</v>
      </c>
      <c r="D172" t="s">
        <v>25</v>
      </c>
      <c r="E172" s="3">
        <v>198</v>
      </c>
      <c r="F172" s="3">
        <f t="shared" si="4"/>
        <v>6576.7831648199453</v>
      </c>
      <c r="G172" s="3">
        <f t="shared" si="5"/>
        <v>-533359.80734277959</v>
      </c>
      <c r="H172" t="s">
        <v>26</v>
      </c>
      <c r="I172" t="s">
        <v>27</v>
      </c>
    </row>
    <row r="173" spans="1:9" x14ac:dyDescent="0.25">
      <c r="A173" t="s">
        <v>367</v>
      </c>
      <c r="B173" t="s">
        <v>368</v>
      </c>
      <c r="C173" t="s">
        <v>24</v>
      </c>
      <c r="D173" t="s">
        <v>25</v>
      </c>
      <c r="E173" s="3">
        <v>87</v>
      </c>
      <c r="F173" s="3">
        <f t="shared" si="4"/>
        <v>36901.398954293632</v>
      </c>
      <c r="G173" s="3">
        <f t="shared" si="5"/>
        <v>-7088661.63017519</v>
      </c>
      <c r="H173" t="s">
        <v>26</v>
      </c>
      <c r="I173" t="s">
        <v>27</v>
      </c>
    </row>
    <row r="174" spans="1:9" x14ac:dyDescent="0.25">
      <c r="A174" t="s">
        <v>369</v>
      </c>
      <c r="B174" t="s">
        <v>370</v>
      </c>
      <c r="C174" t="s">
        <v>24</v>
      </c>
      <c r="D174" t="s">
        <v>25</v>
      </c>
      <c r="E174" s="3">
        <v>191</v>
      </c>
      <c r="F174" s="3">
        <f t="shared" si="4"/>
        <v>7761.1463227146824</v>
      </c>
      <c r="G174" s="3">
        <f t="shared" si="5"/>
        <v>-683736.56696189323</v>
      </c>
      <c r="H174" t="s">
        <v>26</v>
      </c>
      <c r="I174" t="s">
        <v>27</v>
      </c>
    </row>
    <row r="175" spans="1:9" x14ac:dyDescent="0.25">
      <c r="A175" t="s">
        <v>371</v>
      </c>
      <c r="B175" t="s">
        <v>372</v>
      </c>
      <c r="C175" t="s">
        <v>24</v>
      </c>
      <c r="D175" t="s">
        <v>25</v>
      </c>
      <c r="E175" s="3">
        <v>150</v>
      </c>
      <c r="F175" s="3">
        <f t="shared" si="4"/>
        <v>16666.130533240997</v>
      </c>
      <c r="G175" s="3">
        <f t="shared" si="5"/>
        <v>-2151553.5936031677</v>
      </c>
      <c r="H175" t="s">
        <v>26</v>
      </c>
      <c r="I175" t="s">
        <v>27</v>
      </c>
    </row>
    <row r="176" spans="1:9" x14ac:dyDescent="0.25">
      <c r="A176" t="s">
        <v>373</v>
      </c>
      <c r="B176" t="s">
        <v>374</v>
      </c>
      <c r="C176" t="s">
        <v>24</v>
      </c>
      <c r="D176" t="s">
        <v>25</v>
      </c>
      <c r="E176" s="3">
        <v>60</v>
      </c>
      <c r="F176" s="3">
        <f t="shared" si="4"/>
        <v>48003.656849030471</v>
      </c>
      <c r="G176" s="3">
        <f t="shared" si="5"/>
        <v>-10517474.890209816</v>
      </c>
      <c r="H176" t="s">
        <v>26</v>
      </c>
      <c r="I176" t="s">
        <v>27</v>
      </c>
    </row>
    <row r="177" spans="1:9" x14ac:dyDescent="0.25">
      <c r="A177" t="s">
        <v>375</v>
      </c>
      <c r="B177" t="s">
        <v>376</v>
      </c>
      <c r="C177" t="s">
        <v>24</v>
      </c>
      <c r="D177" t="s">
        <v>25</v>
      </c>
      <c r="E177" s="3">
        <v>857</v>
      </c>
      <c r="F177" s="3">
        <f t="shared" si="4"/>
        <v>333971.45158587262</v>
      </c>
      <c r="G177" s="3">
        <f t="shared" si="5"/>
        <v>193002980.74371684</v>
      </c>
      <c r="H177" t="s">
        <v>26</v>
      </c>
      <c r="I177" t="s">
        <v>27</v>
      </c>
    </row>
    <row r="178" spans="1:9" x14ac:dyDescent="0.25">
      <c r="A178" t="s">
        <v>377</v>
      </c>
      <c r="B178" t="s">
        <v>203</v>
      </c>
      <c r="C178" t="s">
        <v>24</v>
      </c>
      <c r="D178" t="s">
        <v>25</v>
      </c>
      <c r="E178" s="3">
        <v>122</v>
      </c>
      <c r="F178" s="3">
        <f t="shared" si="4"/>
        <v>24679.583164819946</v>
      </c>
      <c r="G178" s="3">
        <f t="shared" si="5"/>
        <v>-3877097.5689217271</v>
      </c>
      <c r="H178" t="s">
        <v>26</v>
      </c>
      <c r="I178" t="s">
        <v>27</v>
      </c>
    </row>
    <row r="179" spans="1:9" x14ac:dyDescent="0.25">
      <c r="A179" t="s">
        <v>378</v>
      </c>
      <c r="B179" t="s">
        <v>379</v>
      </c>
      <c r="C179" t="s">
        <v>24</v>
      </c>
      <c r="D179" t="s">
        <v>25</v>
      </c>
      <c r="E179" s="3">
        <v>61</v>
      </c>
      <c r="F179" s="3">
        <f t="shared" si="4"/>
        <v>47566.462112188368</v>
      </c>
      <c r="G179" s="3">
        <f t="shared" si="5"/>
        <v>-10374120.211767988</v>
      </c>
      <c r="H179" t="s">
        <v>26</v>
      </c>
      <c r="I179" t="s">
        <v>27</v>
      </c>
    </row>
    <row r="180" spans="1:9" x14ac:dyDescent="0.25">
      <c r="A180" t="s">
        <v>380</v>
      </c>
      <c r="B180" t="s">
        <v>381</v>
      </c>
      <c r="C180" t="s">
        <v>24</v>
      </c>
      <c r="D180" t="s">
        <v>25</v>
      </c>
      <c r="E180" s="3">
        <v>56</v>
      </c>
      <c r="F180" s="3">
        <f t="shared" si="4"/>
        <v>49772.435796398895</v>
      </c>
      <c r="G180" s="3">
        <f t="shared" si="5"/>
        <v>-11104099.446082393</v>
      </c>
      <c r="H180" t="s">
        <v>26</v>
      </c>
      <c r="I180" t="s">
        <v>27</v>
      </c>
    </row>
    <row r="181" spans="1:9" x14ac:dyDescent="0.25">
      <c r="A181" t="s">
        <v>382</v>
      </c>
      <c r="B181" t="s">
        <v>383</v>
      </c>
      <c r="C181" t="s">
        <v>24</v>
      </c>
      <c r="D181" t="s">
        <v>25</v>
      </c>
      <c r="E181" s="3">
        <v>71</v>
      </c>
      <c r="F181" s="3">
        <f t="shared" si="4"/>
        <v>43304.514743767315</v>
      </c>
      <c r="G181" s="3">
        <f t="shared" si="5"/>
        <v>-9011555.5589286536</v>
      </c>
      <c r="H181" t="s">
        <v>26</v>
      </c>
      <c r="I181" t="s">
        <v>27</v>
      </c>
    </row>
    <row r="182" spans="1:9" x14ac:dyDescent="0.25">
      <c r="A182" t="s">
        <v>384</v>
      </c>
      <c r="B182" t="s">
        <v>385</v>
      </c>
      <c r="C182" t="s">
        <v>24</v>
      </c>
      <c r="D182" t="s">
        <v>25</v>
      </c>
      <c r="E182" s="3">
        <v>136</v>
      </c>
      <c r="F182" s="3">
        <f t="shared" si="4"/>
        <v>20476.856849030471</v>
      </c>
      <c r="G182" s="3">
        <f t="shared" si="5"/>
        <v>-2930184.3286308683</v>
      </c>
      <c r="H182" t="s">
        <v>26</v>
      </c>
      <c r="I182" t="s">
        <v>27</v>
      </c>
    </row>
    <row r="183" spans="1:9" x14ac:dyDescent="0.25">
      <c r="A183" t="s">
        <v>386</v>
      </c>
      <c r="B183" t="s">
        <v>387</v>
      </c>
      <c r="C183" t="s">
        <v>24</v>
      </c>
      <c r="D183" t="s">
        <v>25</v>
      </c>
      <c r="E183" s="3">
        <v>83</v>
      </c>
      <c r="F183" s="3">
        <f t="shared" si="4"/>
        <v>38454.177901662049</v>
      </c>
      <c r="G183" s="3">
        <f t="shared" si="5"/>
        <v>-7540763.0913109239</v>
      </c>
      <c r="H183" t="s">
        <v>26</v>
      </c>
      <c r="I183" t="s">
        <v>27</v>
      </c>
    </row>
    <row r="184" spans="1:9" x14ac:dyDescent="0.25">
      <c r="A184" t="s">
        <v>388</v>
      </c>
      <c r="B184" t="s">
        <v>389</v>
      </c>
      <c r="C184" t="s">
        <v>24</v>
      </c>
      <c r="D184" t="s">
        <v>25</v>
      </c>
      <c r="E184" s="3">
        <v>109</v>
      </c>
      <c r="F184" s="3">
        <f t="shared" si="4"/>
        <v>28933.114743767313</v>
      </c>
      <c r="G184" s="3">
        <f t="shared" si="5"/>
        <v>-4921446.678139179</v>
      </c>
      <c r="H184" t="s">
        <v>26</v>
      </c>
      <c r="I184" t="s">
        <v>27</v>
      </c>
    </row>
    <row r="185" spans="1:9" x14ac:dyDescent="0.25">
      <c r="A185" t="s">
        <v>390</v>
      </c>
      <c r="B185" t="s">
        <v>391</v>
      </c>
      <c r="C185" t="s">
        <v>24</v>
      </c>
      <c r="D185" t="s">
        <v>25</v>
      </c>
      <c r="E185" s="3">
        <v>187</v>
      </c>
      <c r="F185" s="3">
        <f t="shared" si="4"/>
        <v>8481.9252700831039</v>
      </c>
      <c r="G185" s="3">
        <f t="shared" si="5"/>
        <v>-781162.99651868001</v>
      </c>
      <c r="H185" t="s">
        <v>26</v>
      </c>
      <c r="I185" t="s">
        <v>27</v>
      </c>
    </row>
    <row r="186" spans="1:9" x14ac:dyDescent="0.25">
      <c r="A186" t="s">
        <v>392</v>
      </c>
      <c r="B186" t="s">
        <v>393</v>
      </c>
      <c r="C186" t="s">
        <v>24</v>
      </c>
      <c r="D186" t="s">
        <v>25</v>
      </c>
      <c r="E186" s="3">
        <v>113</v>
      </c>
      <c r="F186" s="3">
        <f t="shared" si="4"/>
        <v>27588.335796398893</v>
      </c>
      <c r="G186" s="3">
        <f t="shared" si="5"/>
        <v>-4582349.9748981819</v>
      </c>
      <c r="H186" t="s">
        <v>26</v>
      </c>
      <c r="I186" t="s">
        <v>27</v>
      </c>
    </row>
    <row r="187" spans="1:9" x14ac:dyDescent="0.25">
      <c r="A187" t="s">
        <v>394</v>
      </c>
      <c r="B187" t="s">
        <v>395</v>
      </c>
      <c r="C187" t="s">
        <v>24</v>
      </c>
      <c r="D187" t="s">
        <v>25</v>
      </c>
      <c r="E187" s="3">
        <v>86</v>
      </c>
      <c r="F187" s="3">
        <f t="shared" si="4"/>
        <v>37286.593691135735</v>
      </c>
      <c r="G187" s="3">
        <f t="shared" si="5"/>
        <v>-7199943.1191433342</v>
      </c>
      <c r="H187" t="s">
        <v>26</v>
      </c>
      <c r="I187" t="s">
        <v>27</v>
      </c>
    </row>
    <row r="188" spans="1:9" x14ac:dyDescent="0.25">
      <c r="A188" t="s">
        <v>396</v>
      </c>
      <c r="B188" t="s">
        <v>397</v>
      </c>
      <c r="C188" t="s">
        <v>24</v>
      </c>
      <c r="D188" t="s">
        <v>25</v>
      </c>
      <c r="E188" s="3">
        <v>49</v>
      </c>
      <c r="F188" s="3">
        <f t="shared" si="4"/>
        <v>52944.798954293634</v>
      </c>
      <c r="G188" s="3">
        <f t="shared" si="5"/>
        <v>-12182458.910964664</v>
      </c>
      <c r="H188" t="s">
        <v>26</v>
      </c>
      <c r="I188" t="s">
        <v>27</v>
      </c>
    </row>
    <row r="189" spans="1:9" x14ac:dyDescent="0.25">
      <c r="A189" t="s">
        <v>398</v>
      </c>
      <c r="B189" t="s">
        <v>399</v>
      </c>
      <c r="C189" t="s">
        <v>24</v>
      </c>
      <c r="D189" t="s">
        <v>25</v>
      </c>
      <c r="E189" s="3">
        <v>32</v>
      </c>
      <c r="F189" s="3">
        <f t="shared" si="4"/>
        <v>61057.109480609419</v>
      </c>
      <c r="G189" s="3">
        <f t="shared" si="5"/>
        <v>-15087051.07605469</v>
      </c>
      <c r="H189" t="s">
        <v>26</v>
      </c>
      <c r="I189" t="s">
        <v>27</v>
      </c>
    </row>
    <row r="190" spans="1:9" x14ac:dyDescent="0.25">
      <c r="A190" t="s">
        <v>400</v>
      </c>
      <c r="B190" t="s">
        <v>401</v>
      </c>
      <c r="C190" t="s">
        <v>24</v>
      </c>
      <c r="D190" t="s">
        <v>25</v>
      </c>
      <c r="E190" s="3">
        <v>52</v>
      </c>
      <c r="F190" s="3">
        <f t="shared" si="4"/>
        <v>51573.214743767312</v>
      </c>
      <c r="G190" s="3">
        <f t="shared" si="5"/>
        <v>-11712141.349323388</v>
      </c>
      <c r="H190" t="s">
        <v>26</v>
      </c>
      <c r="I190" t="s">
        <v>27</v>
      </c>
    </row>
    <row r="191" spans="1:9" x14ac:dyDescent="0.25">
      <c r="A191" t="s">
        <v>402</v>
      </c>
      <c r="B191" t="s">
        <v>403</v>
      </c>
      <c r="C191" t="s">
        <v>24</v>
      </c>
      <c r="D191" t="s">
        <v>25</v>
      </c>
      <c r="E191" s="3">
        <v>219</v>
      </c>
      <c r="F191" s="3">
        <f t="shared" si="4"/>
        <v>3611.6936911357348</v>
      </c>
      <c r="G191" s="3">
        <f t="shared" si="5"/>
        <v>-217053.28638017573</v>
      </c>
      <c r="H191" t="s">
        <v>26</v>
      </c>
      <c r="I191" t="s">
        <v>27</v>
      </c>
    </row>
    <row r="192" spans="1:9" x14ac:dyDescent="0.25">
      <c r="A192" t="s">
        <v>404</v>
      </c>
      <c r="B192" t="s">
        <v>405</v>
      </c>
      <c r="C192" t="s">
        <v>24</v>
      </c>
      <c r="D192" t="s">
        <v>25</v>
      </c>
      <c r="E192" s="3">
        <v>890</v>
      </c>
      <c r="F192" s="3">
        <f t="shared" si="4"/>
        <v>373202.02527008316</v>
      </c>
      <c r="G192" s="3">
        <f t="shared" si="5"/>
        <v>227990099.34808663</v>
      </c>
      <c r="H192" t="s">
        <v>26</v>
      </c>
      <c r="I192" t="s">
        <v>27</v>
      </c>
    </row>
    <row r="193" spans="1:9" x14ac:dyDescent="0.25">
      <c r="A193" t="s">
        <v>406</v>
      </c>
      <c r="B193" t="s">
        <v>407</v>
      </c>
      <c r="C193" t="s">
        <v>24</v>
      </c>
      <c r="D193" t="s">
        <v>25</v>
      </c>
      <c r="E193" s="3">
        <v>229</v>
      </c>
      <c r="F193" s="3">
        <f t="shared" si="4"/>
        <v>2509.7463227146818</v>
      </c>
      <c r="G193" s="3">
        <f t="shared" si="5"/>
        <v>-125731.68617241948</v>
      </c>
      <c r="H193" t="s">
        <v>26</v>
      </c>
      <c r="I193" t="s">
        <v>27</v>
      </c>
    </row>
    <row r="194" spans="1:9" x14ac:dyDescent="0.25">
      <c r="A194" t="s">
        <v>408</v>
      </c>
      <c r="B194" t="s">
        <v>409</v>
      </c>
      <c r="C194" t="s">
        <v>24</v>
      </c>
      <c r="D194" t="s">
        <v>25</v>
      </c>
      <c r="E194" s="3">
        <v>267</v>
      </c>
      <c r="F194" s="3">
        <f t="shared" ref="F194:F257" si="6">(E194-$L$4)^2</f>
        <v>146.34632271468155</v>
      </c>
      <c r="G194" s="3">
        <f t="shared" ref="G194:G257" si="7">(E194-$L$4)^3</f>
        <v>-1770.4053829457666</v>
      </c>
      <c r="H194" t="s">
        <v>26</v>
      </c>
      <c r="I194" t="s">
        <v>27</v>
      </c>
    </row>
    <row r="195" spans="1:9" x14ac:dyDescent="0.25">
      <c r="A195" t="s">
        <v>410</v>
      </c>
      <c r="B195" t="s">
        <v>411</v>
      </c>
      <c r="C195" t="s">
        <v>24</v>
      </c>
      <c r="D195" t="s">
        <v>25</v>
      </c>
      <c r="E195" s="3">
        <v>380</v>
      </c>
      <c r="F195" s="3">
        <f t="shared" si="6"/>
        <v>10181.341059556786</v>
      </c>
      <c r="G195" s="3">
        <f t="shared" si="7"/>
        <v>1027324.1059120679</v>
      </c>
      <c r="H195" t="s">
        <v>26</v>
      </c>
      <c r="I195" t="s">
        <v>27</v>
      </c>
    </row>
    <row r="196" spans="1:9" x14ac:dyDescent="0.25">
      <c r="A196" t="s">
        <v>412</v>
      </c>
      <c r="B196" t="s">
        <v>413</v>
      </c>
      <c r="C196" t="s">
        <v>24</v>
      </c>
      <c r="D196" t="s">
        <v>25</v>
      </c>
      <c r="E196" s="3">
        <v>307</v>
      </c>
      <c r="F196" s="3">
        <f t="shared" si="6"/>
        <v>778.55684903047063</v>
      </c>
      <c r="G196" s="3">
        <f t="shared" si="7"/>
        <v>21723.784921763367</v>
      </c>
      <c r="H196" t="s">
        <v>26</v>
      </c>
      <c r="I196" t="s">
        <v>27</v>
      </c>
    </row>
    <row r="197" spans="1:9" x14ac:dyDescent="0.25">
      <c r="A197" t="s">
        <v>414</v>
      </c>
      <c r="B197" t="s">
        <v>415</v>
      </c>
      <c r="C197" t="s">
        <v>24</v>
      </c>
      <c r="D197" t="s">
        <v>25</v>
      </c>
      <c r="E197" s="3">
        <v>576</v>
      </c>
      <c r="F197" s="3">
        <f t="shared" si="6"/>
        <v>88151.172638504155</v>
      </c>
      <c r="G197" s="3">
        <f t="shared" si="7"/>
        <v>26172315.133141983</v>
      </c>
      <c r="H197" t="s">
        <v>26</v>
      </c>
      <c r="I197" t="s">
        <v>27</v>
      </c>
    </row>
    <row r="198" spans="1:9" x14ac:dyDescent="0.25">
      <c r="A198" t="s">
        <v>416</v>
      </c>
      <c r="B198" t="s">
        <v>417</v>
      </c>
      <c r="C198" t="s">
        <v>24</v>
      </c>
      <c r="D198" t="s">
        <v>25</v>
      </c>
      <c r="E198" s="3">
        <v>305</v>
      </c>
      <c r="F198" s="3">
        <f t="shared" si="6"/>
        <v>670.94632271468117</v>
      </c>
      <c r="G198" s="3">
        <f t="shared" si="7"/>
        <v>17379.275406527911</v>
      </c>
      <c r="H198" t="s">
        <v>26</v>
      </c>
      <c r="I198" t="s">
        <v>27</v>
      </c>
    </row>
    <row r="199" spans="1:9" x14ac:dyDescent="0.25">
      <c r="A199" t="s">
        <v>418</v>
      </c>
      <c r="B199" t="s">
        <v>419</v>
      </c>
      <c r="C199" t="s">
        <v>24</v>
      </c>
      <c r="D199" t="s">
        <v>25</v>
      </c>
      <c r="E199" s="3">
        <v>233</v>
      </c>
      <c r="F199" s="3">
        <f t="shared" si="6"/>
        <v>2124.9673753462607</v>
      </c>
      <c r="G199" s="3">
        <f t="shared" si="7"/>
        <v>-97955.403984053817</v>
      </c>
      <c r="H199" t="s">
        <v>26</v>
      </c>
      <c r="I199" t="s">
        <v>27</v>
      </c>
    </row>
    <row r="200" spans="1:9" x14ac:dyDescent="0.25">
      <c r="A200" t="s">
        <v>420</v>
      </c>
      <c r="B200" t="s">
        <v>421</v>
      </c>
      <c r="C200" t="s">
        <v>24</v>
      </c>
      <c r="D200" t="s">
        <v>25</v>
      </c>
      <c r="E200" s="3">
        <v>240</v>
      </c>
      <c r="F200" s="3">
        <f t="shared" si="6"/>
        <v>1528.6042174515239</v>
      </c>
      <c r="G200" s="3">
        <f t="shared" si="7"/>
        <v>-59764.402259677088</v>
      </c>
      <c r="H200" t="s">
        <v>26</v>
      </c>
      <c r="I200" t="s">
        <v>27</v>
      </c>
    </row>
    <row r="201" spans="1:9" x14ac:dyDescent="0.25">
      <c r="A201" t="s">
        <v>422</v>
      </c>
      <c r="B201" t="s">
        <v>423</v>
      </c>
      <c r="C201" t="s">
        <v>24</v>
      </c>
      <c r="D201" t="s">
        <v>25</v>
      </c>
      <c r="E201" s="3">
        <v>74</v>
      </c>
      <c r="F201" s="3">
        <f t="shared" si="6"/>
        <v>42064.930533241</v>
      </c>
      <c r="G201" s="3">
        <f t="shared" si="7"/>
        <v>-8627406.5551821161</v>
      </c>
      <c r="H201" t="s">
        <v>26</v>
      </c>
      <c r="I201" t="s">
        <v>27</v>
      </c>
    </row>
    <row r="202" spans="1:9" x14ac:dyDescent="0.25">
      <c r="A202" t="s">
        <v>424</v>
      </c>
      <c r="B202" t="s">
        <v>425</v>
      </c>
      <c r="C202" t="s">
        <v>24</v>
      </c>
      <c r="D202" t="s">
        <v>25</v>
      </c>
      <c r="E202" s="3">
        <v>174</v>
      </c>
      <c r="F202" s="3">
        <f t="shared" si="6"/>
        <v>11045.456849030472</v>
      </c>
      <c r="G202" s="3">
        <f t="shared" si="7"/>
        <v>-1160848.4478413947</v>
      </c>
      <c r="H202" t="s">
        <v>26</v>
      </c>
      <c r="I202" t="s">
        <v>27</v>
      </c>
    </row>
    <row r="203" spans="1:9" x14ac:dyDescent="0.25">
      <c r="A203" t="s">
        <v>426</v>
      </c>
      <c r="B203" t="s">
        <v>427</v>
      </c>
      <c r="C203" t="s">
        <v>24</v>
      </c>
      <c r="D203" t="s">
        <v>25</v>
      </c>
      <c r="E203" s="3">
        <v>280</v>
      </c>
      <c r="F203" s="3">
        <f t="shared" si="6"/>
        <v>0.81474376731301179</v>
      </c>
      <c r="G203" s="3">
        <f t="shared" si="7"/>
        <v>0.7354134531272678</v>
      </c>
      <c r="H203" t="s">
        <v>26</v>
      </c>
      <c r="I203" t="s">
        <v>27</v>
      </c>
    </row>
    <row r="204" spans="1:9" x14ac:dyDescent="0.25">
      <c r="A204" t="s">
        <v>428</v>
      </c>
      <c r="B204" t="s">
        <v>429</v>
      </c>
      <c r="C204" t="s">
        <v>24</v>
      </c>
      <c r="D204" t="s">
        <v>25</v>
      </c>
      <c r="E204" s="3">
        <v>282</v>
      </c>
      <c r="F204" s="3">
        <f t="shared" si="6"/>
        <v>8.4252700831024683</v>
      </c>
      <c r="G204" s="3">
        <f t="shared" si="7"/>
        <v>24.455455004373707</v>
      </c>
      <c r="H204" t="s">
        <v>26</v>
      </c>
      <c r="I204" t="s">
        <v>27</v>
      </c>
    </row>
    <row r="205" spans="1:9" x14ac:dyDescent="0.25">
      <c r="A205" t="s">
        <v>430</v>
      </c>
      <c r="B205" t="s">
        <v>431</v>
      </c>
      <c r="C205" t="s">
        <v>24</v>
      </c>
      <c r="D205" t="s">
        <v>25</v>
      </c>
      <c r="E205" s="3">
        <v>168</v>
      </c>
      <c r="F205" s="3">
        <f t="shared" si="6"/>
        <v>12342.625270083103</v>
      </c>
      <c r="G205" s="3">
        <f t="shared" si="7"/>
        <v>-1371233.1869134167</v>
      </c>
      <c r="H205" t="s">
        <v>26</v>
      </c>
      <c r="I205" t="s">
        <v>27</v>
      </c>
    </row>
    <row r="206" spans="1:9" x14ac:dyDescent="0.25">
      <c r="A206" t="s">
        <v>432</v>
      </c>
      <c r="B206" t="s">
        <v>433</v>
      </c>
      <c r="C206" t="s">
        <v>24</v>
      </c>
      <c r="D206" t="s">
        <v>25</v>
      </c>
      <c r="E206" s="3">
        <v>124</v>
      </c>
      <c r="F206" s="3">
        <f t="shared" si="6"/>
        <v>24055.193691135737</v>
      </c>
      <c r="G206" s="3">
        <f t="shared" si="7"/>
        <v>-3730897.2383538606</v>
      </c>
      <c r="H206" t="s">
        <v>26</v>
      </c>
      <c r="I206" t="s">
        <v>27</v>
      </c>
    </row>
    <row r="207" spans="1:9" x14ac:dyDescent="0.25">
      <c r="A207" t="s">
        <v>434</v>
      </c>
      <c r="B207" t="s">
        <v>435</v>
      </c>
      <c r="C207" t="s">
        <v>24</v>
      </c>
      <c r="D207" t="s">
        <v>25</v>
      </c>
      <c r="E207" s="3">
        <v>116</v>
      </c>
      <c r="F207" s="3">
        <f t="shared" si="6"/>
        <v>26600.751585872578</v>
      </c>
      <c r="G207" s="3">
        <f t="shared" si="7"/>
        <v>-4338512.5816779602</v>
      </c>
      <c r="H207" t="s">
        <v>26</v>
      </c>
      <c r="I207" t="s">
        <v>27</v>
      </c>
    </row>
    <row r="208" spans="1:9" x14ac:dyDescent="0.25">
      <c r="A208" t="s">
        <v>436</v>
      </c>
      <c r="B208" t="s">
        <v>437</v>
      </c>
      <c r="C208" t="s">
        <v>24</v>
      </c>
      <c r="D208" t="s">
        <v>25</v>
      </c>
      <c r="E208" s="3">
        <v>116</v>
      </c>
      <c r="F208" s="3">
        <f t="shared" si="6"/>
        <v>26600.751585872578</v>
      </c>
      <c r="G208" s="3">
        <f t="shared" si="7"/>
        <v>-4338512.5816779602</v>
      </c>
      <c r="H208" t="s">
        <v>26</v>
      </c>
      <c r="I208" t="s">
        <v>27</v>
      </c>
    </row>
    <row r="209" spans="1:9" x14ac:dyDescent="0.25">
      <c r="A209" t="s">
        <v>438</v>
      </c>
      <c r="B209" t="s">
        <v>439</v>
      </c>
      <c r="C209" t="s">
        <v>24</v>
      </c>
      <c r="D209" t="s">
        <v>25</v>
      </c>
      <c r="E209" s="3">
        <v>160</v>
      </c>
      <c r="F209" s="3">
        <f t="shared" si="6"/>
        <v>14184.183164819946</v>
      </c>
      <c r="G209" s="3">
        <f t="shared" si="7"/>
        <v>-1689298.8881322534</v>
      </c>
      <c r="H209" t="s">
        <v>26</v>
      </c>
      <c r="I209" t="s">
        <v>27</v>
      </c>
    </row>
    <row r="210" spans="1:9" x14ac:dyDescent="0.25">
      <c r="A210" t="s">
        <v>440</v>
      </c>
      <c r="B210" t="s">
        <v>441</v>
      </c>
      <c r="C210" t="s">
        <v>24</v>
      </c>
      <c r="D210" t="s">
        <v>25</v>
      </c>
      <c r="E210" s="3">
        <v>79</v>
      </c>
      <c r="F210" s="3">
        <f t="shared" si="6"/>
        <v>40038.956849030474</v>
      </c>
      <c r="G210" s="3">
        <f t="shared" si="7"/>
        <v>-8011689.8998150798</v>
      </c>
      <c r="H210" t="s">
        <v>26</v>
      </c>
      <c r="I210" t="s">
        <v>27</v>
      </c>
    </row>
    <row r="211" spans="1:9" x14ac:dyDescent="0.25">
      <c r="A211" t="s">
        <v>442</v>
      </c>
      <c r="B211" t="s">
        <v>443</v>
      </c>
      <c r="C211" t="s">
        <v>24</v>
      </c>
      <c r="D211" t="s">
        <v>25</v>
      </c>
      <c r="E211" s="3">
        <v>389</v>
      </c>
      <c r="F211" s="3">
        <f t="shared" si="6"/>
        <v>12078.588427977838</v>
      </c>
      <c r="G211" s="3">
        <f t="shared" si="7"/>
        <v>1327468.6539937854</v>
      </c>
      <c r="H211" t="s">
        <v>26</v>
      </c>
      <c r="I211" t="s">
        <v>27</v>
      </c>
    </row>
    <row r="212" spans="1:9" x14ac:dyDescent="0.25">
      <c r="A212" t="s">
        <v>444</v>
      </c>
      <c r="B212" t="s">
        <v>328</v>
      </c>
      <c r="C212" t="s">
        <v>24</v>
      </c>
      <c r="D212" t="s">
        <v>25</v>
      </c>
      <c r="E212" s="3">
        <v>76</v>
      </c>
      <c r="F212" s="3">
        <f t="shared" si="6"/>
        <v>41248.541059556788</v>
      </c>
      <c r="G212" s="3">
        <f t="shared" si="7"/>
        <v>-8377470.1404037215</v>
      </c>
      <c r="H212" t="s">
        <v>26</v>
      </c>
      <c r="I212" t="s">
        <v>27</v>
      </c>
    </row>
    <row r="213" spans="1:9" x14ac:dyDescent="0.25">
      <c r="A213" t="s">
        <v>445</v>
      </c>
      <c r="B213" t="s">
        <v>446</v>
      </c>
      <c r="C213" t="s">
        <v>24</v>
      </c>
      <c r="D213" t="s">
        <v>25</v>
      </c>
      <c r="E213" s="3">
        <v>253</v>
      </c>
      <c r="F213" s="3">
        <f t="shared" si="6"/>
        <v>681.07263850415529</v>
      </c>
      <c r="G213" s="3">
        <f t="shared" si="7"/>
        <v>-17774.203568541339</v>
      </c>
      <c r="H213" t="s">
        <v>26</v>
      </c>
      <c r="I213" t="s">
        <v>27</v>
      </c>
    </row>
    <row r="214" spans="1:9" x14ac:dyDescent="0.25">
      <c r="A214" t="s">
        <v>447</v>
      </c>
      <c r="B214" t="s">
        <v>448</v>
      </c>
      <c r="C214" t="s">
        <v>24</v>
      </c>
      <c r="D214" t="s">
        <v>25</v>
      </c>
      <c r="E214" s="3">
        <v>90</v>
      </c>
      <c r="F214" s="3">
        <f t="shared" si="6"/>
        <v>35757.814743767318</v>
      </c>
      <c r="G214" s="3">
        <f t="shared" si="7"/>
        <v>-6761708.6685339166</v>
      </c>
      <c r="H214" t="s">
        <v>26</v>
      </c>
      <c r="I214" t="s">
        <v>27</v>
      </c>
    </row>
    <row r="215" spans="1:9" x14ac:dyDescent="0.25">
      <c r="A215" t="s">
        <v>449</v>
      </c>
      <c r="B215" t="s">
        <v>450</v>
      </c>
      <c r="C215" t="s">
        <v>24</v>
      </c>
      <c r="D215" t="s">
        <v>25</v>
      </c>
      <c r="E215" s="3">
        <v>124</v>
      </c>
      <c r="F215" s="3">
        <f t="shared" si="6"/>
        <v>24055.193691135737</v>
      </c>
      <c r="G215" s="3">
        <f t="shared" si="7"/>
        <v>-3730897.2383538606</v>
      </c>
      <c r="H215" t="s">
        <v>26</v>
      </c>
      <c r="I215" t="s">
        <v>27</v>
      </c>
    </row>
    <row r="216" spans="1:9" x14ac:dyDescent="0.25">
      <c r="A216" t="s">
        <v>451</v>
      </c>
      <c r="B216" t="s">
        <v>452</v>
      </c>
      <c r="C216" t="s">
        <v>24</v>
      </c>
      <c r="D216" t="s">
        <v>25</v>
      </c>
      <c r="E216" s="3">
        <v>181</v>
      </c>
      <c r="F216" s="3">
        <f t="shared" si="6"/>
        <v>9623.0936911357348</v>
      </c>
      <c r="G216" s="3">
        <f t="shared" si="7"/>
        <v>-944000.1671696495</v>
      </c>
      <c r="H216" t="s">
        <v>26</v>
      </c>
      <c r="I216" t="s">
        <v>27</v>
      </c>
    </row>
    <row r="217" spans="1:9" x14ac:dyDescent="0.25">
      <c r="A217" t="s">
        <v>453</v>
      </c>
      <c r="B217" t="s">
        <v>454</v>
      </c>
      <c r="C217" t="s">
        <v>24</v>
      </c>
      <c r="D217" t="s">
        <v>25</v>
      </c>
      <c r="E217" s="3">
        <v>202</v>
      </c>
      <c r="F217" s="3">
        <f t="shared" si="6"/>
        <v>5944.0042174515238</v>
      </c>
      <c r="G217" s="3">
        <f t="shared" si="7"/>
        <v>-458267.08304915082</v>
      </c>
      <c r="H217" t="s">
        <v>26</v>
      </c>
      <c r="I217" t="s">
        <v>27</v>
      </c>
    </row>
    <row r="218" spans="1:9" x14ac:dyDescent="0.25">
      <c r="A218" t="s">
        <v>455</v>
      </c>
      <c r="B218" t="s">
        <v>456</v>
      </c>
      <c r="C218" t="s">
        <v>24</v>
      </c>
      <c r="D218" t="s">
        <v>25</v>
      </c>
      <c r="E218" s="3">
        <v>67</v>
      </c>
      <c r="F218" s="3">
        <f t="shared" si="6"/>
        <v>44985.293691135739</v>
      </c>
      <c r="G218" s="3">
        <f t="shared" si="7"/>
        <v>-9541262.4095380716</v>
      </c>
      <c r="H218" t="s">
        <v>26</v>
      </c>
      <c r="I218" t="s">
        <v>27</v>
      </c>
    </row>
    <row r="219" spans="1:9" x14ac:dyDescent="0.25">
      <c r="A219" t="s">
        <v>457</v>
      </c>
      <c r="B219" t="s">
        <v>458</v>
      </c>
      <c r="C219" t="s">
        <v>24</v>
      </c>
      <c r="D219" t="s">
        <v>25</v>
      </c>
      <c r="E219" s="3">
        <v>464</v>
      </c>
      <c r="F219" s="3">
        <f t="shared" si="6"/>
        <v>34188.98316481994</v>
      </c>
      <c r="G219" s="3">
        <f t="shared" si="7"/>
        <v>6321632.9581835354</v>
      </c>
      <c r="H219" t="s">
        <v>26</v>
      </c>
      <c r="I219" t="s">
        <v>27</v>
      </c>
    </row>
    <row r="220" spans="1:9" x14ac:dyDescent="0.25">
      <c r="A220" t="s">
        <v>459</v>
      </c>
      <c r="B220" t="s">
        <v>460</v>
      </c>
      <c r="C220" t="s">
        <v>24</v>
      </c>
      <c r="D220" t="s">
        <v>25</v>
      </c>
      <c r="E220" s="3">
        <v>101</v>
      </c>
      <c r="F220" s="3">
        <f t="shared" si="6"/>
        <v>31718.672638504158</v>
      </c>
      <c r="G220" s="3">
        <f t="shared" si="7"/>
        <v>-5649012.1267264364</v>
      </c>
      <c r="H220" t="s">
        <v>26</v>
      </c>
      <c r="I220" t="s">
        <v>27</v>
      </c>
    </row>
    <row r="221" spans="1:9" x14ac:dyDescent="0.25">
      <c r="A221" t="s">
        <v>461</v>
      </c>
      <c r="B221" t="s">
        <v>462</v>
      </c>
      <c r="C221" t="s">
        <v>24</v>
      </c>
      <c r="D221" t="s">
        <v>25</v>
      </c>
      <c r="E221" s="3">
        <v>199</v>
      </c>
      <c r="F221" s="3">
        <f t="shared" si="6"/>
        <v>6415.5884279778402</v>
      </c>
      <c r="G221" s="3">
        <f t="shared" si="7"/>
        <v>-513871.749953583</v>
      </c>
      <c r="H221" t="s">
        <v>26</v>
      </c>
      <c r="I221" t="s">
        <v>27</v>
      </c>
    </row>
    <row r="222" spans="1:9" x14ac:dyDescent="0.25">
      <c r="A222" t="s">
        <v>463</v>
      </c>
      <c r="B222" t="s">
        <v>464</v>
      </c>
      <c r="C222" t="s">
        <v>24</v>
      </c>
      <c r="D222" t="s">
        <v>25</v>
      </c>
      <c r="E222" s="3">
        <v>55</v>
      </c>
      <c r="F222" s="3">
        <f t="shared" si="6"/>
        <v>50219.630533240997</v>
      </c>
      <c r="G222" s="3">
        <f t="shared" si="7"/>
        <v>-11254087.045576852</v>
      </c>
      <c r="H222" t="s">
        <v>26</v>
      </c>
      <c r="I222" t="s">
        <v>27</v>
      </c>
    </row>
    <row r="223" spans="1:9" x14ac:dyDescent="0.25">
      <c r="A223" t="s">
        <v>465</v>
      </c>
      <c r="B223" t="s">
        <v>466</v>
      </c>
      <c r="C223" t="s">
        <v>24</v>
      </c>
      <c r="D223" t="s">
        <v>25</v>
      </c>
      <c r="E223" s="3">
        <v>153</v>
      </c>
      <c r="F223" s="3">
        <f t="shared" si="6"/>
        <v>15900.546322714683</v>
      </c>
      <c r="G223" s="3">
        <f t="shared" si="7"/>
        <v>-2005017.0477513671</v>
      </c>
      <c r="H223" t="s">
        <v>26</v>
      </c>
      <c r="I223" t="s">
        <v>27</v>
      </c>
    </row>
    <row r="224" spans="1:9" x14ac:dyDescent="0.25">
      <c r="A224" t="s">
        <v>467</v>
      </c>
      <c r="B224" t="s">
        <v>89</v>
      </c>
      <c r="C224" t="s">
        <v>24</v>
      </c>
      <c r="D224" t="s">
        <v>25</v>
      </c>
      <c r="E224" s="3">
        <v>292</v>
      </c>
      <c r="F224" s="3">
        <f t="shared" si="6"/>
        <v>166.47790166204976</v>
      </c>
      <c r="G224" s="3">
        <f t="shared" si="7"/>
        <v>2148.0030311816572</v>
      </c>
      <c r="H224" t="s">
        <v>26</v>
      </c>
      <c r="I224" t="s">
        <v>27</v>
      </c>
    </row>
    <row r="225" spans="1:9" x14ac:dyDescent="0.25">
      <c r="A225" t="s">
        <v>468</v>
      </c>
      <c r="B225" t="s">
        <v>469</v>
      </c>
      <c r="C225" t="s">
        <v>24</v>
      </c>
      <c r="D225" t="s">
        <v>25</v>
      </c>
      <c r="E225" s="3">
        <v>72</v>
      </c>
      <c r="F225" s="3">
        <f t="shared" si="6"/>
        <v>42889.320006925213</v>
      </c>
      <c r="G225" s="3">
        <f t="shared" si="7"/>
        <v>-8882265.3068026137</v>
      </c>
      <c r="H225" t="s">
        <v>26</v>
      </c>
      <c r="I225" t="s">
        <v>27</v>
      </c>
    </row>
    <row r="226" spans="1:9" x14ac:dyDescent="0.25">
      <c r="A226" t="s">
        <v>470</v>
      </c>
      <c r="B226" t="s">
        <v>471</v>
      </c>
      <c r="C226" t="s">
        <v>24</v>
      </c>
      <c r="D226" t="s">
        <v>25</v>
      </c>
      <c r="E226" s="3">
        <v>105</v>
      </c>
      <c r="F226" s="3">
        <f t="shared" si="6"/>
        <v>30309.893691135734</v>
      </c>
      <c r="G226" s="3">
        <f t="shared" si="7"/>
        <v>-5276872.7287485972</v>
      </c>
      <c r="H226" t="s">
        <v>26</v>
      </c>
      <c r="I226" t="s">
        <v>27</v>
      </c>
    </row>
    <row r="227" spans="1:9" x14ac:dyDescent="0.25">
      <c r="A227" t="s">
        <v>472</v>
      </c>
      <c r="B227" t="s">
        <v>473</v>
      </c>
      <c r="C227" t="s">
        <v>24</v>
      </c>
      <c r="D227" t="s">
        <v>25</v>
      </c>
      <c r="E227" s="3">
        <v>371</v>
      </c>
      <c r="F227" s="3">
        <f t="shared" si="6"/>
        <v>8446.093691135733</v>
      </c>
      <c r="G227" s="3">
        <f t="shared" si="7"/>
        <v>776218.23677771888</v>
      </c>
      <c r="H227" t="s">
        <v>26</v>
      </c>
      <c r="I227" t="s">
        <v>27</v>
      </c>
    </row>
    <row r="228" spans="1:9" x14ac:dyDescent="0.25">
      <c r="A228" t="s">
        <v>474</v>
      </c>
      <c r="B228" t="s">
        <v>475</v>
      </c>
      <c r="C228" t="s">
        <v>24</v>
      </c>
      <c r="D228" t="s">
        <v>25</v>
      </c>
      <c r="E228" s="3">
        <v>382</v>
      </c>
      <c r="F228" s="3">
        <f t="shared" si="6"/>
        <v>10588.951585872575</v>
      </c>
      <c r="G228" s="3">
        <f t="shared" si="7"/>
        <v>1089630.9838483559</v>
      </c>
      <c r="H228" t="s">
        <v>26</v>
      </c>
      <c r="I228" t="s">
        <v>27</v>
      </c>
    </row>
    <row r="229" spans="1:9" x14ac:dyDescent="0.25">
      <c r="A229" t="s">
        <v>476</v>
      </c>
      <c r="B229" t="s">
        <v>477</v>
      </c>
      <c r="C229" t="s">
        <v>24</v>
      </c>
      <c r="D229" t="s">
        <v>25</v>
      </c>
      <c r="E229" s="3">
        <v>117</v>
      </c>
      <c r="F229" s="3">
        <f t="shared" si="6"/>
        <v>26275.556849030472</v>
      </c>
      <c r="G229" s="3">
        <f t="shared" si="7"/>
        <v>-4259198.6190256057</v>
      </c>
      <c r="H229" t="s">
        <v>26</v>
      </c>
      <c r="I229" t="s">
        <v>27</v>
      </c>
    </row>
    <row r="230" spans="1:9" x14ac:dyDescent="0.25">
      <c r="A230" t="s">
        <v>478</v>
      </c>
      <c r="B230" t="s">
        <v>479</v>
      </c>
      <c r="C230" t="s">
        <v>24</v>
      </c>
      <c r="D230" t="s">
        <v>25</v>
      </c>
      <c r="E230" s="3">
        <v>256</v>
      </c>
      <c r="F230" s="3">
        <f t="shared" si="6"/>
        <v>533.48842797783948</v>
      </c>
      <c r="G230" s="3">
        <f t="shared" si="7"/>
        <v>-12322.178769372364</v>
      </c>
      <c r="H230" t="s">
        <v>26</v>
      </c>
      <c r="I230" t="s">
        <v>27</v>
      </c>
    </row>
    <row r="231" spans="1:9" x14ac:dyDescent="0.25">
      <c r="A231" t="s">
        <v>480</v>
      </c>
      <c r="B231" t="s">
        <v>481</v>
      </c>
      <c r="C231" t="s">
        <v>24</v>
      </c>
      <c r="D231" t="s">
        <v>25</v>
      </c>
      <c r="E231" s="3">
        <v>113</v>
      </c>
      <c r="F231" s="3">
        <f t="shared" si="6"/>
        <v>27588.335796398893</v>
      </c>
      <c r="G231" s="3">
        <f t="shared" si="7"/>
        <v>-4582349.9748981819</v>
      </c>
      <c r="H231" t="s">
        <v>26</v>
      </c>
      <c r="I231" t="s">
        <v>27</v>
      </c>
    </row>
    <row r="232" spans="1:9" x14ac:dyDescent="0.25">
      <c r="A232" t="s">
        <v>482</v>
      </c>
      <c r="B232" t="s">
        <v>483</v>
      </c>
      <c r="C232" t="s">
        <v>24</v>
      </c>
      <c r="D232" t="s">
        <v>25</v>
      </c>
      <c r="E232" s="3">
        <v>174</v>
      </c>
      <c r="F232" s="3">
        <f t="shared" si="6"/>
        <v>11045.456849030472</v>
      </c>
      <c r="G232" s="3">
        <f t="shared" si="7"/>
        <v>-1160848.4478413947</v>
      </c>
      <c r="H232" t="s">
        <v>26</v>
      </c>
      <c r="I232" t="s">
        <v>27</v>
      </c>
    </row>
    <row r="233" spans="1:9" x14ac:dyDescent="0.25">
      <c r="A233" t="s">
        <v>484</v>
      </c>
      <c r="B233" t="s">
        <v>485</v>
      </c>
      <c r="C233" t="s">
        <v>24</v>
      </c>
      <c r="D233" t="s">
        <v>25</v>
      </c>
      <c r="E233" s="3">
        <v>187</v>
      </c>
      <c r="F233" s="3">
        <f t="shared" si="6"/>
        <v>8481.9252700831039</v>
      </c>
      <c r="G233" s="3">
        <f t="shared" si="7"/>
        <v>-781162.99651868001</v>
      </c>
      <c r="H233" t="s">
        <v>26</v>
      </c>
      <c r="I233" t="s">
        <v>27</v>
      </c>
    </row>
    <row r="234" spans="1:9" x14ac:dyDescent="0.25">
      <c r="A234" t="s">
        <v>486</v>
      </c>
      <c r="B234" t="s">
        <v>487</v>
      </c>
      <c r="C234" t="s">
        <v>24</v>
      </c>
      <c r="D234" t="s">
        <v>25</v>
      </c>
      <c r="E234" s="3">
        <v>359</v>
      </c>
      <c r="F234" s="3">
        <f t="shared" si="6"/>
        <v>6384.4305332409967</v>
      </c>
      <c r="G234" s="3">
        <f t="shared" si="7"/>
        <v>510132.8007389378</v>
      </c>
      <c r="H234" t="s">
        <v>26</v>
      </c>
      <c r="I234" t="s">
        <v>27</v>
      </c>
    </row>
    <row r="235" spans="1:9" x14ac:dyDescent="0.25">
      <c r="A235" t="s">
        <v>488</v>
      </c>
      <c r="B235" t="s">
        <v>489</v>
      </c>
      <c r="C235" t="s">
        <v>24</v>
      </c>
      <c r="D235" t="s">
        <v>25</v>
      </c>
      <c r="E235" s="3">
        <v>99</v>
      </c>
      <c r="F235" s="3">
        <f t="shared" si="6"/>
        <v>32435.062112188367</v>
      </c>
      <c r="G235" s="3">
        <f t="shared" si="7"/>
        <v>-5841469.3309785137</v>
      </c>
      <c r="H235" t="s">
        <v>26</v>
      </c>
      <c r="I235" t="s">
        <v>27</v>
      </c>
    </row>
    <row r="236" spans="1:9" x14ac:dyDescent="0.25">
      <c r="A236" t="s">
        <v>490</v>
      </c>
      <c r="B236" t="s">
        <v>127</v>
      </c>
      <c r="C236" t="s">
        <v>24</v>
      </c>
      <c r="D236" t="s">
        <v>25</v>
      </c>
      <c r="E236" s="3">
        <v>127</v>
      </c>
      <c r="F236" s="3">
        <f t="shared" si="6"/>
        <v>23133.609480609419</v>
      </c>
      <c r="G236" s="3">
        <f t="shared" si="7"/>
        <v>-3518561.1240810067</v>
      </c>
      <c r="H236" t="s">
        <v>26</v>
      </c>
      <c r="I236" t="s">
        <v>27</v>
      </c>
    </row>
    <row r="237" spans="1:9" x14ac:dyDescent="0.25">
      <c r="A237" t="s">
        <v>491</v>
      </c>
      <c r="B237" t="s">
        <v>492</v>
      </c>
      <c r="C237" t="s">
        <v>24</v>
      </c>
      <c r="D237" t="s">
        <v>25</v>
      </c>
      <c r="E237" s="3">
        <v>150</v>
      </c>
      <c r="F237" s="3">
        <f t="shared" si="6"/>
        <v>16666.130533240997</v>
      </c>
      <c r="G237" s="3">
        <f t="shared" si="7"/>
        <v>-2151553.5936031677</v>
      </c>
      <c r="H237" t="s">
        <v>26</v>
      </c>
      <c r="I237" t="s">
        <v>27</v>
      </c>
    </row>
    <row r="238" spans="1:9" x14ac:dyDescent="0.25">
      <c r="A238" t="s">
        <v>493</v>
      </c>
      <c r="B238" t="s">
        <v>494</v>
      </c>
      <c r="C238" t="s">
        <v>24</v>
      </c>
      <c r="D238" t="s">
        <v>25</v>
      </c>
      <c r="E238" s="3">
        <v>279</v>
      </c>
      <c r="F238" s="3">
        <f t="shared" si="6"/>
        <v>9.4806094182833638E-3</v>
      </c>
      <c r="G238" s="3">
        <f t="shared" si="7"/>
        <v>-9.2311196967499883E-4</v>
      </c>
      <c r="H238" t="s">
        <v>26</v>
      </c>
      <c r="I238" t="s">
        <v>27</v>
      </c>
    </row>
    <row r="239" spans="1:9" x14ac:dyDescent="0.25">
      <c r="A239" t="s">
        <v>495</v>
      </c>
      <c r="B239" t="s">
        <v>496</v>
      </c>
      <c r="C239" t="s">
        <v>24</v>
      </c>
      <c r="D239" t="s">
        <v>25</v>
      </c>
      <c r="E239" s="3">
        <v>130</v>
      </c>
      <c r="F239" s="3">
        <f t="shared" si="6"/>
        <v>22230.025270083104</v>
      </c>
      <c r="G239" s="3">
        <f t="shared" si="7"/>
        <v>-3314438.2677028906</v>
      </c>
      <c r="H239" t="s">
        <v>26</v>
      </c>
      <c r="I239" t="s">
        <v>27</v>
      </c>
    </row>
    <row r="240" spans="1:9" x14ac:dyDescent="0.25">
      <c r="A240" t="s">
        <v>497</v>
      </c>
      <c r="B240" t="s">
        <v>498</v>
      </c>
      <c r="C240" t="s">
        <v>24</v>
      </c>
      <c r="D240" t="s">
        <v>25</v>
      </c>
      <c r="E240" s="3">
        <v>118</v>
      </c>
      <c r="F240" s="3">
        <f t="shared" si="6"/>
        <v>25952.362112188366</v>
      </c>
      <c r="G240" s="3">
        <f t="shared" si="7"/>
        <v>-4180857.240583777</v>
      </c>
      <c r="H240" t="s">
        <v>26</v>
      </c>
      <c r="I240" t="s">
        <v>27</v>
      </c>
    </row>
    <row r="241" spans="1:9" x14ac:dyDescent="0.25">
      <c r="A241" t="s">
        <v>499</v>
      </c>
      <c r="B241" t="s">
        <v>500</v>
      </c>
      <c r="C241" t="s">
        <v>24</v>
      </c>
      <c r="D241" t="s">
        <v>25</v>
      </c>
      <c r="E241" s="3">
        <v>147</v>
      </c>
      <c r="F241" s="3">
        <f t="shared" si="6"/>
        <v>17449.714743767316</v>
      </c>
      <c r="G241" s="3">
        <f t="shared" si="7"/>
        <v>-2305061.397349705</v>
      </c>
      <c r="H241" t="s">
        <v>26</v>
      </c>
      <c r="I241" t="s">
        <v>27</v>
      </c>
    </row>
    <row r="242" spans="1:9" x14ac:dyDescent="0.25">
      <c r="A242" t="s">
        <v>501</v>
      </c>
      <c r="B242" t="s">
        <v>502</v>
      </c>
      <c r="C242" t="s">
        <v>24</v>
      </c>
      <c r="D242" t="s">
        <v>25</v>
      </c>
      <c r="E242" s="3">
        <v>110</v>
      </c>
      <c r="F242" s="3">
        <f t="shared" si="6"/>
        <v>28593.920006925207</v>
      </c>
      <c r="G242" s="3">
        <f t="shared" si="7"/>
        <v>-4835156.6260131402</v>
      </c>
      <c r="H242" t="s">
        <v>26</v>
      </c>
      <c r="I242" t="s">
        <v>27</v>
      </c>
    </row>
    <row r="243" spans="1:9" x14ac:dyDescent="0.25">
      <c r="A243" t="s">
        <v>503</v>
      </c>
      <c r="B243" t="s">
        <v>504</v>
      </c>
      <c r="C243" t="s">
        <v>24</v>
      </c>
      <c r="D243" t="s">
        <v>25</v>
      </c>
      <c r="E243" s="3">
        <v>183</v>
      </c>
      <c r="F243" s="3">
        <f t="shared" si="6"/>
        <v>9234.7042174515245</v>
      </c>
      <c r="G243" s="3">
        <f t="shared" si="7"/>
        <v>-887430.77344388771</v>
      </c>
      <c r="H243" t="s">
        <v>26</v>
      </c>
      <c r="I243" t="s">
        <v>27</v>
      </c>
    </row>
    <row r="244" spans="1:9" x14ac:dyDescent="0.25">
      <c r="A244" t="s">
        <v>505</v>
      </c>
      <c r="B244" t="s">
        <v>506</v>
      </c>
      <c r="C244" t="s">
        <v>24</v>
      </c>
      <c r="D244" t="s">
        <v>25</v>
      </c>
      <c r="E244" s="3">
        <v>127</v>
      </c>
      <c r="F244" s="3">
        <f t="shared" si="6"/>
        <v>23133.609480609419</v>
      </c>
      <c r="G244" s="3">
        <f t="shared" si="7"/>
        <v>-3518561.1240810067</v>
      </c>
      <c r="H244" t="s">
        <v>26</v>
      </c>
      <c r="I244" t="s">
        <v>27</v>
      </c>
    </row>
    <row r="245" spans="1:9" x14ac:dyDescent="0.25">
      <c r="A245" t="s">
        <v>507</v>
      </c>
      <c r="B245" t="s">
        <v>508</v>
      </c>
      <c r="C245" t="s">
        <v>24</v>
      </c>
      <c r="D245" t="s">
        <v>25</v>
      </c>
      <c r="E245" s="3">
        <v>195</v>
      </c>
      <c r="F245" s="3">
        <f t="shared" si="6"/>
        <v>7072.3673753462608</v>
      </c>
      <c r="G245" s="3">
        <f t="shared" si="7"/>
        <v>-594767.4847735276</v>
      </c>
      <c r="H245" t="s">
        <v>26</v>
      </c>
      <c r="I245" t="s">
        <v>27</v>
      </c>
    </row>
    <row r="246" spans="1:9" x14ac:dyDescent="0.25">
      <c r="A246" t="s">
        <v>509</v>
      </c>
      <c r="B246" t="s">
        <v>510</v>
      </c>
      <c r="C246" t="s">
        <v>24</v>
      </c>
      <c r="D246" t="s">
        <v>25</v>
      </c>
      <c r="E246" s="3">
        <v>574</v>
      </c>
      <c r="F246" s="3">
        <f t="shared" si="6"/>
        <v>86967.56211218836</v>
      </c>
      <c r="G246" s="3">
        <f t="shared" si="7"/>
        <v>25646962.928889904</v>
      </c>
      <c r="H246" t="s">
        <v>26</v>
      </c>
      <c r="I246" t="s">
        <v>27</v>
      </c>
    </row>
    <row r="247" spans="1:9" x14ac:dyDescent="0.25">
      <c r="A247" t="s">
        <v>511</v>
      </c>
      <c r="B247" t="s">
        <v>512</v>
      </c>
      <c r="C247" t="s">
        <v>24</v>
      </c>
      <c r="D247" t="s">
        <v>25</v>
      </c>
      <c r="E247" s="3">
        <v>247</v>
      </c>
      <c r="F247" s="3">
        <f t="shared" si="6"/>
        <v>1030.2410595567869</v>
      </c>
      <c r="G247" s="3">
        <f t="shared" si="7"/>
        <v>-33068.026851089817</v>
      </c>
      <c r="H247" t="s">
        <v>26</v>
      </c>
      <c r="I247" t="s">
        <v>27</v>
      </c>
    </row>
    <row r="248" spans="1:9" x14ac:dyDescent="0.25">
      <c r="A248" t="s">
        <v>513</v>
      </c>
      <c r="B248" t="s">
        <v>514</v>
      </c>
      <c r="C248" t="s">
        <v>24</v>
      </c>
      <c r="D248" t="s">
        <v>25</v>
      </c>
      <c r="E248" s="3">
        <v>153</v>
      </c>
      <c r="F248" s="3">
        <f t="shared" si="6"/>
        <v>15900.546322714683</v>
      </c>
      <c r="G248" s="3">
        <f t="shared" si="7"/>
        <v>-2005017.0477513671</v>
      </c>
      <c r="H248" t="s">
        <v>26</v>
      </c>
      <c r="I248" t="s">
        <v>27</v>
      </c>
    </row>
    <row r="249" spans="1:9" x14ac:dyDescent="0.25">
      <c r="A249" t="s">
        <v>515</v>
      </c>
      <c r="B249" t="s">
        <v>516</v>
      </c>
      <c r="C249" t="s">
        <v>24</v>
      </c>
      <c r="D249" t="s">
        <v>25</v>
      </c>
      <c r="E249" s="3">
        <v>122</v>
      </c>
      <c r="F249" s="3">
        <f t="shared" si="6"/>
        <v>24679.583164819946</v>
      </c>
      <c r="G249" s="3">
        <f t="shared" si="7"/>
        <v>-3877097.5689217271</v>
      </c>
      <c r="H249" t="s">
        <v>26</v>
      </c>
      <c r="I249" t="s">
        <v>27</v>
      </c>
    </row>
    <row r="250" spans="1:9" x14ac:dyDescent="0.25">
      <c r="A250" t="s">
        <v>517</v>
      </c>
      <c r="B250" t="s">
        <v>518</v>
      </c>
      <c r="C250" t="s">
        <v>24</v>
      </c>
      <c r="D250" t="s">
        <v>25</v>
      </c>
      <c r="E250" s="3">
        <v>788</v>
      </c>
      <c r="F250" s="3">
        <f t="shared" si="6"/>
        <v>258981.88842797783</v>
      </c>
      <c r="G250" s="3">
        <f t="shared" si="7"/>
        <v>131796564.55228326</v>
      </c>
      <c r="H250" t="s">
        <v>26</v>
      </c>
      <c r="I250" t="s">
        <v>27</v>
      </c>
    </row>
    <row r="251" spans="1:9" x14ac:dyDescent="0.25">
      <c r="A251" t="s">
        <v>519</v>
      </c>
      <c r="B251" t="s">
        <v>520</v>
      </c>
      <c r="C251" t="s">
        <v>24</v>
      </c>
      <c r="D251" t="s">
        <v>25</v>
      </c>
      <c r="E251" s="3">
        <v>122</v>
      </c>
      <c r="F251" s="3">
        <f t="shared" si="6"/>
        <v>24679.583164819946</v>
      </c>
      <c r="G251" s="3">
        <f t="shared" si="7"/>
        <v>-3877097.5689217271</v>
      </c>
      <c r="H251" t="s">
        <v>26</v>
      </c>
      <c r="I251" t="s">
        <v>27</v>
      </c>
    </row>
    <row r="252" spans="1:9" x14ac:dyDescent="0.25">
      <c r="A252" t="s">
        <v>521</v>
      </c>
      <c r="B252" t="s">
        <v>522</v>
      </c>
      <c r="C252" t="s">
        <v>24</v>
      </c>
      <c r="D252" t="s">
        <v>25</v>
      </c>
      <c r="E252" s="3">
        <v>80</v>
      </c>
      <c r="F252" s="3">
        <f t="shared" si="6"/>
        <v>39639.762112188364</v>
      </c>
      <c r="G252" s="3">
        <f t="shared" si="7"/>
        <v>-7892172.3213732503</v>
      </c>
      <c r="H252" t="s">
        <v>26</v>
      </c>
      <c r="I252" t="s">
        <v>27</v>
      </c>
    </row>
    <row r="253" spans="1:9" x14ac:dyDescent="0.25">
      <c r="A253" t="s">
        <v>523</v>
      </c>
      <c r="B253" t="s">
        <v>524</v>
      </c>
      <c r="C253" t="s">
        <v>24</v>
      </c>
      <c r="D253" t="s">
        <v>25</v>
      </c>
      <c r="E253" s="3">
        <v>138</v>
      </c>
      <c r="F253" s="3">
        <f t="shared" si="6"/>
        <v>19908.467375346263</v>
      </c>
      <c r="G253" s="3">
        <f t="shared" si="7"/>
        <v>-2809032.3559577386</v>
      </c>
      <c r="H253" t="s">
        <v>26</v>
      </c>
      <c r="I253" t="s">
        <v>27</v>
      </c>
    </row>
    <row r="254" spans="1:9" x14ac:dyDescent="0.25">
      <c r="A254" t="s">
        <v>525</v>
      </c>
      <c r="B254" t="s">
        <v>526</v>
      </c>
      <c r="C254" t="s">
        <v>24</v>
      </c>
      <c r="D254" t="s">
        <v>25</v>
      </c>
      <c r="E254" s="3">
        <v>1088</v>
      </c>
      <c r="F254" s="3">
        <f t="shared" si="6"/>
        <v>654323.46737534634</v>
      </c>
      <c r="G254" s="3">
        <f t="shared" si="7"/>
        <v>529283974.6637792</v>
      </c>
      <c r="H254" t="s">
        <v>26</v>
      </c>
      <c r="I254" t="s">
        <v>27</v>
      </c>
    </row>
    <row r="255" spans="1:9" x14ac:dyDescent="0.25">
      <c r="A255" t="s">
        <v>527</v>
      </c>
      <c r="B255" t="s">
        <v>528</v>
      </c>
      <c r="C255" t="s">
        <v>24</v>
      </c>
      <c r="D255" t="s">
        <v>25</v>
      </c>
      <c r="E255" s="3">
        <v>124</v>
      </c>
      <c r="F255" s="3">
        <f t="shared" si="6"/>
        <v>24055.193691135737</v>
      </c>
      <c r="G255" s="3">
        <f t="shared" si="7"/>
        <v>-3730897.2383538606</v>
      </c>
      <c r="H255" t="s">
        <v>26</v>
      </c>
      <c r="I255" t="s">
        <v>27</v>
      </c>
    </row>
    <row r="256" spans="1:9" x14ac:dyDescent="0.25">
      <c r="A256" t="s">
        <v>529</v>
      </c>
      <c r="B256" t="s">
        <v>530</v>
      </c>
      <c r="C256" t="s">
        <v>24</v>
      </c>
      <c r="D256" t="s">
        <v>25</v>
      </c>
      <c r="E256" s="3">
        <v>320</v>
      </c>
      <c r="F256" s="3">
        <f t="shared" si="6"/>
        <v>1673.0252700831022</v>
      </c>
      <c r="G256" s="3">
        <f t="shared" si="7"/>
        <v>68431.136244478039</v>
      </c>
      <c r="H256" t="s">
        <v>26</v>
      </c>
      <c r="I256" t="s">
        <v>27</v>
      </c>
    </row>
    <row r="257" spans="1:9" x14ac:dyDescent="0.25">
      <c r="A257" t="s">
        <v>531</v>
      </c>
      <c r="B257" t="s">
        <v>532</v>
      </c>
      <c r="C257" t="s">
        <v>24</v>
      </c>
      <c r="D257" t="s">
        <v>25</v>
      </c>
      <c r="E257" s="3">
        <v>206</v>
      </c>
      <c r="F257" s="3">
        <f t="shared" si="6"/>
        <v>5343.2252700831032</v>
      </c>
      <c r="G257" s="3">
        <f t="shared" si="7"/>
        <v>-390575.70612394309</v>
      </c>
      <c r="H257" t="s">
        <v>26</v>
      </c>
      <c r="I257" t="s">
        <v>27</v>
      </c>
    </row>
    <row r="258" spans="1:9" x14ac:dyDescent="0.25">
      <c r="A258" t="s">
        <v>533</v>
      </c>
      <c r="B258" t="s">
        <v>534</v>
      </c>
      <c r="C258" t="s">
        <v>24</v>
      </c>
      <c r="D258" t="s">
        <v>25</v>
      </c>
      <c r="E258" s="3">
        <v>177</v>
      </c>
      <c r="F258" s="3">
        <f t="shared" ref="F258:F321" si="8">(E258-$L$4)^2</f>
        <v>10423.872638504155</v>
      </c>
      <c r="G258" s="3">
        <f t="shared" ref="G258:G321" si="9">(E258-$L$4)^3</f>
        <v>-1064249.9651474888</v>
      </c>
      <c r="H258" t="s">
        <v>26</v>
      </c>
      <c r="I258" t="s">
        <v>27</v>
      </c>
    </row>
    <row r="259" spans="1:9" x14ac:dyDescent="0.25">
      <c r="A259" t="s">
        <v>535</v>
      </c>
      <c r="B259" t="s">
        <v>536</v>
      </c>
      <c r="C259" t="s">
        <v>24</v>
      </c>
      <c r="D259" t="s">
        <v>25</v>
      </c>
      <c r="E259" s="3">
        <v>300</v>
      </c>
      <c r="F259" s="3">
        <f t="shared" si="8"/>
        <v>436.92000692520759</v>
      </c>
      <c r="G259" s="3">
        <f t="shared" si="9"/>
        <v>9132.7779342287449</v>
      </c>
      <c r="H259" t="s">
        <v>26</v>
      </c>
      <c r="I259" t="s">
        <v>27</v>
      </c>
    </row>
    <row r="260" spans="1:9" x14ac:dyDescent="0.25">
      <c r="A260" t="s">
        <v>537</v>
      </c>
      <c r="B260" t="s">
        <v>538</v>
      </c>
      <c r="C260" t="s">
        <v>24</v>
      </c>
      <c r="D260" t="s">
        <v>25</v>
      </c>
      <c r="E260" s="3">
        <v>128</v>
      </c>
      <c r="F260" s="3">
        <f t="shared" si="8"/>
        <v>22830.414743767313</v>
      </c>
      <c r="G260" s="3">
        <f t="shared" si="9"/>
        <v>-3449615.5877444418</v>
      </c>
      <c r="H260" t="s">
        <v>26</v>
      </c>
      <c r="I260" t="s">
        <v>27</v>
      </c>
    </row>
    <row r="261" spans="1:9" x14ac:dyDescent="0.25">
      <c r="A261" t="s">
        <v>539</v>
      </c>
      <c r="B261" t="s">
        <v>540</v>
      </c>
      <c r="C261" t="s">
        <v>24</v>
      </c>
      <c r="D261" t="s">
        <v>25</v>
      </c>
      <c r="E261" s="3">
        <v>151</v>
      </c>
      <c r="F261" s="3">
        <f t="shared" si="8"/>
        <v>16408.935796398891</v>
      </c>
      <c r="G261" s="3">
        <f t="shared" si="9"/>
        <v>-2101941.4941087076</v>
      </c>
      <c r="H261" t="s">
        <v>26</v>
      </c>
      <c r="I261" t="s">
        <v>27</v>
      </c>
    </row>
    <row r="262" spans="1:9" x14ac:dyDescent="0.25">
      <c r="A262" t="s">
        <v>541</v>
      </c>
      <c r="B262" t="s">
        <v>542</v>
      </c>
      <c r="C262" t="s">
        <v>24</v>
      </c>
      <c r="D262" t="s">
        <v>25</v>
      </c>
      <c r="E262" s="3">
        <v>168</v>
      </c>
      <c r="F262" s="3">
        <f t="shared" si="8"/>
        <v>12342.625270083103</v>
      </c>
      <c r="G262" s="3">
        <f t="shared" si="9"/>
        <v>-1371233.1869134167</v>
      </c>
      <c r="H262" t="s">
        <v>26</v>
      </c>
      <c r="I262" t="s">
        <v>27</v>
      </c>
    </row>
    <row r="263" spans="1:9" x14ac:dyDescent="0.25">
      <c r="A263" t="s">
        <v>543</v>
      </c>
      <c r="B263" t="s">
        <v>544</v>
      </c>
      <c r="C263" t="s">
        <v>24</v>
      </c>
      <c r="D263" t="s">
        <v>25</v>
      </c>
      <c r="E263" s="3">
        <v>114</v>
      </c>
      <c r="F263" s="3">
        <f t="shared" si="8"/>
        <v>27257.141059556787</v>
      </c>
      <c r="G263" s="3">
        <f t="shared" si="9"/>
        <v>-4500082.2596142478</v>
      </c>
      <c r="H263" t="s">
        <v>26</v>
      </c>
      <c r="I263" t="s">
        <v>27</v>
      </c>
    </row>
    <row r="264" spans="1:9" x14ac:dyDescent="0.25">
      <c r="A264" t="s">
        <v>545</v>
      </c>
      <c r="B264" t="s">
        <v>546</v>
      </c>
      <c r="C264" t="s">
        <v>24</v>
      </c>
      <c r="D264" t="s">
        <v>25</v>
      </c>
      <c r="E264" s="3">
        <v>128</v>
      </c>
      <c r="F264" s="3">
        <f t="shared" si="8"/>
        <v>22830.414743767313</v>
      </c>
      <c r="G264" s="3">
        <f t="shared" si="9"/>
        <v>-3449615.5877444418</v>
      </c>
      <c r="H264" t="s">
        <v>26</v>
      </c>
      <c r="I264" t="s">
        <v>27</v>
      </c>
    </row>
    <row r="265" spans="1:9" x14ac:dyDescent="0.25">
      <c r="A265" t="s">
        <v>547</v>
      </c>
      <c r="B265" t="s">
        <v>548</v>
      </c>
      <c r="C265" t="s">
        <v>24</v>
      </c>
      <c r="D265" t="s">
        <v>25</v>
      </c>
      <c r="E265" s="3">
        <v>81</v>
      </c>
      <c r="F265" s="3">
        <f t="shared" si="8"/>
        <v>39242.567375346262</v>
      </c>
      <c r="G265" s="3">
        <f t="shared" si="9"/>
        <v>-7773849.327141949</v>
      </c>
      <c r="H265" t="s">
        <v>26</v>
      </c>
      <c r="I265" t="s">
        <v>27</v>
      </c>
    </row>
    <row r="266" spans="1:9" x14ac:dyDescent="0.25">
      <c r="A266" t="s">
        <v>549</v>
      </c>
      <c r="B266" t="s">
        <v>550</v>
      </c>
      <c r="C266" t="s">
        <v>24</v>
      </c>
      <c r="D266" t="s">
        <v>25</v>
      </c>
      <c r="E266" s="3">
        <v>228</v>
      </c>
      <c r="F266" s="3">
        <f t="shared" si="8"/>
        <v>2610.941059556787</v>
      </c>
      <c r="G266" s="3">
        <f t="shared" si="9"/>
        <v>-133412.21724582667</v>
      </c>
      <c r="H266" t="s">
        <v>26</v>
      </c>
      <c r="I266" t="s">
        <v>27</v>
      </c>
    </row>
    <row r="267" spans="1:9" x14ac:dyDescent="0.25">
      <c r="A267" t="s">
        <v>551</v>
      </c>
      <c r="B267" t="s">
        <v>552</v>
      </c>
      <c r="C267" t="s">
        <v>24</v>
      </c>
      <c r="D267" t="s">
        <v>25</v>
      </c>
      <c r="E267" s="3">
        <v>59</v>
      </c>
      <c r="F267" s="3">
        <f t="shared" si="8"/>
        <v>48442.85158587258</v>
      </c>
      <c r="G267" s="3">
        <f t="shared" si="9"/>
        <v>-10662144.152862171</v>
      </c>
      <c r="H267" t="s">
        <v>26</v>
      </c>
      <c r="I267" t="s">
        <v>27</v>
      </c>
    </row>
    <row r="268" spans="1:9" x14ac:dyDescent="0.25">
      <c r="A268" t="s">
        <v>553</v>
      </c>
      <c r="B268" t="s">
        <v>554</v>
      </c>
      <c r="C268" t="s">
        <v>24</v>
      </c>
      <c r="D268" t="s">
        <v>25</v>
      </c>
      <c r="E268" s="3">
        <v>1181</v>
      </c>
      <c r="F268" s="3">
        <f t="shared" si="8"/>
        <v>813428.35684903059</v>
      </c>
      <c r="G268" s="3">
        <f t="shared" si="9"/>
        <v>733633175.64307976</v>
      </c>
      <c r="H268" t="s">
        <v>26</v>
      </c>
      <c r="I268" t="s">
        <v>27</v>
      </c>
    </row>
    <row r="269" spans="1:9" x14ac:dyDescent="0.25">
      <c r="A269" t="s">
        <v>555</v>
      </c>
      <c r="B269" t="s">
        <v>556</v>
      </c>
      <c r="C269" t="s">
        <v>24</v>
      </c>
      <c r="D269" t="s">
        <v>25</v>
      </c>
      <c r="E269" s="3">
        <v>246</v>
      </c>
      <c r="F269" s="3">
        <f t="shared" si="8"/>
        <v>1095.4357963988923</v>
      </c>
      <c r="G269" s="3">
        <f t="shared" si="9"/>
        <v>-36256.042135023345</v>
      </c>
      <c r="H269" t="s">
        <v>26</v>
      </c>
      <c r="I269" t="s">
        <v>27</v>
      </c>
    </row>
    <row r="270" spans="1:9" x14ac:dyDescent="0.25">
      <c r="A270" t="s">
        <v>557</v>
      </c>
      <c r="B270" t="s">
        <v>558</v>
      </c>
      <c r="C270" t="s">
        <v>24</v>
      </c>
      <c r="D270" t="s">
        <v>25</v>
      </c>
      <c r="E270" s="3">
        <v>345</v>
      </c>
      <c r="F270" s="3">
        <f t="shared" si="8"/>
        <v>4343.1568490304708</v>
      </c>
      <c r="G270" s="3">
        <f t="shared" si="9"/>
        <v>286225.46571123705</v>
      </c>
      <c r="H270" t="s">
        <v>26</v>
      </c>
      <c r="I270" t="s">
        <v>27</v>
      </c>
    </row>
    <row r="271" spans="1:9" x14ac:dyDescent="0.25">
      <c r="A271" t="s">
        <v>559</v>
      </c>
      <c r="B271" t="s">
        <v>560</v>
      </c>
      <c r="C271" t="s">
        <v>24</v>
      </c>
      <c r="D271" t="s">
        <v>25</v>
      </c>
      <c r="E271" s="3">
        <v>162</v>
      </c>
      <c r="F271" s="3">
        <f t="shared" si="8"/>
        <v>13711.793691135736</v>
      </c>
      <c r="G271" s="3">
        <f t="shared" si="9"/>
        <v>-1605614.9575643865</v>
      </c>
      <c r="H271" t="s">
        <v>26</v>
      </c>
      <c r="I271" t="s">
        <v>27</v>
      </c>
    </row>
    <row r="272" spans="1:9" x14ac:dyDescent="0.25">
      <c r="A272" t="s">
        <v>561</v>
      </c>
      <c r="B272" t="s">
        <v>562</v>
      </c>
      <c r="C272" t="s">
        <v>24</v>
      </c>
      <c r="D272" t="s">
        <v>25</v>
      </c>
      <c r="E272" s="3">
        <v>179</v>
      </c>
      <c r="F272" s="3">
        <f t="shared" si="8"/>
        <v>10019.483164819945</v>
      </c>
      <c r="G272" s="3">
        <f t="shared" si="9"/>
        <v>-1002923.8977375166</v>
      </c>
      <c r="H272" t="s">
        <v>26</v>
      </c>
      <c r="I272" t="s">
        <v>27</v>
      </c>
    </row>
    <row r="273" spans="1:9" x14ac:dyDescent="0.25">
      <c r="A273" t="s">
        <v>563</v>
      </c>
      <c r="B273" t="s">
        <v>564</v>
      </c>
      <c r="C273" t="s">
        <v>24</v>
      </c>
      <c r="D273" t="s">
        <v>25</v>
      </c>
      <c r="E273" s="3">
        <v>191</v>
      </c>
      <c r="F273" s="3">
        <f t="shared" si="8"/>
        <v>7761.1463227146824</v>
      </c>
      <c r="G273" s="3">
        <f t="shared" si="9"/>
        <v>-683736.56696189323</v>
      </c>
      <c r="H273" t="s">
        <v>26</v>
      </c>
      <c r="I273" t="s">
        <v>27</v>
      </c>
    </row>
    <row r="274" spans="1:9" x14ac:dyDescent="0.25">
      <c r="A274" t="s">
        <v>565</v>
      </c>
      <c r="B274" t="s">
        <v>566</v>
      </c>
      <c r="C274" t="s">
        <v>24</v>
      </c>
      <c r="D274" t="s">
        <v>25</v>
      </c>
      <c r="E274" s="3">
        <v>443</v>
      </c>
      <c r="F274" s="3">
        <f t="shared" si="8"/>
        <v>26864.072638504153</v>
      </c>
      <c r="G274" s="3">
        <f t="shared" si="9"/>
        <v>4403092.2003788268</v>
      </c>
      <c r="H274" t="s">
        <v>26</v>
      </c>
      <c r="I274" t="s">
        <v>27</v>
      </c>
    </row>
    <row r="275" spans="1:9" x14ac:dyDescent="0.25">
      <c r="A275" t="s">
        <v>567</v>
      </c>
      <c r="B275" t="s">
        <v>568</v>
      </c>
      <c r="C275" t="s">
        <v>24</v>
      </c>
      <c r="D275" t="s">
        <v>25</v>
      </c>
      <c r="E275" s="3">
        <v>130</v>
      </c>
      <c r="F275" s="3">
        <f t="shared" si="8"/>
        <v>22230.025270083104</v>
      </c>
      <c r="G275" s="3">
        <f t="shared" si="9"/>
        <v>-3314438.2677028906</v>
      </c>
      <c r="H275" t="s">
        <v>26</v>
      </c>
      <c r="I275" t="s">
        <v>27</v>
      </c>
    </row>
    <row r="276" spans="1:9" x14ac:dyDescent="0.25">
      <c r="A276" t="s">
        <v>569</v>
      </c>
      <c r="B276" t="s">
        <v>570</v>
      </c>
      <c r="C276" t="s">
        <v>24</v>
      </c>
      <c r="D276" t="s">
        <v>25</v>
      </c>
      <c r="E276" s="3">
        <v>223</v>
      </c>
      <c r="F276" s="3">
        <f t="shared" si="8"/>
        <v>3146.9147437673137</v>
      </c>
      <c r="G276" s="3">
        <f t="shared" si="9"/>
        <v>-176533.63577075745</v>
      </c>
      <c r="H276" t="s">
        <v>26</v>
      </c>
      <c r="I276" t="s">
        <v>27</v>
      </c>
    </row>
    <row r="277" spans="1:9" x14ac:dyDescent="0.25">
      <c r="A277" t="s">
        <v>571</v>
      </c>
      <c r="B277" t="s">
        <v>572</v>
      </c>
      <c r="C277" t="s">
        <v>24</v>
      </c>
      <c r="D277" t="s">
        <v>25</v>
      </c>
      <c r="E277" s="3">
        <v>48</v>
      </c>
      <c r="F277" s="3">
        <f t="shared" si="8"/>
        <v>53405.993691135736</v>
      </c>
      <c r="G277" s="3">
        <f t="shared" si="9"/>
        <v>-12341984.599932808</v>
      </c>
      <c r="H277" t="s">
        <v>26</v>
      </c>
      <c r="I277" t="s">
        <v>27</v>
      </c>
    </row>
    <row r="278" spans="1:9" x14ac:dyDescent="0.25">
      <c r="A278" t="s">
        <v>573</v>
      </c>
      <c r="B278" t="s">
        <v>574</v>
      </c>
      <c r="C278" t="s">
        <v>24</v>
      </c>
      <c r="D278" t="s">
        <v>25</v>
      </c>
      <c r="E278" s="3">
        <v>107</v>
      </c>
      <c r="F278" s="3">
        <f t="shared" si="8"/>
        <v>29617.504217451526</v>
      </c>
      <c r="G278" s="3">
        <f t="shared" si="9"/>
        <v>-5097094.5350228352</v>
      </c>
      <c r="H278" t="s">
        <v>26</v>
      </c>
      <c r="I278" t="s">
        <v>27</v>
      </c>
    </row>
    <row r="279" spans="1:9" x14ac:dyDescent="0.25">
      <c r="A279" t="s">
        <v>575</v>
      </c>
      <c r="B279" t="s">
        <v>576</v>
      </c>
      <c r="C279" t="s">
        <v>24</v>
      </c>
      <c r="D279" t="s">
        <v>25</v>
      </c>
      <c r="E279" s="3">
        <v>122</v>
      </c>
      <c r="F279" s="3">
        <f t="shared" si="8"/>
        <v>24679.583164819946</v>
      </c>
      <c r="G279" s="3">
        <f t="shared" si="9"/>
        <v>-3877097.5689217271</v>
      </c>
      <c r="H279" t="s">
        <v>26</v>
      </c>
      <c r="I279" t="s">
        <v>27</v>
      </c>
    </row>
    <row r="280" spans="1:9" x14ac:dyDescent="0.25">
      <c r="A280" t="s">
        <v>577</v>
      </c>
      <c r="B280" t="s">
        <v>578</v>
      </c>
      <c r="C280" t="s">
        <v>24</v>
      </c>
      <c r="D280" t="s">
        <v>25</v>
      </c>
      <c r="E280" s="3">
        <v>253</v>
      </c>
      <c r="F280" s="3">
        <f t="shared" si="8"/>
        <v>681.07263850415529</v>
      </c>
      <c r="G280" s="3">
        <f t="shared" si="9"/>
        <v>-17774.203568541339</v>
      </c>
      <c r="H280" t="s">
        <v>26</v>
      </c>
      <c r="I280" t="s">
        <v>27</v>
      </c>
    </row>
    <row r="281" spans="1:9" x14ac:dyDescent="0.25">
      <c r="A281" t="s">
        <v>579</v>
      </c>
      <c r="B281" t="s">
        <v>580</v>
      </c>
      <c r="C281" t="s">
        <v>24</v>
      </c>
      <c r="D281" t="s">
        <v>25</v>
      </c>
      <c r="E281" s="3">
        <v>37</v>
      </c>
      <c r="F281" s="3">
        <f t="shared" si="8"/>
        <v>58611.135796398892</v>
      </c>
      <c r="G281" s="3">
        <f t="shared" si="9"/>
        <v>-14189601.736477129</v>
      </c>
      <c r="H281" t="s">
        <v>26</v>
      </c>
      <c r="I281" t="s">
        <v>27</v>
      </c>
    </row>
    <row r="282" spans="1:9" x14ac:dyDescent="0.25">
      <c r="A282" t="s">
        <v>581</v>
      </c>
      <c r="B282" t="s">
        <v>582</v>
      </c>
      <c r="C282" t="s">
        <v>24</v>
      </c>
      <c r="D282" t="s">
        <v>25</v>
      </c>
      <c r="E282" s="3">
        <v>313</v>
      </c>
      <c r="F282" s="3">
        <f t="shared" si="8"/>
        <v>1149.388427977839</v>
      </c>
      <c r="G282" s="3">
        <f t="shared" si="9"/>
        <v>38967.29241483815</v>
      </c>
      <c r="H282" t="s">
        <v>26</v>
      </c>
      <c r="I282" t="s">
        <v>27</v>
      </c>
    </row>
    <row r="283" spans="1:9" x14ac:dyDescent="0.25">
      <c r="A283" t="s">
        <v>583</v>
      </c>
      <c r="B283" t="s">
        <v>584</v>
      </c>
      <c r="C283" t="s">
        <v>24</v>
      </c>
      <c r="D283" t="s">
        <v>25</v>
      </c>
      <c r="E283" s="3">
        <v>143</v>
      </c>
      <c r="F283" s="3">
        <f t="shared" si="8"/>
        <v>18522.493691135736</v>
      </c>
      <c r="G283" s="3">
        <f t="shared" si="9"/>
        <v>-2520862.6479591234</v>
      </c>
      <c r="H283" t="s">
        <v>26</v>
      </c>
      <c r="I283" t="s">
        <v>27</v>
      </c>
    </row>
    <row r="284" spans="1:9" x14ac:dyDescent="0.25">
      <c r="A284" t="s">
        <v>585</v>
      </c>
      <c r="B284" t="s">
        <v>586</v>
      </c>
      <c r="C284" t="s">
        <v>24</v>
      </c>
      <c r="D284" t="s">
        <v>25</v>
      </c>
      <c r="E284" s="3">
        <v>327</v>
      </c>
      <c r="F284" s="3">
        <f t="shared" si="8"/>
        <v>2294.6621121883654</v>
      </c>
      <c r="G284" s="3">
        <f t="shared" si="9"/>
        <v>109920.35375832845</v>
      </c>
      <c r="H284" t="s">
        <v>26</v>
      </c>
      <c r="I284" t="s">
        <v>27</v>
      </c>
    </row>
    <row r="285" spans="1:9" x14ac:dyDescent="0.25">
      <c r="A285" t="s">
        <v>587</v>
      </c>
      <c r="B285" t="s">
        <v>588</v>
      </c>
      <c r="C285" t="s">
        <v>24</v>
      </c>
      <c r="D285" t="s">
        <v>25</v>
      </c>
      <c r="E285" s="3">
        <v>305</v>
      </c>
      <c r="F285" s="3">
        <f t="shared" si="8"/>
        <v>670.94632271468117</v>
      </c>
      <c r="G285" s="3">
        <f t="shared" si="9"/>
        <v>17379.275406527911</v>
      </c>
      <c r="H285" t="s">
        <v>26</v>
      </c>
      <c r="I285" t="s">
        <v>27</v>
      </c>
    </row>
    <row r="286" spans="1:9" x14ac:dyDescent="0.25">
      <c r="A286" t="s">
        <v>589</v>
      </c>
      <c r="B286" t="s">
        <v>590</v>
      </c>
      <c r="C286" t="s">
        <v>24</v>
      </c>
      <c r="D286" t="s">
        <v>25</v>
      </c>
      <c r="E286" s="3">
        <v>117</v>
      </c>
      <c r="F286" s="3">
        <f t="shared" si="8"/>
        <v>26275.556849030472</v>
      </c>
      <c r="G286" s="3">
        <f t="shared" si="9"/>
        <v>-4259198.6190256057</v>
      </c>
      <c r="H286" t="s">
        <v>26</v>
      </c>
      <c r="I286" t="s">
        <v>27</v>
      </c>
    </row>
    <row r="287" spans="1:9" x14ac:dyDescent="0.25">
      <c r="A287" t="s">
        <v>591</v>
      </c>
      <c r="B287" t="s">
        <v>592</v>
      </c>
      <c r="C287" t="s">
        <v>24</v>
      </c>
      <c r="D287" t="s">
        <v>25</v>
      </c>
      <c r="E287" s="3">
        <v>55</v>
      </c>
      <c r="F287" s="3">
        <f t="shared" si="8"/>
        <v>50219.630533240997</v>
      </c>
      <c r="G287" s="3">
        <f t="shared" si="9"/>
        <v>-11254087.045576852</v>
      </c>
      <c r="H287" t="s">
        <v>26</v>
      </c>
      <c r="I287" t="s">
        <v>27</v>
      </c>
    </row>
    <row r="288" spans="1:9" x14ac:dyDescent="0.25">
      <c r="A288" t="s">
        <v>593</v>
      </c>
      <c r="B288" t="s">
        <v>594</v>
      </c>
      <c r="C288" t="s">
        <v>24</v>
      </c>
      <c r="D288" t="s">
        <v>25</v>
      </c>
      <c r="E288" s="3">
        <v>515</v>
      </c>
      <c r="F288" s="3">
        <f t="shared" si="8"/>
        <v>55650.051585872578</v>
      </c>
      <c r="G288" s="3">
        <f t="shared" si="9"/>
        <v>13127993.616611514</v>
      </c>
      <c r="H288" t="s">
        <v>26</v>
      </c>
      <c r="I288" t="s">
        <v>27</v>
      </c>
    </row>
    <row r="289" spans="1:9" x14ac:dyDescent="0.25">
      <c r="A289" t="s">
        <v>595</v>
      </c>
      <c r="B289" t="s">
        <v>596</v>
      </c>
      <c r="C289" t="s">
        <v>24</v>
      </c>
      <c r="D289" t="s">
        <v>25</v>
      </c>
      <c r="E289" s="3">
        <v>179</v>
      </c>
      <c r="F289" s="3">
        <f t="shared" si="8"/>
        <v>10019.483164819945</v>
      </c>
      <c r="G289" s="3">
        <f t="shared" si="9"/>
        <v>-1002923.8977375166</v>
      </c>
      <c r="H289" t="s">
        <v>26</v>
      </c>
      <c r="I289" t="s">
        <v>27</v>
      </c>
    </row>
    <row r="290" spans="1:9" x14ac:dyDescent="0.25">
      <c r="A290" t="s">
        <v>597</v>
      </c>
      <c r="B290" t="s">
        <v>598</v>
      </c>
      <c r="C290" t="s">
        <v>24</v>
      </c>
      <c r="D290" t="s">
        <v>25</v>
      </c>
      <c r="E290" s="3">
        <v>305</v>
      </c>
      <c r="F290" s="3">
        <f t="shared" si="8"/>
        <v>670.94632271468117</v>
      </c>
      <c r="G290" s="3">
        <f t="shared" si="9"/>
        <v>17379.275406527911</v>
      </c>
      <c r="H290" t="s">
        <v>26</v>
      </c>
      <c r="I290" t="s">
        <v>27</v>
      </c>
    </row>
    <row r="291" spans="1:9" x14ac:dyDescent="0.25">
      <c r="A291" t="s">
        <v>599</v>
      </c>
      <c r="B291" t="s">
        <v>600</v>
      </c>
      <c r="C291" t="s">
        <v>24</v>
      </c>
      <c r="D291" t="s">
        <v>25</v>
      </c>
      <c r="E291" s="3">
        <v>212</v>
      </c>
      <c r="F291" s="3">
        <f t="shared" si="8"/>
        <v>4502.0568490304713</v>
      </c>
      <c r="G291" s="3">
        <f t="shared" si="9"/>
        <v>-302076.1670519209</v>
      </c>
      <c r="H291" t="s">
        <v>26</v>
      </c>
      <c r="I291" t="s">
        <v>27</v>
      </c>
    </row>
    <row r="292" spans="1:9" x14ac:dyDescent="0.25">
      <c r="A292" t="s">
        <v>601</v>
      </c>
      <c r="B292" t="s">
        <v>602</v>
      </c>
      <c r="C292" t="s">
        <v>24</v>
      </c>
      <c r="D292" t="s">
        <v>25</v>
      </c>
      <c r="E292" s="3">
        <v>438</v>
      </c>
      <c r="F292" s="3">
        <f t="shared" si="8"/>
        <v>25250.046322714679</v>
      </c>
      <c r="G292" s="3">
        <f t="shared" si="9"/>
        <v>4012298.8081696853</v>
      </c>
      <c r="H292" t="s">
        <v>26</v>
      </c>
      <c r="I292" t="s">
        <v>27</v>
      </c>
    </row>
    <row r="293" spans="1:9" x14ac:dyDescent="0.25">
      <c r="A293" t="s">
        <v>603</v>
      </c>
      <c r="B293" t="s">
        <v>306</v>
      </c>
      <c r="C293" t="s">
        <v>24</v>
      </c>
      <c r="D293" t="s">
        <v>25</v>
      </c>
      <c r="E293" s="3">
        <v>422</v>
      </c>
      <c r="F293" s="3">
        <f t="shared" si="8"/>
        <v>20421.162112188365</v>
      </c>
      <c r="G293" s="3">
        <f t="shared" si="9"/>
        <v>2918237.8057320127</v>
      </c>
      <c r="H293" t="s">
        <v>26</v>
      </c>
      <c r="I293" t="s">
        <v>27</v>
      </c>
    </row>
    <row r="294" spans="1:9" x14ac:dyDescent="0.25">
      <c r="A294" t="s">
        <v>604</v>
      </c>
      <c r="B294" t="s">
        <v>605</v>
      </c>
      <c r="C294" t="s">
        <v>24</v>
      </c>
      <c r="D294" t="s">
        <v>25</v>
      </c>
      <c r="E294" s="3">
        <v>673</v>
      </c>
      <c r="F294" s="3">
        <f t="shared" si="8"/>
        <v>155159.28316481994</v>
      </c>
      <c r="G294" s="3">
        <f t="shared" si="9"/>
        <v>61117649.952525638</v>
      </c>
      <c r="H294" t="s">
        <v>26</v>
      </c>
      <c r="I294" t="s">
        <v>27</v>
      </c>
    </row>
    <row r="295" spans="1:9" x14ac:dyDescent="0.25">
      <c r="A295" t="s">
        <v>606</v>
      </c>
      <c r="B295" t="s">
        <v>607</v>
      </c>
      <c r="C295" t="s">
        <v>24</v>
      </c>
      <c r="D295" t="s">
        <v>25</v>
      </c>
      <c r="E295" s="3">
        <v>202</v>
      </c>
      <c r="F295" s="3">
        <f t="shared" si="8"/>
        <v>5944.0042174515238</v>
      </c>
      <c r="G295" s="3">
        <f t="shared" si="9"/>
        <v>-458267.08304915082</v>
      </c>
      <c r="H295" t="s">
        <v>26</v>
      </c>
      <c r="I295" t="s">
        <v>27</v>
      </c>
    </row>
    <row r="296" spans="1:9" x14ac:dyDescent="0.25">
      <c r="A296" t="s">
        <v>608</v>
      </c>
      <c r="B296" t="s">
        <v>609</v>
      </c>
      <c r="C296" t="s">
        <v>24</v>
      </c>
      <c r="D296" t="s">
        <v>25</v>
      </c>
      <c r="E296" s="3">
        <v>105</v>
      </c>
      <c r="F296" s="3">
        <f t="shared" si="8"/>
        <v>30309.893691135734</v>
      </c>
      <c r="G296" s="3">
        <f t="shared" si="9"/>
        <v>-5276872.7287485972</v>
      </c>
      <c r="H296" t="s">
        <v>26</v>
      </c>
      <c r="I296" t="s">
        <v>27</v>
      </c>
    </row>
    <row r="297" spans="1:9" x14ac:dyDescent="0.25">
      <c r="A297" t="s">
        <v>610</v>
      </c>
      <c r="B297" t="s">
        <v>611</v>
      </c>
      <c r="C297" t="s">
        <v>24</v>
      </c>
      <c r="D297" t="s">
        <v>25</v>
      </c>
      <c r="E297" s="3">
        <v>86</v>
      </c>
      <c r="F297" s="3">
        <f t="shared" si="8"/>
        <v>37286.593691135735</v>
      </c>
      <c r="G297" s="3">
        <f t="shared" si="9"/>
        <v>-7199943.1191433342</v>
      </c>
      <c r="H297" t="s">
        <v>26</v>
      </c>
      <c r="I297" t="s">
        <v>27</v>
      </c>
    </row>
    <row r="298" spans="1:9" x14ac:dyDescent="0.25">
      <c r="A298" t="s">
        <v>612</v>
      </c>
      <c r="B298" t="s">
        <v>613</v>
      </c>
      <c r="C298" t="s">
        <v>24</v>
      </c>
      <c r="D298" t="s">
        <v>25</v>
      </c>
      <c r="E298" s="3">
        <v>165</v>
      </c>
      <c r="F298" s="3">
        <f t="shared" si="8"/>
        <v>13018.209480609419</v>
      </c>
      <c r="G298" s="3">
        <f t="shared" si="9"/>
        <v>-1485343.4432915333</v>
      </c>
      <c r="H298" t="s">
        <v>26</v>
      </c>
      <c r="I298" t="s">
        <v>27</v>
      </c>
    </row>
    <row r="299" spans="1:9" x14ac:dyDescent="0.25">
      <c r="A299" t="s">
        <v>614</v>
      </c>
      <c r="B299" t="s">
        <v>615</v>
      </c>
      <c r="C299" t="s">
        <v>24</v>
      </c>
      <c r="D299" t="s">
        <v>25</v>
      </c>
      <c r="E299" s="3">
        <v>193</v>
      </c>
      <c r="F299" s="3">
        <f t="shared" si="8"/>
        <v>7412.756849030472</v>
      </c>
      <c r="G299" s="3">
        <f t="shared" si="9"/>
        <v>-638218.85744665784</v>
      </c>
      <c r="H299" t="s">
        <v>26</v>
      </c>
      <c r="I299" t="s">
        <v>27</v>
      </c>
    </row>
    <row r="300" spans="1:9" x14ac:dyDescent="0.25">
      <c r="A300" t="s">
        <v>616</v>
      </c>
      <c r="B300" t="s">
        <v>617</v>
      </c>
      <c r="C300" t="s">
        <v>24</v>
      </c>
      <c r="D300" t="s">
        <v>25</v>
      </c>
      <c r="E300" s="3">
        <v>253</v>
      </c>
      <c r="F300" s="3">
        <f t="shared" si="8"/>
        <v>681.07263850415529</v>
      </c>
      <c r="G300" s="3">
        <f t="shared" si="9"/>
        <v>-17774.203568541339</v>
      </c>
      <c r="H300" t="s">
        <v>26</v>
      </c>
      <c r="I300" t="s">
        <v>27</v>
      </c>
    </row>
    <row r="301" spans="1:9" x14ac:dyDescent="0.25">
      <c r="A301" t="s">
        <v>618</v>
      </c>
      <c r="B301" t="s">
        <v>522</v>
      </c>
      <c r="C301" t="s">
        <v>24</v>
      </c>
      <c r="D301" t="s">
        <v>25</v>
      </c>
      <c r="E301" s="3">
        <v>302</v>
      </c>
      <c r="F301" s="3">
        <f t="shared" si="8"/>
        <v>524.53053324099699</v>
      </c>
      <c r="G301" s="3">
        <f t="shared" si="9"/>
        <v>12013.129554727358</v>
      </c>
      <c r="H301" t="s">
        <v>26</v>
      </c>
      <c r="I301" t="s">
        <v>27</v>
      </c>
    </row>
    <row r="302" spans="1:9" x14ac:dyDescent="0.25">
      <c r="A302" t="s">
        <v>619</v>
      </c>
      <c r="B302" t="s">
        <v>620</v>
      </c>
      <c r="C302" t="s">
        <v>24</v>
      </c>
      <c r="D302" t="s">
        <v>25</v>
      </c>
      <c r="E302" s="3">
        <v>163</v>
      </c>
      <c r="F302" s="3">
        <f t="shared" si="8"/>
        <v>13478.59895429363</v>
      </c>
      <c r="G302" s="3">
        <f t="shared" si="9"/>
        <v>-1564829.8685962423</v>
      </c>
      <c r="H302" t="s">
        <v>26</v>
      </c>
      <c r="I302" t="s">
        <v>27</v>
      </c>
    </row>
    <row r="303" spans="1:9" x14ac:dyDescent="0.25">
      <c r="A303" t="s">
        <v>621</v>
      </c>
      <c r="B303" t="s">
        <v>622</v>
      </c>
      <c r="C303" t="s">
        <v>24</v>
      </c>
      <c r="D303" t="s">
        <v>25</v>
      </c>
      <c r="E303" s="3">
        <v>178</v>
      </c>
      <c r="F303" s="3">
        <f t="shared" si="8"/>
        <v>10220.677901662051</v>
      </c>
      <c r="G303" s="3">
        <f t="shared" si="9"/>
        <v>-1033283.6393372396</v>
      </c>
      <c r="H303" t="s">
        <v>26</v>
      </c>
      <c r="I303" t="s">
        <v>27</v>
      </c>
    </row>
    <row r="304" spans="1:9" x14ac:dyDescent="0.25">
      <c r="A304" t="s">
        <v>623</v>
      </c>
      <c r="B304" t="s">
        <v>624</v>
      </c>
      <c r="C304" t="s">
        <v>24</v>
      </c>
      <c r="D304" t="s">
        <v>25</v>
      </c>
      <c r="E304" s="3">
        <v>227</v>
      </c>
      <c r="F304" s="3">
        <f t="shared" si="8"/>
        <v>2714.1357963988926</v>
      </c>
      <c r="G304" s="3">
        <f t="shared" si="9"/>
        <v>-141399.3325297602</v>
      </c>
      <c r="H304" t="s">
        <v>26</v>
      </c>
      <c r="I304" t="s">
        <v>27</v>
      </c>
    </row>
    <row r="305" spans="1:9" x14ac:dyDescent="0.25">
      <c r="A305" t="s">
        <v>625</v>
      </c>
      <c r="B305" t="s">
        <v>626</v>
      </c>
      <c r="C305" t="s">
        <v>24</v>
      </c>
      <c r="D305" t="s">
        <v>25</v>
      </c>
      <c r="E305" s="3">
        <v>2129</v>
      </c>
      <c r="F305" s="3">
        <f t="shared" si="8"/>
        <v>3422139.7463227147</v>
      </c>
      <c r="G305" s="3">
        <f t="shared" si="9"/>
        <v>6330625322.353301</v>
      </c>
      <c r="H305" t="s">
        <v>26</v>
      </c>
      <c r="I305" t="s">
        <v>27</v>
      </c>
    </row>
    <row r="306" spans="1:9" x14ac:dyDescent="0.25">
      <c r="A306" t="s">
        <v>627</v>
      </c>
      <c r="B306" t="s">
        <v>189</v>
      </c>
      <c r="C306" t="s">
        <v>24</v>
      </c>
      <c r="D306" t="s">
        <v>25</v>
      </c>
      <c r="E306" s="3">
        <v>233</v>
      </c>
      <c r="F306" s="3">
        <f t="shared" si="8"/>
        <v>2124.9673753462607</v>
      </c>
      <c r="G306" s="3">
        <f t="shared" si="9"/>
        <v>-97955.403984053817</v>
      </c>
      <c r="H306" t="s">
        <v>26</v>
      </c>
      <c r="I306" t="s">
        <v>27</v>
      </c>
    </row>
    <row r="307" spans="1:9" x14ac:dyDescent="0.25">
      <c r="A307" t="s">
        <v>628</v>
      </c>
      <c r="B307" t="s">
        <v>629</v>
      </c>
      <c r="C307" t="s">
        <v>24</v>
      </c>
      <c r="D307" t="s">
        <v>25</v>
      </c>
      <c r="E307" s="3">
        <v>157</v>
      </c>
      <c r="F307" s="3">
        <f t="shared" si="8"/>
        <v>14907.767375346262</v>
      </c>
      <c r="G307" s="3">
        <f t="shared" si="9"/>
        <v>-1820199.1655630015</v>
      </c>
      <c r="H307" t="s">
        <v>26</v>
      </c>
      <c r="I307" t="s">
        <v>27</v>
      </c>
    </row>
    <row r="308" spans="1:9" x14ac:dyDescent="0.25">
      <c r="A308" t="s">
        <v>630</v>
      </c>
      <c r="B308" t="s">
        <v>631</v>
      </c>
      <c r="C308" t="s">
        <v>24</v>
      </c>
      <c r="D308" t="s">
        <v>25</v>
      </c>
      <c r="E308" s="3">
        <v>90</v>
      </c>
      <c r="F308" s="3">
        <f t="shared" si="8"/>
        <v>35757.814743767318</v>
      </c>
      <c r="G308" s="3">
        <f t="shared" si="9"/>
        <v>-6761708.6685339166</v>
      </c>
      <c r="H308" t="s">
        <v>26</v>
      </c>
      <c r="I308" t="s">
        <v>27</v>
      </c>
    </row>
    <row r="309" spans="1:9" x14ac:dyDescent="0.25">
      <c r="A309" t="s">
        <v>632</v>
      </c>
      <c r="B309" t="s">
        <v>633</v>
      </c>
      <c r="C309" t="s">
        <v>24</v>
      </c>
      <c r="D309" t="s">
        <v>25</v>
      </c>
      <c r="E309" s="3">
        <v>439</v>
      </c>
      <c r="F309" s="3">
        <f t="shared" si="8"/>
        <v>25568.851585872573</v>
      </c>
      <c r="G309" s="3">
        <f t="shared" si="9"/>
        <v>4088526.6550325663</v>
      </c>
      <c r="H309" t="s">
        <v>26</v>
      </c>
      <c r="I309" t="s">
        <v>27</v>
      </c>
    </row>
    <row r="310" spans="1:9" x14ac:dyDescent="0.25">
      <c r="A310" t="s">
        <v>634</v>
      </c>
      <c r="B310" t="s">
        <v>635</v>
      </c>
      <c r="C310" t="s">
        <v>24</v>
      </c>
      <c r="D310" t="s">
        <v>25</v>
      </c>
      <c r="E310" s="3">
        <v>172</v>
      </c>
      <c r="F310" s="3">
        <f t="shared" si="8"/>
        <v>11469.846322714682</v>
      </c>
      <c r="G310" s="3">
        <f t="shared" si="9"/>
        <v>-1228390.35735663</v>
      </c>
      <c r="H310" t="s">
        <v>26</v>
      </c>
      <c r="I310" t="s">
        <v>27</v>
      </c>
    </row>
    <row r="311" spans="1:9" x14ac:dyDescent="0.25">
      <c r="A311" t="s">
        <v>636</v>
      </c>
      <c r="B311" t="s">
        <v>637</v>
      </c>
      <c r="C311" t="s">
        <v>24</v>
      </c>
      <c r="D311" t="s">
        <v>25</v>
      </c>
      <c r="E311" s="3">
        <v>208</v>
      </c>
      <c r="F311" s="3">
        <f t="shared" si="8"/>
        <v>5054.8357963988929</v>
      </c>
      <c r="G311" s="3">
        <f t="shared" si="9"/>
        <v>-359385.52292449708</v>
      </c>
      <c r="H311" t="s">
        <v>26</v>
      </c>
      <c r="I311" t="s">
        <v>27</v>
      </c>
    </row>
    <row r="312" spans="1:9" x14ac:dyDescent="0.25">
      <c r="A312" t="s">
        <v>638</v>
      </c>
      <c r="B312" t="s">
        <v>639</v>
      </c>
      <c r="C312" t="s">
        <v>24</v>
      </c>
      <c r="D312" t="s">
        <v>25</v>
      </c>
      <c r="E312" s="3">
        <v>101</v>
      </c>
      <c r="F312" s="3">
        <f t="shared" si="8"/>
        <v>31718.672638504158</v>
      </c>
      <c r="G312" s="3">
        <f t="shared" si="9"/>
        <v>-5649012.1267264364</v>
      </c>
      <c r="H312" t="s">
        <v>26</v>
      </c>
      <c r="I312" t="s">
        <v>27</v>
      </c>
    </row>
    <row r="313" spans="1:9" x14ac:dyDescent="0.25">
      <c r="A313" t="s">
        <v>640</v>
      </c>
      <c r="B313" t="s">
        <v>641</v>
      </c>
      <c r="C313" t="s">
        <v>24</v>
      </c>
      <c r="D313" t="s">
        <v>25</v>
      </c>
      <c r="E313" s="3">
        <v>65</v>
      </c>
      <c r="F313" s="3">
        <f t="shared" si="8"/>
        <v>45837.683164819944</v>
      </c>
      <c r="G313" s="3">
        <f t="shared" si="9"/>
        <v>-9813727.3401059378</v>
      </c>
      <c r="H313" t="s">
        <v>26</v>
      </c>
      <c r="I313" t="s">
        <v>27</v>
      </c>
    </row>
    <row r="314" spans="1:9" x14ac:dyDescent="0.25">
      <c r="A314" t="s">
        <v>642</v>
      </c>
      <c r="B314" t="s">
        <v>643</v>
      </c>
      <c r="C314" t="s">
        <v>24</v>
      </c>
      <c r="D314" t="s">
        <v>25</v>
      </c>
      <c r="E314" s="3">
        <v>104</v>
      </c>
      <c r="F314" s="3">
        <f t="shared" si="8"/>
        <v>30659.08842797784</v>
      </c>
      <c r="G314" s="3">
        <f t="shared" si="9"/>
        <v>-5368325.701927267</v>
      </c>
      <c r="H314" t="s">
        <v>26</v>
      </c>
      <c r="I314" t="s">
        <v>27</v>
      </c>
    </row>
    <row r="315" spans="1:9" x14ac:dyDescent="0.25">
      <c r="A315" t="s">
        <v>644</v>
      </c>
      <c r="B315" t="s">
        <v>316</v>
      </c>
      <c r="C315" t="s">
        <v>24</v>
      </c>
      <c r="D315" t="s">
        <v>25</v>
      </c>
      <c r="E315" s="3">
        <v>218</v>
      </c>
      <c r="F315" s="3">
        <f t="shared" si="8"/>
        <v>3732.8884279778399</v>
      </c>
      <c r="G315" s="3">
        <f t="shared" si="9"/>
        <v>-228069.65955884609</v>
      </c>
      <c r="H315" t="s">
        <v>26</v>
      </c>
      <c r="I315" t="s">
        <v>27</v>
      </c>
    </row>
    <row r="316" spans="1:9" x14ac:dyDescent="0.25">
      <c r="A316" t="s">
        <v>645</v>
      </c>
      <c r="B316" t="s">
        <v>646</v>
      </c>
      <c r="C316" t="s">
        <v>24</v>
      </c>
      <c r="D316" t="s">
        <v>25</v>
      </c>
      <c r="E316" s="3">
        <v>137</v>
      </c>
      <c r="F316" s="3">
        <f t="shared" si="8"/>
        <v>20191.662112188365</v>
      </c>
      <c r="G316" s="3">
        <f t="shared" si="9"/>
        <v>-2869182.0501890401</v>
      </c>
      <c r="H316" t="s">
        <v>26</v>
      </c>
      <c r="I316" t="s">
        <v>27</v>
      </c>
    </row>
    <row r="317" spans="1:9" x14ac:dyDescent="0.25">
      <c r="A317" t="s">
        <v>647</v>
      </c>
      <c r="B317" t="s">
        <v>648</v>
      </c>
      <c r="C317" t="s">
        <v>24</v>
      </c>
      <c r="D317" t="s">
        <v>25</v>
      </c>
      <c r="E317" s="3">
        <v>619</v>
      </c>
      <c r="F317" s="3">
        <f t="shared" si="8"/>
        <v>115533.79895429363</v>
      </c>
      <c r="G317" s="3">
        <f t="shared" si="9"/>
        <v>39270242.300877444</v>
      </c>
      <c r="H317" t="s">
        <v>26</v>
      </c>
      <c r="I317" t="s">
        <v>27</v>
      </c>
    </row>
    <row r="318" spans="1:9" x14ac:dyDescent="0.25">
      <c r="A318" t="s">
        <v>649</v>
      </c>
      <c r="B318" t="s">
        <v>650</v>
      </c>
      <c r="C318" t="s">
        <v>24</v>
      </c>
      <c r="D318" t="s">
        <v>25</v>
      </c>
      <c r="E318" s="3">
        <v>284</v>
      </c>
      <c r="F318" s="3">
        <f t="shared" si="8"/>
        <v>24.035796398891925</v>
      </c>
      <c r="G318" s="3">
        <f t="shared" si="9"/>
        <v>117.83865445035688</v>
      </c>
      <c r="H318" t="s">
        <v>26</v>
      </c>
      <c r="I318" t="s">
        <v>27</v>
      </c>
    </row>
    <row r="319" spans="1:9" x14ac:dyDescent="0.25">
      <c r="A319" t="s">
        <v>651</v>
      </c>
      <c r="B319" t="s">
        <v>652</v>
      </c>
      <c r="C319" t="s">
        <v>24</v>
      </c>
      <c r="D319" t="s">
        <v>25</v>
      </c>
      <c r="E319" s="3">
        <v>192</v>
      </c>
      <c r="F319" s="3">
        <f t="shared" si="8"/>
        <v>7585.9515858725772</v>
      </c>
      <c r="G319" s="3">
        <f t="shared" si="9"/>
        <v>-660716.42009901232</v>
      </c>
      <c r="H319" t="s">
        <v>26</v>
      </c>
      <c r="I319" t="s">
        <v>27</v>
      </c>
    </row>
    <row r="320" spans="1:9" x14ac:dyDescent="0.25">
      <c r="A320" t="s">
        <v>653</v>
      </c>
      <c r="B320" t="s">
        <v>654</v>
      </c>
      <c r="C320" t="s">
        <v>24</v>
      </c>
      <c r="D320" t="s">
        <v>25</v>
      </c>
      <c r="E320" s="3">
        <v>1233</v>
      </c>
      <c r="F320" s="3">
        <f t="shared" si="8"/>
        <v>909930.23053324106</v>
      </c>
      <c r="G320" s="3">
        <f t="shared" si="9"/>
        <v>867984841.45889699</v>
      </c>
      <c r="H320" t="s">
        <v>26</v>
      </c>
      <c r="I320" t="s">
        <v>27</v>
      </c>
    </row>
    <row r="321" spans="1:9" x14ac:dyDescent="0.25">
      <c r="A321" t="s">
        <v>655</v>
      </c>
      <c r="B321" t="s">
        <v>656</v>
      </c>
      <c r="C321" t="s">
        <v>24</v>
      </c>
      <c r="D321" t="s">
        <v>25</v>
      </c>
      <c r="E321" s="3">
        <v>802</v>
      </c>
      <c r="F321" s="3">
        <f t="shared" si="8"/>
        <v>273427.16211218841</v>
      </c>
      <c r="G321" s="3">
        <f t="shared" si="9"/>
        <v>142975782.61362678</v>
      </c>
      <c r="H321" t="s">
        <v>26</v>
      </c>
      <c r="I321" t="s">
        <v>27</v>
      </c>
    </row>
    <row r="322" spans="1:9" x14ac:dyDescent="0.25">
      <c r="A322" t="s">
        <v>657</v>
      </c>
      <c r="B322" t="s">
        <v>658</v>
      </c>
      <c r="C322" t="s">
        <v>24</v>
      </c>
      <c r="D322" t="s">
        <v>25</v>
      </c>
      <c r="E322" s="3">
        <v>187</v>
      </c>
      <c r="F322" s="3">
        <f t="shared" ref="F322:F385" si="10">(E322-$L$4)^2</f>
        <v>8481.9252700831039</v>
      </c>
      <c r="G322" s="3">
        <f t="shared" ref="G322:G381" si="11">(E322-$L$4)^3</f>
        <v>-781162.99651868001</v>
      </c>
      <c r="H322" t="s">
        <v>26</v>
      </c>
      <c r="I322" t="s">
        <v>27</v>
      </c>
    </row>
    <row r="323" spans="1:9" x14ac:dyDescent="0.25">
      <c r="A323" t="s">
        <v>659</v>
      </c>
      <c r="B323" t="s">
        <v>660</v>
      </c>
      <c r="C323" t="s">
        <v>24</v>
      </c>
      <c r="D323" t="s">
        <v>25</v>
      </c>
      <c r="E323" s="3">
        <v>92</v>
      </c>
      <c r="F323" s="3">
        <f t="shared" si="10"/>
        <v>35005.425270083106</v>
      </c>
      <c r="G323" s="3">
        <f t="shared" si="11"/>
        <v>-6549422.948492365</v>
      </c>
      <c r="H323" t="s">
        <v>26</v>
      </c>
      <c r="I323" t="s">
        <v>27</v>
      </c>
    </row>
    <row r="324" spans="1:9" x14ac:dyDescent="0.25">
      <c r="A324" t="s">
        <v>661</v>
      </c>
      <c r="B324" t="s">
        <v>662</v>
      </c>
      <c r="C324" t="s">
        <v>24</v>
      </c>
      <c r="D324" t="s">
        <v>25</v>
      </c>
      <c r="E324" s="3">
        <v>43</v>
      </c>
      <c r="F324" s="3">
        <f t="shared" si="10"/>
        <v>55741.967375346263</v>
      </c>
      <c r="G324" s="3">
        <f t="shared" si="11"/>
        <v>-13160531.807931423</v>
      </c>
      <c r="H324" t="s">
        <v>26</v>
      </c>
      <c r="I324" t="s">
        <v>27</v>
      </c>
    </row>
    <row r="325" spans="1:9" x14ac:dyDescent="0.25">
      <c r="A325" t="s">
        <v>663</v>
      </c>
      <c r="B325" t="s">
        <v>664</v>
      </c>
      <c r="C325" t="s">
        <v>24</v>
      </c>
      <c r="D325" t="s">
        <v>25</v>
      </c>
      <c r="E325" s="3">
        <v>51</v>
      </c>
      <c r="F325" s="3">
        <f t="shared" si="10"/>
        <v>52028.409480609422</v>
      </c>
      <c r="G325" s="3">
        <f t="shared" si="11"/>
        <v>-11867543.285659956</v>
      </c>
      <c r="H325" t="s">
        <v>26</v>
      </c>
      <c r="I325" t="s">
        <v>27</v>
      </c>
    </row>
    <row r="326" spans="1:9" x14ac:dyDescent="0.25">
      <c r="A326" t="s">
        <v>665</v>
      </c>
      <c r="B326" t="s">
        <v>666</v>
      </c>
      <c r="C326" t="s">
        <v>24</v>
      </c>
      <c r="D326" t="s">
        <v>25</v>
      </c>
      <c r="E326" s="3">
        <v>38</v>
      </c>
      <c r="F326" s="3">
        <f t="shared" si="10"/>
        <v>58127.94105955679</v>
      </c>
      <c r="G326" s="3">
        <f t="shared" si="11"/>
        <v>-14014493.621193197</v>
      </c>
      <c r="H326" t="s">
        <v>26</v>
      </c>
      <c r="I326" t="s">
        <v>27</v>
      </c>
    </row>
    <row r="327" spans="1:9" x14ac:dyDescent="0.25">
      <c r="A327" t="s">
        <v>667</v>
      </c>
      <c r="B327" t="s">
        <v>668</v>
      </c>
      <c r="C327" t="s">
        <v>24</v>
      </c>
      <c r="D327" t="s">
        <v>25</v>
      </c>
      <c r="E327" s="3">
        <v>158</v>
      </c>
      <c r="F327" s="3">
        <f t="shared" si="10"/>
        <v>14664.572638504156</v>
      </c>
      <c r="G327" s="3">
        <f t="shared" si="11"/>
        <v>-1775841.1555422258</v>
      </c>
      <c r="H327" t="s">
        <v>26</v>
      </c>
      <c r="I327" t="s">
        <v>27</v>
      </c>
    </row>
    <row r="328" spans="1:9" x14ac:dyDescent="0.25">
      <c r="A328" t="s">
        <v>669</v>
      </c>
      <c r="B328" t="s">
        <v>670</v>
      </c>
      <c r="C328" t="s">
        <v>24</v>
      </c>
      <c r="D328" t="s">
        <v>25</v>
      </c>
      <c r="E328" s="3">
        <v>259</v>
      </c>
      <c r="F328" s="3">
        <f t="shared" si="10"/>
        <v>403.90421745152372</v>
      </c>
      <c r="G328" s="3">
        <f t="shared" si="11"/>
        <v>-8117.4118649402299</v>
      </c>
      <c r="H328" t="s">
        <v>26</v>
      </c>
      <c r="I328" t="s">
        <v>27</v>
      </c>
    </row>
    <row r="329" spans="1:9" x14ac:dyDescent="0.25">
      <c r="A329" t="s">
        <v>671</v>
      </c>
      <c r="B329" t="s">
        <v>672</v>
      </c>
      <c r="C329" t="s">
        <v>24</v>
      </c>
      <c r="D329" t="s">
        <v>25</v>
      </c>
      <c r="E329" s="3">
        <v>47</v>
      </c>
      <c r="F329" s="3">
        <f t="shared" si="10"/>
        <v>53869.188427977839</v>
      </c>
      <c r="G329" s="3">
        <f t="shared" si="11"/>
        <v>-12502896.873111477</v>
      </c>
      <c r="H329" t="s">
        <v>26</v>
      </c>
      <c r="I329" t="s">
        <v>27</v>
      </c>
    </row>
    <row r="330" spans="1:9" x14ac:dyDescent="0.25">
      <c r="A330" t="s">
        <v>673</v>
      </c>
      <c r="B330" t="s">
        <v>674</v>
      </c>
      <c r="C330" t="s">
        <v>24</v>
      </c>
      <c r="D330" t="s">
        <v>25</v>
      </c>
      <c r="E330" s="3">
        <v>531</v>
      </c>
      <c r="F330" s="3">
        <f t="shared" si="10"/>
        <v>63454.935796398888</v>
      </c>
      <c r="G330" s="3">
        <f t="shared" si="11"/>
        <v>15984465.313786028</v>
      </c>
      <c r="H330" t="s">
        <v>26</v>
      </c>
      <c r="I330" t="s">
        <v>27</v>
      </c>
    </row>
    <row r="331" spans="1:9" x14ac:dyDescent="0.25">
      <c r="A331" t="s">
        <v>675</v>
      </c>
      <c r="B331" t="s">
        <v>676</v>
      </c>
      <c r="C331" t="s">
        <v>24</v>
      </c>
      <c r="D331" t="s">
        <v>25</v>
      </c>
      <c r="E331" s="3">
        <v>107</v>
      </c>
      <c r="F331" s="3">
        <f t="shared" si="10"/>
        <v>29617.504217451526</v>
      </c>
      <c r="G331" s="3">
        <f t="shared" si="11"/>
        <v>-5097094.5350228352</v>
      </c>
      <c r="H331" t="s">
        <v>26</v>
      </c>
      <c r="I331" t="s">
        <v>27</v>
      </c>
    </row>
    <row r="332" spans="1:9" x14ac:dyDescent="0.25">
      <c r="A332" t="s">
        <v>677</v>
      </c>
      <c r="B332" t="s">
        <v>678</v>
      </c>
      <c r="C332" t="s">
        <v>24</v>
      </c>
      <c r="D332" t="s">
        <v>25</v>
      </c>
      <c r="E332" s="3">
        <v>139</v>
      </c>
      <c r="F332" s="3">
        <f t="shared" si="10"/>
        <v>19627.272638504157</v>
      </c>
      <c r="G332" s="3">
        <f t="shared" si="11"/>
        <v>-2749729.2459369628</v>
      </c>
      <c r="H332" t="s">
        <v>26</v>
      </c>
      <c r="I332" t="s">
        <v>27</v>
      </c>
    </row>
    <row r="333" spans="1:9" x14ac:dyDescent="0.25">
      <c r="A333" t="s">
        <v>679</v>
      </c>
      <c r="B333" t="s">
        <v>680</v>
      </c>
      <c r="C333" t="s">
        <v>24</v>
      </c>
      <c r="D333" t="s">
        <v>25</v>
      </c>
      <c r="E333" s="3">
        <v>285</v>
      </c>
      <c r="F333" s="3">
        <f t="shared" si="10"/>
        <v>34.841059556786654</v>
      </c>
      <c r="G333" s="3">
        <f t="shared" si="11"/>
        <v>205.65393838387476</v>
      </c>
      <c r="H333" t="s">
        <v>26</v>
      </c>
      <c r="I333" t="s">
        <v>27</v>
      </c>
    </row>
    <row r="334" spans="1:9" x14ac:dyDescent="0.25">
      <c r="A334" t="s">
        <v>681</v>
      </c>
      <c r="B334" t="s">
        <v>682</v>
      </c>
      <c r="C334" t="s">
        <v>24</v>
      </c>
      <c r="D334" t="s">
        <v>25</v>
      </c>
      <c r="E334" s="3">
        <v>404</v>
      </c>
      <c r="F334" s="3">
        <f t="shared" si="10"/>
        <v>15600.66737534626</v>
      </c>
      <c r="G334" s="3">
        <f t="shared" si="11"/>
        <v>1948564.4095685778</v>
      </c>
      <c r="H334" t="s">
        <v>26</v>
      </c>
      <c r="I334" t="s">
        <v>27</v>
      </c>
    </row>
    <row r="335" spans="1:9" x14ac:dyDescent="0.25">
      <c r="A335" t="s">
        <v>683</v>
      </c>
      <c r="B335" t="s">
        <v>684</v>
      </c>
      <c r="C335" t="s">
        <v>24</v>
      </c>
      <c r="D335" t="s">
        <v>25</v>
      </c>
      <c r="E335" s="3">
        <v>44</v>
      </c>
      <c r="F335" s="3">
        <f t="shared" si="10"/>
        <v>55270.772638504161</v>
      </c>
      <c r="G335" s="3">
        <f t="shared" si="11"/>
        <v>-12994013.197910648</v>
      </c>
      <c r="H335" t="s">
        <v>26</v>
      </c>
      <c r="I335" t="s">
        <v>27</v>
      </c>
    </row>
    <row r="336" spans="1:9" x14ac:dyDescent="0.25">
      <c r="A336" t="s">
        <v>685</v>
      </c>
      <c r="B336" t="s">
        <v>686</v>
      </c>
      <c r="C336" t="s">
        <v>24</v>
      </c>
      <c r="D336" t="s">
        <v>25</v>
      </c>
      <c r="E336" s="3">
        <v>266</v>
      </c>
      <c r="F336" s="3">
        <f t="shared" si="10"/>
        <v>171.54105955678682</v>
      </c>
      <c r="G336" s="3">
        <f t="shared" si="11"/>
        <v>-2246.7364563529691</v>
      </c>
      <c r="H336" t="s">
        <v>26</v>
      </c>
      <c r="I336" t="s">
        <v>27</v>
      </c>
    </row>
    <row r="337" spans="1:9" x14ac:dyDescent="0.25">
      <c r="A337" t="s">
        <v>687</v>
      </c>
      <c r="B337" t="s">
        <v>688</v>
      </c>
      <c r="C337" t="s">
        <v>24</v>
      </c>
      <c r="D337" t="s">
        <v>25</v>
      </c>
      <c r="E337" s="3">
        <v>71</v>
      </c>
      <c r="F337" s="3">
        <f t="shared" si="10"/>
        <v>43304.514743767315</v>
      </c>
      <c r="G337" s="3">
        <f t="shared" si="11"/>
        <v>-9011555.5589286536</v>
      </c>
      <c r="H337" t="s">
        <v>26</v>
      </c>
      <c r="I337" t="s">
        <v>27</v>
      </c>
    </row>
    <row r="338" spans="1:9" x14ac:dyDescent="0.25">
      <c r="A338" t="s">
        <v>689</v>
      </c>
      <c r="B338" t="s">
        <v>690</v>
      </c>
      <c r="C338" t="s">
        <v>24</v>
      </c>
      <c r="D338" t="s">
        <v>25</v>
      </c>
      <c r="E338" s="3">
        <v>86</v>
      </c>
      <c r="F338" s="3">
        <f t="shared" si="10"/>
        <v>37286.593691135735</v>
      </c>
      <c r="G338" s="3">
        <f t="shared" si="11"/>
        <v>-7199943.1191433342</v>
      </c>
      <c r="H338" t="s">
        <v>26</v>
      </c>
      <c r="I338" t="s">
        <v>27</v>
      </c>
    </row>
    <row r="339" spans="1:9" x14ac:dyDescent="0.25">
      <c r="A339" t="s">
        <v>691</v>
      </c>
      <c r="B339" t="s">
        <v>692</v>
      </c>
      <c r="C339" t="s">
        <v>24</v>
      </c>
      <c r="D339" t="s">
        <v>25</v>
      </c>
      <c r="E339" s="3">
        <v>156</v>
      </c>
      <c r="F339" s="3">
        <f t="shared" si="10"/>
        <v>15152.962112188367</v>
      </c>
      <c r="G339" s="3">
        <f t="shared" si="11"/>
        <v>-1865289.7597943032</v>
      </c>
      <c r="H339" t="s">
        <v>26</v>
      </c>
      <c r="I339" t="s">
        <v>27</v>
      </c>
    </row>
    <row r="340" spans="1:9" x14ac:dyDescent="0.25">
      <c r="A340" t="s">
        <v>693</v>
      </c>
      <c r="B340" t="s">
        <v>694</v>
      </c>
      <c r="C340" t="s">
        <v>24</v>
      </c>
      <c r="D340" t="s">
        <v>25</v>
      </c>
      <c r="E340" s="3">
        <v>67</v>
      </c>
      <c r="F340" s="3">
        <f t="shared" si="10"/>
        <v>44985.293691135739</v>
      </c>
      <c r="G340" s="3">
        <f t="shared" si="11"/>
        <v>-9541262.4095380716</v>
      </c>
      <c r="H340" t="s">
        <v>26</v>
      </c>
      <c r="I340" t="s">
        <v>27</v>
      </c>
    </row>
    <row r="341" spans="1:9" x14ac:dyDescent="0.25">
      <c r="A341" t="s">
        <v>695</v>
      </c>
      <c r="B341" t="s">
        <v>696</v>
      </c>
      <c r="C341" t="s">
        <v>24</v>
      </c>
      <c r="D341" t="s">
        <v>25</v>
      </c>
      <c r="E341" s="3">
        <v>510</v>
      </c>
      <c r="F341" s="3">
        <f t="shared" si="10"/>
        <v>53316.025270083097</v>
      </c>
      <c r="G341" s="3">
        <f t="shared" si="11"/>
        <v>12310810.540191844</v>
      </c>
      <c r="H341" t="s">
        <v>26</v>
      </c>
      <c r="I341" t="s">
        <v>27</v>
      </c>
    </row>
    <row r="342" spans="1:9" x14ac:dyDescent="0.25">
      <c r="A342" t="s">
        <v>697</v>
      </c>
      <c r="B342" t="s">
        <v>698</v>
      </c>
      <c r="C342" t="s">
        <v>24</v>
      </c>
      <c r="D342" t="s">
        <v>25</v>
      </c>
      <c r="E342" s="3">
        <v>437</v>
      </c>
      <c r="F342" s="3">
        <f t="shared" si="10"/>
        <v>24933.241059556785</v>
      </c>
      <c r="G342" s="3">
        <f t="shared" si="11"/>
        <v>3937024.3770962781</v>
      </c>
      <c r="H342" t="s">
        <v>26</v>
      </c>
      <c r="I342" t="s">
        <v>27</v>
      </c>
    </row>
    <row r="343" spans="1:9" x14ac:dyDescent="0.25">
      <c r="A343" t="s">
        <v>699</v>
      </c>
      <c r="B343" t="s">
        <v>121</v>
      </c>
      <c r="C343" t="s">
        <v>24</v>
      </c>
      <c r="D343" t="s">
        <v>25</v>
      </c>
      <c r="E343" s="3">
        <v>39</v>
      </c>
      <c r="F343" s="3">
        <f t="shared" si="10"/>
        <v>57646.74632271468</v>
      </c>
      <c r="G343" s="3">
        <f t="shared" si="11"/>
        <v>-13840832.090119788</v>
      </c>
      <c r="H343" t="s">
        <v>26</v>
      </c>
      <c r="I343" t="s">
        <v>27</v>
      </c>
    </row>
    <row r="344" spans="1:9" x14ac:dyDescent="0.25">
      <c r="A344" t="s">
        <v>700</v>
      </c>
      <c r="B344" t="s">
        <v>701</v>
      </c>
      <c r="C344" t="s">
        <v>24</v>
      </c>
      <c r="D344" t="s">
        <v>25</v>
      </c>
      <c r="E344" s="3">
        <v>220</v>
      </c>
      <c r="F344" s="3">
        <f t="shared" si="10"/>
        <v>3492.4989542936291</v>
      </c>
      <c r="G344" s="3">
        <f t="shared" si="11"/>
        <v>-206397.49741203166</v>
      </c>
      <c r="H344" t="s">
        <v>26</v>
      </c>
      <c r="I344" t="s">
        <v>27</v>
      </c>
    </row>
    <row r="345" spans="1:9" x14ac:dyDescent="0.25">
      <c r="A345" t="s">
        <v>702</v>
      </c>
      <c r="B345" t="s">
        <v>703</v>
      </c>
      <c r="C345" t="s">
        <v>24</v>
      </c>
      <c r="D345" t="s">
        <v>25</v>
      </c>
      <c r="E345" s="3">
        <v>632</v>
      </c>
      <c r="F345" s="3">
        <f t="shared" si="10"/>
        <v>124540.26737534626</v>
      </c>
      <c r="G345" s="3">
        <f t="shared" si="11"/>
        <v>43950588.094305418</v>
      </c>
      <c r="H345" t="s">
        <v>26</v>
      </c>
      <c r="I345" t="s">
        <v>27</v>
      </c>
    </row>
    <row r="346" spans="1:9" x14ac:dyDescent="0.25">
      <c r="A346" t="s">
        <v>704</v>
      </c>
      <c r="B346" t="s">
        <v>705</v>
      </c>
      <c r="C346" t="s">
        <v>24</v>
      </c>
      <c r="D346" t="s">
        <v>25</v>
      </c>
      <c r="E346" s="3">
        <v>187</v>
      </c>
      <c r="F346" s="3">
        <f t="shared" si="10"/>
        <v>8481.9252700831039</v>
      </c>
      <c r="G346" s="3">
        <f t="shared" si="11"/>
        <v>-781162.99651868001</v>
      </c>
      <c r="H346" t="s">
        <v>26</v>
      </c>
      <c r="I346" t="s">
        <v>27</v>
      </c>
    </row>
    <row r="347" spans="1:9" x14ac:dyDescent="0.25">
      <c r="A347" t="s">
        <v>706</v>
      </c>
      <c r="B347" t="s">
        <v>707</v>
      </c>
      <c r="C347" t="s">
        <v>24</v>
      </c>
      <c r="D347" t="s">
        <v>25</v>
      </c>
      <c r="E347" s="3">
        <v>191</v>
      </c>
      <c r="F347" s="3">
        <f t="shared" si="10"/>
        <v>7761.1463227146824</v>
      </c>
      <c r="G347" s="3">
        <f t="shared" si="11"/>
        <v>-683736.56696189323</v>
      </c>
      <c r="H347" t="s">
        <v>26</v>
      </c>
      <c r="I347" t="s">
        <v>27</v>
      </c>
    </row>
    <row r="348" spans="1:9" x14ac:dyDescent="0.25">
      <c r="A348" t="s">
        <v>708</v>
      </c>
      <c r="B348" t="s">
        <v>709</v>
      </c>
      <c r="C348" t="s">
        <v>24</v>
      </c>
      <c r="D348" t="s">
        <v>25</v>
      </c>
      <c r="E348" s="3">
        <v>373</v>
      </c>
      <c r="F348" s="3">
        <f t="shared" si="10"/>
        <v>8817.7042174515227</v>
      </c>
      <c r="G348" s="3">
        <f t="shared" si="11"/>
        <v>828005.63050348067</v>
      </c>
      <c r="H348" t="s">
        <v>26</v>
      </c>
      <c r="I348" t="s">
        <v>27</v>
      </c>
    </row>
    <row r="349" spans="1:9" x14ac:dyDescent="0.25">
      <c r="A349" t="s">
        <v>710</v>
      </c>
      <c r="B349" t="s">
        <v>711</v>
      </c>
      <c r="C349" t="s">
        <v>24</v>
      </c>
      <c r="D349" t="s">
        <v>25</v>
      </c>
      <c r="E349" s="3">
        <v>271</v>
      </c>
      <c r="F349" s="3">
        <f t="shared" si="10"/>
        <v>65.567375346260462</v>
      </c>
      <c r="G349" s="3">
        <f t="shared" si="11"/>
        <v>-530.92319458011457</v>
      </c>
      <c r="H349" t="s">
        <v>26</v>
      </c>
      <c r="I349" t="s">
        <v>27</v>
      </c>
    </row>
    <row r="350" spans="1:9" x14ac:dyDescent="0.25">
      <c r="A350" t="s">
        <v>712</v>
      </c>
      <c r="B350" t="s">
        <v>713</v>
      </c>
      <c r="C350" t="s">
        <v>24</v>
      </c>
      <c r="D350" t="s">
        <v>25</v>
      </c>
      <c r="E350" s="3">
        <v>274</v>
      </c>
      <c r="F350" s="3">
        <f t="shared" si="10"/>
        <v>25.983164819944641</v>
      </c>
      <c r="G350" s="3">
        <f t="shared" si="11"/>
        <v>-132.4457638321916</v>
      </c>
      <c r="H350" t="s">
        <v>26</v>
      </c>
      <c r="I350" t="s">
        <v>27</v>
      </c>
    </row>
    <row r="351" spans="1:9" x14ac:dyDescent="0.25">
      <c r="A351" t="s">
        <v>714</v>
      </c>
      <c r="B351" t="s">
        <v>715</v>
      </c>
      <c r="C351" t="s">
        <v>24</v>
      </c>
      <c r="D351" t="s">
        <v>25</v>
      </c>
      <c r="E351" s="3">
        <v>151</v>
      </c>
      <c r="F351" s="3">
        <f t="shared" si="10"/>
        <v>16408.935796398891</v>
      </c>
      <c r="G351" s="3">
        <f t="shared" si="11"/>
        <v>-2101941.4941087076</v>
      </c>
      <c r="H351" t="s">
        <v>26</v>
      </c>
      <c r="I351" t="s">
        <v>27</v>
      </c>
    </row>
    <row r="352" spans="1:9" x14ac:dyDescent="0.25">
      <c r="A352" t="s">
        <v>716</v>
      </c>
      <c r="B352" t="s">
        <v>717</v>
      </c>
      <c r="C352" t="s">
        <v>24</v>
      </c>
      <c r="D352" t="s">
        <v>25</v>
      </c>
      <c r="E352" s="3">
        <v>350</v>
      </c>
      <c r="F352" s="3">
        <f t="shared" si="10"/>
        <v>5027.1831648199441</v>
      </c>
      <c r="G352" s="3">
        <f t="shared" si="11"/>
        <v>356440.51581511513</v>
      </c>
      <c r="H352" t="s">
        <v>26</v>
      </c>
      <c r="I352" t="s">
        <v>27</v>
      </c>
    </row>
    <row r="353" spans="1:9" x14ac:dyDescent="0.25">
      <c r="A353" t="s">
        <v>718</v>
      </c>
      <c r="B353" t="s">
        <v>719</v>
      </c>
      <c r="C353" t="s">
        <v>24</v>
      </c>
      <c r="D353" t="s">
        <v>25</v>
      </c>
      <c r="E353" s="3">
        <v>586</v>
      </c>
      <c r="F353" s="3">
        <f t="shared" si="10"/>
        <v>94189.225270083101</v>
      </c>
      <c r="G353" s="3">
        <f t="shared" si="11"/>
        <v>28906921.101770792</v>
      </c>
      <c r="H353" t="s">
        <v>26</v>
      </c>
      <c r="I353" t="s">
        <v>27</v>
      </c>
    </row>
    <row r="354" spans="1:9" x14ac:dyDescent="0.25">
      <c r="A354" t="s">
        <v>720</v>
      </c>
      <c r="B354" t="s">
        <v>721</v>
      </c>
      <c r="C354" t="s">
        <v>24</v>
      </c>
      <c r="D354" t="s">
        <v>25</v>
      </c>
      <c r="E354" s="3">
        <v>117</v>
      </c>
      <c r="F354" s="3">
        <f t="shared" si="10"/>
        <v>26275.556849030472</v>
      </c>
      <c r="G354" s="3">
        <f t="shared" si="11"/>
        <v>-4259198.6190256057</v>
      </c>
      <c r="H354" t="s">
        <v>26</v>
      </c>
      <c r="I354" t="s">
        <v>27</v>
      </c>
    </row>
    <row r="355" spans="1:9" x14ac:dyDescent="0.25">
      <c r="A355" t="s">
        <v>722</v>
      </c>
      <c r="B355" t="s">
        <v>723</v>
      </c>
      <c r="C355" t="s">
        <v>24</v>
      </c>
      <c r="D355" t="s">
        <v>25</v>
      </c>
      <c r="E355" s="3">
        <v>1195</v>
      </c>
      <c r="F355" s="3">
        <f t="shared" si="10"/>
        <v>838877.63053324108</v>
      </c>
      <c r="G355" s="3">
        <f t="shared" si="11"/>
        <v>768330229.37810743</v>
      </c>
      <c r="H355" t="s">
        <v>26</v>
      </c>
      <c r="I355" t="s">
        <v>27</v>
      </c>
    </row>
    <row r="356" spans="1:9" x14ac:dyDescent="0.25">
      <c r="A356" t="s">
        <v>724</v>
      </c>
      <c r="B356" t="s">
        <v>725</v>
      </c>
      <c r="C356" t="s">
        <v>24</v>
      </c>
      <c r="D356" t="s">
        <v>25</v>
      </c>
      <c r="E356" s="3">
        <v>559</v>
      </c>
      <c r="F356" s="3">
        <f t="shared" si="10"/>
        <v>78345.483164819947</v>
      </c>
      <c r="G356" s="3">
        <f t="shared" si="11"/>
        <v>21929106.910157222</v>
      </c>
      <c r="H356" t="s">
        <v>26</v>
      </c>
      <c r="I356" t="s">
        <v>27</v>
      </c>
    </row>
    <row r="357" spans="1:9" x14ac:dyDescent="0.25">
      <c r="A357" t="s">
        <v>726</v>
      </c>
      <c r="B357" t="s">
        <v>727</v>
      </c>
      <c r="C357" t="s">
        <v>24</v>
      </c>
      <c r="D357" t="s">
        <v>25</v>
      </c>
      <c r="E357" s="3">
        <v>96</v>
      </c>
      <c r="F357" s="3">
        <f t="shared" si="10"/>
        <v>33524.646322714681</v>
      </c>
      <c r="G357" s="3">
        <f t="shared" si="11"/>
        <v>-6138274.5189355779</v>
      </c>
      <c r="H357" t="s">
        <v>26</v>
      </c>
      <c r="I357" t="s">
        <v>27</v>
      </c>
    </row>
    <row r="358" spans="1:9" x14ac:dyDescent="0.25">
      <c r="A358" t="s">
        <v>728</v>
      </c>
      <c r="B358" t="s">
        <v>729</v>
      </c>
      <c r="C358" t="s">
        <v>24</v>
      </c>
      <c r="D358" t="s">
        <v>25</v>
      </c>
      <c r="E358" s="3">
        <v>280</v>
      </c>
      <c r="F358" s="3">
        <f t="shared" si="10"/>
        <v>0.81474376731301179</v>
      </c>
      <c r="G358" s="3">
        <f t="shared" si="11"/>
        <v>0.7354134531272678</v>
      </c>
      <c r="H358" t="s">
        <v>26</v>
      </c>
      <c r="I358" t="s">
        <v>27</v>
      </c>
    </row>
    <row r="359" spans="1:9" x14ac:dyDescent="0.25">
      <c r="A359" t="s">
        <v>730</v>
      </c>
      <c r="B359" t="s">
        <v>731</v>
      </c>
      <c r="C359" t="s">
        <v>24</v>
      </c>
      <c r="D359" t="s">
        <v>25</v>
      </c>
      <c r="E359" s="3">
        <v>129</v>
      </c>
      <c r="F359" s="3">
        <f t="shared" si="10"/>
        <v>22529.22000692521</v>
      </c>
      <c r="G359" s="3">
        <f t="shared" si="11"/>
        <v>-3381576.6356184031</v>
      </c>
      <c r="H359" t="s">
        <v>26</v>
      </c>
      <c r="I359" t="s">
        <v>27</v>
      </c>
    </row>
    <row r="360" spans="1:9" x14ac:dyDescent="0.25">
      <c r="A360" t="s">
        <v>732</v>
      </c>
      <c r="B360" t="s">
        <v>733</v>
      </c>
      <c r="C360" t="s">
        <v>24</v>
      </c>
      <c r="D360" t="s">
        <v>25</v>
      </c>
      <c r="E360" s="3">
        <v>128</v>
      </c>
      <c r="F360" s="3">
        <f t="shared" si="10"/>
        <v>22830.414743767313</v>
      </c>
      <c r="G360" s="3">
        <f t="shared" si="11"/>
        <v>-3449615.5877444418</v>
      </c>
      <c r="H360" t="s">
        <v>26</v>
      </c>
      <c r="I360" t="s">
        <v>27</v>
      </c>
    </row>
    <row r="361" spans="1:9" x14ac:dyDescent="0.25">
      <c r="A361" t="s">
        <v>734</v>
      </c>
      <c r="B361" t="s">
        <v>735</v>
      </c>
      <c r="C361" t="s">
        <v>24</v>
      </c>
      <c r="D361" t="s">
        <v>25</v>
      </c>
      <c r="E361" s="3">
        <v>70</v>
      </c>
      <c r="F361" s="3">
        <f t="shared" si="10"/>
        <v>43721.709480609417</v>
      </c>
      <c r="G361" s="3">
        <f t="shared" si="11"/>
        <v>-9142094.3952652179</v>
      </c>
      <c r="H361" t="s">
        <v>26</v>
      </c>
      <c r="I361" t="s">
        <v>27</v>
      </c>
    </row>
    <row r="362" spans="1:9" x14ac:dyDescent="0.25">
      <c r="A362" t="s">
        <v>736</v>
      </c>
      <c r="B362" t="s">
        <v>737</v>
      </c>
      <c r="C362" t="s">
        <v>24</v>
      </c>
      <c r="D362" t="s">
        <v>25</v>
      </c>
      <c r="E362" s="3">
        <v>129</v>
      </c>
      <c r="F362" s="3">
        <f t="shared" si="10"/>
        <v>22529.22000692521</v>
      </c>
      <c r="G362" s="3">
        <f t="shared" si="11"/>
        <v>-3381576.6356184031</v>
      </c>
      <c r="H362" t="s">
        <v>26</v>
      </c>
      <c r="I362" t="s">
        <v>27</v>
      </c>
    </row>
    <row r="363" spans="1:9" x14ac:dyDescent="0.25">
      <c r="A363" t="s">
        <v>738</v>
      </c>
      <c r="B363" t="s">
        <v>739</v>
      </c>
      <c r="C363" t="s">
        <v>24</v>
      </c>
      <c r="D363" t="s">
        <v>25</v>
      </c>
      <c r="E363" s="3">
        <v>93</v>
      </c>
      <c r="F363" s="3">
        <f t="shared" si="10"/>
        <v>34632.230533240996</v>
      </c>
      <c r="G363" s="3">
        <f t="shared" si="11"/>
        <v>-6444966.964787378</v>
      </c>
      <c r="H363" t="s">
        <v>26</v>
      </c>
      <c r="I363" t="s">
        <v>27</v>
      </c>
    </row>
    <row r="364" spans="1:9" x14ac:dyDescent="0.25">
      <c r="A364" t="s">
        <v>740</v>
      </c>
      <c r="B364" t="s">
        <v>741</v>
      </c>
      <c r="C364" t="s">
        <v>24</v>
      </c>
      <c r="D364" t="s">
        <v>25</v>
      </c>
      <c r="E364" s="3">
        <v>191</v>
      </c>
      <c r="F364" s="3">
        <f t="shared" si="10"/>
        <v>7761.1463227146824</v>
      </c>
      <c r="G364" s="3">
        <f t="shared" si="11"/>
        <v>-683736.56696189323</v>
      </c>
      <c r="H364" t="s">
        <v>26</v>
      </c>
      <c r="I364" t="s">
        <v>27</v>
      </c>
    </row>
    <row r="365" spans="1:9" x14ac:dyDescent="0.25">
      <c r="A365" t="s">
        <v>742</v>
      </c>
      <c r="B365" t="s">
        <v>743</v>
      </c>
      <c r="C365" t="s">
        <v>24</v>
      </c>
      <c r="D365" t="s">
        <v>25</v>
      </c>
      <c r="E365" s="3">
        <v>65</v>
      </c>
      <c r="F365" s="3">
        <f t="shared" si="10"/>
        <v>45837.683164819944</v>
      </c>
      <c r="G365" s="3">
        <f t="shared" si="11"/>
        <v>-9813727.3401059378</v>
      </c>
      <c r="H365" t="s">
        <v>26</v>
      </c>
      <c r="I365" t="s">
        <v>27</v>
      </c>
    </row>
    <row r="366" spans="1:9" x14ac:dyDescent="0.25">
      <c r="A366" t="s">
        <v>744</v>
      </c>
      <c r="B366" t="s">
        <v>745</v>
      </c>
      <c r="C366" t="s">
        <v>24</v>
      </c>
      <c r="D366" t="s">
        <v>25</v>
      </c>
      <c r="E366" s="3">
        <v>329</v>
      </c>
      <c r="F366" s="3">
        <f t="shared" si="10"/>
        <v>2490.2726385041547</v>
      </c>
      <c r="G366" s="3">
        <f t="shared" si="11"/>
        <v>124271.158010406</v>
      </c>
      <c r="H366" t="s">
        <v>26</v>
      </c>
      <c r="I366" t="s">
        <v>27</v>
      </c>
    </row>
    <row r="367" spans="1:9" x14ac:dyDescent="0.25">
      <c r="A367" t="s">
        <v>746</v>
      </c>
      <c r="B367" t="s">
        <v>747</v>
      </c>
      <c r="C367" t="s">
        <v>24</v>
      </c>
      <c r="D367" t="s">
        <v>25</v>
      </c>
      <c r="E367" s="3">
        <v>432</v>
      </c>
      <c r="F367" s="3">
        <f t="shared" si="10"/>
        <v>23379.214743767312</v>
      </c>
      <c r="G367" s="3">
        <f t="shared" si="11"/>
        <v>3574743.4585713474</v>
      </c>
      <c r="H367" t="s">
        <v>26</v>
      </c>
      <c r="I367" t="s">
        <v>27</v>
      </c>
    </row>
    <row r="368" spans="1:9" x14ac:dyDescent="0.25">
      <c r="A368" t="s">
        <v>748</v>
      </c>
      <c r="B368" t="s">
        <v>749</v>
      </c>
      <c r="C368" t="s">
        <v>24</v>
      </c>
      <c r="D368" t="s">
        <v>25</v>
      </c>
      <c r="E368" s="3">
        <v>163</v>
      </c>
      <c r="F368" s="3">
        <f t="shared" si="10"/>
        <v>13478.59895429363</v>
      </c>
      <c r="G368" s="3">
        <f t="shared" si="11"/>
        <v>-1564829.8685962423</v>
      </c>
      <c r="H368" t="s">
        <v>26</v>
      </c>
      <c r="I368" t="s">
        <v>27</v>
      </c>
    </row>
    <row r="369" spans="1:9" x14ac:dyDescent="0.25">
      <c r="A369" t="s">
        <v>750</v>
      </c>
      <c r="B369" t="s">
        <v>751</v>
      </c>
      <c r="C369" t="s">
        <v>24</v>
      </c>
      <c r="D369" t="s">
        <v>25</v>
      </c>
      <c r="E369" s="3">
        <v>130</v>
      </c>
      <c r="F369" s="3">
        <f t="shared" si="10"/>
        <v>22230.025270083104</v>
      </c>
      <c r="G369" s="3">
        <f t="shared" si="11"/>
        <v>-3314438.2677028906</v>
      </c>
      <c r="H369" t="s">
        <v>26</v>
      </c>
      <c r="I369" t="s">
        <v>27</v>
      </c>
    </row>
    <row r="370" spans="1:9" x14ac:dyDescent="0.25">
      <c r="A370" t="s">
        <v>752</v>
      </c>
      <c r="B370" t="s">
        <v>753</v>
      </c>
      <c r="C370" t="s">
        <v>24</v>
      </c>
      <c r="D370" t="s">
        <v>25</v>
      </c>
      <c r="E370" s="3">
        <v>42</v>
      </c>
      <c r="F370" s="3">
        <f t="shared" si="10"/>
        <v>56215.162112188365</v>
      </c>
      <c r="G370" s="3">
        <f t="shared" si="11"/>
        <v>-13328467.002162725</v>
      </c>
      <c r="H370" t="s">
        <v>26</v>
      </c>
      <c r="I370" t="s">
        <v>27</v>
      </c>
    </row>
    <row r="371" spans="1:9" x14ac:dyDescent="0.25">
      <c r="A371" t="s">
        <v>754</v>
      </c>
      <c r="B371" t="s">
        <v>755</v>
      </c>
      <c r="C371" t="s">
        <v>24</v>
      </c>
      <c r="D371" t="s">
        <v>25</v>
      </c>
      <c r="E371" s="3">
        <v>126</v>
      </c>
      <c r="F371" s="3">
        <f t="shared" si="10"/>
        <v>23438.804217451525</v>
      </c>
      <c r="G371" s="3">
        <f t="shared" si="11"/>
        <v>-3588419.2446280983</v>
      </c>
      <c r="H371" t="s">
        <v>26</v>
      </c>
      <c r="I371" t="s">
        <v>27</v>
      </c>
    </row>
    <row r="372" spans="1:9" x14ac:dyDescent="0.25">
      <c r="A372" t="s">
        <v>756</v>
      </c>
      <c r="B372" t="s">
        <v>757</v>
      </c>
      <c r="C372" t="s">
        <v>24</v>
      </c>
      <c r="D372" t="s">
        <v>25</v>
      </c>
      <c r="E372" s="3">
        <v>96</v>
      </c>
      <c r="F372" s="3">
        <f t="shared" si="10"/>
        <v>33524.646322714681</v>
      </c>
      <c r="G372" s="3">
        <f t="shared" si="11"/>
        <v>-6138274.5189355779</v>
      </c>
      <c r="H372" t="s">
        <v>26</v>
      </c>
      <c r="I372" t="s">
        <v>27</v>
      </c>
    </row>
    <row r="373" spans="1:9" x14ac:dyDescent="0.25">
      <c r="A373" t="s">
        <v>758</v>
      </c>
      <c r="B373" t="s">
        <v>759</v>
      </c>
      <c r="C373" t="s">
        <v>24</v>
      </c>
      <c r="D373" t="s">
        <v>25</v>
      </c>
      <c r="E373" s="3">
        <v>75</v>
      </c>
      <c r="F373" s="3">
        <f t="shared" si="10"/>
        <v>41655.735796398891</v>
      </c>
      <c r="G373" s="3">
        <f t="shared" si="11"/>
        <v>-8501826.0556876548</v>
      </c>
      <c r="H373" t="s">
        <v>26</v>
      </c>
      <c r="I373" t="s">
        <v>27</v>
      </c>
    </row>
    <row r="374" spans="1:9" x14ac:dyDescent="0.25">
      <c r="A374" t="s">
        <v>760</v>
      </c>
      <c r="B374" t="s">
        <v>761</v>
      </c>
      <c r="C374" t="s">
        <v>24</v>
      </c>
      <c r="D374" t="s">
        <v>25</v>
      </c>
      <c r="E374" s="3">
        <v>253</v>
      </c>
      <c r="F374" s="3">
        <f t="shared" si="10"/>
        <v>681.07263850415529</v>
      </c>
      <c r="G374" s="3">
        <f t="shared" si="11"/>
        <v>-17774.203568541339</v>
      </c>
      <c r="H374" t="s">
        <v>26</v>
      </c>
      <c r="I374" t="s">
        <v>27</v>
      </c>
    </row>
    <row r="375" spans="1:9" x14ac:dyDescent="0.25">
      <c r="A375" t="s">
        <v>762</v>
      </c>
      <c r="B375" t="s">
        <v>763</v>
      </c>
      <c r="C375" t="s">
        <v>24</v>
      </c>
      <c r="D375" t="s">
        <v>25</v>
      </c>
      <c r="E375" s="3">
        <v>111</v>
      </c>
      <c r="F375" s="3">
        <f t="shared" si="10"/>
        <v>28256.725270083105</v>
      </c>
      <c r="G375" s="3">
        <f t="shared" si="11"/>
        <v>-4749881.1580976276</v>
      </c>
      <c r="H375" t="s">
        <v>26</v>
      </c>
      <c r="I375" t="s">
        <v>27</v>
      </c>
    </row>
    <row r="376" spans="1:9" x14ac:dyDescent="0.25">
      <c r="A376" t="s">
        <v>764</v>
      </c>
      <c r="B376" t="s">
        <v>765</v>
      </c>
      <c r="C376" t="s">
        <v>24</v>
      </c>
      <c r="D376" t="s">
        <v>25</v>
      </c>
      <c r="E376" s="3">
        <v>242</v>
      </c>
      <c r="F376" s="3">
        <f t="shared" si="10"/>
        <v>1376.2147437673134</v>
      </c>
      <c r="G376" s="3">
        <f t="shared" si="11"/>
        <v>-51053.94537602058</v>
      </c>
      <c r="H376" t="s">
        <v>26</v>
      </c>
      <c r="I376" t="s">
        <v>27</v>
      </c>
    </row>
    <row r="377" spans="1:9" x14ac:dyDescent="0.25">
      <c r="A377" t="s">
        <v>766</v>
      </c>
      <c r="B377" t="s">
        <v>767</v>
      </c>
      <c r="C377" t="s">
        <v>24</v>
      </c>
      <c r="D377" t="s">
        <v>25</v>
      </c>
      <c r="E377" s="3">
        <v>117</v>
      </c>
      <c r="F377" s="3">
        <f t="shared" si="10"/>
        <v>26275.556849030472</v>
      </c>
      <c r="G377" s="3">
        <f t="shared" si="11"/>
        <v>-4259198.6190256057</v>
      </c>
      <c r="H377" t="s">
        <v>26</v>
      </c>
      <c r="I377" t="s">
        <v>27</v>
      </c>
    </row>
    <row r="378" spans="1:9" x14ac:dyDescent="0.25">
      <c r="A378" t="s">
        <v>768</v>
      </c>
      <c r="B378" t="s">
        <v>769</v>
      </c>
      <c r="C378" t="s">
        <v>24</v>
      </c>
      <c r="D378" t="s">
        <v>25</v>
      </c>
      <c r="E378" s="3">
        <v>78</v>
      </c>
      <c r="F378" s="3">
        <f t="shared" si="10"/>
        <v>40440.151585872576</v>
      </c>
      <c r="G378" s="3">
        <f t="shared" si="11"/>
        <v>-8132408.0624674335</v>
      </c>
      <c r="H378" t="s">
        <v>26</v>
      </c>
      <c r="I378" t="s">
        <v>27</v>
      </c>
    </row>
    <row r="379" spans="1:9" x14ac:dyDescent="0.25">
      <c r="A379" t="s">
        <v>770</v>
      </c>
      <c r="B379" t="s">
        <v>771</v>
      </c>
      <c r="C379" t="s">
        <v>24</v>
      </c>
      <c r="D379" t="s">
        <v>25</v>
      </c>
      <c r="E379" s="3">
        <v>358</v>
      </c>
      <c r="F379" s="3">
        <f t="shared" si="10"/>
        <v>6225.6252700831019</v>
      </c>
      <c r="G379" s="3">
        <f t="shared" si="11"/>
        <v>491218.21703395166</v>
      </c>
      <c r="H379" t="s">
        <v>26</v>
      </c>
      <c r="I379" t="s">
        <v>27</v>
      </c>
    </row>
    <row r="380" spans="1:9" x14ac:dyDescent="0.25">
      <c r="A380" t="s">
        <v>772</v>
      </c>
      <c r="B380" t="s">
        <v>773</v>
      </c>
      <c r="C380" t="s">
        <v>24</v>
      </c>
      <c r="D380" t="s">
        <v>25</v>
      </c>
      <c r="E380" s="3">
        <v>167</v>
      </c>
      <c r="F380" s="3">
        <f t="shared" si="10"/>
        <v>12565.820006925209</v>
      </c>
      <c r="G380" s="3">
        <f t="shared" si="11"/>
        <v>-1408595.3548289293</v>
      </c>
      <c r="H380" t="s">
        <v>26</v>
      </c>
      <c r="I380" t="s">
        <v>27</v>
      </c>
    </row>
    <row r="381" spans="1:9" x14ac:dyDescent="0.25">
      <c r="A381" t="s">
        <v>774</v>
      </c>
      <c r="B381" t="s">
        <v>775</v>
      </c>
      <c r="C381" t="s">
        <v>24</v>
      </c>
      <c r="D381" t="s">
        <v>25</v>
      </c>
      <c r="E381" s="3">
        <v>657</v>
      </c>
      <c r="F381" s="3">
        <f t="shared" si="10"/>
        <v>142810.39895429363</v>
      </c>
      <c r="G381" s="3">
        <f t="shared" si="11"/>
        <v>53968425.581666917</v>
      </c>
      <c r="H381" t="s">
        <v>26</v>
      </c>
      <c r="I381" t="s">
        <v>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3"/>
  <sheetViews>
    <sheetView topLeftCell="A363" workbookViewId="0">
      <selection activeCell="E373" sqref="E373"/>
    </sheetView>
  </sheetViews>
  <sheetFormatPr defaultRowHeight="15" x14ac:dyDescent="0.25"/>
  <cols>
    <col min="1" max="1" width="17.7109375" bestFit="1" customWidth="1"/>
    <col min="2" max="2" width="29.7109375" bestFit="1" customWidth="1"/>
    <col min="3" max="3" width="18.28515625" bestFit="1" customWidth="1"/>
  </cols>
  <sheetData>
    <row r="1" spans="1:3" x14ac:dyDescent="0.25">
      <c r="A1" s="4" t="s">
        <v>19</v>
      </c>
      <c r="C1" s="4" t="s">
        <v>776</v>
      </c>
    </row>
    <row r="2" spans="1:3" x14ac:dyDescent="0.25">
      <c r="C2" t="s">
        <v>24</v>
      </c>
    </row>
    <row r="3" spans="1:3" x14ac:dyDescent="0.25">
      <c r="A3" s="4" t="s">
        <v>777</v>
      </c>
      <c r="B3" s="4" t="s">
        <v>16</v>
      </c>
      <c r="C3" t="s">
        <v>25</v>
      </c>
    </row>
    <row r="4" spans="1:3" x14ac:dyDescent="0.25">
      <c r="A4" t="s">
        <v>22</v>
      </c>
      <c r="B4" t="s">
        <v>23</v>
      </c>
      <c r="C4">
        <v>257</v>
      </c>
    </row>
    <row r="5" spans="1:3" x14ac:dyDescent="0.25">
      <c r="A5" t="s">
        <v>28</v>
      </c>
      <c r="B5" t="s">
        <v>29</v>
      </c>
      <c r="C5">
        <v>152</v>
      </c>
    </row>
    <row r="6" spans="1:3" x14ac:dyDescent="0.25">
      <c r="A6" t="s">
        <v>30</v>
      </c>
      <c r="B6" t="s">
        <v>31</v>
      </c>
      <c r="C6">
        <v>337</v>
      </c>
    </row>
    <row r="7" spans="1:3" x14ac:dyDescent="0.25">
      <c r="A7" t="s">
        <v>32</v>
      </c>
      <c r="B7" t="s">
        <v>33</v>
      </c>
      <c r="C7">
        <v>79</v>
      </c>
    </row>
    <row r="8" spans="1:3" x14ac:dyDescent="0.25">
      <c r="A8" t="s">
        <v>34</v>
      </c>
      <c r="B8" t="s">
        <v>35</v>
      </c>
      <c r="C8">
        <v>1363</v>
      </c>
    </row>
    <row r="9" spans="1:3" x14ac:dyDescent="0.25">
      <c r="A9" t="s">
        <v>36</v>
      </c>
      <c r="B9" t="s">
        <v>37</v>
      </c>
      <c r="C9">
        <v>494</v>
      </c>
    </row>
    <row r="10" spans="1:3" x14ac:dyDescent="0.25">
      <c r="A10" t="s">
        <v>38</v>
      </c>
      <c r="B10" t="s">
        <v>39</v>
      </c>
      <c r="C10">
        <v>179</v>
      </c>
    </row>
    <row r="11" spans="1:3" x14ac:dyDescent="0.25">
      <c r="A11" t="s">
        <v>40</v>
      </c>
      <c r="B11" t="s">
        <v>41</v>
      </c>
      <c r="C11">
        <v>276</v>
      </c>
    </row>
    <row r="12" spans="1:3" x14ac:dyDescent="0.25">
      <c r="A12" t="s">
        <v>42</v>
      </c>
      <c r="B12" t="s">
        <v>43</v>
      </c>
      <c r="C12">
        <v>252</v>
      </c>
    </row>
    <row r="13" spans="1:3" x14ac:dyDescent="0.25">
      <c r="A13" t="s">
        <v>44</v>
      </c>
      <c r="B13" t="s">
        <v>45</v>
      </c>
      <c r="C13">
        <v>209</v>
      </c>
    </row>
    <row r="14" spans="1:3" x14ac:dyDescent="0.25">
      <c r="A14" t="s">
        <v>46</v>
      </c>
      <c r="B14" t="s">
        <v>47</v>
      </c>
      <c r="C14">
        <v>459</v>
      </c>
    </row>
    <row r="15" spans="1:3" x14ac:dyDescent="0.25">
      <c r="A15" t="s">
        <v>48</v>
      </c>
      <c r="B15" t="s">
        <v>49</v>
      </c>
      <c r="C15">
        <v>120</v>
      </c>
    </row>
    <row r="16" spans="1:3" x14ac:dyDescent="0.25">
      <c r="A16" t="s">
        <v>50</v>
      </c>
      <c r="B16" t="s">
        <v>51</v>
      </c>
      <c r="C16">
        <v>124</v>
      </c>
    </row>
    <row r="17" spans="1:3" x14ac:dyDescent="0.25">
      <c r="A17" t="s">
        <v>52</v>
      </c>
      <c r="B17" t="s">
        <v>53</v>
      </c>
      <c r="C17">
        <v>145</v>
      </c>
    </row>
    <row r="18" spans="1:3" x14ac:dyDescent="0.25">
      <c r="A18" t="s">
        <v>54</v>
      </c>
      <c r="B18" t="s">
        <v>55</v>
      </c>
      <c r="C18">
        <v>278</v>
      </c>
    </row>
    <row r="19" spans="1:3" x14ac:dyDescent="0.25">
      <c r="A19" t="s">
        <v>56</v>
      </c>
      <c r="B19" t="s">
        <v>57</v>
      </c>
      <c r="C19">
        <v>290</v>
      </c>
    </row>
    <row r="20" spans="1:3" x14ac:dyDescent="0.25">
      <c r="A20" t="s">
        <v>58</v>
      </c>
      <c r="B20" t="s">
        <v>59</v>
      </c>
      <c r="C20">
        <v>45</v>
      </c>
    </row>
    <row r="21" spans="1:3" x14ac:dyDescent="0.25">
      <c r="A21" t="s">
        <v>60</v>
      </c>
      <c r="B21" t="s">
        <v>61</v>
      </c>
      <c r="C21">
        <v>221</v>
      </c>
    </row>
    <row r="22" spans="1:3" x14ac:dyDescent="0.25">
      <c r="A22" t="s">
        <v>62</v>
      </c>
      <c r="B22" t="s">
        <v>63</v>
      </c>
      <c r="C22">
        <v>241</v>
      </c>
    </row>
    <row r="23" spans="1:3" x14ac:dyDescent="0.25">
      <c r="A23" t="s">
        <v>64</v>
      </c>
      <c r="B23" t="s">
        <v>65</v>
      </c>
      <c r="C23">
        <v>168</v>
      </c>
    </row>
    <row r="24" spans="1:3" x14ac:dyDescent="0.25">
      <c r="A24" t="s">
        <v>66</v>
      </c>
      <c r="B24" t="s">
        <v>67</v>
      </c>
      <c r="C24">
        <v>274</v>
      </c>
    </row>
    <row r="25" spans="1:3" x14ac:dyDescent="0.25">
      <c r="A25" t="s">
        <v>68</v>
      </c>
      <c r="B25" t="s">
        <v>69</v>
      </c>
      <c r="C25">
        <v>135</v>
      </c>
    </row>
    <row r="26" spans="1:3" x14ac:dyDescent="0.25">
      <c r="A26" t="s">
        <v>70</v>
      </c>
      <c r="B26" t="s">
        <v>71</v>
      </c>
      <c r="C26">
        <v>25</v>
      </c>
    </row>
    <row r="27" spans="1:3" x14ac:dyDescent="0.25">
      <c r="A27" t="s">
        <v>72</v>
      </c>
      <c r="B27" t="s">
        <v>73</v>
      </c>
      <c r="C27">
        <v>96</v>
      </c>
    </row>
    <row r="28" spans="1:3" x14ac:dyDescent="0.25">
      <c r="A28" t="s">
        <v>74</v>
      </c>
      <c r="B28" t="s">
        <v>75</v>
      </c>
      <c r="C28">
        <v>287</v>
      </c>
    </row>
    <row r="29" spans="1:3" x14ac:dyDescent="0.25">
      <c r="A29" t="s">
        <v>76</v>
      </c>
      <c r="B29" t="s">
        <v>77</v>
      </c>
      <c r="C29">
        <v>197</v>
      </c>
    </row>
    <row r="30" spans="1:3" x14ac:dyDescent="0.25">
      <c r="A30" t="s">
        <v>78</v>
      </c>
      <c r="B30" t="s">
        <v>79</v>
      </c>
      <c r="C30">
        <v>233</v>
      </c>
    </row>
    <row r="31" spans="1:3" x14ac:dyDescent="0.25">
      <c r="A31" t="s">
        <v>80</v>
      </c>
      <c r="B31" t="s">
        <v>81</v>
      </c>
      <c r="C31">
        <v>181</v>
      </c>
    </row>
    <row r="32" spans="1:3" x14ac:dyDescent="0.25">
      <c r="A32" t="s">
        <v>82</v>
      </c>
      <c r="B32" t="s">
        <v>83</v>
      </c>
      <c r="C32">
        <v>77</v>
      </c>
    </row>
    <row r="33" spans="1:3" x14ac:dyDescent="0.25">
      <c r="A33" t="s">
        <v>84</v>
      </c>
      <c r="B33" t="s">
        <v>85</v>
      </c>
      <c r="C33">
        <v>64</v>
      </c>
    </row>
    <row r="34" spans="1:3" x14ac:dyDescent="0.25">
      <c r="A34" t="s">
        <v>86</v>
      </c>
      <c r="B34" t="s">
        <v>87</v>
      </c>
      <c r="C34">
        <v>166</v>
      </c>
    </row>
    <row r="35" spans="1:3" x14ac:dyDescent="0.25">
      <c r="A35" t="s">
        <v>88</v>
      </c>
      <c r="B35" t="s">
        <v>89</v>
      </c>
      <c r="C35">
        <v>91</v>
      </c>
    </row>
    <row r="36" spans="1:3" x14ac:dyDescent="0.25">
      <c r="A36" t="s">
        <v>90</v>
      </c>
      <c r="B36" t="s">
        <v>91</v>
      </c>
      <c r="C36">
        <v>190</v>
      </c>
    </row>
    <row r="37" spans="1:3" x14ac:dyDescent="0.25">
      <c r="A37" t="s">
        <v>92</v>
      </c>
      <c r="B37" t="s">
        <v>93</v>
      </c>
      <c r="C37">
        <v>343</v>
      </c>
    </row>
    <row r="38" spans="1:3" x14ac:dyDescent="0.25">
      <c r="A38" t="s">
        <v>94</v>
      </c>
      <c r="B38" t="s">
        <v>95</v>
      </c>
      <c r="C38">
        <v>251</v>
      </c>
    </row>
    <row r="39" spans="1:3" x14ac:dyDescent="0.25">
      <c r="A39" t="s">
        <v>96</v>
      </c>
      <c r="B39" t="s">
        <v>97</v>
      </c>
      <c r="C39">
        <v>106</v>
      </c>
    </row>
    <row r="40" spans="1:3" x14ac:dyDescent="0.25">
      <c r="A40" t="s">
        <v>98</v>
      </c>
      <c r="B40" t="s">
        <v>99</v>
      </c>
      <c r="C40">
        <v>255</v>
      </c>
    </row>
    <row r="41" spans="1:3" x14ac:dyDescent="0.25">
      <c r="A41" t="s">
        <v>100</v>
      </c>
      <c r="B41" t="s">
        <v>101</v>
      </c>
      <c r="C41">
        <v>57</v>
      </c>
    </row>
    <row r="42" spans="1:3" x14ac:dyDescent="0.25">
      <c r="A42" t="s">
        <v>102</v>
      </c>
      <c r="B42" t="s">
        <v>103</v>
      </c>
      <c r="C42">
        <v>113</v>
      </c>
    </row>
    <row r="43" spans="1:3" x14ac:dyDescent="0.25">
      <c r="A43" t="s">
        <v>104</v>
      </c>
      <c r="B43" t="s">
        <v>105</v>
      </c>
      <c r="C43">
        <v>368</v>
      </c>
    </row>
    <row r="44" spans="1:3" x14ac:dyDescent="0.25">
      <c r="A44" t="s">
        <v>106</v>
      </c>
      <c r="B44" t="s">
        <v>107</v>
      </c>
      <c r="C44">
        <v>89</v>
      </c>
    </row>
    <row r="45" spans="1:3" x14ac:dyDescent="0.25">
      <c r="A45" t="s">
        <v>108</v>
      </c>
      <c r="B45" t="s">
        <v>109</v>
      </c>
      <c r="C45">
        <v>68</v>
      </c>
    </row>
    <row r="46" spans="1:3" x14ac:dyDescent="0.25">
      <c r="A46" t="s">
        <v>110</v>
      </c>
      <c r="B46" t="s">
        <v>111</v>
      </c>
      <c r="C46">
        <v>645</v>
      </c>
    </row>
    <row r="47" spans="1:3" x14ac:dyDescent="0.25">
      <c r="A47" t="s">
        <v>112</v>
      </c>
      <c r="B47" t="s">
        <v>113</v>
      </c>
      <c r="C47">
        <v>5257</v>
      </c>
    </row>
    <row r="48" spans="1:3" x14ac:dyDescent="0.25">
      <c r="A48" t="s">
        <v>114</v>
      </c>
      <c r="B48" t="s">
        <v>115</v>
      </c>
      <c r="C48">
        <v>369</v>
      </c>
    </row>
    <row r="49" spans="1:3" x14ac:dyDescent="0.25">
      <c r="A49" t="s">
        <v>116</v>
      </c>
      <c r="B49" t="s">
        <v>117</v>
      </c>
      <c r="C49">
        <v>320</v>
      </c>
    </row>
    <row r="50" spans="1:3" x14ac:dyDescent="0.25">
      <c r="A50" t="s">
        <v>118</v>
      </c>
      <c r="B50" t="s">
        <v>119</v>
      </c>
      <c r="C50">
        <v>620</v>
      </c>
    </row>
    <row r="51" spans="1:3" x14ac:dyDescent="0.25">
      <c r="A51" t="s">
        <v>120</v>
      </c>
      <c r="B51" t="s">
        <v>121</v>
      </c>
      <c r="C51">
        <v>378</v>
      </c>
    </row>
    <row r="52" spans="1:3" x14ac:dyDescent="0.25">
      <c r="A52" t="s">
        <v>122</v>
      </c>
      <c r="B52" t="s">
        <v>123</v>
      </c>
      <c r="C52">
        <v>519</v>
      </c>
    </row>
    <row r="53" spans="1:3" x14ac:dyDescent="0.25">
      <c r="A53" t="s">
        <v>124</v>
      </c>
      <c r="B53" t="s">
        <v>125</v>
      </c>
      <c r="C53">
        <v>519</v>
      </c>
    </row>
    <row r="54" spans="1:3" x14ac:dyDescent="0.25">
      <c r="A54" t="s">
        <v>126</v>
      </c>
      <c r="B54" t="s">
        <v>127</v>
      </c>
      <c r="C54">
        <v>455</v>
      </c>
    </row>
    <row r="55" spans="1:3" x14ac:dyDescent="0.25">
      <c r="A55" t="s">
        <v>128</v>
      </c>
      <c r="B55" t="s">
        <v>129</v>
      </c>
      <c r="C55">
        <v>363</v>
      </c>
    </row>
    <row r="56" spans="1:3" x14ac:dyDescent="0.25">
      <c r="A56" t="s">
        <v>130</v>
      </c>
      <c r="B56" t="s">
        <v>131</v>
      </c>
      <c r="C56">
        <v>329</v>
      </c>
    </row>
    <row r="57" spans="1:3" x14ac:dyDescent="0.25">
      <c r="A57" t="s">
        <v>132</v>
      </c>
      <c r="B57" t="s">
        <v>133</v>
      </c>
      <c r="C57">
        <v>328</v>
      </c>
    </row>
    <row r="58" spans="1:3" x14ac:dyDescent="0.25">
      <c r="A58" t="s">
        <v>134</v>
      </c>
      <c r="B58" t="s">
        <v>135</v>
      </c>
      <c r="C58">
        <v>176</v>
      </c>
    </row>
    <row r="59" spans="1:3" x14ac:dyDescent="0.25">
      <c r="A59" t="s">
        <v>136</v>
      </c>
      <c r="B59" t="s">
        <v>137</v>
      </c>
      <c r="C59">
        <v>441</v>
      </c>
    </row>
    <row r="60" spans="1:3" x14ac:dyDescent="0.25">
      <c r="A60" t="s">
        <v>138</v>
      </c>
      <c r="B60" t="s">
        <v>139</v>
      </c>
      <c r="C60">
        <v>168</v>
      </c>
    </row>
    <row r="61" spans="1:3" x14ac:dyDescent="0.25">
      <c r="A61" t="s">
        <v>140</v>
      </c>
      <c r="B61" t="s">
        <v>141</v>
      </c>
      <c r="C61">
        <v>90</v>
      </c>
    </row>
    <row r="62" spans="1:3" x14ac:dyDescent="0.25">
      <c r="A62" t="s">
        <v>142</v>
      </c>
      <c r="B62" t="s">
        <v>143</v>
      </c>
      <c r="C62">
        <v>222</v>
      </c>
    </row>
    <row r="63" spans="1:3" x14ac:dyDescent="0.25">
      <c r="A63" t="s">
        <v>144</v>
      </c>
      <c r="B63" t="s">
        <v>145</v>
      </c>
      <c r="C63">
        <v>225</v>
      </c>
    </row>
    <row r="64" spans="1:3" x14ac:dyDescent="0.25">
      <c r="A64" t="s">
        <v>146</v>
      </c>
      <c r="B64" t="s">
        <v>147</v>
      </c>
      <c r="C64">
        <v>676</v>
      </c>
    </row>
    <row r="65" spans="1:3" x14ac:dyDescent="0.25">
      <c r="A65" t="s">
        <v>148</v>
      </c>
      <c r="B65" t="s">
        <v>149</v>
      </c>
      <c r="C65">
        <v>98</v>
      </c>
    </row>
    <row r="66" spans="1:3" x14ac:dyDescent="0.25">
      <c r="A66" t="s">
        <v>150</v>
      </c>
      <c r="B66" t="s">
        <v>151</v>
      </c>
      <c r="C66">
        <v>85</v>
      </c>
    </row>
    <row r="67" spans="1:3" x14ac:dyDescent="0.25">
      <c r="A67" t="s">
        <v>152</v>
      </c>
      <c r="B67" t="s">
        <v>153</v>
      </c>
      <c r="C67">
        <v>174</v>
      </c>
    </row>
    <row r="68" spans="1:3" x14ac:dyDescent="0.25">
      <c r="A68" t="s">
        <v>154</v>
      </c>
      <c r="B68" t="s">
        <v>155</v>
      </c>
      <c r="C68">
        <v>156</v>
      </c>
    </row>
    <row r="69" spans="1:3" x14ac:dyDescent="0.25">
      <c r="A69" t="s">
        <v>156</v>
      </c>
      <c r="B69" t="s">
        <v>157</v>
      </c>
      <c r="C69">
        <v>236</v>
      </c>
    </row>
    <row r="70" spans="1:3" x14ac:dyDescent="0.25">
      <c r="A70" t="s">
        <v>158</v>
      </c>
      <c r="B70" t="s">
        <v>159</v>
      </c>
      <c r="C70">
        <v>289</v>
      </c>
    </row>
    <row r="71" spans="1:3" x14ac:dyDescent="0.25">
      <c r="A71" t="s">
        <v>160</v>
      </c>
      <c r="B71" t="s">
        <v>161</v>
      </c>
      <c r="C71">
        <v>1131</v>
      </c>
    </row>
    <row r="72" spans="1:3" x14ac:dyDescent="0.25">
      <c r="A72" t="s">
        <v>162</v>
      </c>
      <c r="B72" t="s">
        <v>163</v>
      </c>
      <c r="C72">
        <v>195</v>
      </c>
    </row>
    <row r="73" spans="1:3" x14ac:dyDescent="0.25">
      <c r="A73" t="s">
        <v>164</v>
      </c>
      <c r="B73" t="s">
        <v>165</v>
      </c>
      <c r="C73">
        <v>631</v>
      </c>
    </row>
    <row r="74" spans="1:3" x14ac:dyDescent="0.25">
      <c r="A74" t="s">
        <v>166</v>
      </c>
      <c r="B74" t="s">
        <v>167</v>
      </c>
      <c r="C74">
        <v>216</v>
      </c>
    </row>
    <row r="75" spans="1:3" x14ac:dyDescent="0.25">
      <c r="A75" t="s">
        <v>168</v>
      </c>
      <c r="B75" t="s">
        <v>169</v>
      </c>
      <c r="C75">
        <v>644</v>
      </c>
    </row>
    <row r="76" spans="1:3" x14ac:dyDescent="0.25">
      <c r="A76" t="s">
        <v>170</v>
      </c>
      <c r="B76" t="s">
        <v>171</v>
      </c>
      <c r="C76">
        <v>2458</v>
      </c>
    </row>
    <row r="77" spans="1:3" x14ac:dyDescent="0.25">
      <c r="A77" t="s">
        <v>172</v>
      </c>
      <c r="B77" t="s">
        <v>173</v>
      </c>
      <c r="C77">
        <v>250</v>
      </c>
    </row>
    <row r="78" spans="1:3" x14ac:dyDescent="0.25">
      <c r="A78" t="s">
        <v>174</v>
      </c>
      <c r="B78" t="s">
        <v>175</v>
      </c>
      <c r="C78">
        <v>516</v>
      </c>
    </row>
    <row r="79" spans="1:3" x14ac:dyDescent="0.25">
      <c r="A79" t="s">
        <v>176</v>
      </c>
      <c r="B79" t="s">
        <v>177</v>
      </c>
      <c r="C79">
        <v>384</v>
      </c>
    </row>
    <row r="80" spans="1:3" x14ac:dyDescent="0.25">
      <c r="A80" t="s">
        <v>178</v>
      </c>
      <c r="B80" t="s">
        <v>179</v>
      </c>
      <c r="C80">
        <v>334</v>
      </c>
    </row>
    <row r="81" spans="1:3" x14ac:dyDescent="0.25">
      <c r="A81" t="s">
        <v>180</v>
      </c>
      <c r="B81" t="s">
        <v>181</v>
      </c>
      <c r="C81">
        <v>374</v>
      </c>
    </row>
    <row r="82" spans="1:3" x14ac:dyDescent="0.25">
      <c r="A82" t="s">
        <v>182</v>
      </c>
      <c r="B82" t="s">
        <v>183</v>
      </c>
      <c r="C82">
        <v>452</v>
      </c>
    </row>
    <row r="83" spans="1:3" x14ac:dyDescent="0.25">
      <c r="A83" t="s">
        <v>184</v>
      </c>
      <c r="B83" t="s">
        <v>185</v>
      </c>
      <c r="C83">
        <v>472</v>
      </c>
    </row>
    <row r="84" spans="1:3" x14ac:dyDescent="0.25">
      <c r="A84" t="s">
        <v>186</v>
      </c>
      <c r="B84" t="s">
        <v>187</v>
      </c>
      <c r="C84">
        <v>496</v>
      </c>
    </row>
    <row r="85" spans="1:3" x14ac:dyDescent="0.25">
      <c r="A85" t="s">
        <v>188</v>
      </c>
      <c r="B85" t="s">
        <v>189</v>
      </c>
      <c r="C85">
        <v>210</v>
      </c>
    </row>
    <row r="86" spans="1:3" x14ac:dyDescent="0.25">
      <c r="A86" t="s">
        <v>190</v>
      </c>
      <c r="B86" t="s">
        <v>191</v>
      </c>
      <c r="C86">
        <v>160</v>
      </c>
    </row>
    <row r="87" spans="1:3" x14ac:dyDescent="0.25">
      <c r="A87" t="s">
        <v>192</v>
      </c>
      <c r="B87" t="s">
        <v>193</v>
      </c>
      <c r="C87">
        <v>584</v>
      </c>
    </row>
    <row r="88" spans="1:3" x14ac:dyDescent="0.25">
      <c r="A88" t="s">
        <v>194</v>
      </c>
      <c r="B88" t="s">
        <v>195</v>
      </c>
      <c r="C88">
        <v>291</v>
      </c>
    </row>
    <row r="89" spans="1:3" x14ac:dyDescent="0.25">
      <c r="A89" t="s">
        <v>196</v>
      </c>
      <c r="B89" t="s">
        <v>197</v>
      </c>
      <c r="C89">
        <v>588</v>
      </c>
    </row>
    <row r="90" spans="1:3" x14ac:dyDescent="0.25">
      <c r="A90" t="s">
        <v>198</v>
      </c>
      <c r="B90" t="s">
        <v>199</v>
      </c>
      <c r="C90">
        <v>170</v>
      </c>
    </row>
    <row r="91" spans="1:3" x14ac:dyDescent="0.25">
      <c r="A91" t="s">
        <v>200</v>
      </c>
      <c r="B91" t="s">
        <v>201</v>
      </c>
      <c r="C91">
        <v>444</v>
      </c>
    </row>
    <row r="92" spans="1:3" x14ac:dyDescent="0.25">
      <c r="A92" t="s">
        <v>202</v>
      </c>
      <c r="B92" t="s">
        <v>203</v>
      </c>
      <c r="C92">
        <v>290</v>
      </c>
    </row>
    <row r="93" spans="1:3" x14ac:dyDescent="0.25">
      <c r="A93" t="s">
        <v>204</v>
      </c>
      <c r="B93" t="s">
        <v>205</v>
      </c>
      <c r="C93">
        <v>372</v>
      </c>
    </row>
    <row r="94" spans="1:3" x14ac:dyDescent="0.25">
      <c r="A94" t="s">
        <v>206</v>
      </c>
      <c r="B94" t="s">
        <v>207</v>
      </c>
      <c r="C94">
        <v>455</v>
      </c>
    </row>
    <row r="95" spans="1:3" x14ac:dyDescent="0.25">
      <c r="A95" t="s">
        <v>208</v>
      </c>
      <c r="B95" t="s">
        <v>209</v>
      </c>
      <c r="C95">
        <v>332</v>
      </c>
    </row>
    <row r="96" spans="1:3" x14ac:dyDescent="0.25">
      <c r="A96" t="s">
        <v>210</v>
      </c>
      <c r="B96" t="s">
        <v>211</v>
      </c>
      <c r="C96">
        <v>149</v>
      </c>
    </row>
    <row r="97" spans="1:3" x14ac:dyDescent="0.25">
      <c r="A97" t="s">
        <v>212</v>
      </c>
      <c r="B97" t="s">
        <v>213</v>
      </c>
      <c r="C97">
        <v>242</v>
      </c>
    </row>
    <row r="98" spans="1:3" x14ac:dyDescent="0.25">
      <c r="A98" t="s">
        <v>214</v>
      </c>
      <c r="B98" t="s">
        <v>215</v>
      </c>
      <c r="C98">
        <v>236</v>
      </c>
    </row>
    <row r="99" spans="1:3" x14ac:dyDescent="0.25">
      <c r="A99" t="s">
        <v>216</v>
      </c>
      <c r="B99" t="s">
        <v>217</v>
      </c>
      <c r="C99">
        <v>121</v>
      </c>
    </row>
    <row r="100" spans="1:3" x14ac:dyDescent="0.25">
      <c r="A100" t="s">
        <v>218</v>
      </c>
      <c r="B100" t="s">
        <v>219</v>
      </c>
      <c r="C100">
        <v>254</v>
      </c>
    </row>
    <row r="101" spans="1:3" x14ac:dyDescent="0.25">
      <c r="A101" t="s">
        <v>220</v>
      </c>
      <c r="B101" t="s">
        <v>221</v>
      </c>
      <c r="C101">
        <v>180</v>
      </c>
    </row>
    <row r="102" spans="1:3" x14ac:dyDescent="0.25">
      <c r="A102" t="s">
        <v>222</v>
      </c>
      <c r="B102" t="s">
        <v>223</v>
      </c>
      <c r="C102">
        <v>179</v>
      </c>
    </row>
    <row r="103" spans="1:3" x14ac:dyDescent="0.25">
      <c r="A103" t="s">
        <v>224</v>
      </c>
      <c r="B103" t="s">
        <v>225</v>
      </c>
      <c r="C103">
        <v>504</v>
      </c>
    </row>
    <row r="104" spans="1:3" x14ac:dyDescent="0.25">
      <c r="A104" t="s">
        <v>226</v>
      </c>
      <c r="B104" t="s">
        <v>227</v>
      </c>
      <c r="C104">
        <v>134</v>
      </c>
    </row>
    <row r="105" spans="1:3" x14ac:dyDescent="0.25">
      <c r="A105" t="s">
        <v>228</v>
      </c>
      <c r="B105" t="s">
        <v>229</v>
      </c>
      <c r="C105">
        <v>602</v>
      </c>
    </row>
    <row r="106" spans="1:3" x14ac:dyDescent="0.25">
      <c r="A106" t="s">
        <v>230</v>
      </c>
      <c r="B106" t="s">
        <v>231</v>
      </c>
      <c r="C106">
        <v>184</v>
      </c>
    </row>
    <row r="107" spans="1:3" x14ac:dyDescent="0.25">
      <c r="A107" t="s">
        <v>232</v>
      </c>
      <c r="B107" t="s">
        <v>233</v>
      </c>
      <c r="C107">
        <v>108</v>
      </c>
    </row>
    <row r="108" spans="1:3" x14ac:dyDescent="0.25">
      <c r="A108" t="s">
        <v>234</v>
      </c>
      <c r="B108" t="s">
        <v>235</v>
      </c>
      <c r="C108">
        <v>1649</v>
      </c>
    </row>
    <row r="109" spans="1:3" x14ac:dyDescent="0.25">
      <c r="A109" t="s">
        <v>236</v>
      </c>
      <c r="B109" t="s">
        <v>237</v>
      </c>
      <c r="C109">
        <v>224</v>
      </c>
    </row>
    <row r="110" spans="1:3" x14ac:dyDescent="0.25">
      <c r="A110" t="s">
        <v>238</v>
      </c>
      <c r="B110" t="s">
        <v>239</v>
      </c>
      <c r="C110">
        <v>243</v>
      </c>
    </row>
    <row r="111" spans="1:3" x14ac:dyDescent="0.25">
      <c r="A111" t="s">
        <v>240</v>
      </c>
      <c r="B111" t="s">
        <v>241</v>
      </c>
      <c r="C111">
        <v>50</v>
      </c>
    </row>
    <row r="112" spans="1:3" x14ac:dyDescent="0.25">
      <c r="A112" t="s">
        <v>242</v>
      </c>
      <c r="B112" t="s">
        <v>243</v>
      </c>
      <c r="C112">
        <v>41</v>
      </c>
    </row>
    <row r="113" spans="1:3" x14ac:dyDescent="0.25">
      <c r="A113" t="s">
        <v>244</v>
      </c>
      <c r="B113" t="s">
        <v>245</v>
      </c>
      <c r="C113">
        <v>266</v>
      </c>
    </row>
    <row r="114" spans="1:3" x14ac:dyDescent="0.25">
      <c r="A114" t="s">
        <v>246</v>
      </c>
      <c r="B114" t="s">
        <v>247</v>
      </c>
      <c r="C114">
        <v>100</v>
      </c>
    </row>
    <row r="115" spans="1:3" x14ac:dyDescent="0.25">
      <c r="A115" t="s">
        <v>248</v>
      </c>
      <c r="B115" t="s">
        <v>249</v>
      </c>
      <c r="C115">
        <v>139</v>
      </c>
    </row>
    <row r="116" spans="1:3" x14ac:dyDescent="0.25">
      <c r="A116" t="s">
        <v>250</v>
      </c>
      <c r="B116" t="s">
        <v>251</v>
      </c>
      <c r="C116">
        <v>225</v>
      </c>
    </row>
    <row r="117" spans="1:3" x14ac:dyDescent="0.25">
      <c r="A117" t="s">
        <v>252</v>
      </c>
      <c r="B117" t="s">
        <v>253</v>
      </c>
      <c r="C117">
        <v>316</v>
      </c>
    </row>
    <row r="118" spans="1:3" x14ac:dyDescent="0.25">
      <c r="A118" t="s">
        <v>254</v>
      </c>
      <c r="B118" t="s">
        <v>255</v>
      </c>
      <c r="C118">
        <v>327</v>
      </c>
    </row>
    <row r="119" spans="1:3" x14ac:dyDescent="0.25">
      <c r="A119" t="s">
        <v>256</v>
      </c>
      <c r="B119" t="s">
        <v>257</v>
      </c>
      <c r="C119">
        <v>293</v>
      </c>
    </row>
    <row r="120" spans="1:3" x14ac:dyDescent="0.25">
      <c r="A120" t="s">
        <v>258</v>
      </c>
      <c r="B120" t="s">
        <v>259</v>
      </c>
      <c r="C120">
        <v>227</v>
      </c>
    </row>
    <row r="121" spans="1:3" x14ac:dyDescent="0.25">
      <c r="A121" t="s">
        <v>260</v>
      </c>
      <c r="B121" t="s">
        <v>261</v>
      </c>
      <c r="C121">
        <v>245</v>
      </c>
    </row>
    <row r="122" spans="1:3" x14ac:dyDescent="0.25">
      <c r="A122" t="s">
        <v>262</v>
      </c>
      <c r="B122" t="s">
        <v>263</v>
      </c>
      <c r="C122">
        <v>451</v>
      </c>
    </row>
    <row r="123" spans="1:3" x14ac:dyDescent="0.25">
      <c r="A123" t="s">
        <v>264</v>
      </c>
      <c r="B123" t="s">
        <v>265</v>
      </c>
      <c r="C123">
        <v>660</v>
      </c>
    </row>
    <row r="124" spans="1:3" x14ac:dyDescent="0.25">
      <c r="A124" t="s">
        <v>266</v>
      </c>
      <c r="B124" t="s">
        <v>267</v>
      </c>
      <c r="C124">
        <v>152</v>
      </c>
    </row>
    <row r="125" spans="1:3" x14ac:dyDescent="0.25">
      <c r="A125" t="s">
        <v>268</v>
      </c>
      <c r="B125" t="s">
        <v>269</v>
      </c>
      <c r="C125">
        <v>252</v>
      </c>
    </row>
    <row r="126" spans="1:3" x14ac:dyDescent="0.25">
      <c r="A126" t="s">
        <v>270</v>
      </c>
      <c r="B126" t="s">
        <v>271</v>
      </c>
      <c r="C126">
        <v>90</v>
      </c>
    </row>
    <row r="127" spans="1:3" x14ac:dyDescent="0.25">
      <c r="A127" t="s">
        <v>272</v>
      </c>
      <c r="B127" t="s">
        <v>273</v>
      </c>
      <c r="C127">
        <v>369</v>
      </c>
    </row>
    <row r="128" spans="1:3" x14ac:dyDescent="0.25">
      <c r="A128" t="s">
        <v>274</v>
      </c>
      <c r="B128" t="s">
        <v>275</v>
      </c>
      <c r="C128">
        <v>184</v>
      </c>
    </row>
    <row r="129" spans="1:3" x14ac:dyDescent="0.25">
      <c r="A129" t="s">
        <v>276</v>
      </c>
      <c r="B129" t="s">
        <v>277</v>
      </c>
      <c r="C129">
        <v>46</v>
      </c>
    </row>
    <row r="130" spans="1:3" x14ac:dyDescent="0.25">
      <c r="A130" t="s">
        <v>278</v>
      </c>
      <c r="B130" t="s">
        <v>279</v>
      </c>
      <c r="C130">
        <v>157</v>
      </c>
    </row>
    <row r="131" spans="1:3" x14ac:dyDescent="0.25">
      <c r="A131" t="s">
        <v>280</v>
      </c>
      <c r="B131" t="s">
        <v>281</v>
      </c>
      <c r="C131">
        <v>92</v>
      </c>
    </row>
    <row r="132" spans="1:3" x14ac:dyDescent="0.25">
      <c r="A132" t="s">
        <v>282</v>
      </c>
      <c r="B132" t="s">
        <v>283</v>
      </c>
      <c r="C132">
        <v>157</v>
      </c>
    </row>
    <row r="133" spans="1:3" x14ac:dyDescent="0.25">
      <c r="A133" t="s">
        <v>284</v>
      </c>
      <c r="B133" t="s">
        <v>285</v>
      </c>
      <c r="C133">
        <v>170</v>
      </c>
    </row>
    <row r="134" spans="1:3" x14ac:dyDescent="0.25">
      <c r="A134" t="s">
        <v>286</v>
      </c>
      <c r="B134" t="s">
        <v>287</v>
      </c>
      <c r="C134">
        <v>174</v>
      </c>
    </row>
    <row r="135" spans="1:3" x14ac:dyDescent="0.25">
      <c r="A135" t="s">
        <v>288</v>
      </c>
      <c r="B135" t="s">
        <v>289</v>
      </c>
      <c r="C135">
        <v>192</v>
      </c>
    </row>
    <row r="136" spans="1:3" x14ac:dyDescent="0.25">
      <c r="A136" t="s">
        <v>290</v>
      </c>
      <c r="B136" t="s">
        <v>291</v>
      </c>
      <c r="C136">
        <v>147</v>
      </c>
    </row>
    <row r="137" spans="1:3" x14ac:dyDescent="0.25">
      <c r="A137" t="s">
        <v>292</v>
      </c>
      <c r="B137" t="s">
        <v>45</v>
      </c>
      <c r="C137">
        <v>326</v>
      </c>
    </row>
    <row r="138" spans="1:3" x14ac:dyDescent="0.25">
      <c r="A138" t="s">
        <v>293</v>
      </c>
      <c r="B138" t="s">
        <v>294</v>
      </c>
      <c r="C138">
        <v>202</v>
      </c>
    </row>
    <row r="139" spans="1:3" x14ac:dyDescent="0.25">
      <c r="A139" t="s">
        <v>295</v>
      </c>
      <c r="B139" t="s">
        <v>296</v>
      </c>
      <c r="C139">
        <v>316</v>
      </c>
    </row>
    <row r="140" spans="1:3" x14ac:dyDescent="0.25">
      <c r="A140" t="s">
        <v>297</v>
      </c>
      <c r="B140" t="s">
        <v>298</v>
      </c>
      <c r="C140">
        <v>338</v>
      </c>
    </row>
    <row r="141" spans="1:3" x14ac:dyDescent="0.25">
      <c r="A141" t="s">
        <v>299</v>
      </c>
      <c r="B141" t="s">
        <v>300</v>
      </c>
      <c r="C141">
        <v>377</v>
      </c>
    </row>
    <row r="142" spans="1:3" x14ac:dyDescent="0.25">
      <c r="A142" t="s">
        <v>301</v>
      </c>
      <c r="B142" t="s">
        <v>302</v>
      </c>
      <c r="C142">
        <v>408</v>
      </c>
    </row>
    <row r="143" spans="1:3" x14ac:dyDescent="0.25">
      <c r="A143" t="s">
        <v>303</v>
      </c>
      <c r="B143" t="s">
        <v>304</v>
      </c>
      <c r="C143">
        <v>164</v>
      </c>
    </row>
    <row r="144" spans="1:3" x14ac:dyDescent="0.25">
      <c r="A144" t="s">
        <v>305</v>
      </c>
      <c r="B144" t="s">
        <v>306</v>
      </c>
      <c r="C144">
        <v>313</v>
      </c>
    </row>
    <row r="145" spans="1:3" x14ac:dyDescent="0.25">
      <c r="A145" t="s">
        <v>307</v>
      </c>
      <c r="B145" t="s">
        <v>308</v>
      </c>
      <c r="C145">
        <v>1352</v>
      </c>
    </row>
    <row r="146" spans="1:3" x14ac:dyDescent="0.25">
      <c r="A146" t="s">
        <v>309</v>
      </c>
      <c r="B146" t="s">
        <v>310</v>
      </c>
      <c r="C146">
        <v>102</v>
      </c>
    </row>
    <row r="147" spans="1:3" x14ac:dyDescent="0.25">
      <c r="A147" t="s">
        <v>311</v>
      </c>
      <c r="B147" t="s">
        <v>312</v>
      </c>
      <c r="C147">
        <v>445</v>
      </c>
    </row>
    <row r="148" spans="1:3" x14ac:dyDescent="0.25">
      <c r="A148" t="s">
        <v>313</v>
      </c>
      <c r="B148" t="s">
        <v>314</v>
      </c>
      <c r="C148">
        <v>199</v>
      </c>
    </row>
    <row r="149" spans="1:3" x14ac:dyDescent="0.25">
      <c r="A149" t="s">
        <v>315</v>
      </c>
      <c r="B149" t="s">
        <v>316</v>
      </c>
      <c r="C149">
        <v>336</v>
      </c>
    </row>
    <row r="150" spans="1:3" x14ac:dyDescent="0.25">
      <c r="A150" t="s">
        <v>317</v>
      </c>
      <c r="B150" t="s">
        <v>318</v>
      </c>
      <c r="C150">
        <v>373</v>
      </c>
    </row>
    <row r="151" spans="1:3" x14ac:dyDescent="0.25">
      <c r="A151" t="s">
        <v>319</v>
      </c>
      <c r="B151" t="s">
        <v>320</v>
      </c>
      <c r="C151">
        <v>112</v>
      </c>
    </row>
    <row r="152" spans="1:3" x14ac:dyDescent="0.25">
      <c r="A152" t="s">
        <v>321</v>
      </c>
      <c r="B152" t="s">
        <v>322</v>
      </c>
      <c r="C152">
        <v>55</v>
      </c>
    </row>
    <row r="153" spans="1:3" x14ac:dyDescent="0.25">
      <c r="A153" t="s">
        <v>323</v>
      </c>
      <c r="B153" t="s">
        <v>324</v>
      </c>
      <c r="C153">
        <v>97</v>
      </c>
    </row>
    <row r="154" spans="1:3" x14ac:dyDescent="0.25">
      <c r="A154" t="s">
        <v>325</v>
      </c>
      <c r="B154" t="s">
        <v>326</v>
      </c>
      <c r="C154">
        <v>240</v>
      </c>
    </row>
    <row r="155" spans="1:3" x14ac:dyDescent="0.25">
      <c r="A155" t="s">
        <v>327</v>
      </c>
      <c r="B155" t="s">
        <v>328</v>
      </c>
      <c r="C155">
        <v>325</v>
      </c>
    </row>
    <row r="156" spans="1:3" x14ac:dyDescent="0.25">
      <c r="A156" t="s">
        <v>329</v>
      </c>
      <c r="B156" t="s">
        <v>330</v>
      </c>
      <c r="C156">
        <v>438</v>
      </c>
    </row>
    <row r="157" spans="1:3" x14ac:dyDescent="0.25">
      <c r="A157" t="s">
        <v>331</v>
      </c>
      <c r="B157" t="s">
        <v>332</v>
      </c>
      <c r="C157">
        <v>119</v>
      </c>
    </row>
    <row r="158" spans="1:3" x14ac:dyDescent="0.25">
      <c r="A158" t="s">
        <v>333</v>
      </c>
      <c r="B158" t="s">
        <v>334</v>
      </c>
      <c r="C158">
        <v>250</v>
      </c>
    </row>
    <row r="159" spans="1:3" x14ac:dyDescent="0.25">
      <c r="A159" t="s">
        <v>335</v>
      </c>
      <c r="B159" t="s">
        <v>336</v>
      </c>
      <c r="C159">
        <v>279</v>
      </c>
    </row>
    <row r="160" spans="1:3" x14ac:dyDescent="0.25">
      <c r="A160" t="s">
        <v>337</v>
      </c>
      <c r="B160" t="s">
        <v>338</v>
      </c>
      <c r="C160">
        <v>69</v>
      </c>
    </row>
    <row r="161" spans="1:3" x14ac:dyDescent="0.25">
      <c r="A161" t="s">
        <v>339</v>
      </c>
      <c r="B161" t="s">
        <v>340</v>
      </c>
      <c r="C161">
        <v>264</v>
      </c>
    </row>
    <row r="162" spans="1:3" x14ac:dyDescent="0.25">
      <c r="A162" t="s">
        <v>341</v>
      </c>
      <c r="B162" t="s">
        <v>342</v>
      </c>
      <c r="C162">
        <v>83</v>
      </c>
    </row>
    <row r="163" spans="1:3" x14ac:dyDescent="0.25">
      <c r="A163" t="s">
        <v>343</v>
      </c>
      <c r="B163" t="s">
        <v>344</v>
      </c>
      <c r="C163">
        <v>231</v>
      </c>
    </row>
    <row r="164" spans="1:3" x14ac:dyDescent="0.25">
      <c r="A164" t="s">
        <v>345</v>
      </c>
      <c r="B164" t="s">
        <v>346</v>
      </c>
      <c r="C164">
        <v>155</v>
      </c>
    </row>
    <row r="165" spans="1:3" x14ac:dyDescent="0.25">
      <c r="A165" t="s">
        <v>347</v>
      </c>
      <c r="B165" t="s">
        <v>348</v>
      </c>
      <c r="C165">
        <v>175</v>
      </c>
    </row>
    <row r="166" spans="1:3" x14ac:dyDescent="0.25">
      <c r="A166" t="s">
        <v>349</v>
      </c>
      <c r="B166" t="s">
        <v>350</v>
      </c>
      <c r="C166">
        <v>146</v>
      </c>
    </row>
    <row r="167" spans="1:3" x14ac:dyDescent="0.25">
      <c r="A167" t="s">
        <v>351</v>
      </c>
      <c r="B167" t="s">
        <v>352</v>
      </c>
      <c r="C167">
        <v>420</v>
      </c>
    </row>
    <row r="168" spans="1:3" x14ac:dyDescent="0.25">
      <c r="A168" t="s">
        <v>353</v>
      </c>
      <c r="B168" t="s">
        <v>354</v>
      </c>
      <c r="C168">
        <v>171</v>
      </c>
    </row>
    <row r="169" spans="1:3" x14ac:dyDescent="0.25">
      <c r="A169" t="s">
        <v>355</v>
      </c>
      <c r="B169" t="s">
        <v>356</v>
      </c>
      <c r="C169">
        <v>557</v>
      </c>
    </row>
    <row r="170" spans="1:3" x14ac:dyDescent="0.25">
      <c r="A170" t="s">
        <v>357</v>
      </c>
      <c r="B170" t="s">
        <v>358</v>
      </c>
      <c r="C170">
        <v>298</v>
      </c>
    </row>
    <row r="171" spans="1:3" x14ac:dyDescent="0.25">
      <c r="A171" t="s">
        <v>359</v>
      </c>
      <c r="B171" t="s">
        <v>360</v>
      </c>
      <c r="C171">
        <v>172</v>
      </c>
    </row>
    <row r="172" spans="1:3" x14ac:dyDescent="0.25">
      <c r="A172" t="s">
        <v>361</v>
      </c>
      <c r="B172" t="s">
        <v>362</v>
      </c>
      <c r="C172">
        <v>329</v>
      </c>
    </row>
    <row r="173" spans="1:3" x14ac:dyDescent="0.25">
      <c r="A173" t="s">
        <v>363</v>
      </c>
      <c r="B173" t="s">
        <v>364</v>
      </c>
      <c r="C173">
        <v>78</v>
      </c>
    </row>
    <row r="174" spans="1:3" x14ac:dyDescent="0.25">
      <c r="A174" t="s">
        <v>365</v>
      </c>
      <c r="B174" t="s">
        <v>366</v>
      </c>
      <c r="C174">
        <v>198</v>
      </c>
    </row>
    <row r="175" spans="1:3" x14ac:dyDescent="0.25">
      <c r="A175" t="s">
        <v>367</v>
      </c>
      <c r="B175" t="s">
        <v>368</v>
      </c>
      <c r="C175">
        <v>87</v>
      </c>
    </row>
    <row r="176" spans="1:3" x14ac:dyDescent="0.25">
      <c r="A176" t="s">
        <v>369</v>
      </c>
      <c r="B176" t="s">
        <v>370</v>
      </c>
      <c r="C176">
        <v>191</v>
      </c>
    </row>
    <row r="177" spans="1:3" x14ac:dyDescent="0.25">
      <c r="A177" t="s">
        <v>371</v>
      </c>
      <c r="B177" t="s">
        <v>372</v>
      </c>
      <c r="C177">
        <v>150</v>
      </c>
    </row>
    <row r="178" spans="1:3" x14ac:dyDescent="0.25">
      <c r="A178" t="s">
        <v>373</v>
      </c>
      <c r="B178" t="s">
        <v>374</v>
      </c>
      <c r="C178">
        <v>60</v>
      </c>
    </row>
    <row r="179" spans="1:3" x14ac:dyDescent="0.25">
      <c r="A179" t="s">
        <v>375</v>
      </c>
      <c r="B179" t="s">
        <v>376</v>
      </c>
      <c r="C179">
        <v>857</v>
      </c>
    </row>
    <row r="180" spans="1:3" x14ac:dyDescent="0.25">
      <c r="A180" t="s">
        <v>377</v>
      </c>
      <c r="B180" t="s">
        <v>203</v>
      </c>
      <c r="C180">
        <v>122</v>
      </c>
    </row>
    <row r="181" spans="1:3" x14ac:dyDescent="0.25">
      <c r="A181" t="s">
        <v>378</v>
      </c>
      <c r="B181" t="s">
        <v>379</v>
      </c>
      <c r="C181">
        <v>61</v>
      </c>
    </row>
    <row r="182" spans="1:3" x14ac:dyDescent="0.25">
      <c r="A182" t="s">
        <v>380</v>
      </c>
      <c r="B182" t="s">
        <v>381</v>
      </c>
      <c r="C182">
        <v>56</v>
      </c>
    </row>
    <row r="183" spans="1:3" x14ac:dyDescent="0.25">
      <c r="A183" t="s">
        <v>382</v>
      </c>
      <c r="B183" t="s">
        <v>383</v>
      </c>
      <c r="C183">
        <v>71</v>
      </c>
    </row>
    <row r="184" spans="1:3" x14ac:dyDescent="0.25">
      <c r="A184" t="s">
        <v>384</v>
      </c>
      <c r="B184" t="s">
        <v>385</v>
      </c>
      <c r="C184">
        <v>136</v>
      </c>
    </row>
    <row r="185" spans="1:3" x14ac:dyDescent="0.25">
      <c r="A185" t="s">
        <v>386</v>
      </c>
      <c r="B185" t="s">
        <v>387</v>
      </c>
      <c r="C185">
        <v>83</v>
      </c>
    </row>
    <row r="186" spans="1:3" x14ac:dyDescent="0.25">
      <c r="A186" t="s">
        <v>388</v>
      </c>
      <c r="B186" t="s">
        <v>389</v>
      </c>
      <c r="C186">
        <v>109</v>
      </c>
    </row>
    <row r="187" spans="1:3" x14ac:dyDescent="0.25">
      <c r="A187" t="s">
        <v>390</v>
      </c>
      <c r="B187" t="s">
        <v>391</v>
      </c>
      <c r="C187">
        <v>187</v>
      </c>
    </row>
    <row r="188" spans="1:3" x14ac:dyDescent="0.25">
      <c r="A188" t="s">
        <v>392</v>
      </c>
      <c r="B188" t="s">
        <v>393</v>
      </c>
      <c r="C188">
        <v>113</v>
      </c>
    </row>
    <row r="189" spans="1:3" x14ac:dyDescent="0.25">
      <c r="A189" t="s">
        <v>394</v>
      </c>
      <c r="B189" t="s">
        <v>395</v>
      </c>
      <c r="C189">
        <v>86</v>
      </c>
    </row>
    <row r="190" spans="1:3" x14ac:dyDescent="0.25">
      <c r="A190" t="s">
        <v>396</v>
      </c>
      <c r="B190" t="s">
        <v>397</v>
      </c>
      <c r="C190">
        <v>49</v>
      </c>
    </row>
    <row r="191" spans="1:3" x14ac:dyDescent="0.25">
      <c r="A191" t="s">
        <v>398</v>
      </c>
      <c r="B191" t="s">
        <v>399</v>
      </c>
      <c r="C191">
        <v>32</v>
      </c>
    </row>
    <row r="192" spans="1:3" x14ac:dyDescent="0.25">
      <c r="A192" t="s">
        <v>400</v>
      </c>
      <c r="B192" t="s">
        <v>401</v>
      </c>
      <c r="C192">
        <v>52</v>
      </c>
    </row>
    <row r="193" spans="1:3" x14ac:dyDescent="0.25">
      <c r="A193" t="s">
        <v>402</v>
      </c>
      <c r="B193" t="s">
        <v>403</v>
      </c>
      <c r="C193">
        <v>219</v>
      </c>
    </row>
    <row r="194" spans="1:3" x14ac:dyDescent="0.25">
      <c r="A194" t="s">
        <v>404</v>
      </c>
      <c r="B194" t="s">
        <v>405</v>
      </c>
      <c r="C194">
        <v>890</v>
      </c>
    </row>
    <row r="195" spans="1:3" x14ac:dyDescent="0.25">
      <c r="A195" t="s">
        <v>406</v>
      </c>
      <c r="B195" t="s">
        <v>407</v>
      </c>
      <c r="C195">
        <v>229</v>
      </c>
    </row>
    <row r="196" spans="1:3" x14ac:dyDescent="0.25">
      <c r="A196" t="s">
        <v>408</v>
      </c>
      <c r="B196" t="s">
        <v>409</v>
      </c>
      <c r="C196">
        <v>267</v>
      </c>
    </row>
    <row r="197" spans="1:3" x14ac:dyDescent="0.25">
      <c r="A197" t="s">
        <v>410</v>
      </c>
      <c r="B197" t="s">
        <v>411</v>
      </c>
      <c r="C197">
        <v>380</v>
      </c>
    </row>
    <row r="198" spans="1:3" x14ac:dyDescent="0.25">
      <c r="A198" t="s">
        <v>412</v>
      </c>
      <c r="B198" t="s">
        <v>413</v>
      </c>
      <c r="C198">
        <v>307</v>
      </c>
    </row>
    <row r="199" spans="1:3" x14ac:dyDescent="0.25">
      <c r="A199" t="s">
        <v>414</v>
      </c>
      <c r="B199" t="s">
        <v>415</v>
      </c>
      <c r="C199">
        <v>576</v>
      </c>
    </row>
    <row r="200" spans="1:3" x14ac:dyDescent="0.25">
      <c r="A200" t="s">
        <v>416</v>
      </c>
      <c r="B200" t="s">
        <v>417</v>
      </c>
      <c r="C200">
        <v>305</v>
      </c>
    </row>
    <row r="201" spans="1:3" x14ac:dyDescent="0.25">
      <c r="A201" t="s">
        <v>418</v>
      </c>
      <c r="B201" t="s">
        <v>419</v>
      </c>
      <c r="C201">
        <v>233</v>
      </c>
    </row>
    <row r="202" spans="1:3" x14ac:dyDescent="0.25">
      <c r="A202" t="s">
        <v>420</v>
      </c>
      <c r="B202" t="s">
        <v>421</v>
      </c>
      <c r="C202">
        <v>240</v>
      </c>
    </row>
    <row r="203" spans="1:3" x14ac:dyDescent="0.25">
      <c r="A203" t="s">
        <v>422</v>
      </c>
      <c r="B203" t="s">
        <v>423</v>
      </c>
      <c r="C203">
        <v>74</v>
      </c>
    </row>
    <row r="204" spans="1:3" x14ac:dyDescent="0.25">
      <c r="A204" t="s">
        <v>424</v>
      </c>
      <c r="B204" t="s">
        <v>425</v>
      </c>
      <c r="C204">
        <v>174</v>
      </c>
    </row>
    <row r="205" spans="1:3" x14ac:dyDescent="0.25">
      <c r="A205" t="s">
        <v>426</v>
      </c>
      <c r="B205" t="s">
        <v>427</v>
      </c>
      <c r="C205">
        <v>280</v>
      </c>
    </row>
    <row r="206" spans="1:3" x14ac:dyDescent="0.25">
      <c r="A206" t="s">
        <v>428</v>
      </c>
      <c r="B206" t="s">
        <v>429</v>
      </c>
      <c r="C206">
        <v>282</v>
      </c>
    </row>
    <row r="207" spans="1:3" x14ac:dyDescent="0.25">
      <c r="A207" t="s">
        <v>430</v>
      </c>
      <c r="B207" t="s">
        <v>431</v>
      </c>
      <c r="C207">
        <v>168</v>
      </c>
    </row>
    <row r="208" spans="1:3" x14ac:dyDescent="0.25">
      <c r="A208" t="s">
        <v>432</v>
      </c>
      <c r="B208" t="s">
        <v>433</v>
      </c>
      <c r="C208">
        <v>124</v>
      </c>
    </row>
    <row r="209" spans="1:3" x14ac:dyDescent="0.25">
      <c r="A209" t="s">
        <v>434</v>
      </c>
      <c r="B209" t="s">
        <v>435</v>
      </c>
      <c r="C209">
        <v>116</v>
      </c>
    </row>
    <row r="210" spans="1:3" x14ac:dyDescent="0.25">
      <c r="A210" t="s">
        <v>436</v>
      </c>
      <c r="B210" t="s">
        <v>437</v>
      </c>
      <c r="C210">
        <v>116</v>
      </c>
    </row>
    <row r="211" spans="1:3" x14ac:dyDescent="0.25">
      <c r="A211" t="s">
        <v>438</v>
      </c>
      <c r="B211" t="s">
        <v>439</v>
      </c>
      <c r="C211">
        <v>160</v>
      </c>
    </row>
    <row r="212" spans="1:3" x14ac:dyDescent="0.25">
      <c r="A212" t="s">
        <v>440</v>
      </c>
      <c r="B212" t="s">
        <v>441</v>
      </c>
      <c r="C212">
        <v>79</v>
      </c>
    </row>
    <row r="213" spans="1:3" x14ac:dyDescent="0.25">
      <c r="A213" t="s">
        <v>442</v>
      </c>
      <c r="B213" t="s">
        <v>443</v>
      </c>
      <c r="C213">
        <v>389</v>
      </c>
    </row>
    <row r="214" spans="1:3" x14ac:dyDescent="0.25">
      <c r="A214" t="s">
        <v>444</v>
      </c>
      <c r="B214" t="s">
        <v>328</v>
      </c>
      <c r="C214">
        <v>76</v>
      </c>
    </row>
    <row r="215" spans="1:3" x14ac:dyDescent="0.25">
      <c r="A215" t="s">
        <v>445</v>
      </c>
      <c r="B215" t="s">
        <v>446</v>
      </c>
      <c r="C215">
        <v>253</v>
      </c>
    </row>
    <row r="216" spans="1:3" x14ac:dyDescent="0.25">
      <c r="A216" t="s">
        <v>447</v>
      </c>
      <c r="B216" t="s">
        <v>448</v>
      </c>
      <c r="C216">
        <v>90</v>
      </c>
    </row>
    <row r="217" spans="1:3" x14ac:dyDescent="0.25">
      <c r="A217" t="s">
        <v>449</v>
      </c>
      <c r="B217" t="s">
        <v>450</v>
      </c>
      <c r="C217">
        <v>124</v>
      </c>
    </row>
    <row r="218" spans="1:3" x14ac:dyDescent="0.25">
      <c r="A218" t="s">
        <v>451</v>
      </c>
      <c r="B218" t="s">
        <v>452</v>
      </c>
      <c r="C218">
        <v>181</v>
      </c>
    </row>
    <row r="219" spans="1:3" x14ac:dyDescent="0.25">
      <c r="A219" t="s">
        <v>453</v>
      </c>
      <c r="B219" t="s">
        <v>454</v>
      </c>
      <c r="C219">
        <v>202</v>
      </c>
    </row>
    <row r="220" spans="1:3" x14ac:dyDescent="0.25">
      <c r="A220" t="s">
        <v>455</v>
      </c>
      <c r="B220" t="s">
        <v>456</v>
      </c>
      <c r="C220">
        <v>67</v>
      </c>
    </row>
    <row r="221" spans="1:3" x14ac:dyDescent="0.25">
      <c r="A221" t="s">
        <v>457</v>
      </c>
      <c r="B221" t="s">
        <v>458</v>
      </c>
      <c r="C221">
        <v>464</v>
      </c>
    </row>
    <row r="222" spans="1:3" x14ac:dyDescent="0.25">
      <c r="A222" t="s">
        <v>459</v>
      </c>
      <c r="B222" t="s">
        <v>460</v>
      </c>
      <c r="C222">
        <v>101</v>
      </c>
    </row>
    <row r="223" spans="1:3" x14ac:dyDescent="0.25">
      <c r="A223" t="s">
        <v>461</v>
      </c>
      <c r="B223" t="s">
        <v>462</v>
      </c>
      <c r="C223">
        <v>199</v>
      </c>
    </row>
    <row r="224" spans="1:3" x14ac:dyDescent="0.25">
      <c r="A224" t="s">
        <v>463</v>
      </c>
      <c r="B224" t="s">
        <v>464</v>
      </c>
      <c r="C224">
        <v>55</v>
      </c>
    </row>
    <row r="225" spans="1:3" x14ac:dyDescent="0.25">
      <c r="A225" t="s">
        <v>465</v>
      </c>
      <c r="B225" t="s">
        <v>466</v>
      </c>
      <c r="C225">
        <v>153</v>
      </c>
    </row>
    <row r="226" spans="1:3" x14ac:dyDescent="0.25">
      <c r="A226" t="s">
        <v>467</v>
      </c>
      <c r="B226" t="s">
        <v>89</v>
      </c>
      <c r="C226">
        <v>292</v>
      </c>
    </row>
    <row r="227" spans="1:3" x14ac:dyDescent="0.25">
      <c r="A227" t="s">
        <v>468</v>
      </c>
      <c r="B227" t="s">
        <v>469</v>
      </c>
      <c r="C227">
        <v>72</v>
      </c>
    </row>
    <row r="228" spans="1:3" x14ac:dyDescent="0.25">
      <c r="A228" t="s">
        <v>470</v>
      </c>
      <c r="B228" t="s">
        <v>471</v>
      </c>
      <c r="C228">
        <v>105</v>
      </c>
    </row>
    <row r="229" spans="1:3" x14ac:dyDescent="0.25">
      <c r="A229" t="s">
        <v>472</v>
      </c>
      <c r="B229" t="s">
        <v>473</v>
      </c>
      <c r="C229">
        <v>371</v>
      </c>
    </row>
    <row r="230" spans="1:3" x14ac:dyDescent="0.25">
      <c r="A230" t="s">
        <v>474</v>
      </c>
      <c r="B230" t="s">
        <v>475</v>
      </c>
      <c r="C230">
        <v>382</v>
      </c>
    </row>
    <row r="231" spans="1:3" x14ac:dyDescent="0.25">
      <c r="A231" t="s">
        <v>476</v>
      </c>
      <c r="B231" t="s">
        <v>477</v>
      </c>
      <c r="C231">
        <v>117</v>
      </c>
    </row>
    <row r="232" spans="1:3" x14ac:dyDescent="0.25">
      <c r="A232" t="s">
        <v>478</v>
      </c>
      <c r="B232" t="s">
        <v>479</v>
      </c>
      <c r="C232">
        <v>256</v>
      </c>
    </row>
    <row r="233" spans="1:3" x14ac:dyDescent="0.25">
      <c r="A233" t="s">
        <v>480</v>
      </c>
      <c r="B233" t="s">
        <v>481</v>
      </c>
      <c r="C233">
        <v>113</v>
      </c>
    </row>
    <row r="234" spans="1:3" x14ac:dyDescent="0.25">
      <c r="A234" t="s">
        <v>482</v>
      </c>
      <c r="B234" t="s">
        <v>483</v>
      </c>
      <c r="C234">
        <v>174</v>
      </c>
    </row>
    <row r="235" spans="1:3" x14ac:dyDescent="0.25">
      <c r="A235" t="s">
        <v>484</v>
      </c>
      <c r="B235" t="s">
        <v>485</v>
      </c>
      <c r="C235">
        <v>187</v>
      </c>
    </row>
    <row r="236" spans="1:3" x14ac:dyDescent="0.25">
      <c r="A236" t="s">
        <v>486</v>
      </c>
      <c r="B236" t="s">
        <v>487</v>
      </c>
      <c r="C236">
        <v>359</v>
      </c>
    </row>
    <row r="237" spans="1:3" x14ac:dyDescent="0.25">
      <c r="A237" t="s">
        <v>488</v>
      </c>
      <c r="B237" t="s">
        <v>489</v>
      </c>
      <c r="C237">
        <v>99</v>
      </c>
    </row>
    <row r="238" spans="1:3" x14ac:dyDescent="0.25">
      <c r="A238" t="s">
        <v>490</v>
      </c>
      <c r="B238" t="s">
        <v>127</v>
      </c>
      <c r="C238">
        <v>127</v>
      </c>
    </row>
    <row r="239" spans="1:3" x14ac:dyDescent="0.25">
      <c r="A239" t="s">
        <v>491</v>
      </c>
      <c r="B239" t="s">
        <v>492</v>
      </c>
      <c r="C239">
        <v>150</v>
      </c>
    </row>
    <row r="240" spans="1:3" x14ac:dyDescent="0.25">
      <c r="A240" t="s">
        <v>493</v>
      </c>
      <c r="B240" t="s">
        <v>494</v>
      </c>
      <c r="C240">
        <v>279</v>
      </c>
    </row>
    <row r="241" spans="1:3" x14ac:dyDescent="0.25">
      <c r="A241" t="s">
        <v>495</v>
      </c>
      <c r="B241" t="s">
        <v>496</v>
      </c>
      <c r="C241">
        <v>130</v>
      </c>
    </row>
    <row r="242" spans="1:3" x14ac:dyDescent="0.25">
      <c r="A242" t="s">
        <v>497</v>
      </c>
      <c r="B242" t="s">
        <v>498</v>
      </c>
      <c r="C242">
        <v>118</v>
      </c>
    </row>
    <row r="243" spans="1:3" x14ac:dyDescent="0.25">
      <c r="A243" t="s">
        <v>499</v>
      </c>
      <c r="B243" t="s">
        <v>500</v>
      </c>
      <c r="C243">
        <v>147</v>
      </c>
    </row>
    <row r="244" spans="1:3" x14ac:dyDescent="0.25">
      <c r="A244" t="s">
        <v>501</v>
      </c>
      <c r="B244" t="s">
        <v>502</v>
      </c>
      <c r="C244">
        <v>110</v>
      </c>
    </row>
    <row r="245" spans="1:3" x14ac:dyDescent="0.25">
      <c r="A245" t="s">
        <v>503</v>
      </c>
      <c r="B245" t="s">
        <v>504</v>
      </c>
      <c r="C245">
        <v>183</v>
      </c>
    </row>
    <row r="246" spans="1:3" x14ac:dyDescent="0.25">
      <c r="A246" t="s">
        <v>505</v>
      </c>
      <c r="B246" t="s">
        <v>506</v>
      </c>
      <c r="C246">
        <v>127</v>
      </c>
    </row>
    <row r="247" spans="1:3" x14ac:dyDescent="0.25">
      <c r="A247" t="s">
        <v>507</v>
      </c>
      <c r="B247" t="s">
        <v>508</v>
      </c>
      <c r="C247">
        <v>195</v>
      </c>
    </row>
    <row r="248" spans="1:3" x14ac:dyDescent="0.25">
      <c r="A248" t="s">
        <v>509</v>
      </c>
      <c r="B248" t="s">
        <v>510</v>
      </c>
      <c r="C248">
        <v>574</v>
      </c>
    </row>
    <row r="249" spans="1:3" x14ac:dyDescent="0.25">
      <c r="A249" t="s">
        <v>511</v>
      </c>
      <c r="B249" t="s">
        <v>512</v>
      </c>
      <c r="C249">
        <v>247</v>
      </c>
    </row>
    <row r="250" spans="1:3" x14ac:dyDescent="0.25">
      <c r="A250" t="s">
        <v>513</v>
      </c>
      <c r="B250" t="s">
        <v>514</v>
      </c>
      <c r="C250">
        <v>153</v>
      </c>
    </row>
    <row r="251" spans="1:3" x14ac:dyDescent="0.25">
      <c r="A251" t="s">
        <v>515</v>
      </c>
      <c r="B251" t="s">
        <v>516</v>
      </c>
      <c r="C251">
        <v>122</v>
      </c>
    </row>
    <row r="252" spans="1:3" x14ac:dyDescent="0.25">
      <c r="A252" t="s">
        <v>517</v>
      </c>
      <c r="B252" t="s">
        <v>518</v>
      </c>
      <c r="C252">
        <v>788</v>
      </c>
    </row>
    <row r="253" spans="1:3" x14ac:dyDescent="0.25">
      <c r="A253" t="s">
        <v>519</v>
      </c>
      <c r="B253" t="s">
        <v>520</v>
      </c>
      <c r="C253">
        <v>122</v>
      </c>
    </row>
    <row r="254" spans="1:3" x14ac:dyDescent="0.25">
      <c r="A254" t="s">
        <v>521</v>
      </c>
      <c r="B254" t="s">
        <v>522</v>
      </c>
      <c r="C254">
        <v>80</v>
      </c>
    </row>
    <row r="255" spans="1:3" x14ac:dyDescent="0.25">
      <c r="A255" t="s">
        <v>523</v>
      </c>
      <c r="B255" t="s">
        <v>524</v>
      </c>
      <c r="C255">
        <v>138</v>
      </c>
    </row>
    <row r="256" spans="1:3" x14ac:dyDescent="0.25">
      <c r="A256" t="s">
        <v>525</v>
      </c>
      <c r="B256" t="s">
        <v>526</v>
      </c>
      <c r="C256">
        <v>1088</v>
      </c>
    </row>
    <row r="257" spans="1:3" x14ac:dyDescent="0.25">
      <c r="A257" t="s">
        <v>527</v>
      </c>
      <c r="B257" t="s">
        <v>528</v>
      </c>
      <c r="C257">
        <v>124</v>
      </c>
    </row>
    <row r="258" spans="1:3" x14ac:dyDescent="0.25">
      <c r="A258" t="s">
        <v>529</v>
      </c>
      <c r="B258" t="s">
        <v>530</v>
      </c>
      <c r="C258">
        <v>320</v>
      </c>
    </row>
    <row r="259" spans="1:3" x14ac:dyDescent="0.25">
      <c r="A259" t="s">
        <v>531</v>
      </c>
      <c r="B259" t="s">
        <v>532</v>
      </c>
      <c r="C259">
        <v>206</v>
      </c>
    </row>
    <row r="260" spans="1:3" x14ac:dyDescent="0.25">
      <c r="A260" t="s">
        <v>533</v>
      </c>
      <c r="B260" t="s">
        <v>534</v>
      </c>
      <c r="C260">
        <v>177</v>
      </c>
    </row>
    <row r="261" spans="1:3" x14ac:dyDescent="0.25">
      <c r="A261" t="s">
        <v>535</v>
      </c>
      <c r="B261" t="s">
        <v>536</v>
      </c>
      <c r="C261">
        <v>300</v>
      </c>
    </row>
    <row r="262" spans="1:3" x14ac:dyDescent="0.25">
      <c r="A262" t="s">
        <v>537</v>
      </c>
      <c r="B262" t="s">
        <v>538</v>
      </c>
      <c r="C262">
        <v>128</v>
      </c>
    </row>
    <row r="263" spans="1:3" x14ac:dyDescent="0.25">
      <c r="A263" t="s">
        <v>539</v>
      </c>
      <c r="B263" t="s">
        <v>540</v>
      </c>
      <c r="C263">
        <v>151</v>
      </c>
    </row>
    <row r="264" spans="1:3" x14ac:dyDescent="0.25">
      <c r="A264" t="s">
        <v>541</v>
      </c>
      <c r="B264" t="s">
        <v>542</v>
      </c>
      <c r="C264">
        <v>168</v>
      </c>
    </row>
    <row r="265" spans="1:3" x14ac:dyDescent="0.25">
      <c r="A265" t="s">
        <v>543</v>
      </c>
      <c r="B265" t="s">
        <v>544</v>
      </c>
      <c r="C265">
        <v>114</v>
      </c>
    </row>
    <row r="266" spans="1:3" x14ac:dyDescent="0.25">
      <c r="A266" t="s">
        <v>545</v>
      </c>
      <c r="B266" t="s">
        <v>546</v>
      </c>
      <c r="C266">
        <v>128</v>
      </c>
    </row>
    <row r="267" spans="1:3" x14ac:dyDescent="0.25">
      <c r="A267" t="s">
        <v>547</v>
      </c>
      <c r="B267" t="s">
        <v>548</v>
      </c>
      <c r="C267">
        <v>81</v>
      </c>
    </row>
    <row r="268" spans="1:3" x14ac:dyDescent="0.25">
      <c r="A268" t="s">
        <v>549</v>
      </c>
      <c r="B268" t="s">
        <v>550</v>
      </c>
      <c r="C268">
        <v>228</v>
      </c>
    </row>
    <row r="269" spans="1:3" x14ac:dyDescent="0.25">
      <c r="A269" t="s">
        <v>551</v>
      </c>
      <c r="B269" t="s">
        <v>552</v>
      </c>
      <c r="C269">
        <v>59</v>
      </c>
    </row>
    <row r="270" spans="1:3" x14ac:dyDescent="0.25">
      <c r="A270" t="s">
        <v>553</v>
      </c>
      <c r="B270" t="s">
        <v>554</v>
      </c>
      <c r="C270">
        <v>1181</v>
      </c>
    </row>
    <row r="271" spans="1:3" x14ac:dyDescent="0.25">
      <c r="A271" t="s">
        <v>555</v>
      </c>
      <c r="B271" t="s">
        <v>556</v>
      </c>
      <c r="C271">
        <v>246</v>
      </c>
    </row>
    <row r="272" spans="1:3" x14ac:dyDescent="0.25">
      <c r="A272" t="s">
        <v>557</v>
      </c>
      <c r="B272" t="s">
        <v>558</v>
      </c>
      <c r="C272">
        <v>345</v>
      </c>
    </row>
    <row r="273" spans="1:3" x14ac:dyDescent="0.25">
      <c r="A273" t="s">
        <v>559</v>
      </c>
      <c r="B273" t="s">
        <v>560</v>
      </c>
      <c r="C273">
        <v>162</v>
      </c>
    </row>
    <row r="274" spans="1:3" x14ac:dyDescent="0.25">
      <c r="A274" t="s">
        <v>561</v>
      </c>
      <c r="B274" t="s">
        <v>562</v>
      </c>
      <c r="C274">
        <v>179</v>
      </c>
    </row>
    <row r="275" spans="1:3" x14ac:dyDescent="0.25">
      <c r="A275" t="s">
        <v>563</v>
      </c>
      <c r="B275" t="s">
        <v>564</v>
      </c>
      <c r="C275">
        <v>191</v>
      </c>
    </row>
    <row r="276" spans="1:3" x14ac:dyDescent="0.25">
      <c r="A276" t="s">
        <v>565</v>
      </c>
      <c r="B276" t="s">
        <v>566</v>
      </c>
      <c r="C276">
        <v>443</v>
      </c>
    </row>
    <row r="277" spans="1:3" x14ac:dyDescent="0.25">
      <c r="A277" t="s">
        <v>567</v>
      </c>
      <c r="B277" t="s">
        <v>568</v>
      </c>
      <c r="C277">
        <v>130</v>
      </c>
    </row>
    <row r="278" spans="1:3" x14ac:dyDescent="0.25">
      <c r="A278" t="s">
        <v>569</v>
      </c>
      <c r="B278" t="s">
        <v>570</v>
      </c>
      <c r="C278">
        <v>223</v>
      </c>
    </row>
    <row r="279" spans="1:3" x14ac:dyDescent="0.25">
      <c r="A279" t="s">
        <v>571</v>
      </c>
      <c r="B279" t="s">
        <v>572</v>
      </c>
      <c r="C279">
        <v>48</v>
      </c>
    </row>
    <row r="280" spans="1:3" x14ac:dyDescent="0.25">
      <c r="A280" t="s">
        <v>573</v>
      </c>
      <c r="B280" t="s">
        <v>574</v>
      </c>
      <c r="C280">
        <v>107</v>
      </c>
    </row>
    <row r="281" spans="1:3" x14ac:dyDescent="0.25">
      <c r="A281" t="s">
        <v>575</v>
      </c>
      <c r="B281" t="s">
        <v>576</v>
      </c>
      <c r="C281">
        <v>122</v>
      </c>
    </row>
    <row r="282" spans="1:3" x14ac:dyDescent="0.25">
      <c r="A282" t="s">
        <v>577</v>
      </c>
      <c r="B282" t="s">
        <v>578</v>
      </c>
      <c r="C282">
        <v>253</v>
      </c>
    </row>
    <row r="283" spans="1:3" x14ac:dyDescent="0.25">
      <c r="A283" t="s">
        <v>579</v>
      </c>
      <c r="B283" t="s">
        <v>580</v>
      </c>
      <c r="C283">
        <v>37</v>
      </c>
    </row>
    <row r="284" spans="1:3" x14ac:dyDescent="0.25">
      <c r="A284" t="s">
        <v>581</v>
      </c>
      <c r="B284" t="s">
        <v>582</v>
      </c>
      <c r="C284">
        <v>313</v>
      </c>
    </row>
    <row r="285" spans="1:3" x14ac:dyDescent="0.25">
      <c r="A285" t="s">
        <v>583</v>
      </c>
      <c r="B285" t="s">
        <v>584</v>
      </c>
      <c r="C285">
        <v>143</v>
      </c>
    </row>
    <row r="286" spans="1:3" x14ac:dyDescent="0.25">
      <c r="A286" t="s">
        <v>585</v>
      </c>
      <c r="B286" t="s">
        <v>586</v>
      </c>
      <c r="C286">
        <v>327</v>
      </c>
    </row>
    <row r="287" spans="1:3" x14ac:dyDescent="0.25">
      <c r="A287" t="s">
        <v>587</v>
      </c>
      <c r="B287" t="s">
        <v>588</v>
      </c>
      <c r="C287">
        <v>305</v>
      </c>
    </row>
    <row r="288" spans="1:3" x14ac:dyDescent="0.25">
      <c r="A288" t="s">
        <v>589</v>
      </c>
      <c r="B288" t="s">
        <v>590</v>
      </c>
      <c r="C288">
        <v>117</v>
      </c>
    </row>
    <row r="289" spans="1:3" x14ac:dyDescent="0.25">
      <c r="A289" t="s">
        <v>591</v>
      </c>
      <c r="B289" t="s">
        <v>592</v>
      </c>
      <c r="C289">
        <v>55</v>
      </c>
    </row>
    <row r="290" spans="1:3" x14ac:dyDescent="0.25">
      <c r="A290" t="s">
        <v>593</v>
      </c>
      <c r="B290" t="s">
        <v>594</v>
      </c>
      <c r="C290">
        <v>515</v>
      </c>
    </row>
    <row r="291" spans="1:3" x14ac:dyDescent="0.25">
      <c r="A291" t="s">
        <v>595</v>
      </c>
      <c r="B291" t="s">
        <v>596</v>
      </c>
      <c r="C291">
        <v>179</v>
      </c>
    </row>
    <row r="292" spans="1:3" x14ac:dyDescent="0.25">
      <c r="A292" t="s">
        <v>597</v>
      </c>
      <c r="B292" t="s">
        <v>598</v>
      </c>
      <c r="C292">
        <v>305</v>
      </c>
    </row>
    <row r="293" spans="1:3" x14ac:dyDescent="0.25">
      <c r="A293" t="s">
        <v>599</v>
      </c>
      <c r="B293" t="s">
        <v>600</v>
      </c>
      <c r="C293">
        <v>212</v>
      </c>
    </row>
    <row r="294" spans="1:3" x14ac:dyDescent="0.25">
      <c r="A294" t="s">
        <v>601</v>
      </c>
      <c r="B294" t="s">
        <v>602</v>
      </c>
      <c r="C294">
        <v>438</v>
      </c>
    </row>
    <row r="295" spans="1:3" x14ac:dyDescent="0.25">
      <c r="A295" t="s">
        <v>603</v>
      </c>
      <c r="B295" t="s">
        <v>306</v>
      </c>
      <c r="C295">
        <v>422</v>
      </c>
    </row>
    <row r="296" spans="1:3" x14ac:dyDescent="0.25">
      <c r="A296" t="s">
        <v>604</v>
      </c>
      <c r="B296" t="s">
        <v>605</v>
      </c>
      <c r="C296">
        <v>673</v>
      </c>
    </row>
    <row r="297" spans="1:3" x14ac:dyDescent="0.25">
      <c r="A297" t="s">
        <v>606</v>
      </c>
      <c r="B297" t="s">
        <v>607</v>
      </c>
      <c r="C297">
        <v>202</v>
      </c>
    </row>
    <row r="298" spans="1:3" x14ac:dyDescent="0.25">
      <c r="A298" t="s">
        <v>608</v>
      </c>
      <c r="B298" t="s">
        <v>609</v>
      </c>
      <c r="C298">
        <v>105</v>
      </c>
    </row>
    <row r="299" spans="1:3" x14ac:dyDescent="0.25">
      <c r="A299" t="s">
        <v>610</v>
      </c>
      <c r="B299" t="s">
        <v>611</v>
      </c>
      <c r="C299">
        <v>86</v>
      </c>
    </row>
    <row r="300" spans="1:3" x14ac:dyDescent="0.25">
      <c r="A300" t="s">
        <v>612</v>
      </c>
      <c r="B300" t="s">
        <v>613</v>
      </c>
      <c r="C300">
        <v>165</v>
      </c>
    </row>
    <row r="301" spans="1:3" x14ac:dyDescent="0.25">
      <c r="A301" t="s">
        <v>614</v>
      </c>
      <c r="B301" t="s">
        <v>615</v>
      </c>
      <c r="C301">
        <v>193</v>
      </c>
    </row>
    <row r="302" spans="1:3" x14ac:dyDescent="0.25">
      <c r="A302" t="s">
        <v>616</v>
      </c>
      <c r="B302" t="s">
        <v>617</v>
      </c>
      <c r="C302">
        <v>253</v>
      </c>
    </row>
    <row r="303" spans="1:3" x14ac:dyDescent="0.25">
      <c r="A303" t="s">
        <v>618</v>
      </c>
      <c r="B303" t="s">
        <v>522</v>
      </c>
      <c r="C303">
        <v>302</v>
      </c>
    </row>
    <row r="304" spans="1:3" x14ac:dyDescent="0.25">
      <c r="A304" t="s">
        <v>619</v>
      </c>
      <c r="B304" t="s">
        <v>620</v>
      </c>
      <c r="C304">
        <v>163</v>
      </c>
    </row>
    <row r="305" spans="1:3" x14ac:dyDescent="0.25">
      <c r="A305" t="s">
        <v>621</v>
      </c>
      <c r="B305" t="s">
        <v>622</v>
      </c>
      <c r="C305">
        <v>178</v>
      </c>
    </row>
    <row r="306" spans="1:3" x14ac:dyDescent="0.25">
      <c r="A306" t="s">
        <v>623</v>
      </c>
      <c r="B306" t="s">
        <v>624</v>
      </c>
      <c r="C306">
        <v>227</v>
      </c>
    </row>
    <row r="307" spans="1:3" x14ac:dyDescent="0.25">
      <c r="A307" t="s">
        <v>625</v>
      </c>
      <c r="B307" t="s">
        <v>626</v>
      </c>
      <c r="C307">
        <v>2129</v>
      </c>
    </row>
    <row r="308" spans="1:3" x14ac:dyDescent="0.25">
      <c r="A308" t="s">
        <v>627</v>
      </c>
      <c r="B308" t="s">
        <v>189</v>
      </c>
      <c r="C308">
        <v>233</v>
      </c>
    </row>
    <row r="309" spans="1:3" x14ac:dyDescent="0.25">
      <c r="A309" t="s">
        <v>628</v>
      </c>
      <c r="B309" t="s">
        <v>629</v>
      </c>
      <c r="C309">
        <v>157</v>
      </c>
    </row>
    <row r="310" spans="1:3" x14ac:dyDescent="0.25">
      <c r="A310" t="s">
        <v>630</v>
      </c>
      <c r="B310" t="s">
        <v>631</v>
      </c>
      <c r="C310">
        <v>90</v>
      </c>
    </row>
    <row r="311" spans="1:3" x14ac:dyDescent="0.25">
      <c r="A311" t="s">
        <v>632</v>
      </c>
      <c r="B311" t="s">
        <v>633</v>
      </c>
      <c r="C311">
        <v>439</v>
      </c>
    </row>
    <row r="312" spans="1:3" x14ac:dyDescent="0.25">
      <c r="A312" t="s">
        <v>634</v>
      </c>
      <c r="B312" t="s">
        <v>635</v>
      </c>
      <c r="C312">
        <v>172</v>
      </c>
    </row>
    <row r="313" spans="1:3" x14ac:dyDescent="0.25">
      <c r="A313" t="s">
        <v>636</v>
      </c>
      <c r="B313" t="s">
        <v>637</v>
      </c>
      <c r="C313">
        <v>208</v>
      </c>
    </row>
    <row r="314" spans="1:3" x14ac:dyDescent="0.25">
      <c r="A314" t="s">
        <v>638</v>
      </c>
      <c r="B314" t="s">
        <v>639</v>
      </c>
      <c r="C314">
        <v>101</v>
      </c>
    </row>
    <row r="315" spans="1:3" x14ac:dyDescent="0.25">
      <c r="A315" t="s">
        <v>640</v>
      </c>
      <c r="B315" t="s">
        <v>641</v>
      </c>
      <c r="C315">
        <v>65</v>
      </c>
    </row>
    <row r="316" spans="1:3" x14ac:dyDescent="0.25">
      <c r="A316" t="s">
        <v>642</v>
      </c>
      <c r="B316" t="s">
        <v>643</v>
      </c>
      <c r="C316">
        <v>104</v>
      </c>
    </row>
    <row r="317" spans="1:3" x14ac:dyDescent="0.25">
      <c r="A317" t="s">
        <v>644</v>
      </c>
      <c r="B317" t="s">
        <v>316</v>
      </c>
      <c r="C317">
        <v>218</v>
      </c>
    </row>
    <row r="318" spans="1:3" x14ac:dyDescent="0.25">
      <c r="A318" t="s">
        <v>645</v>
      </c>
      <c r="B318" t="s">
        <v>646</v>
      </c>
      <c r="C318">
        <v>137</v>
      </c>
    </row>
    <row r="319" spans="1:3" x14ac:dyDescent="0.25">
      <c r="A319" t="s">
        <v>647</v>
      </c>
      <c r="B319" t="s">
        <v>648</v>
      </c>
      <c r="C319">
        <v>619</v>
      </c>
    </row>
    <row r="320" spans="1:3" x14ac:dyDescent="0.25">
      <c r="A320" t="s">
        <v>649</v>
      </c>
      <c r="B320" t="s">
        <v>650</v>
      </c>
      <c r="C320">
        <v>284</v>
      </c>
    </row>
    <row r="321" spans="1:3" x14ac:dyDescent="0.25">
      <c r="A321" t="s">
        <v>651</v>
      </c>
      <c r="B321" t="s">
        <v>652</v>
      </c>
      <c r="C321">
        <v>192</v>
      </c>
    </row>
    <row r="322" spans="1:3" x14ac:dyDescent="0.25">
      <c r="A322" t="s">
        <v>653</v>
      </c>
      <c r="B322" t="s">
        <v>654</v>
      </c>
      <c r="C322">
        <v>1233</v>
      </c>
    </row>
    <row r="323" spans="1:3" x14ac:dyDescent="0.25">
      <c r="A323" t="s">
        <v>655</v>
      </c>
      <c r="B323" t="s">
        <v>656</v>
      </c>
      <c r="C323">
        <v>802</v>
      </c>
    </row>
    <row r="324" spans="1:3" x14ac:dyDescent="0.25">
      <c r="A324" t="s">
        <v>657</v>
      </c>
      <c r="B324" t="s">
        <v>658</v>
      </c>
      <c r="C324">
        <v>187</v>
      </c>
    </row>
    <row r="325" spans="1:3" x14ac:dyDescent="0.25">
      <c r="A325" t="s">
        <v>659</v>
      </c>
      <c r="B325" t="s">
        <v>660</v>
      </c>
      <c r="C325">
        <v>92</v>
      </c>
    </row>
    <row r="326" spans="1:3" x14ac:dyDescent="0.25">
      <c r="A326" t="s">
        <v>661</v>
      </c>
      <c r="B326" t="s">
        <v>662</v>
      </c>
      <c r="C326">
        <v>43</v>
      </c>
    </row>
    <row r="327" spans="1:3" x14ac:dyDescent="0.25">
      <c r="A327" t="s">
        <v>663</v>
      </c>
      <c r="B327" t="s">
        <v>664</v>
      </c>
      <c r="C327">
        <v>51</v>
      </c>
    </row>
    <row r="328" spans="1:3" x14ac:dyDescent="0.25">
      <c r="A328" t="s">
        <v>665</v>
      </c>
      <c r="B328" t="s">
        <v>666</v>
      </c>
      <c r="C328">
        <v>38</v>
      </c>
    </row>
    <row r="329" spans="1:3" x14ac:dyDescent="0.25">
      <c r="A329" t="s">
        <v>667</v>
      </c>
      <c r="B329" t="s">
        <v>668</v>
      </c>
      <c r="C329">
        <v>158</v>
      </c>
    </row>
    <row r="330" spans="1:3" x14ac:dyDescent="0.25">
      <c r="A330" t="s">
        <v>669</v>
      </c>
      <c r="B330" t="s">
        <v>670</v>
      </c>
      <c r="C330">
        <v>259</v>
      </c>
    </row>
    <row r="331" spans="1:3" x14ac:dyDescent="0.25">
      <c r="A331" t="s">
        <v>671</v>
      </c>
      <c r="B331" t="s">
        <v>672</v>
      </c>
      <c r="C331">
        <v>47</v>
      </c>
    </row>
    <row r="332" spans="1:3" x14ac:dyDescent="0.25">
      <c r="A332" t="s">
        <v>673</v>
      </c>
      <c r="B332" t="s">
        <v>674</v>
      </c>
      <c r="C332">
        <v>531</v>
      </c>
    </row>
    <row r="333" spans="1:3" x14ac:dyDescent="0.25">
      <c r="A333" t="s">
        <v>675</v>
      </c>
      <c r="B333" t="s">
        <v>676</v>
      </c>
      <c r="C333">
        <v>107</v>
      </c>
    </row>
    <row r="334" spans="1:3" x14ac:dyDescent="0.25">
      <c r="A334" t="s">
        <v>677</v>
      </c>
      <c r="B334" t="s">
        <v>678</v>
      </c>
      <c r="C334">
        <v>139</v>
      </c>
    </row>
    <row r="335" spans="1:3" x14ac:dyDescent="0.25">
      <c r="A335" t="s">
        <v>679</v>
      </c>
      <c r="B335" t="s">
        <v>680</v>
      </c>
      <c r="C335">
        <v>285</v>
      </c>
    </row>
    <row r="336" spans="1:3" x14ac:dyDescent="0.25">
      <c r="A336" t="s">
        <v>681</v>
      </c>
      <c r="B336" t="s">
        <v>682</v>
      </c>
      <c r="C336">
        <v>404</v>
      </c>
    </row>
    <row r="337" spans="1:3" x14ac:dyDescent="0.25">
      <c r="A337" t="s">
        <v>683</v>
      </c>
      <c r="B337" t="s">
        <v>684</v>
      </c>
      <c r="C337">
        <v>44</v>
      </c>
    </row>
    <row r="338" spans="1:3" x14ac:dyDescent="0.25">
      <c r="A338" t="s">
        <v>685</v>
      </c>
      <c r="B338" t="s">
        <v>686</v>
      </c>
      <c r="C338">
        <v>266</v>
      </c>
    </row>
    <row r="339" spans="1:3" x14ac:dyDescent="0.25">
      <c r="A339" t="s">
        <v>687</v>
      </c>
      <c r="B339" t="s">
        <v>688</v>
      </c>
      <c r="C339">
        <v>71</v>
      </c>
    </row>
    <row r="340" spans="1:3" x14ac:dyDescent="0.25">
      <c r="A340" t="s">
        <v>689</v>
      </c>
      <c r="B340" t="s">
        <v>690</v>
      </c>
      <c r="C340">
        <v>86</v>
      </c>
    </row>
    <row r="341" spans="1:3" x14ac:dyDescent="0.25">
      <c r="A341" t="s">
        <v>691</v>
      </c>
      <c r="B341" t="s">
        <v>692</v>
      </c>
      <c r="C341">
        <v>156</v>
      </c>
    </row>
    <row r="342" spans="1:3" x14ac:dyDescent="0.25">
      <c r="A342" t="s">
        <v>693</v>
      </c>
      <c r="B342" t="s">
        <v>694</v>
      </c>
      <c r="C342">
        <v>67</v>
      </c>
    </row>
    <row r="343" spans="1:3" x14ac:dyDescent="0.25">
      <c r="A343" t="s">
        <v>695</v>
      </c>
      <c r="B343" t="s">
        <v>696</v>
      </c>
      <c r="C343">
        <v>510</v>
      </c>
    </row>
    <row r="344" spans="1:3" x14ac:dyDescent="0.25">
      <c r="A344" t="s">
        <v>697</v>
      </c>
      <c r="B344" t="s">
        <v>698</v>
      </c>
      <c r="C344">
        <v>437</v>
      </c>
    </row>
    <row r="345" spans="1:3" x14ac:dyDescent="0.25">
      <c r="A345" t="s">
        <v>699</v>
      </c>
      <c r="B345" t="s">
        <v>121</v>
      </c>
      <c r="C345">
        <v>39</v>
      </c>
    </row>
    <row r="346" spans="1:3" x14ac:dyDescent="0.25">
      <c r="A346" t="s">
        <v>700</v>
      </c>
      <c r="B346" t="s">
        <v>701</v>
      </c>
      <c r="C346">
        <v>220</v>
      </c>
    </row>
    <row r="347" spans="1:3" x14ac:dyDescent="0.25">
      <c r="A347" t="s">
        <v>702</v>
      </c>
      <c r="B347" t="s">
        <v>703</v>
      </c>
      <c r="C347">
        <v>632</v>
      </c>
    </row>
    <row r="348" spans="1:3" x14ac:dyDescent="0.25">
      <c r="A348" t="s">
        <v>704</v>
      </c>
      <c r="B348" t="s">
        <v>705</v>
      </c>
      <c r="C348">
        <v>187</v>
      </c>
    </row>
    <row r="349" spans="1:3" x14ac:dyDescent="0.25">
      <c r="A349" t="s">
        <v>706</v>
      </c>
      <c r="B349" t="s">
        <v>707</v>
      </c>
      <c r="C349">
        <v>191</v>
      </c>
    </row>
    <row r="350" spans="1:3" x14ac:dyDescent="0.25">
      <c r="A350" t="s">
        <v>708</v>
      </c>
      <c r="B350" t="s">
        <v>709</v>
      </c>
      <c r="C350">
        <v>373</v>
      </c>
    </row>
    <row r="351" spans="1:3" x14ac:dyDescent="0.25">
      <c r="A351" t="s">
        <v>710</v>
      </c>
      <c r="B351" t="s">
        <v>711</v>
      </c>
      <c r="C351">
        <v>271</v>
      </c>
    </row>
    <row r="352" spans="1:3" x14ac:dyDescent="0.25">
      <c r="A352" t="s">
        <v>712</v>
      </c>
      <c r="B352" t="s">
        <v>713</v>
      </c>
      <c r="C352">
        <v>274</v>
      </c>
    </row>
    <row r="353" spans="1:3" x14ac:dyDescent="0.25">
      <c r="A353" t="s">
        <v>714</v>
      </c>
      <c r="B353" t="s">
        <v>715</v>
      </c>
      <c r="C353">
        <v>151</v>
      </c>
    </row>
    <row r="354" spans="1:3" x14ac:dyDescent="0.25">
      <c r="A354" t="s">
        <v>716</v>
      </c>
      <c r="B354" t="s">
        <v>717</v>
      </c>
      <c r="C354">
        <v>350</v>
      </c>
    </row>
    <row r="355" spans="1:3" x14ac:dyDescent="0.25">
      <c r="A355" t="s">
        <v>718</v>
      </c>
      <c r="B355" t="s">
        <v>719</v>
      </c>
      <c r="C355">
        <v>586</v>
      </c>
    </row>
    <row r="356" spans="1:3" x14ac:dyDescent="0.25">
      <c r="A356" t="s">
        <v>720</v>
      </c>
      <c r="B356" t="s">
        <v>721</v>
      </c>
      <c r="C356">
        <v>117</v>
      </c>
    </row>
    <row r="357" spans="1:3" x14ac:dyDescent="0.25">
      <c r="A357" t="s">
        <v>722</v>
      </c>
      <c r="B357" t="s">
        <v>723</v>
      </c>
      <c r="C357">
        <v>1195</v>
      </c>
    </row>
    <row r="358" spans="1:3" x14ac:dyDescent="0.25">
      <c r="A358" t="s">
        <v>724</v>
      </c>
      <c r="B358" t="s">
        <v>725</v>
      </c>
      <c r="C358">
        <v>559</v>
      </c>
    </row>
    <row r="359" spans="1:3" x14ac:dyDescent="0.25">
      <c r="A359" t="s">
        <v>726</v>
      </c>
      <c r="B359" t="s">
        <v>727</v>
      </c>
      <c r="C359">
        <v>96</v>
      </c>
    </row>
    <row r="360" spans="1:3" x14ac:dyDescent="0.25">
      <c r="A360" t="s">
        <v>728</v>
      </c>
      <c r="B360" t="s">
        <v>729</v>
      </c>
      <c r="C360">
        <v>280</v>
      </c>
    </row>
    <row r="361" spans="1:3" x14ac:dyDescent="0.25">
      <c r="A361" t="s">
        <v>730</v>
      </c>
      <c r="B361" t="s">
        <v>731</v>
      </c>
      <c r="C361">
        <v>129</v>
      </c>
    </row>
    <row r="362" spans="1:3" x14ac:dyDescent="0.25">
      <c r="A362" t="s">
        <v>732</v>
      </c>
      <c r="B362" t="s">
        <v>733</v>
      </c>
      <c r="C362">
        <v>128</v>
      </c>
    </row>
    <row r="363" spans="1:3" x14ac:dyDescent="0.25">
      <c r="A363" t="s">
        <v>734</v>
      </c>
      <c r="B363" t="s">
        <v>735</v>
      </c>
      <c r="C363">
        <v>70</v>
      </c>
    </row>
    <row r="364" spans="1:3" x14ac:dyDescent="0.25">
      <c r="A364" t="s">
        <v>736</v>
      </c>
      <c r="B364" t="s">
        <v>737</v>
      </c>
      <c r="C364">
        <v>129</v>
      </c>
    </row>
    <row r="365" spans="1:3" x14ac:dyDescent="0.25">
      <c r="A365" t="s">
        <v>738</v>
      </c>
      <c r="B365" t="s">
        <v>739</v>
      </c>
      <c r="C365">
        <v>93</v>
      </c>
    </row>
    <row r="366" spans="1:3" x14ac:dyDescent="0.25">
      <c r="A366" t="s">
        <v>740</v>
      </c>
      <c r="B366" t="s">
        <v>741</v>
      </c>
      <c r="C366">
        <v>191</v>
      </c>
    </row>
    <row r="367" spans="1:3" x14ac:dyDescent="0.25">
      <c r="A367" t="s">
        <v>742</v>
      </c>
      <c r="B367" t="s">
        <v>743</v>
      </c>
      <c r="C367">
        <v>65</v>
      </c>
    </row>
    <row r="368" spans="1:3" x14ac:dyDescent="0.25">
      <c r="A368" t="s">
        <v>744</v>
      </c>
      <c r="B368" t="s">
        <v>745</v>
      </c>
      <c r="C368">
        <v>329</v>
      </c>
    </row>
    <row r="369" spans="1:3" x14ac:dyDescent="0.25">
      <c r="A369" t="s">
        <v>746</v>
      </c>
      <c r="B369" t="s">
        <v>747</v>
      </c>
      <c r="C369">
        <v>432</v>
      </c>
    </row>
    <row r="370" spans="1:3" x14ac:dyDescent="0.25">
      <c r="A370" t="s">
        <v>748</v>
      </c>
      <c r="B370" t="s">
        <v>749</v>
      </c>
      <c r="C370">
        <v>163</v>
      </c>
    </row>
    <row r="371" spans="1:3" x14ac:dyDescent="0.25">
      <c r="A371" t="s">
        <v>750</v>
      </c>
      <c r="B371" t="s">
        <v>751</v>
      </c>
      <c r="C371">
        <v>130</v>
      </c>
    </row>
    <row r="372" spans="1:3" x14ac:dyDescent="0.25">
      <c r="A372" t="s">
        <v>752</v>
      </c>
      <c r="B372" t="s">
        <v>753</v>
      </c>
      <c r="C372">
        <v>42</v>
      </c>
    </row>
    <row r="373" spans="1:3" x14ac:dyDescent="0.25">
      <c r="A373" t="s">
        <v>754</v>
      </c>
      <c r="B373" t="s">
        <v>755</v>
      </c>
      <c r="C373">
        <v>126</v>
      </c>
    </row>
    <row r="374" spans="1:3" x14ac:dyDescent="0.25">
      <c r="A374" t="s">
        <v>756</v>
      </c>
      <c r="B374" t="s">
        <v>757</v>
      </c>
      <c r="C374">
        <v>96</v>
      </c>
    </row>
    <row r="375" spans="1:3" x14ac:dyDescent="0.25">
      <c r="A375" t="s">
        <v>758</v>
      </c>
      <c r="B375" t="s">
        <v>759</v>
      </c>
      <c r="C375">
        <v>75</v>
      </c>
    </row>
    <row r="376" spans="1:3" x14ac:dyDescent="0.25">
      <c r="A376" t="s">
        <v>760</v>
      </c>
      <c r="B376" t="s">
        <v>761</v>
      </c>
      <c r="C376">
        <v>253</v>
      </c>
    </row>
    <row r="377" spans="1:3" x14ac:dyDescent="0.25">
      <c r="A377" t="s">
        <v>762</v>
      </c>
      <c r="B377" t="s">
        <v>763</v>
      </c>
      <c r="C377">
        <v>111</v>
      </c>
    </row>
    <row r="378" spans="1:3" x14ac:dyDescent="0.25">
      <c r="A378" t="s">
        <v>764</v>
      </c>
      <c r="B378" t="s">
        <v>765</v>
      </c>
      <c r="C378">
        <v>242</v>
      </c>
    </row>
    <row r="379" spans="1:3" x14ac:dyDescent="0.25">
      <c r="A379" t="s">
        <v>766</v>
      </c>
      <c r="B379" t="s">
        <v>767</v>
      </c>
      <c r="C379">
        <v>117</v>
      </c>
    </row>
    <row r="380" spans="1:3" x14ac:dyDescent="0.25">
      <c r="A380" t="s">
        <v>768</v>
      </c>
      <c r="B380" t="s">
        <v>769</v>
      </c>
      <c r="C380">
        <v>78</v>
      </c>
    </row>
    <row r="381" spans="1:3" x14ac:dyDescent="0.25">
      <c r="A381" t="s">
        <v>770</v>
      </c>
      <c r="B381" t="s">
        <v>771</v>
      </c>
      <c r="C381">
        <v>358</v>
      </c>
    </row>
    <row r="382" spans="1:3" x14ac:dyDescent="0.25">
      <c r="A382" t="s">
        <v>772</v>
      </c>
      <c r="B382" t="s">
        <v>773</v>
      </c>
      <c r="C382">
        <v>167</v>
      </c>
    </row>
    <row r="383" spans="1:3" x14ac:dyDescent="0.25">
      <c r="A383" t="s">
        <v>774</v>
      </c>
      <c r="B383" t="s">
        <v>775</v>
      </c>
      <c r="C383">
        <v>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Adamski</dc:creator>
  <cp:lastModifiedBy>Tomasz Adamski</cp:lastModifiedBy>
  <dcterms:created xsi:type="dcterms:W3CDTF">2017-04-30T10:27:49Z</dcterms:created>
  <dcterms:modified xsi:type="dcterms:W3CDTF">2017-04-30T10:30:19Z</dcterms:modified>
</cp:coreProperties>
</file>