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za\Desktop\"/>
    </mc:Choice>
  </mc:AlternateContent>
  <bookViews>
    <workbookView xWindow="0" yWindow="0" windowWidth="20490" windowHeight="7530" activeTab="1"/>
  </bookViews>
  <sheets>
    <sheet name="OPIS" sheetId="1" r:id="rId1"/>
    <sheet name="DANE" sheetId="2" r:id="rId2"/>
    <sheet name="TABLICA" sheetId="3" r:id="rId3"/>
  </sheets>
  <calcPr calcId="162913"/>
  <pivotCaches>
    <pivotCache cacheId="13" r:id="rId4"/>
  </pivotCaches>
</workbook>
</file>

<file path=xl/calcChain.xml><?xml version="1.0" encoding="utf-8"?>
<calcChain xmlns="http://schemas.openxmlformats.org/spreadsheetml/2006/main">
  <c r="O22" i="2" l="1"/>
  <c r="O21" i="2"/>
  <c r="O20" i="2"/>
  <c r="O19" i="2"/>
  <c r="O18" i="2"/>
  <c r="O17" i="2"/>
  <c r="O16" i="2"/>
  <c r="J23" i="2" l="1" a="1"/>
  <c r="J23" i="2" s="1"/>
  <c r="J54" i="2" l="1"/>
  <c r="J42" i="2"/>
  <c r="J26" i="2"/>
  <c r="J61" i="2"/>
  <c r="J57" i="2"/>
  <c r="J53" i="2"/>
  <c r="J49" i="2"/>
  <c r="J45" i="2"/>
  <c r="J41" i="2"/>
  <c r="J37" i="2"/>
  <c r="J33" i="2"/>
  <c r="J29" i="2"/>
  <c r="J25" i="2"/>
  <c r="J58" i="2"/>
  <c r="J46" i="2"/>
  <c r="J34" i="2"/>
  <c r="J60" i="2"/>
  <c r="J56" i="2"/>
  <c r="J52" i="2"/>
  <c r="J48" i="2"/>
  <c r="J44" i="2"/>
  <c r="J40" i="2"/>
  <c r="J36" i="2"/>
  <c r="J32" i="2"/>
  <c r="J28" i="2"/>
  <c r="J24" i="2"/>
  <c r="J62" i="2"/>
  <c r="J50" i="2"/>
  <c r="J38" i="2"/>
  <c r="J30" i="2"/>
  <c r="J63" i="2"/>
  <c r="J59" i="2"/>
  <c r="J55" i="2"/>
  <c r="J51" i="2"/>
  <c r="J47" i="2"/>
  <c r="J43" i="2"/>
  <c r="J39" i="2"/>
  <c r="J35" i="2"/>
  <c r="J31" i="2"/>
  <c r="J27" i="2"/>
  <c r="J8" i="2" l="1"/>
  <c r="J12" i="2"/>
  <c r="O13" i="2" s="1"/>
  <c r="J11" i="2"/>
  <c r="O12" i="2" s="1"/>
  <c r="J7" i="2"/>
  <c r="J17" i="2"/>
  <c r="J14" i="2"/>
  <c r="J15" i="2"/>
  <c r="J16" i="2"/>
  <c r="J5" i="2"/>
  <c r="S95" i="2" l="1"/>
  <c r="O8" i="2"/>
  <c r="S2" i="2"/>
  <c r="S380" i="2"/>
  <c r="S376" i="2"/>
  <c r="S372" i="2"/>
  <c r="S368" i="2"/>
  <c r="S364" i="2"/>
  <c r="S360" i="2"/>
  <c r="S356" i="2"/>
  <c r="S352" i="2"/>
  <c r="S348" i="2"/>
  <c r="S344" i="2"/>
  <c r="S340" i="2"/>
  <c r="S336" i="2"/>
  <c r="S332" i="2"/>
  <c r="S328" i="2"/>
  <c r="S324" i="2"/>
  <c r="S320" i="2"/>
  <c r="S316" i="2"/>
  <c r="S312" i="2"/>
  <c r="S308" i="2"/>
  <c r="S304" i="2"/>
  <c r="S300" i="2"/>
  <c r="S296" i="2"/>
  <c r="S292" i="2"/>
  <c r="S288" i="2"/>
  <c r="S284" i="2"/>
  <c r="S280" i="2"/>
  <c r="S276" i="2"/>
  <c r="S272" i="2"/>
  <c r="S268" i="2"/>
  <c r="S264" i="2"/>
  <c r="S260" i="2"/>
  <c r="S256" i="2"/>
  <c r="S252" i="2"/>
  <c r="S248" i="2"/>
  <c r="S244" i="2"/>
  <c r="S240" i="2"/>
  <c r="S236" i="2"/>
  <c r="S232" i="2"/>
  <c r="S228" i="2"/>
  <c r="S224" i="2"/>
  <c r="S220" i="2"/>
  <c r="S216" i="2"/>
  <c r="S212" i="2"/>
  <c r="S208" i="2"/>
  <c r="S204" i="2"/>
  <c r="S200" i="2"/>
  <c r="S196" i="2"/>
  <c r="S192" i="2"/>
  <c r="S188" i="2"/>
  <c r="S184" i="2"/>
  <c r="S179" i="2"/>
  <c r="S174" i="2"/>
  <c r="S168" i="2"/>
  <c r="S163" i="2"/>
  <c r="S156" i="2"/>
  <c r="S143" i="2"/>
  <c r="S127" i="2"/>
  <c r="S111" i="2"/>
  <c r="U3" i="2"/>
  <c r="U7" i="2"/>
  <c r="U11" i="2"/>
  <c r="U15" i="2"/>
  <c r="U19" i="2"/>
  <c r="U23" i="2"/>
  <c r="U27" i="2"/>
  <c r="U31" i="2"/>
  <c r="U35" i="2"/>
  <c r="U39" i="2"/>
  <c r="U43" i="2"/>
  <c r="U47" i="2"/>
  <c r="U51" i="2"/>
  <c r="U55" i="2"/>
  <c r="U59" i="2"/>
  <c r="U63" i="2"/>
  <c r="U67" i="2"/>
  <c r="U71" i="2"/>
  <c r="U75" i="2"/>
  <c r="U79" i="2"/>
  <c r="U83" i="2"/>
  <c r="U87" i="2"/>
  <c r="U91" i="2"/>
  <c r="U95" i="2"/>
  <c r="U99" i="2"/>
  <c r="U103" i="2"/>
  <c r="U107" i="2"/>
  <c r="U111" i="2"/>
  <c r="U115" i="2"/>
  <c r="U119" i="2"/>
  <c r="U123" i="2"/>
  <c r="U127" i="2"/>
  <c r="U131" i="2"/>
  <c r="U135" i="2"/>
  <c r="U139" i="2"/>
  <c r="U143" i="2"/>
  <c r="U147" i="2"/>
  <c r="U151" i="2"/>
  <c r="U155" i="2"/>
  <c r="U159" i="2"/>
  <c r="U163" i="2"/>
  <c r="U167" i="2"/>
  <c r="U171" i="2"/>
  <c r="U175" i="2"/>
  <c r="U179" i="2"/>
  <c r="U183" i="2"/>
  <c r="U187" i="2"/>
  <c r="U191" i="2"/>
  <c r="U195" i="2"/>
  <c r="U199" i="2"/>
  <c r="U203" i="2"/>
  <c r="U207" i="2"/>
  <c r="U211" i="2"/>
  <c r="U215" i="2"/>
  <c r="U219" i="2"/>
  <c r="U223" i="2"/>
  <c r="U227" i="2"/>
  <c r="U231" i="2"/>
  <c r="U235" i="2"/>
  <c r="U239" i="2"/>
  <c r="U243" i="2"/>
  <c r="U247" i="2"/>
  <c r="U251" i="2"/>
  <c r="U255" i="2"/>
  <c r="U259" i="2"/>
  <c r="U263" i="2"/>
  <c r="U267" i="2"/>
  <c r="U271" i="2"/>
  <c r="U275" i="2"/>
  <c r="U279" i="2"/>
  <c r="U283" i="2"/>
  <c r="U287" i="2"/>
  <c r="U291" i="2"/>
  <c r="U295" i="2"/>
  <c r="U299" i="2"/>
  <c r="U303" i="2"/>
  <c r="U307" i="2"/>
  <c r="U311" i="2"/>
  <c r="U315" i="2"/>
  <c r="U319" i="2"/>
  <c r="U323" i="2"/>
  <c r="U327" i="2"/>
  <c r="U331" i="2"/>
  <c r="U335" i="2"/>
  <c r="U4" i="2"/>
  <c r="U8" i="2"/>
  <c r="U12" i="2"/>
  <c r="U16" i="2"/>
  <c r="U20" i="2"/>
  <c r="U24" i="2"/>
  <c r="U28" i="2"/>
  <c r="U32" i="2"/>
  <c r="U36" i="2"/>
  <c r="U40" i="2"/>
  <c r="U44" i="2"/>
  <c r="U48" i="2"/>
  <c r="U52" i="2"/>
  <c r="U56" i="2"/>
  <c r="U60" i="2"/>
  <c r="U64" i="2"/>
  <c r="U68" i="2"/>
  <c r="U72" i="2"/>
  <c r="U76" i="2"/>
  <c r="U80" i="2"/>
  <c r="U84" i="2"/>
  <c r="U88" i="2"/>
  <c r="U92" i="2"/>
  <c r="U96" i="2"/>
  <c r="U100" i="2"/>
  <c r="U104" i="2"/>
  <c r="U108" i="2"/>
  <c r="U112" i="2"/>
  <c r="U116" i="2"/>
  <c r="U120" i="2"/>
  <c r="U124" i="2"/>
  <c r="U128" i="2"/>
  <c r="U132" i="2"/>
  <c r="U136" i="2"/>
  <c r="U140" i="2"/>
  <c r="U144" i="2"/>
  <c r="U148" i="2"/>
  <c r="U152" i="2"/>
  <c r="U156" i="2"/>
  <c r="U160" i="2"/>
  <c r="U164" i="2"/>
  <c r="U168" i="2"/>
  <c r="U172" i="2"/>
  <c r="U176" i="2"/>
  <c r="U180" i="2"/>
  <c r="U184" i="2"/>
  <c r="U188" i="2"/>
  <c r="U192" i="2"/>
  <c r="U196" i="2"/>
  <c r="U200" i="2"/>
  <c r="U204" i="2"/>
  <c r="U208" i="2"/>
  <c r="U212" i="2"/>
  <c r="U216" i="2"/>
  <c r="U220" i="2"/>
  <c r="U224" i="2"/>
  <c r="U228" i="2"/>
  <c r="U232" i="2"/>
  <c r="U236" i="2"/>
  <c r="U240" i="2"/>
  <c r="U244" i="2"/>
  <c r="U248" i="2"/>
  <c r="U252" i="2"/>
  <c r="U256" i="2"/>
  <c r="U260" i="2"/>
  <c r="U264" i="2"/>
  <c r="U268" i="2"/>
  <c r="U272" i="2"/>
  <c r="U276" i="2"/>
  <c r="U280" i="2"/>
  <c r="U284" i="2"/>
  <c r="U288" i="2"/>
  <c r="U292" i="2"/>
  <c r="U296" i="2"/>
  <c r="U300" i="2"/>
  <c r="U304" i="2"/>
  <c r="U308" i="2"/>
  <c r="U312" i="2"/>
  <c r="U316" i="2"/>
  <c r="U320" i="2"/>
  <c r="U324" i="2"/>
  <c r="U9" i="2"/>
  <c r="U17" i="2"/>
  <c r="U25" i="2"/>
  <c r="U33" i="2"/>
  <c r="U41" i="2"/>
  <c r="U49" i="2"/>
  <c r="U57" i="2"/>
  <c r="U65" i="2"/>
  <c r="U73" i="2"/>
  <c r="U81" i="2"/>
  <c r="U89" i="2"/>
  <c r="U97" i="2"/>
  <c r="U105" i="2"/>
  <c r="U113" i="2"/>
  <c r="U121" i="2"/>
  <c r="U129" i="2"/>
  <c r="U137" i="2"/>
  <c r="U145" i="2"/>
  <c r="U153" i="2"/>
  <c r="U161" i="2"/>
  <c r="U169" i="2"/>
  <c r="U177" i="2"/>
  <c r="U185" i="2"/>
  <c r="U193" i="2"/>
  <c r="U201" i="2"/>
  <c r="U209" i="2"/>
  <c r="U217" i="2"/>
  <c r="U225" i="2"/>
  <c r="U233" i="2"/>
  <c r="U241" i="2"/>
  <c r="U249" i="2"/>
  <c r="U257" i="2"/>
  <c r="U265" i="2"/>
  <c r="U273" i="2"/>
  <c r="U281" i="2"/>
  <c r="U289" i="2"/>
  <c r="U297" i="2"/>
  <c r="U305" i="2"/>
  <c r="U313" i="2"/>
  <c r="U321" i="2"/>
  <c r="U328" i="2"/>
  <c r="U333" i="2"/>
  <c r="U338" i="2"/>
  <c r="U342" i="2"/>
  <c r="U346" i="2"/>
  <c r="U350" i="2"/>
  <c r="U354" i="2"/>
  <c r="U358" i="2"/>
  <c r="U362" i="2"/>
  <c r="U366" i="2"/>
  <c r="U370" i="2"/>
  <c r="U374" i="2"/>
  <c r="U378" i="2"/>
  <c r="T3" i="2"/>
  <c r="T7" i="2"/>
  <c r="T11" i="2"/>
  <c r="T15" i="2"/>
  <c r="T19" i="2"/>
  <c r="T23" i="2"/>
  <c r="T27" i="2"/>
  <c r="T31" i="2"/>
  <c r="T35" i="2"/>
  <c r="T39" i="2"/>
  <c r="T43" i="2"/>
  <c r="T47" i="2"/>
  <c r="T51" i="2"/>
  <c r="T55" i="2"/>
  <c r="T59" i="2"/>
  <c r="T63" i="2"/>
  <c r="T67" i="2"/>
  <c r="T71" i="2"/>
  <c r="T75" i="2"/>
  <c r="T79" i="2"/>
  <c r="T83" i="2"/>
  <c r="T87" i="2"/>
  <c r="T91" i="2"/>
  <c r="T95" i="2"/>
  <c r="T99" i="2"/>
  <c r="T103" i="2"/>
  <c r="T107" i="2"/>
  <c r="U5" i="2"/>
  <c r="U13" i="2"/>
  <c r="U21" i="2"/>
  <c r="U29" i="2"/>
  <c r="U37" i="2"/>
  <c r="U45" i="2"/>
  <c r="U53" i="2"/>
  <c r="U61" i="2"/>
  <c r="U69" i="2"/>
  <c r="U77" i="2"/>
  <c r="U85" i="2"/>
  <c r="U93" i="2"/>
  <c r="U101" i="2"/>
  <c r="U109" i="2"/>
  <c r="U117" i="2"/>
  <c r="U125" i="2"/>
  <c r="U133" i="2"/>
  <c r="U141" i="2"/>
  <c r="U149" i="2"/>
  <c r="U157" i="2"/>
  <c r="U165" i="2"/>
  <c r="U173" i="2"/>
  <c r="U181" i="2"/>
  <c r="U189" i="2"/>
  <c r="U197" i="2"/>
  <c r="U205" i="2"/>
  <c r="U213" i="2"/>
  <c r="U221" i="2"/>
  <c r="U229" i="2"/>
  <c r="U237" i="2"/>
  <c r="U245" i="2"/>
  <c r="U253" i="2"/>
  <c r="U261" i="2"/>
  <c r="U269" i="2"/>
  <c r="U277" i="2"/>
  <c r="U285" i="2"/>
  <c r="U293" i="2"/>
  <c r="U301" i="2"/>
  <c r="U309" i="2"/>
  <c r="U317" i="2"/>
  <c r="U325" i="2"/>
  <c r="U330" i="2"/>
  <c r="U336" i="2"/>
  <c r="U340" i="2"/>
  <c r="U344" i="2"/>
  <c r="U348" i="2"/>
  <c r="U352" i="2"/>
  <c r="U356" i="2"/>
  <c r="U360" i="2"/>
  <c r="U364" i="2"/>
  <c r="U368" i="2"/>
  <c r="U372" i="2"/>
  <c r="U376" i="2"/>
  <c r="U380" i="2"/>
  <c r="T5" i="2"/>
  <c r="T9" i="2"/>
  <c r="T13" i="2"/>
  <c r="T17" i="2"/>
  <c r="T21" i="2"/>
  <c r="T25" i="2"/>
  <c r="T29" i="2"/>
  <c r="T33" i="2"/>
  <c r="T37" i="2"/>
  <c r="T41" i="2"/>
  <c r="T45" i="2"/>
  <c r="T49" i="2"/>
  <c r="T53" i="2"/>
  <c r="T57" i="2"/>
  <c r="T61" i="2"/>
  <c r="T65" i="2"/>
  <c r="T69" i="2"/>
  <c r="T73" i="2"/>
  <c r="T77" i="2"/>
  <c r="T81" i="2"/>
  <c r="T85" i="2"/>
  <c r="T89" i="2"/>
  <c r="T93" i="2"/>
  <c r="T97" i="2"/>
  <c r="T101" i="2"/>
  <c r="T105" i="2"/>
  <c r="T109" i="2"/>
  <c r="T113" i="2"/>
  <c r="U10" i="2"/>
  <c r="U26" i="2"/>
  <c r="U42" i="2"/>
  <c r="U58" i="2"/>
  <c r="U74" i="2"/>
  <c r="U90" i="2"/>
  <c r="U106" i="2"/>
  <c r="U122" i="2"/>
  <c r="U138" i="2"/>
  <c r="U154" i="2"/>
  <c r="U170" i="2"/>
  <c r="U186" i="2"/>
  <c r="U202" i="2"/>
  <c r="U218" i="2"/>
  <c r="U234" i="2"/>
  <c r="U250" i="2"/>
  <c r="U266" i="2"/>
  <c r="U282" i="2"/>
  <c r="U298" i="2"/>
  <c r="U314" i="2"/>
  <c r="U329" i="2"/>
  <c r="U339" i="2"/>
  <c r="U347" i="2"/>
  <c r="U355" i="2"/>
  <c r="U363" i="2"/>
  <c r="U371" i="2"/>
  <c r="U379" i="2"/>
  <c r="T8" i="2"/>
  <c r="T16" i="2"/>
  <c r="T24" i="2"/>
  <c r="T32" i="2"/>
  <c r="T40" i="2"/>
  <c r="T48" i="2"/>
  <c r="T56" i="2"/>
  <c r="T64" i="2"/>
  <c r="T72" i="2"/>
  <c r="T80" i="2"/>
  <c r="T88" i="2"/>
  <c r="T96" i="2"/>
  <c r="T104" i="2"/>
  <c r="T111" i="2"/>
  <c r="T116" i="2"/>
  <c r="T120" i="2"/>
  <c r="T124" i="2"/>
  <c r="T128" i="2"/>
  <c r="T132" i="2"/>
  <c r="T136" i="2"/>
  <c r="T140" i="2"/>
  <c r="T144" i="2"/>
  <c r="T148" i="2"/>
  <c r="T152" i="2"/>
  <c r="T156" i="2"/>
  <c r="T160" i="2"/>
  <c r="T164" i="2"/>
  <c r="T168" i="2"/>
  <c r="T172" i="2"/>
  <c r="T176" i="2"/>
  <c r="T180" i="2"/>
  <c r="T184" i="2"/>
  <c r="T188" i="2"/>
  <c r="T192" i="2"/>
  <c r="T196" i="2"/>
  <c r="T200" i="2"/>
  <c r="T204" i="2"/>
  <c r="T208" i="2"/>
  <c r="T212" i="2"/>
  <c r="T216" i="2"/>
  <c r="T220" i="2"/>
  <c r="T224" i="2"/>
  <c r="T228" i="2"/>
  <c r="T232" i="2"/>
  <c r="T236" i="2"/>
  <c r="T240" i="2"/>
  <c r="T244" i="2"/>
  <c r="T248" i="2"/>
  <c r="T252" i="2"/>
  <c r="T256" i="2"/>
  <c r="T260" i="2"/>
  <c r="T264" i="2"/>
  <c r="T268" i="2"/>
  <c r="T272" i="2"/>
  <c r="U14" i="2"/>
  <c r="U30" i="2"/>
  <c r="U46" i="2"/>
  <c r="U62" i="2"/>
  <c r="U78" i="2"/>
  <c r="U94" i="2"/>
  <c r="U110" i="2"/>
  <c r="U126" i="2"/>
  <c r="U142" i="2"/>
  <c r="U158" i="2"/>
  <c r="U174" i="2"/>
  <c r="U190" i="2"/>
  <c r="U206" i="2"/>
  <c r="U222" i="2"/>
  <c r="U238" i="2"/>
  <c r="U254" i="2"/>
  <c r="U270" i="2"/>
  <c r="U286" i="2"/>
  <c r="U302" i="2"/>
  <c r="U318" i="2"/>
  <c r="U332" i="2"/>
  <c r="U341" i="2"/>
  <c r="U349" i="2"/>
  <c r="U357" i="2"/>
  <c r="U365" i="2"/>
  <c r="U373" i="2"/>
  <c r="U381" i="2"/>
  <c r="T10" i="2"/>
  <c r="T18" i="2"/>
  <c r="T26" i="2"/>
  <c r="T34" i="2"/>
  <c r="T42" i="2"/>
  <c r="T50" i="2"/>
  <c r="T58" i="2"/>
  <c r="T66" i="2"/>
  <c r="T74" i="2"/>
  <c r="T82" i="2"/>
  <c r="T90" i="2"/>
  <c r="T98" i="2"/>
  <c r="T106" i="2"/>
  <c r="T112" i="2"/>
  <c r="T117" i="2"/>
  <c r="T121" i="2"/>
  <c r="T125" i="2"/>
  <c r="T129" i="2"/>
  <c r="T133" i="2"/>
  <c r="T137" i="2"/>
  <c r="T141" i="2"/>
  <c r="T145" i="2"/>
  <c r="T149" i="2"/>
  <c r="T153" i="2"/>
  <c r="T157" i="2"/>
  <c r="T161" i="2"/>
  <c r="T165" i="2"/>
  <c r="T169" i="2"/>
  <c r="T173" i="2"/>
  <c r="T177" i="2"/>
  <c r="T181" i="2"/>
  <c r="T185" i="2"/>
  <c r="T189" i="2"/>
  <c r="T193" i="2"/>
  <c r="T197" i="2"/>
  <c r="T201" i="2"/>
  <c r="T205" i="2"/>
  <c r="T209" i="2"/>
  <c r="T213" i="2"/>
  <c r="T217" i="2"/>
  <c r="T221" i="2"/>
  <c r="T225" i="2"/>
  <c r="T229" i="2"/>
  <c r="T233" i="2"/>
  <c r="T237" i="2"/>
  <c r="T241" i="2"/>
  <c r="T245" i="2"/>
  <c r="T249" i="2"/>
  <c r="T253" i="2"/>
  <c r="T257" i="2"/>
  <c r="T261" i="2"/>
  <c r="T265" i="2"/>
  <c r="T269" i="2"/>
  <c r="T273" i="2"/>
  <c r="U6" i="2"/>
  <c r="U22" i="2"/>
  <c r="U38" i="2"/>
  <c r="U54" i="2"/>
  <c r="U70" i="2"/>
  <c r="U86" i="2"/>
  <c r="U102" i="2"/>
  <c r="U118" i="2"/>
  <c r="U134" i="2"/>
  <c r="U150" i="2"/>
  <c r="U166" i="2"/>
  <c r="U182" i="2"/>
  <c r="U198" i="2"/>
  <c r="U214" i="2"/>
  <c r="U230" i="2"/>
  <c r="U246" i="2"/>
  <c r="U262" i="2"/>
  <c r="U278" i="2"/>
  <c r="U294" i="2"/>
  <c r="U310" i="2"/>
  <c r="U326" i="2"/>
  <c r="U337" i="2"/>
  <c r="U345" i="2"/>
  <c r="U353" i="2"/>
  <c r="U361" i="2"/>
  <c r="U369" i="2"/>
  <c r="U377" i="2"/>
  <c r="T6" i="2"/>
  <c r="T14" i="2"/>
  <c r="T22" i="2"/>
  <c r="T30" i="2"/>
  <c r="T38" i="2"/>
  <c r="T46" i="2"/>
  <c r="T54" i="2"/>
  <c r="T62" i="2"/>
  <c r="T70" i="2"/>
  <c r="T78" i="2"/>
  <c r="T86" i="2"/>
  <c r="T94" i="2"/>
  <c r="T102" i="2"/>
  <c r="T110" i="2"/>
  <c r="T115" i="2"/>
  <c r="T119" i="2"/>
  <c r="T123" i="2"/>
  <c r="T127" i="2"/>
  <c r="T131" i="2"/>
  <c r="T135" i="2"/>
  <c r="T139" i="2"/>
  <c r="T143" i="2"/>
  <c r="T147" i="2"/>
  <c r="T151" i="2"/>
  <c r="T155" i="2"/>
  <c r="T159" i="2"/>
  <c r="T163" i="2"/>
  <c r="T167" i="2"/>
  <c r="T171" i="2"/>
  <c r="T175" i="2"/>
  <c r="T179" i="2"/>
  <c r="T183" i="2"/>
  <c r="T187" i="2"/>
  <c r="T191" i="2"/>
  <c r="T195" i="2"/>
  <c r="T199" i="2"/>
  <c r="T203" i="2"/>
  <c r="T207" i="2"/>
  <c r="T211" i="2"/>
  <c r="T215" i="2"/>
  <c r="T219" i="2"/>
  <c r="T223" i="2"/>
  <c r="T227" i="2"/>
  <c r="T231" i="2"/>
  <c r="T235" i="2"/>
  <c r="T239" i="2"/>
  <c r="T243" i="2"/>
  <c r="T247" i="2"/>
  <c r="T251" i="2"/>
  <c r="T255" i="2"/>
  <c r="T259" i="2"/>
  <c r="T263" i="2"/>
  <c r="T267" i="2"/>
  <c r="T271" i="2"/>
  <c r="T275" i="2"/>
  <c r="T279" i="2"/>
  <c r="T283" i="2"/>
  <c r="T287" i="2"/>
  <c r="U50" i="2"/>
  <c r="U114" i="2"/>
  <c r="U178" i="2"/>
  <c r="U242" i="2"/>
  <c r="U306" i="2"/>
  <c r="U351" i="2"/>
  <c r="T4" i="2"/>
  <c r="T36" i="2"/>
  <c r="T68" i="2"/>
  <c r="T100" i="2"/>
  <c r="T122" i="2"/>
  <c r="T138" i="2"/>
  <c r="T154" i="2"/>
  <c r="T170" i="2"/>
  <c r="T186" i="2"/>
  <c r="T202" i="2"/>
  <c r="T218" i="2"/>
  <c r="T234" i="2"/>
  <c r="T250" i="2"/>
  <c r="T266" i="2"/>
  <c r="T277" i="2"/>
  <c r="T282" i="2"/>
  <c r="T288" i="2"/>
  <c r="T292" i="2"/>
  <c r="T296" i="2"/>
  <c r="T300" i="2"/>
  <c r="T304" i="2"/>
  <c r="T308" i="2"/>
  <c r="T312" i="2"/>
  <c r="T316" i="2"/>
  <c r="T320" i="2"/>
  <c r="T324" i="2"/>
  <c r="T328" i="2"/>
  <c r="T332" i="2"/>
  <c r="T336" i="2"/>
  <c r="T340" i="2"/>
  <c r="T344" i="2"/>
  <c r="T348" i="2"/>
  <c r="T352" i="2"/>
  <c r="T356" i="2"/>
  <c r="T360" i="2"/>
  <c r="T364" i="2"/>
  <c r="T368" i="2"/>
  <c r="T372" i="2"/>
  <c r="T376" i="2"/>
  <c r="T380" i="2"/>
  <c r="S5" i="2"/>
  <c r="S9" i="2"/>
  <c r="S13" i="2"/>
  <c r="S17" i="2"/>
  <c r="S21" i="2"/>
  <c r="S25" i="2"/>
  <c r="S29" i="2"/>
  <c r="S33" i="2"/>
  <c r="S37" i="2"/>
  <c r="S41" i="2"/>
  <c r="S45" i="2"/>
  <c r="S49" i="2"/>
  <c r="S53" i="2"/>
  <c r="S57" i="2"/>
  <c r="S61" i="2"/>
  <c r="S65" i="2"/>
  <c r="S69" i="2"/>
  <c r="S73" i="2"/>
  <c r="S77" i="2"/>
  <c r="S81" i="2"/>
  <c r="S85" i="2"/>
  <c r="S89" i="2"/>
  <c r="S93" i="2"/>
  <c r="S97" i="2"/>
  <c r="S101" i="2"/>
  <c r="S105" i="2"/>
  <c r="S109" i="2"/>
  <c r="S113" i="2"/>
  <c r="S117" i="2"/>
  <c r="S121" i="2"/>
  <c r="S125" i="2"/>
  <c r="S129" i="2"/>
  <c r="S133" i="2"/>
  <c r="S137" i="2"/>
  <c r="S141" i="2"/>
  <c r="S145" i="2"/>
  <c r="S149" i="2"/>
  <c r="S153" i="2"/>
  <c r="S157" i="2"/>
  <c r="S161" i="2"/>
  <c r="S165" i="2"/>
  <c r="S169" i="2"/>
  <c r="S173" i="2"/>
  <c r="S177" i="2"/>
  <c r="S181" i="2"/>
  <c r="U66" i="2"/>
  <c r="U130" i="2"/>
  <c r="U194" i="2"/>
  <c r="U258" i="2"/>
  <c r="U322" i="2"/>
  <c r="U359" i="2"/>
  <c r="T12" i="2"/>
  <c r="T44" i="2"/>
  <c r="T76" i="2"/>
  <c r="T108" i="2"/>
  <c r="T126" i="2"/>
  <c r="T142" i="2"/>
  <c r="T158" i="2"/>
  <c r="T174" i="2"/>
  <c r="T190" i="2"/>
  <c r="T206" i="2"/>
  <c r="T222" i="2"/>
  <c r="T238" i="2"/>
  <c r="T254" i="2"/>
  <c r="T270" i="2"/>
  <c r="T278" i="2"/>
  <c r="T284" i="2"/>
  <c r="T289" i="2"/>
  <c r="T293" i="2"/>
  <c r="T297" i="2"/>
  <c r="T301" i="2"/>
  <c r="T305" i="2"/>
  <c r="T309" i="2"/>
  <c r="T313" i="2"/>
  <c r="T317" i="2"/>
  <c r="T321" i="2"/>
  <c r="T325" i="2"/>
  <c r="T329" i="2"/>
  <c r="T333" i="2"/>
  <c r="T337" i="2"/>
  <c r="T341" i="2"/>
  <c r="T345" i="2"/>
  <c r="T349" i="2"/>
  <c r="T353" i="2"/>
  <c r="T357" i="2"/>
  <c r="T361" i="2"/>
  <c r="T365" i="2"/>
  <c r="T369" i="2"/>
  <c r="T373" i="2"/>
  <c r="T377" i="2"/>
  <c r="T381" i="2"/>
  <c r="S6" i="2"/>
  <c r="S10" i="2"/>
  <c r="S14" i="2"/>
  <c r="S18" i="2"/>
  <c r="S22" i="2"/>
  <c r="S26" i="2"/>
  <c r="S30" i="2"/>
  <c r="S34" i="2"/>
  <c r="S38" i="2"/>
  <c r="S42" i="2"/>
  <c r="S46" i="2"/>
  <c r="S50" i="2"/>
  <c r="S54" i="2"/>
  <c r="S58" i="2"/>
  <c r="S62" i="2"/>
  <c r="S66" i="2"/>
  <c r="S70" i="2"/>
  <c r="S74" i="2"/>
  <c r="S78" i="2"/>
  <c r="S82" i="2"/>
  <c r="S86" i="2"/>
  <c r="S90" i="2"/>
  <c r="S94" i="2"/>
  <c r="S98" i="2"/>
  <c r="S102" i="2"/>
  <c r="S106" i="2"/>
  <c r="S110" i="2"/>
  <c r="S114" i="2"/>
  <c r="S118" i="2"/>
  <c r="S122" i="2"/>
  <c r="S126" i="2"/>
  <c r="S130" i="2"/>
  <c r="S134" i="2"/>
  <c r="S138" i="2"/>
  <c r="S142" i="2"/>
  <c r="S146" i="2"/>
  <c r="S150" i="2"/>
  <c r="S154" i="2"/>
  <c r="S158" i="2"/>
  <c r="U18" i="2"/>
  <c r="U82" i="2"/>
  <c r="U146" i="2"/>
  <c r="U210" i="2"/>
  <c r="U274" i="2"/>
  <c r="U334" i="2"/>
  <c r="U367" i="2"/>
  <c r="T20" i="2"/>
  <c r="T52" i="2"/>
  <c r="T84" i="2"/>
  <c r="T114" i="2"/>
  <c r="T130" i="2"/>
  <c r="T146" i="2"/>
  <c r="T162" i="2"/>
  <c r="T178" i="2"/>
  <c r="T194" i="2"/>
  <c r="T210" i="2"/>
  <c r="T226" i="2"/>
  <c r="T242" i="2"/>
  <c r="T258" i="2"/>
  <c r="T274" i="2"/>
  <c r="T280" i="2"/>
  <c r="T285" i="2"/>
  <c r="T290" i="2"/>
  <c r="T294" i="2"/>
  <c r="T298" i="2"/>
  <c r="T302" i="2"/>
  <c r="T306" i="2"/>
  <c r="T310" i="2"/>
  <c r="T314" i="2"/>
  <c r="T318" i="2"/>
  <c r="T322" i="2"/>
  <c r="T326" i="2"/>
  <c r="T330" i="2"/>
  <c r="T334" i="2"/>
  <c r="T338" i="2"/>
  <c r="T342" i="2"/>
  <c r="T346" i="2"/>
  <c r="T350" i="2"/>
  <c r="T354" i="2"/>
  <c r="T358" i="2"/>
  <c r="T362" i="2"/>
  <c r="T366" i="2"/>
  <c r="T370" i="2"/>
  <c r="T374" i="2"/>
  <c r="T378" i="2"/>
  <c r="S3" i="2"/>
  <c r="S7" i="2"/>
  <c r="S11" i="2"/>
  <c r="S15" i="2"/>
  <c r="S19" i="2"/>
  <c r="S23" i="2"/>
  <c r="S27" i="2"/>
  <c r="S31" i="2"/>
  <c r="S35" i="2"/>
  <c r="S39" i="2"/>
  <c r="S43" i="2"/>
  <c r="S47" i="2"/>
  <c r="S51" i="2"/>
  <c r="S55" i="2"/>
  <c r="S59" i="2"/>
  <c r="S63" i="2"/>
  <c r="S67" i="2"/>
  <c r="S71" i="2"/>
  <c r="S75" i="2"/>
  <c r="S79" i="2"/>
  <c r="S83" i="2"/>
  <c r="S87" i="2"/>
  <c r="U34" i="2"/>
  <c r="U98" i="2"/>
  <c r="U162" i="2"/>
  <c r="U226" i="2"/>
  <c r="U290" i="2"/>
  <c r="U343" i="2"/>
  <c r="U375" i="2"/>
  <c r="T28" i="2"/>
  <c r="T60" i="2"/>
  <c r="T92" i="2"/>
  <c r="T118" i="2"/>
  <c r="T134" i="2"/>
  <c r="T150" i="2"/>
  <c r="T166" i="2"/>
  <c r="T182" i="2"/>
  <c r="T198" i="2"/>
  <c r="T214" i="2"/>
  <c r="T230" i="2"/>
  <c r="T246" i="2"/>
  <c r="T262" i="2"/>
  <c r="T276" i="2"/>
  <c r="T281" i="2"/>
  <c r="T286" i="2"/>
  <c r="T291" i="2"/>
  <c r="T295" i="2"/>
  <c r="T299" i="2"/>
  <c r="T303" i="2"/>
  <c r="T307" i="2"/>
  <c r="T311" i="2"/>
  <c r="T315" i="2"/>
  <c r="T319" i="2"/>
  <c r="T323" i="2"/>
  <c r="T327" i="2"/>
  <c r="T331" i="2"/>
  <c r="T335" i="2"/>
  <c r="T339" i="2"/>
  <c r="T343" i="2"/>
  <c r="T347" i="2"/>
  <c r="T351" i="2"/>
  <c r="T355" i="2"/>
  <c r="T359" i="2"/>
  <c r="T363" i="2"/>
  <c r="T367" i="2"/>
  <c r="T371" i="2"/>
  <c r="T375" i="2"/>
  <c r="T379" i="2"/>
  <c r="S4" i="2"/>
  <c r="S8" i="2"/>
  <c r="S12" i="2"/>
  <c r="S16" i="2"/>
  <c r="S20" i="2"/>
  <c r="S24" i="2"/>
  <c r="S28" i="2"/>
  <c r="S32" i="2"/>
  <c r="S36" i="2"/>
  <c r="S40" i="2"/>
  <c r="S44" i="2"/>
  <c r="S48" i="2"/>
  <c r="S52" i="2"/>
  <c r="S56" i="2"/>
  <c r="S60" i="2"/>
  <c r="S64" i="2"/>
  <c r="S68" i="2"/>
  <c r="S72" i="2"/>
  <c r="S76" i="2"/>
  <c r="S80" i="2"/>
  <c r="S84" i="2"/>
  <c r="S88" i="2"/>
  <c r="S92" i="2"/>
  <c r="S96" i="2"/>
  <c r="S100" i="2"/>
  <c r="S104" i="2"/>
  <c r="S108" i="2"/>
  <c r="S112" i="2"/>
  <c r="S116" i="2"/>
  <c r="S120" i="2"/>
  <c r="S124" i="2"/>
  <c r="S128" i="2"/>
  <c r="S132" i="2"/>
  <c r="S136" i="2"/>
  <c r="S140" i="2"/>
  <c r="S144" i="2"/>
  <c r="S148" i="2"/>
  <c r="S152" i="2"/>
  <c r="J13" i="2"/>
  <c r="O7" i="2" s="1"/>
  <c r="T2" i="2"/>
  <c r="S379" i="2"/>
  <c r="S375" i="2"/>
  <c r="S371" i="2"/>
  <c r="S367" i="2"/>
  <c r="S363" i="2"/>
  <c r="S359" i="2"/>
  <c r="S355" i="2"/>
  <c r="S351" i="2"/>
  <c r="S347" i="2"/>
  <c r="S343" i="2"/>
  <c r="S339" i="2"/>
  <c r="S335" i="2"/>
  <c r="S331" i="2"/>
  <c r="S327" i="2"/>
  <c r="S323" i="2"/>
  <c r="S319" i="2"/>
  <c r="S315" i="2"/>
  <c r="S311" i="2"/>
  <c r="S307" i="2"/>
  <c r="S303" i="2"/>
  <c r="S299" i="2"/>
  <c r="S295" i="2"/>
  <c r="S291" i="2"/>
  <c r="S287" i="2"/>
  <c r="S283" i="2"/>
  <c r="S279" i="2"/>
  <c r="S275" i="2"/>
  <c r="S271" i="2"/>
  <c r="S267" i="2"/>
  <c r="S263" i="2"/>
  <c r="S259" i="2"/>
  <c r="S255" i="2"/>
  <c r="S251" i="2"/>
  <c r="S247" i="2"/>
  <c r="S243" i="2"/>
  <c r="S239" i="2"/>
  <c r="S235" i="2"/>
  <c r="S231" i="2"/>
  <c r="S227" i="2"/>
  <c r="S223" i="2"/>
  <c r="S219" i="2"/>
  <c r="S215" i="2"/>
  <c r="S211" i="2"/>
  <c r="S207" i="2"/>
  <c r="S203" i="2"/>
  <c r="S199" i="2"/>
  <c r="S195" i="2"/>
  <c r="S191" i="2"/>
  <c r="S187" i="2"/>
  <c r="S183" i="2"/>
  <c r="S178" i="2"/>
  <c r="S172" i="2"/>
  <c r="S167" i="2"/>
  <c r="S162" i="2"/>
  <c r="S155" i="2"/>
  <c r="S139" i="2"/>
  <c r="S123" i="2"/>
  <c r="S107" i="2"/>
  <c r="S91" i="2"/>
  <c r="U2" i="2"/>
  <c r="S378" i="2"/>
  <c r="S374" i="2"/>
  <c r="S370" i="2"/>
  <c r="S366" i="2"/>
  <c r="S362" i="2"/>
  <c r="S358" i="2"/>
  <c r="S354" i="2"/>
  <c r="S350" i="2"/>
  <c r="S346" i="2"/>
  <c r="S342" i="2"/>
  <c r="S338" i="2"/>
  <c r="S334" i="2"/>
  <c r="S330" i="2"/>
  <c r="S326" i="2"/>
  <c r="S322" i="2"/>
  <c r="S318" i="2"/>
  <c r="S314" i="2"/>
  <c r="S310" i="2"/>
  <c r="S306" i="2"/>
  <c r="S302" i="2"/>
  <c r="S298" i="2"/>
  <c r="S294" i="2"/>
  <c r="S290" i="2"/>
  <c r="S286" i="2"/>
  <c r="S282" i="2"/>
  <c r="S278" i="2"/>
  <c r="S274" i="2"/>
  <c r="S270" i="2"/>
  <c r="S266" i="2"/>
  <c r="S262" i="2"/>
  <c r="S258" i="2"/>
  <c r="S254" i="2"/>
  <c r="S250" i="2"/>
  <c r="S246" i="2"/>
  <c r="S242" i="2"/>
  <c r="S238" i="2"/>
  <c r="S234" i="2"/>
  <c r="S230" i="2"/>
  <c r="S226" i="2"/>
  <c r="S222" i="2"/>
  <c r="S218" i="2"/>
  <c r="S214" i="2"/>
  <c r="S210" i="2"/>
  <c r="S206" i="2"/>
  <c r="S202" i="2"/>
  <c r="S198" i="2"/>
  <c r="S194" i="2"/>
  <c r="S190" i="2"/>
  <c r="S186" i="2"/>
  <c r="S182" i="2"/>
  <c r="S176" i="2"/>
  <c r="S171" i="2"/>
  <c r="S166" i="2"/>
  <c r="S160" i="2"/>
  <c r="S151" i="2"/>
  <c r="S135" i="2"/>
  <c r="S119" i="2"/>
  <c r="S103" i="2"/>
  <c r="S381" i="2"/>
  <c r="S377" i="2"/>
  <c r="S373" i="2"/>
  <c r="S369" i="2"/>
  <c r="S365" i="2"/>
  <c r="S361" i="2"/>
  <c r="S357" i="2"/>
  <c r="S353" i="2"/>
  <c r="S349" i="2"/>
  <c r="S345" i="2"/>
  <c r="S341" i="2"/>
  <c r="S337" i="2"/>
  <c r="S333" i="2"/>
  <c r="S329" i="2"/>
  <c r="S325" i="2"/>
  <c r="S321" i="2"/>
  <c r="S317" i="2"/>
  <c r="S313" i="2"/>
  <c r="S309" i="2"/>
  <c r="S305" i="2"/>
  <c r="S301" i="2"/>
  <c r="S297" i="2"/>
  <c r="S293" i="2"/>
  <c r="S289" i="2"/>
  <c r="S285" i="2"/>
  <c r="S281" i="2"/>
  <c r="S277" i="2"/>
  <c r="S273" i="2"/>
  <c r="S269" i="2"/>
  <c r="S265" i="2"/>
  <c r="S261" i="2"/>
  <c r="S257" i="2"/>
  <c r="S253" i="2"/>
  <c r="S249" i="2"/>
  <c r="S245" i="2"/>
  <c r="S241" i="2"/>
  <c r="S237" i="2"/>
  <c r="S233" i="2"/>
  <c r="S229" i="2"/>
  <c r="S225" i="2"/>
  <c r="S221" i="2"/>
  <c r="S217" i="2"/>
  <c r="S213" i="2"/>
  <c r="S209" i="2"/>
  <c r="S205" i="2"/>
  <c r="S201" i="2"/>
  <c r="S197" i="2"/>
  <c r="S193" i="2"/>
  <c r="S189" i="2"/>
  <c r="S185" i="2"/>
  <c r="S180" i="2"/>
  <c r="S175" i="2"/>
  <c r="S170" i="2"/>
  <c r="S164" i="2"/>
  <c r="S159" i="2"/>
  <c r="S147" i="2"/>
  <c r="S131" i="2"/>
  <c r="S115" i="2"/>
  <c r="S99" i="2"/>
  <c r="L8" i="2"/>
  <c r="Q22" i="2"/>
  <c r="J10" i="2" l="1"/>
  <c r="J9" i="2" s="1"/>
  <c r="O9" i="2" l="1"/>
  <c r="O10" i="2" s="1"/>
  <c r="O11" i="2"/>
  <c r="J6" i="2"/>
  <c r="P11" i="2"/>
</calcChain>
</file>

<file path=xl/comments1.xml><?xml version="1.0" encoding="utf-8"?>
<comments xmlns="http://schemas.openxmlformats.org/spreadsheetml/2006/main">
  <authors>
    <author>izza</author>
  </authors>
  <commentList>
    <comment ref="L8" authorId="0" shapeId="0">
      <text>
        <r>
          <rPr>
            <b/>
            <sz val="9"/>
            <color indexed="81"/>
            <rFont val="Tahoma"/>
            <family val="2"/>
            <charset val="238"/>
          </rPr>
          <t>izza:</t>
        </r>
        <r>
          <rPr>
            <sz val="9"/>
            <color indexed="81"/>
            <rFont val="Tahoma"/>
            <family val="2"/>
            <charset val="238"/>
          </rPr>
          <t xml:space="preserve">
Liczba wystąpień dominanty</t>
        </r>
      </text>
    </comment>
    <comment ref="Q22" authorId="0" shapeId="0">
      <text>
        <r>
          <rPr>
            <b/>
            <sz val="9"/>
            <color indexed="81"/>
            <rFont val="Tahoma"/>
            <family val="2"/>
            <charset val="238"/>
          </rPr>
          <t>izza:</t>
        </r>
        <r>
          <rPr>
            <sz val="9"/>
            <color indexed="81"/>
            <rFont val="Tahoma"/>
            <family val="2"/>
            <charset val="238"/>
          </rPr>
          <t xml:space="preserve">
Liczba wystąpień dominanty</t>
        </r>
      </text>
    </comment>
  </commentList>
</comments>
</file>

<file path=xl/sharedStrings.xml><?xml version="1.0" encoding="utf-8"?>
<sst xmlns="http://schemas.openxmlformats.org/spreadsheetml/2006/main" count="3104" uniqueCount="806">
  <si>
    <t>Kategoria:</t>
  </si>
  <si>
    <t>LUDNOŚĆ</t>
  </si>
  <si>
    <t>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
Dane o ludności w miejscowościach na podstawie rejestru PESEL.
Dane o zarejestrowanych małżeństwach, urodzeniach i zgonach pochodzące ze sprawozdawczości urzędów stanu cywilnego.
Dane o orzeczonych rozwodach i separacjach pochodzące ze sprawozdawczości sądów.
Dane o migracjach wewnętrznych i zagranicznych na pobyt stały pochodzące z Ministerstwa Spraw Wewnętrznych.
Prognoza ludności na podstawie badania GUS.</t>
  </si>
  <si>
    <t>Grupa:</t>
  </si>
  <si>
    <t>MAŁŻEŃSTWA, ROZWODY I SEPARACJE</t>
  </si>
  <si>
    <t>-</t>
  </si>
  <si>
    <t>Podgrupa:</t>
  </si>
  <si>
    <t>Rozwody</t>
  </si>
  <si>
    <t>GUS publikuje dane o rozwodach według miejsca zamieszkania osoby wnoszącej powództwo o rozwód. Źródłem informacji o rozwodach jest dla GUS sprawozdawczość sądów powszechnych w postaci formularzy statystycznych "Karta statystyczna dotycząca prawomocnego orzeczenia rozwodu". W podziale terytorialnym (miasto/wieś, regiony, województwa, podregiony, powiaty) nie uwzględnia się rozwodów, w których w momencie wniesienia powództwa obie strony zamieszkiwały za granicą. Dane o rozwodach według miejsca zamieszkania osoby wnoszącej powództwo o rozwód.</t>
  </si>
  <si>
    <t>Data ostatniej aktualizacji:</t>
  </si>
  <si>
    <t>2016-06-28</t>
  </si>
  <si>
    <t>Wymiary:</t>
  </si>
  <si>
    <t>Ogółem; Rok</t>
  </si>
  <si>
    <t>Przypisy:</t>
  </si>
  <si>
    <t>Znak '-' oznacza brak danych</t>
  </si>
  <si>
    <t>Kod</t>
  </si>
  <si>
    <t>Nazwa</t>
  </si>
  <si>
    <t>Ogółem</t>
  </si>
  <si>
    <t>Rok</t>
  </si>
  <si>
    <t>Jednostka miary</t>
  </si>
  <si>
    <t>Atrybut</t>
  </si>
  <si>
    <t>1101506000</t>
  </si>
  <si>
    <t>Powiat łódzki wschodni</t>
  </si>
  <si>
    <t>ogółem</t>
  </si>
  <si>
    <t>2015</t>
  </si>
  <si>
    <t xml:space="preserve"> </t>
  </si>
  <si>
    <t>1101508000</t>
  </si>
  <si>
    <t>Powiat pabianicki</t>
  </si>
  <si>
    <t>1101520000</t>
  </si>
  <si>
    <t>Powiat zgierski</t>
  </si>
  <si>
    <t>1101521000</t>
  </si>
  <si>
    <t>Powiat brzeziński</t>
  </si>
  <si>
    <t>1101661000</t>
  </si>
  <si>
    <t>Powiat m.Łódź</t>
  </si>
  <si>
    <t>1101701000</t>
  </si>
  <si>
    <t>Powiat bełchatowski</t>
  </si>
  <si>
    <t>1101707000</t>
  </si>
  <si>
    <t>Powiat opoczyński</t>
  </si>
  <si>
    <t>1101710000</t>
  </si>
  <si>
    <t>Powiat piotrkowski</t>
  </si>
  <si>
    <t>1101712000</t>
  </si>
  <si>
    <t>Powiat radomszczański</t>
  </si>
  <si>
    <t>1101716000</t>
  </si>
  <si>
    <t>Powiat tomaszowski</t>
  </si>
  <si>
    <t>1101762000</t>
  </si>
  <si>
    <t>Powiat m.Piotrków Trybunalski</t>
  </si>
  <si>
    <t>1101803000</t>
  </si>
  <si>
    <t>Powiat łaski</t>
  </si>
  <si>
    <t>1101809000</t>
  </si>
  <si>
    <t>Powiat pajęczański</t>
  </si>
  <si>
    <t>1101811000</t>
  </si>
  <si>
    <t>Powiat poddębicki</t>
  </si>
  <si>
    <t>1101814000</t>
  </si>
  <si>
    <t>Powiat sieradzki</t>
  </si>
  <si>
    <t>1101817000</t>
  </si>
  <si>
    <t>Powiat wieluński</t>
  </si>
  <si>
    <t>1101818000</t>
  </si>
  <si>
    <t>Powiat wieruszowski</t>
  </si>
  <si>
    <t>1101819000</t>
  </si>
  <si>
    <t>Powiat zduńskowolski</t>
  </si>
  <si>
    <t>1101902000</t>
  </si>
  <si>
    <t>Powiat kutnowski</t>
  </si>
  <si>
    <t>1101904000</t>
  </si>
  <si>
    <t>Powiat łęczycki</t>
  </si>
  <si>
    <t>1101905000</t>
  </si>
  <si>
    <t>Powiat łowicki</t>
  </si>
  <si>
    <t>1101913000</t>
  </si>
  <si>
    <t>Powiat rawski</t>
  </si>
  <si>
    <t>1101915000</t>
  </si>
  <si>
    <t>Powiat skierniewicki</t>
  </si>
  <si>
    <t>1101963000</t>
  </si>
  <si>
    <t>Powiat m.Skierniewice</t>
  </si>
  <si>
    <t>1142502000</t>
  </si>
  <si>
    <t>Powiat ciechanowski</t>
  </si>
  <si>
    <t>1142513000</t>
  </si>
  <si>
    <t>Powiat mławski</t>
  </si>
  <si>
    <t>1142520000</t>
  </si>
  <si>
    <t>Powiat płoński</t>
  </si>
  <si>
    <t>1142524000</t>
  </si>
  <si>
    <t>Powiat pułtuski</t>
  </si>
  <si>
    <t>1142537000</t>
  </si>
  <si>
    <t>Powiat żuromiński</t>
  </si>
  <si>
    <t>1142611000</t>
  </si>
  <si>
    <t>Powiat makowski</t>
  </si>
  <si>
    <t>1142615000</t>
  </si>
  <si>
    <t>Powiat ostrołęcki</t>
  </si>
  <si>
    <t>1142616000</t>
  </si>
  <si>
    <t>Powiat ostrowski</t>
  </si>
  <si>
    <t>1142622000</t>
  </si>
  <si>
    <t>Powiat przasnyski</t>
  </si>
  <si>
    <t>1142635000</t>
  </si>
  <si>
    <t>Powiat wyszkowski</t>
  </si>
  <si>
    <t>1142661000</t>
  </si>
  <si>
    <t>Powiat m.Ostrołęka</t>
  </si>
  <si>
    <t>1142701000</t>
  </si>
  <si>
    <t>Powiat białobrzeski</t>
  </si>
  <si>
    <t>1142707000</t>
  </si>
  <si>
    <t>Powiat kozienicki</t>
  </si>
  <si>
    <t>1142709000</t>
  </si>
  <si>
    <t>Powiat lipski</t>
  </si>
  <si>
    <t>1142723000</t>
  </si>
  <si>
    <t>Powiat przysuski</t>
  </si>
  <si>
    <t>1142725000</t>
  </si>
  <si>
    <t>Powiat radomski</t>
  </si>
  <si>
    <t>1142730000</t>
  </si>
  <si>
    <t>Powiat szydłowiecki</t>
  </si>
  <si>
    <t>1142736000</t>
  </si>
  <si>
    <t>Powiat zwoleński</t>
  </si>
  <si>
    <t>1142763000</t>
  </si>
  <si>
    <t>Powiat m.Radom</t>
  </si>
  <si>
    <t>1142865000</t>
  </si>
  <si>
    <t>Powiat m. st. Warszawa</t>
  </si>
  <si>
    <t>1142903000</t>
  </si>
  <si>
    <t>Powiat garwoliński</t>
  </si>
  <si>
    <t>1142908000</t>
  </si>
  <si>
    <t>Powiat legionowski</t>
  </si>
  <si>
    <t>1142912000</t>
  </si>
  <si>
    <t>Powiat miński</t>
  </si>
  <si>
    <t>1142914000</t>
  </si>
  <si>
    <t>Powiat nowodworski</t>
  </si>
  <si>
    <t>1142917000</t>
  </si>
  <si>
    <t>Powiat otwocki</t>
  </si>
  <si>
    <t>1142934000</t>
  </si>
  <si>
    <t>Powiat wołomiński</t>
  </si>
  <si>
    <t>1143005000</t>
  </si>
  <si>
    <t>Powiat grodziski</t>
  </si>
  <si>
    <t>1143006000</t>
  </si>
  <si>
    <t>Powiat grójecki</t>
  </si>
  <si>
    <t>1143018000</t>
  </si>
  <si>
    <t>Powiat piaseczyński</t>
  </si>
  <si>
    <t>1143021000</t>
  </si>
  <si>
    <t>Powiat pruszkowski</t>
  </si>
  <si>
    <t>1143028000</t>
  </si>
  <si>
    <t>Powiat sochaczewski</t>
  </si>
  <si>
    <t>1143032000</t>
  </si>
  <si>
    <t>Powiat warszawski zachodni</t>
  </si>
  <si>
    <t>1143038000</t>
  </si>
  <si>
    <t>Powiat żyrardowski</t>
  </si>
  <si>
    <t>1147004000</t>
  </si>
  <si>
    <t>Powiat gostyniński</t>
  </si>
  <si>
    <t>1147019000</t>
  </si>
  <si>
    <t>Powiat płocki</t>
  </si>
  <si>
    <t>1147027000</t>
  </si>
  <si>
    <t>Powiat sierpecki</t>
  </si>
  <si>
    <t>1147062000</t>
  </si>
  <si>
    <t>Powiat m.Płock</t>
  </si>
  <si>
    <t>1147110000</t>
  </si>
  <si>
    <t>Powiat łosicki</t>
  </si>
  <si>
    <t>1147126000</t>
  </si>
  <si>
    <t>Powiat siedlecki</t>
  </si>
  <si>
    <t>1147129000</t>
  </si>
  <si>
    <t>Powiat sokołowski</t>
  </si>
  <si>
    <t>1147133000</t>
  </si>
  <si>
    <t>Powiat węgrowski</t>
  </si>
  <si>
    <t>1147164000</t>
  </si>
  <si>
    <t>Powiat m.Siedlce</t>
  </si>
  <si>
    <t>2122001000</t>
  </si>
  <si>
    <t>Powiat bocheński</t>
  </si>
  <si>
    <t>2122006000</t>
  </si>
  <si>
    <t>Powiat krakowski</t>
  </si>
  <si>
    <t>2122008000</t>
  </si>
  <si>
    <t>Powiat miechowski</t>
  </si>
  <si>
    <t>2122009000</t>
  </si>
  <si>
    <t>Powiat myślenicki</t>
  </si>
  <si>
    <t>2122014000</t>
  </si>
  <si>
    <t>Powiat proszowicki</t>
  </si>
  <si>
    <t>2122019000</t>
  </si>
  <si>
    <t>Powiat wielicki</t>
  </si>
  <si>
    <t>2122161000</t>
  </si>
  <si>
    <t>Powiat m.Kraków</t>
  </si>
  <si>
    <t>2122205000</t>
  </si>
  <si>
    <t>Powiat gorlicki</t>
  </si>
  <si>
    <t>2122207000</t>
  </si>
  <si>
    <t>Powiat limanowski</t>
  </si>
  <si>
    <t>2122210000</t>
  </si>
  <si>
    <t>Powiat nowosądecki</t>
  </si>
  <si>
    <t>2122262000</t>
  </si>
  <si>
    <t>Powiat m.Nowy Sącz</t>
  </si>
  <si>
    <t>2122303000</t>
  </si>
  <si>
    <t>Powiat chrzanowski</t>
  </si>
  <si>
    <t>2122312000</t>
  </si>
  <si>
    <t>Powiat olkuski</t>
  </si>
  <si>
    <t>2122313000</t>
  </si>
  <si>
    <t>Powiat oświęcimski</t>
  </si>
  <si>
    <t>2122318000</t>
  </si>
  <si>
    <t>Powiat wadowicki</t>
  </si>
  <si>
    <t>2122402000</t>
  </si>
  <si>
    <t>Powiat brzeski</t>
  </si>
  <si>
    <t>2122404000</t>
  </si>
  <si>
    <t>Powiat dąbrowski</t>
  </si>
  <si>
    <t>2122416000</t>
  </si>
  <si>
    <t>Powiat tarnowski</t>
  </si>
  <si>
    <t>2122463000</t>
  </si>
  <si>
    <t>Powiat m.Tarnów</t>
  </si>
  <si>
    <t>2126911000</t>
  </si>
  <si>
    <t>Powiat nowotarski</t>
  </si>
  <si>
    <t>2126915000</t>
  </si>
  <si>
    <t>Powiat suski</t>
  </si>
  <si>
    <t>2126917000</t>
  </si>
  <si>
    <t>Powiat tatrzański</t>
  </si>
  <si>
    <t>2244402000</t>
  </si>
  <si>
    <t>Powiat bielski</t>
  </si>
  <si>
    <t>2244403000</t>
  </si>
  <si>
    <t>Powiat cieszyński</t>
  </si>
  <si>
    <t>2244417000</t>
  </si>
  <si>
    <t>Powiat żywiecki</t>
  </si>
  <si>
    <t>2244461000</t>
  </si>
  <si>
    <t>Powiat m.Bielsko-Biała</t>
  </si>
  <si>
    <t>2244507000</t>
  </si>
  <si>
    <t>Powiat lubliniecki</t>
  </si>
  <si>
    <t>2244513000</t>
  </si>
  <si>
    <t>Powiat tarnogórski</t>
  </si>
  <si>
    <t>2244562000</t>
  </si>
  <si>
    <t>Powiat m.Bytom</t>
  </si>
  <si>
    <t>2244571000</t>
  </si>
  <si>
    <t>Powiat m.Piekary Śląskie</t>
  </si>
  <si>
    <t>2244604000</t>
  </si>
  <si>
    <t>Powiat częstochowski</t>
  </si>
  <si>
    <t>2244606000</t>
  </si>
  <si>
    <t>Powiat kłobucki</t>
  </si>
  <si>
    <t>2244609000</t>
  </si>
  <si>
    <t>Powiat myszkowski</t>
  </si>
  <si>
    <t>2244664000</t>
  </si>
  <si>
    <t>Powiat m.Częstochowa</t>
  </si>
  <si>
    <t>2244705000</t>
  </si>
  <si>
    <t>Powiat gliwicki</t>
  </si>
  <si>
    <t>2244766000</t>
  </si>
  <si>
    <t>Powiat m.Gliwice</t>
  </si>
  <si>
    <t>2244778000</t>
  </si>
  <si>
    <t>Powiat m.Zabrze</t>
  </si>
  <si>
    <t>2244863000</t>
  </si>
  <si>
    <t>Powiat m.Chorzów</t>
  </si>
  <si>
    <t>2244869000</t>
  </si>
  <si>
    <t>Powiat m.Katowice</t>
  </si>
  <si>
    <t>2244870000</t>
  </si>
  <si>
    <t>Powiat m.Mysłowice</t>
  </si>
  <si>
    <t>2244872000</t>
  </si>
  <si>
    <t>Powiat m.Ruda Śląska</t>
  </si>
  <si>
    <t>2244874000</t>
  </si>
  <si>
    <t>Powiat m.Siemianowice Śląskie</t>
  </si>
  <si>
    <t>2244876000</t>
  </si>
  <si>
    <t>Powiat m.Świętochłowice</t>
  </si>
  <si>
    <t>2244911000</t>
  </si>
  <si>
    <t>Powiat raciborski</t>
  </si>
  <si>
    <t>2244912000</t>
  </si>
  <si>
    <t>Powiat rybnicki</t>
  </si>
  <si>
    <t>2244915000</t>
  </si>
  <si>
    <t>Powiat wodzisławski</t>
  </si>
  <si>
    <t>2244967000</t>
  </si>
  <si>
    <t>Powiat m.Jastrzębie-Zdrój</t>
  </si>
  <si>
    <t>2244973000</t>
  </si>
  <si>
    <t>Powiat m.Rybnik</t>
  </si>
  <si>
    <t>2244979000</t>
  </si>
  <si>
    <t>Powiat m.Żory</t>
  </si>
  <si>
    <t>2245001000</t>
  </si>
  <si>
    <t>Powiat będziński</t>
  </si>
  <si>
    <t>2245016000</t>
  </si>
  <si>
    <t>Powiat zawierciański</t>
  </si>
  <si>
    <t>2245065000</t>
  </si>
  <si>
    <t>Powiat m.Dąbrowa Górnicza</t>
  </si>
  <si>
    <t>2245068000</t>
  </si>
  <si>
    <t>Powiat m.Jaworzno</t>
  </si>
  <si>
    <t>2245075000</t>
  </si>
  <si>
    <t>Powiat m.Sosnowiec</t>
  </si>
  <si>
    <t>2245108000</t>
  </si>
  <si>
    <t>Powiat mikołowski</t>
  </si>
  <si>
    <t>2245110000</t>
  </si>
  <si>
    <t>Powiat pszczyński</t>
  </si>
  <si>
    <t>2245114000</t>
  </si>
  <si>
    <t>Powiat bieruńsko-lędziński</t>
  </si>
  <si>
    <t>2245177000</t>
  </si>
  <si>
    <t>Powiat m.Tychy</t>
  </si>
  <si>
    <t>3060901000</t>
  </si>
  <si>
    <t>Powiat bialski</t>
  </si>
  <si>
    <t>3060913000</t>
  </si>
  <si>
    <t>Powiat parczewski</t>
  </si>
  <si>
    <t>3060915000</t>
  </si>
  <si>
    <t>Powiat radzyński</t>
  </si>
  <si>
    <t>3060919000</t>
  </si>
  <si>
    <t>Powiat włodawski</t>
  </si>
  <si>
    <t>3060961000</t>
  </si>
  <si>
    <t>Powiat m.Biała Podlaska</t>
  </si>
  <si>
    <t>3061002000</t>
  </si>
  <si>
    <t>Powiat biłgorajski</t>
  </si>
  <si>
    <t>3061003000</t>
  </si>
  <si>
    <t>Powiat chełmski</t>
  </si>
  <si>
    <t>3061004000</t>
  </si>
  <si>
    <t>Powiat hrubieszowski</t>
  </si>
  <si>
    <t>3061006000</t>
  </si>
  <si>
    <t>Powiat krasnostawski</t>
  </si>
  <si>
    <t>3061018000</t>
  </si>
  <si>
    <t>3061020000</t>
  </si>
  <si>
    <t>Powiat zamojski</t>
  </si>
  <si>
    <t>3061062000</t>
  </si>
  <si>
    <t>Powiat m.Chełm</t>
  </si>
  <si>
    <t>3061064000</t>
  </si>
  <si>
    <t>Powiat m.Zamość</t>
  </si>
  <si>
    <t>3061108000</t>
  </si>
  <si>
    <t>Powiat lubartowski</t>
  </si>
  <si>
    <t>3061109000</t>
  </si>
  <si>
    <t>Powiat lubelski</t>
  </si>
  <si>
    <t>3061110000</t>
  </si>
  <si>
    <t>Powiat łęczyński</t>
  </si>
  <si>
    <t>3061117000</t>
  </si>
  <si>
    <t>Powiat świdnicki</t>
  </si>
  <si>
    <t>3061163000</t>
  </si>
  <si>
    <t>Powiat m.Lublin</t>
  </si>
  <si>
    <t>3061205000</t>
  </si>
  <si>
    <t>Powiat janowski</t>
  </si>
  <si>
    <t>3061207000</t>
  </si>
  <si>
    <t>Powiat kraśnicki</t>
  </si>
  <si>
    <t>3061211000</t>
  </si>
  <si>
    <t>Powiat łukowski</t>
  </si>
  <si>
    <t>3061212000</t>
  </si>
  <si>
    <t>Powiat opolski</t>
  </si>
  <si>
    <t>3061214000</t>
  </si>
  <si>
    <t>Powiat puławski</t>
  </si>
  <si>
    <t>3061216000</t>
  </si>
  <si>
    <t>Powiat rycki</t>
  </si>
  <si>
    <t>3183301000</t>
  </si>
  <si>
    <t>Powiat bieszczadzki</t>
  </si>
  <si>
    <t>3183302000</t>
  </si>
  <si>
    <t>Powiat brzozowski</t>
  </si>
  <si>
    <t>3183305000</t>
  </si>
  <si>
    <t>Powiat jasielski</t>
  </si>
  <si>
    <t>3183307000</t>
  </si>
  <si>
    <t>Powiat krośnieński</t>
  </si>
  <si>
    <t>3183317000</t>
  </si>
  <si>
    <t>Powiat sanocki</t>
  </si>
  <si>
    <t>3183321000</t>
  </si>
  <si>
    <t>Powiat leski</t>
  </si>
  <si>
    <t>3183361000</t>
  </si>
  <si>
    <t>Powiat m.Krosno</t>
  </si>
  <si>
    <t>3183404000</t>
  </si>
  <si>
    <t>Powiat jarosławski</t>
  </si>
  <si>
    <t>3183409000</t>
  </si>
  <si>
    <t>Powiat lubaczowski</t>
  </si>
  <si>
    <t>3183413000</t>
  </si>
  <si>
    <t>Powiat przemyski</t>
  </si>
  <si>
    <t>3183414000</t>
  </si>
  <si>
    <t>Powiat przeworski</t>
  </si>
  <si>
    <t>3183462000</t>
  </si>
  <si>
    <t>Powiat m.Przemyśl</t>
  </si>
  <si>
    <t>3183506000</t>
  </si>
  <si>
    <t>Powiat kolbuszowski</t>
  </si>
  <si>
    <t>3183510000</t>
  </si>
  <si>
    <t>Powiat łańcucki</t>
  </si>
  <si>
    <t>3183515000</t>
  </si>
  <si>
    <t>Powiat ropczycko-sędziszowski</t>
  </si>
  <si>
    <t>3183516000</t>
  </si>
  <si>
    <t>Powiat rzeszowski</t>
  </si>
  <si>
    <t>3183519000</t>
  </si>
  <si>
    <t>Powiat strzyżowski</t>
  </si>
  <si>
    <t>3183563000</t>
  </si>
  <si>
    <t>Powiat m.Rzeszów</t>
  </si>
  <si>
    <t>3183603000</t>
  </si>
  <si>
    <t>Powiat dębicki</t>
  </si>
  <si>
    <t>3183608000</t>
  </si>
  <si>
    <t>Powiat leżajski</t>
  </si>
  <si>
    <t>3183611000</t>
  </si>
  <si>
    <t>Powiat mielecki</t>
  </si>
  <si>
    <t>3183612000</t>
  </si>
  <si>
    <t>Powiat niżański</t>
  </si>
  <si>
    <t>3183618000</t>
  </si>
  <si>
    <t>Powiat stalowowolski</t>
  </si>
  <si>
    <t>3183620000</t>
  </si>
  <si>
    <t>Powiat tarnobrzeski</t>
  </si>
  <si>
    <t>3183664000</t>
  </si>
  <si>
    <t>Powiat m.Tarnobrzeg</t>
  </si>
  <si>
    <t>3203702000</t>
  </si>
  <si>
    <t>Powiat białostocki</t>
  </si>
  <si>
    <t>3203711000</t>
  </si>
  <si>
    <t>Powiat sokólski</t>
  </si>
  <si>
    <t>3203761000</t>
  </si>
  <si>
    <t>Powiat m.Białystok</t>
  </si>
  <si>
    <t>3203803000</t>
  </si>
  <si>
    <t>3203805000</t>
  </si>
  <si>
    <t>Powiat hajnowski</t>
  </si>
  <si>
    <t>3203806000</t>
  </si>
  <si>
    <t>Powiat kolneński</t>
  </si>
  <si>
    <t>3203807000</t>
  </si>
  <si>
    <t>Powiat łomżyński</t>
  </si>
  <si>
    <t>3203810000</t>
  </si>
  <si>
    <t>Powiat siemiatycki</t>
  </si>
  <si>
    <t>3203813000</t>
  </si>
  <si>
    <t>Powiat wysokomazowiecki</t>
  </si>
  <si>
    <t>3203814000</t>
  </si>
  <si>
    <t>Powiat zambrowski</t>
  </si>
  <si>
    <t>3203862000</t>
  </si>
  <si>
    <t>Powiat m.Łomża</t>
  </si>
  <si>
    <t>3203901000</t>
  </si>
  <si>
    <t>Powiat augustowski</t>
  </si>
  <si>
    <t>3203904000</t>
  </si>
  <si>
    <t>Powiat grajewski</t>
  </si>
  <si>
    <t>3203908000</t>
  </si>
  <si>
    <t>Powiat moniecki</t>
  </si>
  <si>
    <t>3203909000</t>
  </si>
  <si>
    <t>Powiat sejneński</t>
  </si>
  <si>
    <t>3203912000</t>
  </si>
  <si>
    <t>Powiat suwalski</t>
  </si>
  <si>
    <t>3203963000</t>
  </si>
  <si>
    <t>Powiat m.Suwałki</t>
  </si>
  <si>
    <t>3265204000</t>
  </si>
  <si>
    <t>Powiat kielecki</t>
  </si>
  <si>
    <t>3265205000</t>
  </si>
  <si>
    <t>Powiat konecki</t>
  </si>
  <si>
    <t>3265207000</t>
  </si>
  <si>
    <t>Powiat ostrowiecki</t>
  </si>
  <si>
    <t>3265210000</t>
  </si>
  <si>
    <t>Powiat skarżyski</t>
  </si>
  <si>
    <t>3265211000</t>
  </si>
  <si>
    <t>Powiat starachowicki</t>
  </si>
  <si>
    <t>3265261000</t>
  </si>
  <si>
    <t>Powiat m.Kielce</t>
  </si>
  <si>
    <t>3265301000</t>
  </si>
  <si>
    <t>Powiat buski</t>
  </si>
  <si>
    <t>3265302000</t>
  </si>
  <si>
    <t>Powiat jędrzejowski</t>
  </si>
  <si>
    <t>3265303000</t>
  </si>
  <si>
    <t>Powiat kazimierski</t>
  </si>
  <si>
    <t>3265306000</t>
  </si>
  <si>
    <t>Powiat opatowski</t>
  </si>
  <si>
    <t>3265308000</t>
  </si>
  <si>
    <t>Powiat pińczowski</t>
  </si>
  <si>
    <t>3265309000</t>
  </si>
  <si>
    <t>Powiat sandomierski</t>
  </si>
  <si>
    <t>3265312000</t>
  </si>
  <si>
    <t>Powiat staszowski</t>
  </si>
  <si>
    <t>3265313000</t>
  </si>
  <si>
    <t>Powiat włoszczowski</t>
  </si>
  <si>
    <t>4081301000</t>
  </si>
  <si>
    <t>Powiat gorzowski</t>
  </si>
  <si>
    <t>4081303000</t>
  </si>
  <si>
    <t>Powiat międzyrzecki</t>
  </si>
  <si>
    <t>4081305000</t>
  </si>
  <si>
    <t>Powiat słubicki</t>
  </si>
  <si>
    <t>4081306000</t>
  </si>
  <si>
    <t>Powiat strzelecko-drezdenecki</t>
  </si>
  <si>
    <t>4081307000</t>
  </si>
  <si>
    <t>Powiat sulęciński</t>
  </si>
  <si>
    <t>4081361000</t>
  </si>
  <si>
    <t>Powiat m.Gorzów Wielkopolski</t>
  </si>
  <si>
    <t>4081402000</t>
  </si>
  <si>
    <t>4081404000</t>
  </si>
  <si>
    <t>Powiat nowosolski</t>
  </si>
  <si>
    <t>4081408000</t>
  </si>
  <si>
    <t>Powiat świebodziński</t>
  </si>
  <si>
    <t>4081409000</t>
  </si>
  <si>
    <t>Powiat zielonogórski</t>
  </si>
  <si>
    <t>4081410000</t>
  </si>
  <si>
    <t>Powiat żagański</t>
  </si>
  <si>
    <t>4081411000</t>
  </si>
  <si>
    <t>Powiat żarski</t>
  </si>
  <si>
    <t>4081412000</t>
  </si>
  <si>
    <t>Powiat wschowski</t>
  </si>
  <si>
    <t>4081462000</t>
  </si>
  <si>
    <t>Powiat m.Zielona Góra</t>
  </si>
  <si>
    <t>4305706000</t>
  </si>
  <si>
    <t>Powiat jarociński</t>
  </si>
  <si>
    <t>4305707000</t>
  </si>
  <si>
    <t>Powiat kaliski</t>
  </si>
  <si>
    <t>4305708000</t>
  </si>
  <si>
    <t>Powiat kępiński</t>
  </si>
  <si>
    <t>4305712000</t>
  </si>
  <si>
    <t>Powiat krotoszyński</t>
  </si>
  <si>
    <t>4305717000</t>
  </si>
  <si>
    <t>4305718000</t>
  </si>
  <si>
    <t>Powiat ostrzeszowski</t>
  </si>
  <si>
    <t>4305720000</t>
  </si>
  <si>
    <t>Powiat pleszewski</t>
  </si>
  <si>
    <t>4305761000</t>
  </si>
  <si>
    <t>Powiat m.Kalisz</t>
  </si>
  <si>
    <t>4305803000</t>
  </si>
  <si>
    <t>Powiat gnieźnieński</t>
  </si>
  <si>
    <t>4305809000</t>
  </si>
  <si>
    <t>Powiat kolski</t>
  </si>
  <si>
    <t>4305810000</t>
  </si>
  <si>
    <t>Powiat koniński</t>
  </si>
  <si>
    <t>4305823000</t>
  </si>
  <si>
    <t>Powiat słupecki</t>
  </si>
  <si>
    <t>4305827000</t>
  </si>
  <si>
    <t>Powiat turecki</t>
  </si>
  <si>
    <t>4305830000</t>
  </si>
  <si>
    <t>Powiat wrzesiński</t>
  </si>
  <si>
    <t>4305862000</t>
  </si>
  <si>
    <t>Powiat m.Konin</t>
  </si>
  <si>
    <t>4305904000</t>
  </si>
  <si>
    <t>Powiat gostyński</t>
  </si>
  <si>
    <t>4305905000</t>
  </si>
  <si>
    <t>4305911000</t>
  </si>
  <si>
    <t>Powiat kościański</t>
  </si>
  <si>
    <t>4305913000</t>
  </si>
  <si>
    <t>Powiat leszczyński</t>
  </si>
  <si>
    <t>4305914000</t>
  </si>
  <si>
    <t>Powiat międzychodzki</t>
  </si>
  <si>
    <t>4305915000</t>
  </si>
  <si>
    <t>Powiat nowotomyski</t>
  </si>
  <si>
    <t>4305922000</t>
  </si>
  <si>
    <t>Powiat rawicki</t>
  </si>
  <si>
    <t>4305929000</t>
  </si>
  <si>
    <t>Powiat wolsztyński</t>
  </si>
  <si>
    <t>4305963000</t>
  </si>
  <si>
    <t>Powiat m.Leszno</t>
  </si>
  <si>
    <t>4306001000</t>
  </si>
  <si>
    <t>Powiat chodzieski</t>
  </si>
  <si>
    <t>4306002000</t>
  </si>
  <si>
    <t>Powiat czarnkowsko-trzcianecki</t>
  </si>
  <si>
    <t>4306019000</t>
  </si>
  <si>
    <t>Powiat pilski</t>
  </si>
  <si>
    <t>4306028000</t>
  </si>
  <si>
    <t>Powiat wągrowiecki</t>
  </si>
  <si>
    <t>4306031000</t>
  </si>
  <si>
    <t>Powiat złotowski</t>
  </si>
  <si>
    <t>4306116000</t>
  </si>
  <si>
    <t>Powiat obornicki</t>
  </si>
  <si>
    <t>4306121000</t>
  </si>
  <si>
    <t>Powiat poznański</t>
  </si>
  <si>
    <t>4306124000</t>
  </si>
  <si>
    <t>Powiat szamotulski</t>
  </si>
  <si>
    <t>4306125000</t>
  </si>
  <si>
    <t>Powiat średzki</t>
  </si>
  <si>
    <t>4306126000</t>
  </si>
  <si>
    <t>Powiat śremski</t>
  </si>
  <si>
    <t>4306264000</t>
  </si>
  <si>
    <t>Powiat m.Poznań</t>
  </si>
  <si>
    <t>4326301000</t>
  </si>
  <si>
    <t>Powiat białogardzki</t>
  </si>
  <si>
    <t>4326308000</t>
  </si>
  <si>
    <t>Powiat kołobrzeski</t>
  </si>
  <si>
    <t>4326309000</t>
  </si>
  <si>
    <t>Powiat koszaliński</t>
  </si>
  <si>
    <t>4326313000</t>
  </si>
  <si>
    <t>Powiat sławieński</t>
  </si>
  <si>
    <t>4326361000</t>
  </si>
  <si>
    <t>Powiat m.Koszalin</t>
  </si>
  <si>
    <t>4326402000</t>
  </si>
  <si>
    <t>Powiat choszczeński</t>
  </si>
  <si>
    <t>4326403000</t>
  </si>
  <si>
    <t>Powiat drawski</t>
  </si>
  <si>
    <t>4326410000</t>
  </si>
  <si>
    <t>Powiat myśliborski</t>
  </si>
  <si>
    <t>4326412000</t>
  </si>
  <si>
    <t>Powiat pyrzycki</t>
  </si>
  <si>
    <t>4326415000</t>
  </si>
  <si>
    <t>Powiat szczecinecki</t>
  </si>
  <si>
    <t>4326416000</t>
  </si>
  <si>
    <t>Powiat świdwiński</t>
  </si>
  <si>
    <t>4326417000</t>
  </si>
  <si>
    <t>Powiat wałecki</t>
  </si>
  <si>
    <t>4326418000</t>
  </si>
  <si>
    <t>Powiat łobeski</t>
  </si>
  <si>
    <t>4326562000</t>
  </si>
  <si>
    <t>Powiat m.Szczecin</t>
  </si>
  <si>
    <t>4326604000</t>
  </si>
  <si>
    <t>Powiat goleniowski</t>
  </si>
  <si>
    <t>4326605000</t>
  </si>
  <si>
    <t>Powiat gryficki</t>
  </si>
  <si>
    <t>4326606000</t>
  </si>
  <si>
    <t>Powiat gryfiński</t>
  </si>
  <si>
    <t>4326607000</t>
  </si>
  <si>
    <t>Powiat kamieński</t>
  </si>
  <si>
    <t>4326611000</t>
  </si>
  <si>
    <t>Powiat policki</t>
  </si>
  <si>
    <t>4326614000</t>
  </si>
  <si>
    <t>Powiat stargardzki</t>
  </si>
  <si>
    <t>4326663000</t>
  </si>
  <si>
    <t>Powiat m.Świnoujście</t>
  </si>
  <si>
    <t>5020101000</t>
  </si>
  <si>
    <t>Powiat bolesławiecki</t>
  </si>
  <si>
    <t>5020105000</t>
  </si>
  <si>
    <t>Powiat jaworski</t>
  </si>
  <si>
    <t>5020106000</t>
  </si>
  <si>
    <t>Powiat jeleniogórski</t>
  </si>
  <si>
    <t>5020107000</t>
  </si>
  <si>
    <t>Powiat kamiennogórski</t>
  </si>
  <si>
    <t>5020110000</t>
  </si>
  <si>
    <t>Powiat lubański</t>
  </si>
  <si>
    <t>5020112000</t>
  </si>
  <si>
    <t>Powiat lwówecki</t>
  </si>
  <si>
    <t>5020125000</t>
  </si>
  <si>
    <t>Powiat zgorzelecki</t>
  </si>
  <si>
    <t>5020126000</t>
  </si>
  <si>
    <t>Powiat złotoryjski</t>
  </si>
  <si>
    <t>5020161000</t>
  </si>
  <si>
    <t>Powiat m.Jelenia Góra</t>
  </si>
  <si>
    <t>5020203000</t>
  </si>
  <si>
    <t>Powiat głogowski</t>
  </si>
  <si>
    <t>5020204000</t>
  </si>
  <si>
    <t>Powiat górowski</t>
  </si>
  <si>
    <t>5020209000</t>
  </si>
  <si>
    <t>Powiat legnicki</t>
  </si>
  <si>
    <t>5020211000</t>
  </si>
  <si>
    <t>Powiat lubiński</t>
  </si>
  <si>
    <t>5020216000</t>
  </si>
  <si>
    <t>Powiat polkowicki</t>
  </si>
  <si>
    <t>5020262000</t>
  </si>
  <si>
    <t>Powiat m.Legnica</t>
  </si>
  <si>
    <t>5020302000</t>
  </si>
  <si>
    <t>Powiat dzierżoniowski</t>
  </si>
  <si>
    <t>5020308000</t>
  </si>
  <si>
    <t>Powiat kłodzki</t>
  </si>
  <si>
    <t>5020319000</t>
  </si>
  <si>
    <t>5020321000</t>
  </si>
  <si>
    <t>Powiat wałbrzyski</t>
  </si>
  <si>
    <t>5020324000</t>
  </si>
  <si>
    <t>Powiat ząbkowicki</t>
  </si>
  <si>
    <t>5020365000</t>
  </si>
  <si>
    <t>Powiat m.Wałbrzych od 2013</t>
  </si>
  <si>
    <t>5020413000</t>
  </si>
  <si>
    <t>Powiat milicki</t>
  </si>
  <si>
    <t>5020414000</t>
  </si>
  <si>
    <t>Powiat oleśnicki</t>
  </si>
  <si>
    <t>5020415000</t>
  </si>
  <si>
    <t>Powiat oławski</t>
  </si>
  <si>
    <t>5020417000</t>
  </si>
  <si>
    <t>Powiat strzeliński</t>
  </si>
  <si>
    <t>5020418000</t>
  </si>
  <si>
    <t>5020420000</t>
  </si>
  <si>
    <t>Powiat trzebnicki</t>
  </si>
  <si>
    <t>5020422000</t>
  </si>
  <si>
    <t>Powiat wołowski</t>
  </si>
  <si>
    <t>5020423000</t>
  </si>
  <si>
    <t>Powiat wrocławski</t>
  </si>
  <si>
    <t>5020564000</t>
  </si>
  <si>
    <t>Powiat m.Wrocław</t>
  </si>
  <si>
    <t>5163101000</t>
  </si>
  <si>
    <t>5163102000</t>
  </si>
  <si>
    <t>Powiat głubczycki</t>
  </si>
  <si>
    <t>5163106000</t>
  </si>
  <si>
    <t>Powiat namysłowski</t>
  </si>
  <si>
    <t>5163107000</t>
  </si>
  <si>
    <t>Powiat nyski</t>
  </si>
  <si>
    <t>5163110000</t>
  </si>
  <si>
    <t>Powiat prudnicki</t>
  </si>
  <si>
    <t>5163203000</t>
  </si>
  <si>
    <t>Powiat kędzierzyńsko-kozielski</t>
  </si>
  <si>
    <t>5163204000</t>
  </si>
  <si>
    <t>Powiat kluczborski</t>
  </si>
  <si>
    <t>5163205000</t>
  </si>
  <si>
    <t>Powiat krapkowicki</t>
  </si>
  <si>
    <t>5163208000</t>
  </si>
  <si>
    <t>Powiat oleski</t>
  </si>
  <si>
    <t>5163209000</t>
  </si>
  <si>
    <t>5163211000</t>
  </si>
  <si>
    <t>Powiat strzelecki</t>
  </si>
  <si>
    <t>5163261000</t>
  </si>
  <si>
    <t>Powiat m.Opole</t>
  </si>
  <si>
    <t>6040603000</t>
  </si>
  <si>
    <t>Powiat bydgoski</t>
  </si>
  <si>
    <t>6040615000</t>
  </si>
  <si>
    <t>Powiat toruński</t>
  </si>
  <si>
    <t>6040661000</t>
  </si>
  <si>
    <t>Powiat m.Bydgoszcz</t>
  </si>
  <si>
    <t>6040663000</t>
  </si>
  <si>
    <t>Powiat m.Toruń</t>
  </si>
  <si>
    <t>6040702000</t>
  </si>
  <si>
    <t>Powiat brodnicki</t>
  </si>
  <si>
    <t>6040704000</t>
  </si>
  <si>
    <t>Powiat chełmiński</t>
  </si>
  <si>
    <t>6040705000</t>
  </si>
  <si>
    <t>Powiat golubsko-dobrzyński</t>
  </si>
  <si>
    <t>6040706000</t>
  </si>
  <si>
    <t>Powiat grudziądzki</t>
  </si>
  <si>
    <t>6040712000</t>
  </si>
  <si>
    <t>Powiat rypiński</t>
  </si>
  <si>
    <t>6040717000</t>
  </si>
  <si>
    <t>Powiat wąbrzeski</t>
  </si>
  <si>
    <t>6040762000</t>
  </si>
  <si>
    <t>Powiat m.Grudziądz</t>
  </si>
  <si>
    <t>6040801000</t>
  </si>
  <si>
    <t>Powiat aleksandrowski</t>
  </si>
  <si>
    <t>6040808000</t>
  </si>
  <si>
    <t>Powiat lipnowski</t>
  </si>
  <si>
    <t>6040811000</t>
  </si>
  <si>
    <t>Powiat radziejowski</t>
  </si>
  <si>
    <t>6040818000</t>
  </si>
  <si>
    <t>Powiat włocławski</t>
  </si>
  <si>
    <t>6040864000</t>
  </si>
  <si>
    <t>Powiat m.Włocławek</t>
  </si>
  <si>
    <t>6046707000</t>
  </si>
  <si>
    <t>Powiat inowrocławski</t>
  </si>
  <si>
    <t>6046709000</t>
  </si>
  <si>
    <t>Powiat mogileński</t>
  </si>
  <si>
    <t>6046710000</t>
  </si>
  <si>
    <t>Powiat nakielski</t>
  </si>
  <si>
    <t>6046719000</t>
  </si>
  <si>
    <t>Powiat żniński</t>
  </si>
  <si>
    <t>6046813000</t>
  </si>
  <si>
    <t>Powiat sępoleński</t>
  </si>
  <si>
    <t>6046814000</t>
  </si>
  <si>
    <t>Powiat świecki</t>
  </si>
  <si>
    <t>6046816000</t>
  </si>
  <si>
    <t>Powiat tucholski</t>
  </si>
  <si>
    <t>6224004000</t>
  </si>
  <si>
    <t>Powiat gdański</t>
  </si>
  <si>
    <t>6224005000</t>
  </si>
  <si>
    <t>Powiat kartuski</t>
  </si>
  <si>
    <t>6224010000</t>
  </si>
  <si>
    <t>6224011000</t>
  </si>
  <si>
    <t>Powiat pucki</t>
  </si>
  <si>
    <t>6224015000</t>
  </si>
  <si>
    <t>Powiat wejherowski</t>
  </si>
  <si>
    <t>6224101000</t>
  </si>
  <si>
    <t>Powiat bytowski</t>
  </si>
  <si>
    <t>6224108000</t>
  </si>
  <si>
    <t>Powiat lęborski</t>
  </si>
  <si>
    <t>6224112000</t>
  </si>
  <si>
    <t>Powiat słupski</t>
  </si>
  <si>
    <t>6224163000</t>
  </si>
  <si>
    <t>Powiat m.Słupsk</t>
  </si>
  <si>
    <t>6224207000</t>
  </si>
  <si>
    <t>Powiat kwidzyński</t>
  </si>
  <si>
    <t>6224209000</t>
  </si>
  <si>
    <t>Powiat malborski</t>
  </si>
  <si>
    <t>6224213000</t>
  </si>
  <si>
    <t>Powiat starogardzki</t>
  </si>
  <si>
    <t>6224214000</t>
  </si>
  <si>
    <t>Powiat tczewski</t>
  </si>
  <si>
    <t>6224216000</t>
  </si>
  <si>
    <t>Powiat sztumski</t>
  </si>
  <si>
    <t>6224361000</t>
  </si>
  <si>
    <t>Powiat m.Gdańsk</t>
  </si>
  <si>
    <t>6224362000</t>
  </si>
  <si>
    <t>Powiat m.Gdynia</t>
  </si>
  <si>
    <t>6224364000</t>
  </si>
  <si>
    <t>Powiat m.Sopot</t>
  </si>
  <si>
    <t>6227202000</t>
  </si>
  <si>
    <t>Powiat chojnicki</t>
  </si>
  <si>
    <t>6227203000</t>
  </si>
  <si>
    <t>Powiat człuchowski</t>
  </si>
  <si>
    <t>6227206000</t>
  </si>
  <si>
    <t>Powiat kościerski</t>
  </si>
  <si>
    <t>6285402000</t>
  </si>
  <si>
    <t>Powiat braniewski</t>
  </si>
  <si>
    <t>6285403000</t>
  </si>
  <si>
    <t>Powiat działdowski</t>
  </si>
  <si>
    <t>6285404000</t>
  </si>
  <si>
    <t>Powiat elbląski</t>
  </si>
  <si>
    <t>6285407000</t>
  </si>
  <si>
    <t>Powiat iławski</t>
  </si>
  <si>
    <t>6285412000</t>
  </si>
  <si>
    <t>Powiat nowomiejski</t>
  </si>
  <si>
    <t>6285415000</t>
  </si>
  <si>
    <t>Powiat ostródzki</t>
  </si>
  <si>
    <t>6285461000</t>
  </si>
  <si>
    <t>Powiat m.Elbląg</t>
  </si>
  <si>
    <t>6285505000</t>
  </si>
  <si>
    <t>Powiat ełcki</t>
  </si>
  <si>
    <t>6285506000</t>
  </si>
  <si>
    <t>Powiat giżycki</t>
  </si>
  <si>
    <t>6285513000</t>
  </si>
  <si>
    <t>Powiat olecki</t>
  </si>
  <si>
    <t>6285516000</t>
  </si>
  <si>
    <t>Powiat piski</t>
  </si>
  <si>
    <t>6285518000</t>
  </si>
  <si>
    <t>Powiat gołdapski</t>
  </si>
  <si>
    <t>6285519000</t>
  </si>
  <si>
    <t>Powiat węgorzewski</t>
  </si>
  <si>
    <t>6285601000</t>
  </si>
  <si>
    <t>Powiat bartoszycki</t>
  </si>
  <si>
    <t>6285608000</t>
  </si>
  <si>
    <t>Powiat kętrzyński</t>
  </si>
  <si>
    <t>6285609000</t>
  </si>
  <si>
    <t>Powiat lidzbarski</t>
  </si>
  <si>
    <t>6285610000</t>
  </si>
  <si>
    <t>Powiat mrągowski</t>
  </si>
  <si>
    <t>6285611000</t>
  </si>
  <si>
    <t>Powiat nidzicki</t>
  </si>
  <si>
    <t>6285614000</t>
  </si>
  <si>
    <t>Powiat olsztyński</t>
  </si>
  <si>
    <t>6285617000</t>
  </si>
  <si>
    <t>Powiat szczycieński</t>
  </si>
  <si>
    <t>6285662000</t>
  </si>
  <si>
    <t>Powiat m.Olsztyn</t>
  </si>
  <si>
    <t>Etykiety kolumn</t>
  </si>
  <si>
    <t>Etykiety wierszy</t>
  </si>
  <si>
    <t>Średnia</t>
  </si>
  <si>
    <t>Błąd standardowy</t>
  </si>
  <si>
    <t>Mediana</t>
  </si>
  <si>
    <t>Odchylenie standardowe</t>
  </si>
  <si>
    <t>Wariancja próbki</t>
  </si>
  <si>
    <t>Kurtoza</t>
  </si>
  <si>
    <t>Skośność</t>
  </si>
  <si>
    <t>Zakres</t>
  </si>
  <si>
    <t>Minimum</t>
  </si>
  <si>
    <t>Maksimum</t>
  </si>
  <si>
    <t>Suma</t>
  </si>
  <si>
    <t>Licznik</t>
  </si>
  <si>
    <t>Wartość</t>
  </si>
  <si>
    <t>Tryb (dominanta)</t>
  </si>
  <si>
    <t>Wartość:</t>
  </si>
  <si>
    <t>Miary klasyczne</t>
  </si>
  <si>
    <t>Vx</t>
  </si>
  <si>
    <t>Xtyp</t>
  </si>
  <si>
    <t>Miary pozycyjne</t>
  </si>
  <si>
    <t>Q1</t>
  </si>
  <si>
    <t>Q2 (mediana)</t>
  </si>
  <si>
    <t>Q3</t>
  </si>
  <si>
    <t>Q</t>
  </si>
  <si>
    <t>Vq</t>
  </si>
  <si>
    <t>Aq</t>
  </si>
  <si>
    <t>Dominanta</t>
  </si>
  <si>
    <t>(xi-xśr)^2</t>
  </si>
  <si>
    <t>(xi-xśr)^4</t>
  </si>
  <si>
    <t>(xi-xśr)^3</t>
  </si>
  <si>
    <t>Suma z Wartość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</si>
</sst>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Calibri"/>
    </font>
    <font>
      <i/>
      <sz val="11"/>
      <name val="Calibri"/>
      <family val="2"/>
      <charset val="238"/>
    </font>
    <font>
      <sz val="11"/>
      <name val="Calibri"/>
      <family val="2"/>
      <charset val="238"/>
    </font>
    <font>
      <b/>
      <sz val="11"/>
      <name val="Calibri"/>
      <family val="2"/>
      <charset val="1"/>
    </font>
    <font>
      <b/>
      <sz val="11"/>
      <name val="Calibri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rgb="FFFFFF99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 applyNumberFormat="1" applyFont="1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1" fontId="0" fillId="0" borderId="0" xfId="0" applyNumberFormat="1" applyFont="1"/>
    <xf numFmtId="0" fontId="0" fillId="0" borderId="0" xfId="0" pivotButton="1" applyNumberFormat="1" applyFont="1"/>
    <xf numFmtId="0" fontId="1" fillId="0" borderId="1" xfId="0" applyNumberFormat="1" applyFont="1" applyFill="1" applyBorder="1" applyAlignment="1">
      <alignment horizontal="centerContinuous"/>
    </xf>
    <xf numFmtId="0" fontId="0" fillId="0" borderId="3" xfId="0" applyFont="1" applyBorder="1"/>
    <xf numFmtId="0" fontId="2" fillId="0" borderId="0" xfId="0" applyNumberFormat="1" applyFont="1"/>
    <xf numFmtId="0" fontId="2" fillId="0" borderId="3" xfId="0" applyFont="1" applyBorder="1"/>
    <xf numFmtId="2" fontId="0" fillId="0" borderId="3" xfId="0" applyNumberFormat="1" applyFont="1" applyBorder="1"/>
    <xf numFmtId="0" fontId="0" fillId="0" borderId="0" xfId="0"/>
    <xf numFmtId="0" fontId="4" fillId="0" borderId="0" xfId="0" applyNumberFormat="1" applyFont="1" applyAlignment="1">
      <alignment horizontal="center"/>
    </xf>
    <xf numFmtId="2" fontId="0" fillId="0" borderId="3" xfId="0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4" fillId="3" borderId="0" xfId="0" applyNumberFormat="1" applyFont="1" applyFill="1" applyAlignment="1">
      <alignment horizontal="center"/>
    </xf>
    <xf numFmtId="2" fontId="0" fillId="0" borderId="3" xfId="0" applyNumberForma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2" fontId="0" fillId="0" borderId="3" xfId="0" applyNumberFormat="1" applyFont="1" applyBorder="1" applyAlignment="1">
      <alignment horizontal="center" vertical="center"/>
    </xf>
    <xf numFmtId="1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vertical="center"/>
    </xf>
    <xf numFmtId="1" fontId="0" fillId="0" borderId="5" xfId="0" applyNumberFormat="1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DANE!$E$2:$E$381</c:f>
              <c:numCache>
                <c:formatCode>0</c:formatCode>
                <c:ptCount val="380"/>
                <c:pt idx="0">
                  <c:v>79</c:v>
                </c:pt>
                <c:pt idx="1">
                  <c:v>219</c:v>
                </c:pt>
                <c:pt idx="2">
                  <c:v>324</c:v>
                </c:pt>
                <c:pt idx="3">
                  <c:v>44</c:v>
                </c:pt>
                <c:pt idx="4">
                  <c:v>1107</c:v>
                </c:pt>
                <c:pt idx="5">
                  <c:v>181</c:v>
                </c:pt>
                <c:pt idx="6">
                  <c:v>74</c:v>
                </c:pt>
                <c:pt idx="7">
                  <c:v>122</c:v>
                </c:pt>
                <c:pt idx="8">
                  <c:v>157</c:v>
                </c:pt>
                <c:pt idx="9">
                  <c:v>176</c:v>
                </c:pt>
                <c:pt idx="10">
                  <c:v>156</c:v>
                </c:pt>
                <c:pt idx="11">
                  <c:v>97</c:v>
                </c:pt>
                <c:pt idx="12">
                  <c:v>53</c:v>
                </c:pt>
                <c:pt idx="13">
                  <c:v>51</c:v>
                </c:pt>
                <c:pt idx="14">
                  <c:v>148</c:v>
                </c:pt>
                <c:pt idx="15">
                  <c:v>96</c:v>
                </c:pt>
                <c:pt idx="16">
                  <c:v>59</c:v>
                </c:pt>
                <c:pt idx="17">
                  <c:v>111</c:v>
                </c:pt>
                <c:pt idx="18">
                  <c:v>160</c:v>
                </c:pt>
                <c:pt idx="19">
                  <c:v>79</c:v>
                </c:pt>
                <c:pt idx="20">
                  <c:v>110</c:v>
                </c:pt>
                <c:pt idx="21">
                  <c:v>75</c:v>
                </c:pt>
                <c:pt idx="22">
                  <c:v>28</c:v>
                </c:pt>
                <c:pt idx="23">
                  <c:v>100</c:v>
                </c:pt>
                <c:pt idx="24">
                  <c:v>139</c:v>
                </c:pt>
                <c:pt idx="25">
                  <c:v>100</c:v>
                </c:pt>
                <c:pt idx="26">
                  <c:v>118</c:v>
                </c:pt>
                <c:pt idx="27">
                  <c:v>62</c:v>
                </c:pt>
                <c:pt idx="28">
                  <c:v>46</c:v>
                </c:pt>
                <c:pt idx="29">
                  <c:v>50</c:v>
                </c:pt>
                <c:pt idx="30">
                  <c:v>104</c:v>
                </c:pt>
                <c:pt idx="31">
                  <c:v>97</c:v>
                </c:pt>
                <c:pt idx="32">
                  <c:v>85</c:v>
                </c:pt>
                <c:pt idx="33">
                  <c:v>113</c:v>
                </c:pt>
                <c:pt idx="34">
                  <c:v>107</c:v>
                </c:pt>
                <c:pt idx="35">
                  <c:v>51</c:v>
                </c:pt>
                <c:pt idx="36">
                  <c:v>88</c:v>
                </c:pt>
                <c:pt idx="37">
                  <c:v>37</c:v>
                </c:pt>
                <c:pt idx="38">
                  <c:v>35</c:v>
                </c:pt>
                <c:pt idx="39">
                  <c:v>168</c:v>
                </c:pt>
                <c:pt idx="40">
                  <c:v>46</c:v>
                </c:pt>
                <c:pt idx="41">
                  <c:v>27</c:v>
                </c:pt>
                <c:pt idx="42">
                  <c:v>455</c:v>
                </c:pt>
                <c:pt idx="43">
                  <c:v>3910</c:v>
                </c:pt>
                <c:pt idx="44">
                  <c:v>95</c:v>
                </c:pt>
                <c:pt idx="45">
                  <c:v>283</c:v>
                </c:pt>
                <c:pt idx="46">
                  <c:v>230</c:v>
                </c:pt>
                <c:pt idx="47">
                  <c:v>177</c:v>
                </c:pt>
                <c:pt idx="48">
                  <c:v>224</c:v>
                </c:pt>
                <c:pt idx="49">
                  <c:v>516</c:v>
                </c:pt>
                <c:pt idx="50">
                  <c:v>189</c:v>
                </c:pt>
                <c:pt idx="51">
                  <c:v>161</c:v>
                </c:pt>
                <c:pt idx="52">
                  <c:v>365</c:v>
                </c:pt>
                <c:pt idx="53">
                  <c:v>380</c:v>
                </c:pt>
                <c:pt idx="54">
                  <c:v>111</c:v>
                </c:pt>
                <c:pt idx="55">
                  <c:v>201</c:v>
                </c:pt>
                <c:pt idx="56">
                  <c:v>126</c:v>
                </c:pt>
                <c:pt idx="57">
                  <c:v>90</c:v>
                </c:pt>
                <c:pt idx="58">
                  <c:v>143</c:v>
                </c:pt>
                <c:pt idx="59">
                  <c:v>70</c:v>
                </c:pt>
                <c:pt idx="60">
                  <c:v>245</c:v>
                </c:pt>
                <c:pt idx="61">
                  <c:v>33</c:v>
                </c:pt>
                <c:pt idx="62">
                  <c:v>79</c:v>
                </c:pt>
                <c:pt idx="63">
                  <c:v>61</c:v>
                </c:pt>
                <c:pt idx="64">
                  <c:v>92</c:v>
                </c:pt>
                <c:pt idx="65">
                  <c:v>150</c:v>
                </c:pt>
                <c:pt idx="66">
                  <c:v>102</c:v>
                </c:pt>
                <c:pt idx="67">
                  <c:v>411</c:v>
                </c:pt>
                <c:pt idx="68">
                  <c:v>57</c:v>
                </c:pt>
                <c:pt idx="69">
                  <c:v>155</c:v>
                </c:pt>
                <c:pt idx="70">
                  <c:v>50</c:v>
                </c:pt>
                <c:pt idx="71">
                  <c:v>185</c:v>
                </c:pt>
                <c:pt idx="72">
                  <c:v>1543</c:v>
                </c:pt>
                <c:pt idx="73">
                  <c:v>114</c:v>
                </c:pt>
                <c:pt idx="74">
                  <c:v>90</c:v>
                </c:pt>
                <c:pt idx="75">
                  <c:v>156</c:v>
                </c:pt>
                <c:pt idx="76">
                  <c:v>142</c:v>
                </c:pt>
                <c:pt idx="77">
                  <c:v>248</c:v>
                </c:pt>
                <c:pt idx="78">
                  <c:v>170</c:v>
                </c:pt>
                <c:pt idx="79">
                  <c:v>234</c:v>
                </c:pt>
                <c:pt idx="80">
                  <c:v>176</c:v>
                </c:pt>
                <c:pt idx="81">
                  <c:v>94</c:v>
                </c:pt>
                <c:pt idx="82">
                  <c:v>62</c:v>
                </c:pt>
                <c:pt idx="83">
                  <c:v>180</c:v>
                </c:pt>
                <c:pt idx="84">
                  <c:v>224</c:v>
                </c:pt>
                <c:pt idx="85">
                  <c:v>188</c:v>
                </c:pt>
                <c:pt idx="86">
                  <c:v>85</c:v>
                </c:pt>
                <c:pt idx="87">
                  <c:v>114</c:v>
                </c:pt>
                <c:pt idx="88">
                  <c:v>276</c:v>
                </c:pt>
                <c:pt idx="89">
                  <c:v>322</c:v>
                </c:pt>
                <c:pt idx="90">
                  <c:v>228</c:v>
                </c:pt>
                <c:pt idx="91">
                  <c:v>415</c:v>
                </c:pt>
                <c:pt idx="92">
                  <c:v>92</c:v>
                </c:pt>
                <c:pt idx="93">
                  <c:v>225</c:v>
                </c:pt>
                <c:pt idx="94">
                  <c:v>327</c:v>
                </c:pt>
                <c:pt idx="95">
                  <c:v>88</c:v>
                </c:pt>
                <c:pt idx="96">
                  <c:v>180</c:v>
                </c:pt>
                <c:pt idx="97">
                  <c:v>100</c:v>
                </c:pt>
                <c:pt idx="98">
                  <c:v>116</c:v>
                </c:pt>
                <c:pt idx="99">
                  <c:v>417</c:v>
                </c:pt>
                <c:pt idx="100">
                  <c:v>176</c:v>
                </c:pt>
                <c:pt idx="101">
                  <c:v>368</c:v>
                </c:pt>
                <c:pt idx="102">
                  <c:v>382</c:v>
                </c:pt>
                <c:pt idx="103">
                  <c:v>213</c:v>
                </c:pt>
                <c:pt idx="104">
                  <c:v>641</c:v>
                </c:pt>
                <c:pt idx="105">
                  <c:v>140</c:v>
                </c:pt>
                <c:pt idx="106">
                  <c:v>272</c:v>
                </c:pt>
                <c:pt idx="107">
                  <c:v>173</c:v>
                </c:pt>
                <c:pt idx="108">
                  <c:v>85</c:v>
                </c:pt>
                <c:pt idx="109">
                  <c:v>158</c:v>
                </c:pt>
                <c:pt idx="110">
                  <c:v>106</c:v>
                </c:pt>
                <c:pt idx="111">
                  <c:v>255</c:v>
                </c:pt>
                <c:pt idx="112">
                  <c:v>181</c:v>
                </c:pt>
                <c:pt idx="113">
                  <c:v>254</c:v>
                </c:pt>
                <c:pt idx="114">
                  <c:v>111</c:v>
                </c:pt>
                <c:pt idx="115">
                  <c:v>287</c:v>
                </c:pt>
                <c:pt idx="116">
                  <c:v>188</c:v>
                </c:pt>
                <c:pt idx="117">
                  <c:v>259</c:v>
                </c:pt>
                <c:pt idx="118">
                  <c:v>167</c:v>
                </c:pt>
                <c:pt idx="119">
                  <c:v>465</c:v>
                </c:pt>
                <c:pt idx="120">
                  <c:v>136</c:v>
                </c:pt>
                <c:pt idx="121">
                  <c:v>160</c:v>
                </c:pt>
                <c:pt idx="122">
                  <c:v>63</c:v>
                </c:pt>
                <c:pt idx="123">
                  <c:v>223</c:v>
                </c:pt>
                <c:pt idx="124">
                  <c:v>130</c:v>
                </c:pt>
                <c:pt idx="125">
                  <c:v>60</c:v>
                </c:pt>
                <c:pt idx="126">
                  <c:v>86</c:v>
                </c:pt>
                <c:pt idx="127">
                  <c:v>76</c:v>
                </c:pt>
                <c:pt idx="128">
                  <c:v>110</c:v>
                </c:pt>
                <c:pt idx="129">
                  <c:v>130</c:v>
                </c:pt>
                <c:pt idx="130">
                  <c:v>122</c:v>
                </c:pt>
                <c:pt idx="131">
                  <c:v>119</c:v>
                </c:pt>
                <c:pt idx="132">
                  <c:v>84</c:v>
                </c:pt>
                <c:pt idx="133">
                  <c:v>133</c:v>
                </c:pt>
                <c:pt idx="134">
                  <c:v>123</c:v>
                </c:pt>
                <c:pt idx="135">
                  <c:v>149</c:v>
                </c:pt>
                <c:pt idx="136">
                  <c:v>133</c:v>
                </c:pt>
                <c:pt idx="137">
                  <c:v>117</c:v>
                </c:pt>
                <c:pt idx="138">
                  <c:v>184</c:v>
                </c:pt>
                <c:pt idx="139">
                  <c:v>79</c:v>
                </c:pt>
                <c:pt idx="140">
                  <c:v>137</c:v>
                </c:pt>
                <c:pt idx="141">
                  <c:v>732</c:v>
                </c:pt>
                <c:pt idx="142">
                  <c:v>47</c:v>
                </c:pt>
                <c:pt idx="143">
                  <c:v>164</c:v>
                </c:pt>
                <c:pt idx="144">
                  <c:v>110</c:v>
                </c:pt>
                <c:pt idx="145">
                  <c:v>117</c:v>
                </c:pt>
                <c:pt idx="146">
                  <c:v>216</c:v>
                </c:pt>
                <c:pt idx="147">
                  <c:v>74</c:v>
                </c:pt>
                <c:pt idx="148">
                  <c:v>36</c:v>
                </c:pt>
                <c:pt idx="149">
                  <c:v>58</c:v>
                </c:pt>
                <c:pt idx="150">
                  <c:v>136</c:v>
                </c:pt>
                <c:pt idx="151">
                  <c:v>128</c:v>
                </c:pt>
                <c:pt idx="152">
                  <c:v>131</c:v>
                </c:pt>
                <c:pt idx="153">
                  <c:v>36</c:v>
                </c:pt>
                <c:pt idx="154">
                  <c:v>115</c:v>
                </c:pt>
                <c:pt idx="155">
                  <c:v>171</c:v>
                </c:pt>
                <c:pt idx="156">
                  <c:v>67</c:v>
                </c:pt>
                <c:pt idx="157">
                  <c:v>81</c:v>
                </c:pt>
                <c:pt idx="158">
                  <c:v>77</c:v>
                </c:pt>
                <c:pt idx="159">
                  <c:v>115</c:v>
                </c:pt>
                <c:pt idx="160">
                  <c:v>45</c:v>
                </c:pt>
                <c:pt idx="161">
                  <c:v>92</c:v>
                </c:pt>
                <c:pt idx="162">
                  <c:v>73</c:v>
                </c:pt>
                <c:pt idx="163">
                  <c:v>179</c:v>
                </c:pt>
                <c:pt idx="164">
                  <c:v>65</c:v>
                </c:pt>
                <c:pt idx="165">
                  <c:v>325</c:v>
                </c:pt>
                <c:pt idx="166">
                  <c:v>142</c:v>
                </c:pt>
                <c:pt idx="167">
                  <c:v>72</c:v>
                </c:pt>
                <c:pt idx="168">
                  <c:v>157</c:v>
                </c:pt>
                <c:pt idx="169">
                  <c:v>55</c:v>
                </c:pt>
                <c:pt idx="170">
                  <c:v>156</c:v>
                </c:pt>
                <c:pt idx="171">
                  <c:v>59</c:v>
                </c:pt>
                <c:pt idx="172">
                  <c:v>75</c:v>
                </c:pt>
                <c:pt idx="173">
                  <c:v>190</c:v>
                </c:pt>
                <c:pt idx="174">
                  <c:v>101</c:v>
                </c:pt>
                <c:pt idx="175">
                  <c:v>676</c:v>
                </c:pt>
                <c:pt idx="176">
                  <c:v>85</c:v>
                </c:pt>
                <c:pt idx="177">
                  <c:v>73</c:v>
                </c:pt>
                <c:pt idx="178">
                  <c:v>46</c:v>
                </c:pt>
                <c:pt idx="179">
                  <c:v>55</c:v>
                </c:pt>
                <c:pt idx="180">
                  <c:v>56</c:v>
                </c:pt>
                <c:pt idx="181">
                  <c:v>64</c:v>
                </c:pt>
                <c:pt idx="182">
                  <c:v>66</c:v>
                </c:pt>
                <c:pt idx="183">
                  <c:v>117</c:v>
                </c:pt>
                <c:pt idx="184">
                  <c:v>99</c:v>
                </c:pt>
                <c:pt idx="185">
                  <c:v>72</c:v>
                </c:pt>
                <c:pt idx="186">
                  <c:v>48</c:v>
                </c:pt>
                <c:pt idx="187">
                  <c:v>31</c:v>
                </c:pt>
                <c:pt idx="188">
                  <c:v>39</c:v>
                </c:pt>
                <c:pt idx="189">
                  <c:v>157</c:v>
                </c:pt>
                <c:pt idx="190">
                  <c:v>216</c:v>
                </c:pt>
                <c:pt idx="191">
                  <c:v>119</c:v>
                </c:pt>
                <c:pt idx="192">
                  <c:v>179</c:v>
                </c:pt>
                <c:pt idx="193">
                  <c:v>125</c:v>
                </c:pt>
                <c:pt idx="194">
                  <c:v>156</c:v>
                </c:pt>
                <c:pt idx="195">
                  <c:v>355</c:v>
                </c:pt>
                <c:pt idx="196">
                  <c:v>112</c:v>
                </c:pt>
                <c:pt idx="197">
                  <c:v>112</c:v>
                </c:pt>
                <c:pt idx="198">
                  <c:v>38</c:v>
                </c:pt>
                <c:pt idx="199">
                  <c:v>56</c:v>
                </c:pt>
                <c:pt idx="200">
                  <c:v>58</c:v>
                </c:pt>
                <c:pt idx="201">
                  <c:v>107</c:v>
                </c:pt>
                <c:pt idx="202">
                  <c:v>102</c:v>
                </c:pt>
                <c:pt idx="203">
                  <c:v>42</c:v>
                </c:pt>
                <c:pt idx="204">
                  <c:v>105</c:v>
                </c:pt>
                <c:pt idx="205">
                  <c:v>93</c:v>
                </c:pt>
                <c:pt idx="206">
                  <c:v>78</c:v>
                </c:pt>
                <c:pt idx="207">
                  <c:v>80</c:v>
                </c:pt>
                <c:pt idx="208">
                  <c:v>56</c:v>
                </c:pt>
                <c:pt idx="209">
                  <c:v>349</c:v>
                </c:pt>
                <c:pt idx="210">
                  <c:v>114</c:v>
                </c:pt>
                <c:pt idx="211">
                  <c:v>171</c:v>
                </c:pt>
                <c:pt idx="212">
                  <c:v>125</c:v>
                </c:pt>
                <c:pt idx="213">
                  <c:v>147</c:v>
                </c:pt>
                <c:pt idx="214">
                  <c:v>178</c:v>
                </c:pt>
                <c:pt idx="215">
                  <c:v>220</c:v>
                </c:pt>
                <c:pt idx="216">
                  <c:v>62</c:v>
                </c:pt>
                <c:pt idx="217">
                  <c:v>309</c:v>
                </c:pt>
                <c:pt idx="218">
                  <c:v>95</c:v>
                </c:pt>
                <c:pt idx="219">
                  <c:v>95</c:v>
                </c:pt>
                <c:pt idx="220">
                  <c:v>74</c:v>
                </c:pt>
                <c:pt idx="221">
                  <c:v>93</c:v>
                </c:pt>
                <c:pt idx="222">
                  <c:v>249</c:v>
                </c:pt>
                <c:pt idx="223">
                  <c:v>77</c:v>
                </c:pt>
                <c:pt idx="224">
                  <c:v>64</c:v>
                </c:pt>
                <c:pt idx="225">
                  <c:v>207</c:v>
                </c:pt>
                <c:pt idx="226">
                  <c:v>212</c:v>
                </c:pt>
                <c:pt idx="227">
                  <c:v>126</c:v>
                </c:pt>
                <c:pt idx="228">
                  <c:v>173</c:v>
                </c:pt>
                <c:pt idx="229">
                  <c:v>95</c:v>
                </c:pt>
                <c:pt idx="230">
                  <c:v>128</c:v>
                </c:pt>
                <c:pt idx="231">
                  <c:v>136</c:v>
                </c:pt>
                <c:pt idx="232">
                  <c:v>170</c:v>
                </c:pt>
                <c:pt idx="233">
                  <c:v>115</c:v>
                </c:pt>
                <c:pt idx="234">
                  <c:v>77</c:v>
                </c:pt>
                <c:pt idx="235">
                  <c:v>140</c:v>
                </c:pt>
                <c:pt idx="236">
                  <c:v>86</c:v>
                </c:pt>
                <c:pt idx="237">
                  <c:v>40</c:v>
                </c:pt>
                <c:pt idx="238">
                  <c:v>115</c:v>
                </c:pt>
                <c:pt idx="239">
                  <c:v>102</c:v>
                </c:pt>
                <c:pt idx="240">
                  <c:v>76</c:v>
                </c:pt>
                <c:pt idx="241">
                  <c:v>177</c:v>
                </c:pt>
                <c:pt idx="242">
                  <c:v>79</c:v>
                </c:pt>
                <c:pt idx="243">
                  <c:v>132</c:v>
                </c:pt>
                <c:pt idx="244">
                  <c:v>260</c:v>
                </c:pt>
                <c:pt idx="245">
                  <c:v>93</c:v>
                </c:pt>
                <c:pt idx="246">
                  <c:v>100</c:v>
                </c:pt>
                <c:pt idx="247">
                  <c:v>119</c:v>
                </c:pt>
                <c:pt idx="248">
                  <c:v>660</c:v>
                </c:pt>
                <c:pt idx="249">
                  <c:v>166</c:v>
                </c:pt>
                <c:pt idx="250">
                  <c:v>79</c:v>
                </c:pt>
                <c:pt idx="251">
                  <c:v>104</c:v>
                </c:pt>
                <c:pt idx="252">
                  <c:v>1163</c:v>
                </c:pt>
                <c:pt idx="253">
                  <c:v>95</c:v>
                </c:pt>
                <c:pt idx="254">
                  <c:v>144</c:v>
                </c:pt>
                <c:pt idx="255">
                  <c:v>88</c:v>
                </c:pt>
                <c:pt idx="256">
                  <c:v>102</c:v>
                </c:pt>
                <c:pt idx="257">
                  <c:v>222</c:v>
                </c:pt>
                <c:pt idx="258">
                  <c:v>97</c:v>
                </c:pt>
                <c:pt idx="259">
                  <c:v>106</c:v>
                </c:pt>
                <c:pt idx="260">
                  <c:v>114</c:v>
                </c:pt>
                <c:pt idx="261">
                  <c:v>40</c:v>
                </c:pt>
                <c:pt idx="262">
                  <c:v>123</c:v>
                </c:pt>
                <c:pt idx="263">
                  <c:v>91</c:v>
                </c:pt>
                <c:pt idx="264">
                  <c:v>108</c:v>
                </c:pt>
                <c:pt idx="265">
                  <c:v>62</c:v>
                </c:pt>
                <c:pt idx="266">
                  <c:v>893</c:v>
                </c:pt>
                <c:pt idx="267">
                  <c:v>137</c:v>
                </c:pt>
                <c:pt idx="268">
                  <c:v>123</c:v>
                </c:pt>
                <c:pt idx="269">
                  <c:v>137</c:v>
                </c:pt>
                <c:pt idx="270">
                  <c:v>71</c:v>
                </c:pt>
                <c:pt idx="271">
                  <c:v>146</c:v>
                </c:pt>
                <c:pt idx="272">
                  <c:v>248</c:v>
                </c:pt>
                <c:pt idx="273">
                  <c:v>91</c:v>
                </c:pt>
                <c:pt idx="274">
                  <c:v>152</c:v>
                </c:pt>
                <c:pt idx="275">
                  <c:v>78</c:v>
                </c:pt>
                <c:pt idx="276">
                  <c:v>119</c:v>
                </c:pt>
                <c:pt idx="277">
                  <c:v>80</c:v>
                </c:pt>
                <c:pt idx="278">
                  <c:v>97</c:v>
                </c:pt>
                <c:pt idx="279">
                  <c:v>93</c:v>
                </c:pt>
                <c:pt idx="280">
                  <c:v>188</c:v>
                </c:pt>
                <c:pt idx="281">
                  <c:v>72</c:v>
                </c:pt>
                <c:pt idx="282">
                  <c:v>189</c:v>
                </c:pt>
                <c:pt idx="283">
                  <c:v>152</c:v>
                </c:pt>
                <c:pt idx="284">
                  <c:v>56</c:v>
                </c:pt>
                <c:pt idx="285">
                  <c:v>78</c:v>
                </c:pt>
                <c:pt idx="286">
                  <c:v>207</c:v>
                </c:pt>
                <c:pt idx="287">
                  <c:v>100</c:v>
                </c:pt>
                <c:pt idx="288">
                  <c:v>194</c:v>
                </c:pt>
                <c:pt idx="289">
                  <c:v>200</c:v>
                </c:pt>
                <c:pt idx="290">
                  <c:v>319</c:v>
                </c:pt>
                <c:pt idx="291">
                  <c:v>311</c:v>
                </c:pt>
                <c:pt idx="292">
                  <c:v>125</c:v>
                </c:pt>
                <c:pt idx="293">
                  <c:v>120</c:v>
                </c:pt>
                <c:pt idx="294">
                  <c:v>278</c:v>
                </c:pt>
                <c:pt idx="295">
                  <c:v>58</c:v>
                </c:pt>
                <c:pt idx="296">
                  <c:v>171</c:v>
                </c:pt>
                <c:pt idx="297">
                  <c:v>141</c:v>
                </c:pt>
                <c:pt idx="298">
                  <c:v>66</c:v>
                </c:pt>
                <c:pt idx="299">
                  <c:v>73</c:v>
                </c:pt>
                <c:pt idx="300">
                  <c:v>148</c:v>
                </c:pt>
                <c:pt idx="301">
                  <c:v>95</c:v>
                </c:pt>
                <c:pt idx="302">
                  <c:v>237</c:v>
                </c:pt>
                <c:pt idx="303">
                  <c:v>1317</c:v>
                </c:pt>
                <c:pt idx="304">
                  <c:v>186</c:v>
                </c:pt>
                <c:pt idx="305">
                  <c:v>71</c:v>
                </c:pt>
                <c:pt idx="306">
                  <c:v>89</c:v>
                </c:pt>
                <c:pt idx="307">
                  <c:v>255</c:v>
                </c:pt>
                <c:pt idx="308">
                  <c:v>81</c:v>
                </c:pt>
                <c:pt idx="309">
                  <c:v>166</c:v>
                </c:pt>
                <c:pt idx="310">
                  <c:v>102</c:v>
                </c:pt>
                <c:pt idx="311">
                  <c:v>111</c:v>
                </c:pt>
                <c:pt idx="312">
                  <c:v>68</c:v>
                </c:pt>
                <c:pt idx="313">
                  <c:v>172</c:v>
                </c:pt>
                <c:pt idx="314">
                  <c:v>124</c:v>
                </c:pt>
                <c:pt idx="315">
                  <c:v>253</c:v>
                </c:pt>
                <c:pt idx="316">
                  <c:v>260</c:v>
                </c:pt>
                <c:pt idx="317">
                  <c:v>191</c:v>
                </c:pt>
                <c:pt idx="318">
                  <c:v>814</c:v>
                </c:pt>
                <c:pt idx="319">
                  <c:v>467</c:v>
                </c:pt>
                <c:pt idx="320">
                  <c:v>137</c:v>
                </c:pt>
                <c:pt idx="321">
                  <c:v>79</c:v>
                </c:pt>
                <c:pt idx="322">
                  <c:v>97</c:v>
                </c:pt>
                <c:pt idx="323">
                  <c:v>46</c:v>
                </c:pt>
                <c:pt idx="324">
                  <c:v>64</c:v>
                </c:pt>
                <c:pt idx="325">
                  <c:v>45</c:v>
                </c:pt>
                <c:pt idx="326">
                  <c:v>229</c:v>
                </c:pt>
                <c:pt idx="327">
                  <c:v>84</c:v>
                </c:pt>
                <c:pt idx="328">
                  <c:v>94</c:v>
                </c:pt>
                <c:pt idx="329">
                  <c:v>53</c:v>
                </c:pt>
                <c:pt idx="330">
                  <c:v>100</c:v>
                </c:pt>
                <c:pt idx="331">
                  <c:v>242</c:v>
                </c:pt>
                <c:pt idx="332">
                  <c:v>351</c:v>
                </c:pt>
                <c:pt idx="333">
                  <c:v>69</c:v>
                </c:pt>
                <c:pt idx="334">
                  <c:v>158</c:v>
                </c:pt>
                <c:pt idx="335">
                  <c:v>160</c:v>
                </c:pt>
                <c:pt idx="336">
                  <c:v>79</c:v>
                </c:pt>
                <c:pt idx="337">
                  <c:v>179</c:v>
                </c:pt>
                <c:pt idx="338">
                  <c:v>99</c:v>
                </c:pt>
                <c:pt idx="339">
                  <c:v>212</c:v>
                </c:pt>
                <c:pt idx="340">
                  <c:v>166</c:v>
                </c:pt>
                <c:pt idx="341">
                  <c:v>67</c:v>
                </c:pt>
                <c:pt idx="342">
                  <c:v>115</c:v>
                </c:pt>
                <c:pt idx="343">
                  <c:v>419</c:v>
                </c:pt>
                <c:pt idx="344">
                  <c:v>108</c:v>
                </c:pt>
                <c:pt idx="345">
                  <c:v>126</c:v>
                </c:pt>
                <c:pt idx="346">
                  <c:v>202</c:v>
                </c:pt>
                <c:pt idx="347">
                  <c:v>232</c:v>
                </c:pt>
                <c:pt idx="348">
                  <c:v>165</c:v>
                </c:pt>
                <c:pt idx="349">
                  <c:v>113</c:v>
                </c:pt>
                <c:pt idx="350">
                  <c:v>230</c:v>
                </c:pt>
                <c:pt idx="351">
                  <c:v>231</c:v>
                </c:pt>
                <c:pt idx="352">
                  <c:v>65</c:v>
                </c:pt>
                <c:pt idx="353">
                  <c:v>1178</c:v>
                </c:pt>
                <c:pt idx="354">
                  <c:v>641</c:v>
                </c:pt>
                <c:pt idx="355">
                  <c:v>71</c:v>
                </c:pt>
                <c:pt idx="356">
                  <c:v>175</c:v>
                </c:pt>
                <c:pt idx="357">
                  <c:v>88</c:v>
                </c:pt>
                <c:pt idx="358">
                  <c:v>115</c:v>
                </c:pt>
                <c:pt idx="359">
                  <c:v>59</c:v>
                </c:pt>
                <c:pt idx="360">
                  <c:v>131</c:v>
                </c:pt>
                <c:pt idx="361">
                  <c:v>88</c:v>
                </c:pt>
                <c:pt idx="362">
                  <c:v>161</c:v>
                </c:pt>
                <c:pt idx="363">
                  <c:v>46</c:v>
                </c:pt>
                <c:pt idx="364">
                  <c:v>193</c:v>
                </c:pt>
                <c:pt idx="365">
                  <c:v>238</c:v>
                </c:pt>
                <c:pt idx="366">
                  <c:v>207</c:v>
                </c:pt>
                <c:pt idx="367">
                  <c:v>119</c:v>
                </c:pt>
                <c:pt idx="368">
                  <c:v>81</c:v>
                </c:pt>
                <c:pt idx="369">
                  <c:v>93</c:v>
                </c:pt>
                <c:pt idx="370">
                  <c:v>50</c:v>
                </c:pt>
                <c:pt idx="371">
                  <c:v>49</c:v>
                </c:pt>
                <c:pt idx="372">
                  <c:v>103</c:v>
                </c:pt>
                <c:pt idx="373">
                  <c:v>136</c:v>
                </c:pt>
                <c:pt idx="374">
                  <c:v>83</c:v>
                </c:pt>
                <c:pt idx="375">
                  <c:v>110</c:v>
                </c:pt>
                <c:pt idx="376">
                  <c:v>50</c:v>
                </c:pt>
                <c:pt idx="377">
                  <c:v>228</c:v>
                </c:pt>
                <c:pt idx="378">
                  <c:v>129</c:v>
                </c:pt>
                <c:pt idx="379">
                  <c:v>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C1-4D81-B9A6-D3787A7CB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8423768"/>
        <c:axId val="518431312"/>
      </c:barChart>
      <c:catAx>
        <c:axId val="518423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8431312"/>
        <c:crosses val="autoZero"/>
        <c:auto val="1"/>
        <c:lblAlgn val="ctr"/>
        <c:lblOffset val="100"/>
        <c:noMultiLvlLbl val="0"/>
      </c:catAx>
      <c:valAx>
        <c:axId val="51843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8423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DANE!$I$23:$I$63</c:f>
              <c:numCache>
                <c:formatCode>General</c:formatCode>
                <c:ptCount val="4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</c:numCache>
            </c:numRef>
          </c:cat>
          <c:val>
            <c:numRef>
              <c:f>DANE!$J$23:$J$63</c:f>
              <c:numCache>
                <c:formatCode>General</c:formatCode>
                <c:ptCount val="41"/>
                <c:pt idx="0">
                  <c:v>0</c:v>
                </c:pt>
                <c:pt idx="1">
                  <c:v>148</c:v>
                </c:pt>
                <c:pt idx="2">
                  <c:v>152</c:v>
                </c:pt>
                <c:pt idx="3">
                  <c:v>44</c:v>
                </c:pt>
                <c:pt idx="4">
                  <c:v>15</c:v>
                </c:pt>
                <c:pt idx="5">
                  <c:v>7</c:v>
                </c:pt>
                <c:pt idx="6">
                  <c:v>1</c:v>
                </c:pt>
                <c:pt idx="7">
                  <c:v>4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39-4EFC-9E4D-3C0EF7F92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3984224"/>
        <c:axId val="593977992"/>
      </c:barChart>
      <c:catAx>
        <c:axId val="59398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3977992"/>
        <c:crosses val="autoZero"/>
        <c:auto val="1"/>
        <c:lblAlgn val="ctr"/>
        <c:lblOffset val="100"/>
        <c:noMultiLvlLbl val="0"/>
      </c:catAx>
      <c:valAx>
        <c:axId val="59397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3984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51970</xdr:colOff>
      <xdr:row>46</xdr:row>
      <xdr:rowOff>125488</xdr:rowOff>
    </xdr:from>
    <xdr:to>
      <xdr:col>17</xdr:col>
      <xdr:colOff>250976</xdr:colOff>
      <xdr:row>64</xdr:row>
      <xdr:rowOff>129381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F51F2F3F-8F93-4693-8316-6B97A52950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321468</xdr:colOff>
      <xdr:row>26</xdr:row>
      <xdr:rowOff>81644</xdr:rowOff>
    </xdr:from>
    <xdr:to>
      <xdr:col>16</xdr:col>
      <xdr:colOff>231321</xdr:colOff>
      <xdr:row>43</xdr:row>
      <xdr:rowOff>131649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E0D7A326-789E-4CEF-A74D-298910956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izza" refreshedDate="42855.45488125" createdVersion="6" refreshedVersion="6" recordCount="380">
  <cacheSource type="worksheet">
    <worksheetSource ref="A1:E381" sheet="DANE"/>
  </cacheSource>
  <cacheFields count="5">
    <cacheField name="Kod" numFmtId="0">
      <sharedItems count="380">
        <s v="1101506000"/>
        <s v="1101508000"/>
        <s v="1101520000"/>
        <s v="1101521000"/>
        <s v="1101661000"/>
        <s v="1101701000"/>
        <s v="1101707000"/>
        <s v="1101710000"/>
        <s v="1101712000"/>
        <s v="1101716000"/>
        <s v="1101762000"/>
        <s v="1101803000"/>
        <s v="1101809000"/>
        <s v="1101811000"/>
        <s v="1101814000"/>
        <s v="1101817000"/>
        <s v="1101818000"/>
        <s v="1101819000"/>
        <s v="1101902000"/>
        <s v="1101904000"/>
        <s v="1101905000"/>
        <s v="1101913000"/>
        <s v="1101915000"/>
        <s v="1101963000"/>
        <s v="1142502000"/>
        <s v="1142513000"/>
        <s v="1142520000"/>
        <s v="1142524000"/>
        <s v="1142537000"/>
        <s v="1142611000"/>
        <s v="1142615000"/>
        <s v="1142616000"/>
        <s v="1142622000"/>
        <s v="1142635000"/>
        <s v="1142661000"/>
        <s v="1142701000"/>
        <s v="1142707000"/>
        <s v="1142709000"/>
        <s v="1142723000"/>
        <s v="1142725000"/>
        <s v="1142730000"/>
        <s v="1142736000"/>
        <s v="1142763000"/>
        <s v="1142865000"/>
        <s v="1142903000"/>
        <s v="1142908000"/>
        <s v="1142912000"/>
        <s v="1142914000"/>
        <s v="1142917000"/>
        <s v="1142934000"/>
        <s v="1143005000"/>
        <s v="1143006000"/>
        <s v="1143018000"/>
        <s v="1143021000"/>
        <s v="1143028000"/>
        <s v="1143032000"/>
        <s v="1143038000"/>
        <s v="1147004000"/>
        <s v="1147019000"/>
        <s v="1147027000"/>
        <s v="1147062000"/>
        <s v="1147110000"/>
        <s v="1147126000"/>
        <s v="1147129000"/>
        <s v="1147133000"/>
        <s v="1147164000"/>
        <s v="2122001000"/>
        <s v="2122006000"/>
        <s v="2122008000"/>
        <s v="2122009000"/>
        <s v="2122014000"/>
        <s v="2122019000"/>
        <s v="2122161000"/>
        <s v="2122205000"/>
        <s v="2122207000"/>
        <s v="2122210000"/>
        <s v="2122262000"/>
        <s v="2122303000"/>
        <s v="2122312000"/>
        <s v="2122313000"/>
        <s v="2122318000"/>
        <s v="2122402000"/>
        <s v="2122404000"/>
        <s v="2122416000"/>
        <s v="2122463000"/>
        <s v="2126911000"/>
        <s v="2126915000"/>
        <s v="2126917000"/>
        <s v="2244402000"/>
        <s v="2244403000"/>
        <s v="2244417000"/>
        <s v="2244461000"/>
        <s v="2244507000"/>
        <s v="2244513000"/>
        <s v="2244562000"/>
        <s v="2244571000"/>
        <s v="2244604000"/>
        <s v="2244606000"/>
        <s v="2244609000"/>
        <s v="2244664000"/>
        <s v="2244705000"/>
        <s v="2244766000"/>
        <s v="2244778000"/>
        <s v="2244863000"/>
        <s v="2244869000"/>
        <s v="2244870000"/>
        <s v="2244872000"/>
        <s v="2244874000"/>
        <s v="2244876000"/>
        <s v="2244911000"/>
        <s v="2244912000"/>
        <s v="2244915000"/>
        <s v="2244967000"/>
        <s v="2244973000"/>
        <s v="2244979000"/>
        <s v="2245001000"/>
        <s v="2245016000"/>
        <s v="2245065000"/>
        <s v="2245068000"/>
        <s v="2245075000"/>
        <s v="2245108000"/>
        <s v="2245110000"/>
        <s v="2245114000"/>
        <s v="2245177000"/>
        <s v="3060901000"/>
        <s v="3060913000"/>
        <s v="3060915000"/>
        <s v="3060919000"/>
        <s v="3060961000"/>
        <s v="3061002000"/>
        <s v="3061003000"/>
        <s v="3061004000"/>
        <s v="3061006000"/>
        <s v="3061018000"/>
        <s v="3061020000"/>
        <s v="3061062000"/>
        <s v="3061064000"/>
        <s v="3061108000"/>
        <s v="3061109000"/>
        <s v="3061110000"/>
        <s v="3061117000"/>
        <s v="3061163000"/>
        <s v="3061205000"/>
        <s v="3061207000"/>
        <s v="3061211000"/>
        <s v="3061212000"/>
        <s v="3061214000"/>
        <s v="3061216000"/>
        <s v="3183301000"/>
        <s v="3183302000"/>
        <s v="3183305000"/>
        <s v="3183307000"/>
        <s v="3183317000"/>
        <s v="3183321000"/>
        <s v="3183361000"/>
        <s v="3183404000"/>
        <s v="3183409000"/>
        <s v="3183413000"/>
        <s v="3183414000"/>
        <s v="3183462000"/>
        <s v="3183506000"/>
        <s v="3183510000"/>
        <s v="3183515000"/>
        <s v="3183516000"/>
        <s v="3183519000"/>
        <s v="3183563000"/>
        <s v="3183603000"/>
        <s v="3183608000"/>
        <s v="3183611000"/>
        <s v="3183612000"/>
        <s v="3183618000"/>
        <s v="3183620000"/>
        <s v="3183664000"/>
        <s v="3203702000"/>
        <s v="3203711000"/>
        <s v="3203761000"/>
        <s v="3203803000"/>
        <s v="3203805000"/>
        <s v="3203806000"/>
        <s v="3203807000"/>
        <s v="3203810000"/>
        <s v="3203813000"/>
        <s v="3203814000"/>
        <s v="3203862000"/>
        <s v="3203901000"/>
        <s v="3203904000"/>
        <s v="3203908000"/>
        <s v="3203909000"/>
        <s v="3203912000"/>
        <s v="3203963000"/>
        <s v="3265204000"/>
        <s v="3265205000"/>
        <s v="3265207000"/>
        <s v="3265210000"/>
        <s v="3265211000"/>
        <s v="3265261000"/>
        <s v="3265301000"/>
        <s v="3265302000"/>
        <s v="3265303000"/>
        <s v="3265306000"/>
        <s v="3265308000"/>
        <s v="3265309000"/>
        <s v="3265312000"/>
        <s v="3265313000"/>
        <s v="4081301000"/>
        <s v="4081303000"/>
        <s v="4081305000"/>
        <s v="4081306000"/>
        <s v="4081307000"/>
        <s v="4081361000"/>
        <s v="4081402000"/>
        <s v="4081404000"/>
        <s v="4081408000"/>
        <s v="4081409000"/>
        <s v="4081410000"/>
        <s v="4081411000"/>
        <s v="4081412000"/>
        <s v="4081462000"/>
        <s v="4305706000"/>
        <s v="4305707000"/>
        <s v="4305708000"/>
        <s v="4305712000"/>
        <s v="4305717000"/>
        <s v="4305718000"/>
        <s v="4305720000"/>
        <s v="4305761000"/>
        <s v="4305803000"/>
        <s v="4305809000"/>
        <s v="4305810000"/>
        <s v="4305823000"/>
        <s v="4305827000"/>
        <s v="4305830000"/>
        <s v="4305862000"/>
        <s v="4305904000"/>
        <s v="4305905000"/>
        <s v="4305911000"/>
        <s v="4305913000"/>
        <s v="4305914000"/>
        <s v="4305915000"/>
        <s v="4305922000"/>
        <s v="4305929000"/>
        <s v="4305963000"/>
        <s v="4306001000"/>
        <s v="4306002000"/>
        <s v="4306019000"/>
        <s v="4306028000"/>
        <s v="4306031000"/>
        <s v="4306116000"/>
        <s v="4306121000"/>
        <s v="4306124000"/>
        <s v="4306125000"/>
        <s v="4306126000"/>
        <s v="4306264000"/>
        <s v="4326301000"/>
        <s v="4326308000"/>
        <s v="4326309000"/>
        <s v="4326313000"/>
        <s v="4326361000"/>
        <s v="4326402000"/>
        <s v="4326403000"/>
        <s v="4326410000"/>
        <s v="4326412000"/>
        <s v="4326415000"/>
        <s v="4326416000"/>
        <s v="4326417000"/>
        <s v="4326418000"/>
        <s v="4326562000"/>
        <s v="4326604000"/>
        <s v="4326605000"/>
        <s v="4326606000"/>
        <s v="4326607000"/>
        <s v="4326611000"/>
        <s v="4326614000"/>
        <s v="4326663000"/>
        <s v="5020101000"/>
        <s v="5020105000"/>
        <s v="5020106000"/>
        <s v="5020107000"/>
        <s v="5020110000"/>
        <s v="5020112000"/>
        <s v="5020125000"/>
        <s v="5020126000"/>
        <s v="5020161000"/>
        <s v="5020203000"/>
        <s v="5020204000"/>
        <s v="5020209000"/>
        <s v="5020211000"/>
        <s v="5020216000"/>
        <s v="5020262000"/>
        <s v="5020302000"/>
        <s v="5020308000"/>
        <s v="5020319000"/>
        <s v="5020321000"/>
        <s v="5020324000"/>
        <s v="5020365000"/>
        <s v="5020413000"/>
        <s v="5020414000"/>
        <s v="5020415000"/>
        <s v="5020417000"/>
        <s v="5020418000"/>
        <s v="5020420000"/>
        <s v="5020422000"/>
        <s v="5020423000"/>
        <s v="5020564000"/>
        <s v="5163101000"/>
        <s v="5163102000"/>
        <s v="5163106000"/>
        <s v="5163107000"/>
        <s v="5163110000"/>
        <s v="5163203000"/>
        <s v="5163204000"/>
        <s v="5163205000"/>
        <s v="5163208000"/>
        <s v="5163209000"/>
        <s v="5163211000"/>
        <s v="5163261000"/>
        <s v="6040603000"/>
        <s v="6040615000"/>
        <s v="6040661000"/>
        <s v="6040663000"/>
        <s v="6040702000"/>
        <s v="6040704000"/>
        <s v="6040705000"/>
        <s v="6040706000"/>
        <s v="6040712000"/>
        <s v="6040717000"/>
        <s v="6040762000"/>
        <s v="6040801000"/>
        <s v="6040808000"/>
        <s v="6040811000"/>
        <s v="6040818000"/>
        <s v="6040864000"/>
        <s v="6046707000"/>
        <s v="6046709000"/>
        <s v="6046710000"/>
        <s v="6046719000"/>
        <s v="6046813000"/>
        <s v="6046814000"/>
        <s v="6046816000"/>
        <s v="6224004000"/>
        <s v="6224005000"/>
        <s v="6224010000"/>
        <s v="6224011000"/>
        <s v="6224015000"/>
        <s v="6224101000"/>
        <s v="6224108000"/>
        <s v="6224112000"/>
        <s v="6224163000"/>
        <s v="6224207000"/>
        <s v="6224209000"/>
        <s v="6224213000"/>
        <s v="6224214000"/>
        <s v="6224216000"/>
        <s v="6224361000"/>
        <s v="6224362000"/>
        <s v="6224364000"/>
        <s v="6227202000"/>
        <s v="6227203000"/>
        <s v="6227206000"/>
        <s v="6285402000"/>
        <s v="6285403000"/>
        <s v="6285404000"/>
        <s v="6285407000"/>
        <s v="6285412000"/>
        <s v="6285415000"/>
        <s v="6285461000"/>
        <s v="6285505000"/>
        <s v="6285506000"/>
        <s v="6285513000"/>
        <s v="6285516000"/>
        <s v="6285518000"/>
        <s v="6285519000"/>
        <s v="6285601000"/>
        <s v="6285608000"/>
        <s v="6285609000"/>
        <s v="6285610000"/>
        <s v="6285611000"/>
        <s v="6285614000"/>
        <s v="6285617000"/>
        <s v="6285662000"/>
      </sharedItems>
    </cacheField>
    <cacheField name="Nazwa" numFmtId="0">
      <sharedItems count="370">
        <s v="Powiat łódzki wschodni"/>
        <s v="Powiat pabianicki"/>
        <s v="Powiat zgierski"/>
        <s v="Powiat brzeziński"/>
        <s v="Powiat m.Łódź"/>
        <s v="Powiat bełchatowski"/>
        <s v="Powiat opoczyński"/>
        <s v="Powiat piotrkowski"/>
        <s v="Powiat radomszczański"/>
        <s v="Powiat tomaszowski"/>
        <s v="Powiat m.Piotrków Trybunalski"/>
        <s v="Powiat łaski"/>
        <s v="Powiat pajęczański"/>
        <s v="Powiat poddębicki"/>
        <s v="Powiat sieradzki"/>
        <s v="Powiat wieluński"/>
        <s v="Powiat wieruszowski"/>
        <s v="Powiat zduńskowolski"/>
        <s v="Powiat kutnowski"/>
        <s v="Powiat łęczycki"/>
        <s v="Powiat łowicki"/>
        <s v="Powiat rawski"/>
        <s v="Powiat skierniewicki"/>
        <s v="Powiat m.Skierniewice"/>
        <s v="Powiat ciechanowski"/>
        <s v="Powiat mławski"/>
        <s v="Powiat płoński"/>
        <s v="Powiat pułtuski"/>
        <s v="Powiat żuromiński"/>
        <s v="Powiat makowski"/>
        <s v="Powiat ostrołęcki"/>
        <s v="Powiat ostrowski"/>
        <s v="Powiat przasnyski"/>
        <s v="Powiat wyszkowski"/>
        <s v="Powiat m.Ostrołęka"/>
        <s v="Powiat białobrzeski"/>
        <s v="Powiat kozienicki"/>
        <s v="Powiat lipski"/>
        <s v="Powiat przysuski"/>
        <s v="Powiat radomski"/>
        <s v="Powiat szydłowiecki"/>
        <s v="Powiat zwoleński"/>
        <s v="Powiat m.Radom"/>
        <s v="Powiat m. st. Warszawa"/>
        <s v="Powiat garwoliński"/>
        <s v="Powiat legionowski"/>
        <s v="Powiat miński"/>
        <s v="Powiat nowodworski"/>
        <s v="Powiat otwocki"/>
        <s v="Powiat wołomiński"/>
        <s v="Powiat grodziski"/>
        <s v="Powiat grójecki"/>
        <s v="Powiat piaseczyński"/>
        <s v="Powiat pruszkowski"/>
        <s v="Powiat sochaczewski"/>
        <s v="Powiat warszawski zachodni"/>
        <s v="Powiat żyrardowski"/>
        <s v="Powiat gostyniński"/>
        <s v="Powiat płocki"/>
        <s v="Powiat sierpecki"/>
        <s v="Powiat m.Płock"/>
        <s v="Powiat łosicki"/>
        <s v="Powiat siedlecki"/>
        <s v="Powiat sokołowski"/>
        <s v="Powiat węgrowski"/>
        <s v="Powiat m.Siedlce"/>
        <s v="Powiat bocheński"/>
        <s v="Powiat krakowski"/>
        <s v="Powiat miechowski"/>
        <s v="Powiat myślenicki"/>
        <s v="Powiat proszowicki"/>
        <s v="Powiat wielicki"/>
        <s v="Powiat m.Kraków"/>
        <s v="Powiat gorlicki"/>
        <s v="Powiat limanowski"/>
        <s v="Powiat nowosądecki"/>
        <s v="Powiat m.Nowy Sącz"/>
        <s v="Powiat chrzanowski"/>
        <s v="Powiat olkuski"/>
        <s v="Powiat oświęcimski"/>
        <s v="Powiat wadowicki"/>
        <s v="Powiat brzeski"/>
        <s v="Powiat dąbrowski"/>
        <s v="Powiat tarnowski"/>
        <s v="Powiat m.Tarnów"/>
        <s v="Powiat nowotarski"/>
        <s v="Powiat suski"/>
        <s v="Powiat tatrzański"/>
        <s v="Powiat bielski"/>
        <s v="Powiat cieszyński"/>
        <s v="Powiat żywiecki"/>
        <s v="Powiat m.Bielsko-Biała"/>
        <s v="Powiat lubliniecki"/>
        <s v="Powiat tarnogórski"/>
        <s v="Powiat m.Bytom"/>
        <s v="Powiat m.Piekary Śląskie"/>
        <s v="Powiat częstochowski"/>
        <s v="Powiat kłobucki"/>
        <s v="Powiat myszkowski"/>
        <s v="Powiat m.Częstochowa"/>
        <s v="Powiat gliwicki"/>
        <s v="Powiat m.Gliwice"/>
        <s v="Powiat m.Zabrze"/>
        <s v="Powiat m.Chorzów"/>
        <s v="Powiat m.Katowice"/>
        <s v="Powiat m.Mysłowice"/>
        <s v="Powiat m.Ruda Śląska"/>
        <s v="Powiat m.Siemianowice Śląskie"/>
        <s v="Powiat m.Świętochłowice"/>
        <s v="Powiat raciborski"/>
        <s v="Powiat rybnicki"/>
        <s v="Powiat wodzisławski"/>
        <s v="Powiat m.Jastrzębie-Zdrój"/>
        <s v="Powiat m.Rybnik"/>
        <s v="Powiat m.Żory"/>
        <s v="Powiat będziński"/>
        <s v="Powiat zawierciański"/>
        <s v="Powiat m.Dąbrowa Górnicza"/>
        <s v="Powiat m.Jaworzno"/>
        <s v="Powiat m.Sosnowiec"/>
        <s v="Powiat mikołowski"/>
        <s v="Powiat pszczyński"/>
        <s v="Powiat bieruńsko-lędziński"/>
        <s v="Powiat m.Tychy"/>
        <s v="Powiat bialski"/>
        <s v="Powiat parczewski"/>
        <s v="Powiat radzyński"/>
        <s v="Powiat włodawski"/>
        <s v="Powiat m.Biała Podlaska"/>
        <s v="Powiat biłgorajski"/>
        <s v="Powiat chełmski"/>
        <s v="Powiat hrubieszowski"/>
        <s v="Powiat krasnostawski"/>
        <s v="Powiat zamojski"/>
        <s v="Powiat m.Chełm"/>
        <s v="Powiat m.Zamość"/>
        <s v="Powiat lubartowski"/>
        <s v="Powiat lubelski"/>
        <s v="Powiat łęczyński"/>
        <s v="Powiat świdnicki"/>
        <s v="Powiat m.Lublin"/>
        <s v="Powiat janowski"/>
        <s v="Powiat kraśnicki"/>
        <s v="Powiat łukowski"/>
        <s v="Powiat opolski"/>
        <s v="Powiat puławski"/>
        <s v="Powiat rycki"/>
        <s v="Powiat bieszczadzki"/>
        <s v="Powiat brzozowski"/>
        <s v="Powiat jasielski"/>
        <s v="Powiat krośnieński"/>
        <s v="Powiat sanocki"/>
        <s v="Powiat leski"/>
        <s v="Powiat m.Krosno"/>
        <s v="Powiat jarosławski"/>
        <s v="Powiat lubaczowski"/>
        <s v="Powiat przemyski"/>
        <s v="Powiat przeworski"/>
        <s v="Powiat m.Przemyśl"/>
        <s v="Powiat kolbuszowski"/>
        <s v="Powiat łańcucki"/>
        <s v="Powiat ropczycko-sędziszowski"/>
        <s v="Powiat rzeszowski"/>
        <s v="Powiat strzyżowski"/>
        <s v="Powiat m.Rzeszów"/>
        <s v="Powiat dębicki"/>
        <s v="Powiat leżajski"/>
        <s v="Powiat mielecki"/>
        <s v="Powiat niżański"/>
        <s v="Powiat stalowowolski"/>
        <s v="Powiat tarnobrzeski"/>
        <s v="Powiat m.Tarnobrzeg"/>
        <s v="Powiat białostocki"/>
        <s v="Powiat sokólski"/>
        <s v="Powiat m.Białystok"/>
        <s v="Powiat hajnowski"/>
        <s v="Powiat kolneński"/>
        <s v="Powiat łomżyński"/>
        <s v="Powiat siemiatycki"/>
        <s v="Powiat wysokomazowiecki"/>
        <s v="Powiat zambrowski"/>
        <s v="Powiat m.Łomża"/>
        <s v="Powiat augustowski"/>
        <s v="Powiat grajewski"/>
        <s v="Powiat moniecki"/>
        <s v="Powiat sejneński"/>
        <s v="Powiat suwalski"/>
        <s v="Powiat m.Suwałki"/>
        <s v="Powiat kielecki"/>
        <s v="Powiat konecki"/>
        <s v="Powiat ostrowiecki"/>
        <s v="Powiat skarżyski"/>
        <s v="Powiat starachowicki"/>
        <s v="Powiat m.Kielce"/>
        <s v="Powiat buski"/>
        <s v="Powiat jędrzejowski"/>
        <s v="Powiat kazimierski"/>
        <s v="Powiat opatowski"/>
        <s v="Powiat pińczowski"/>
        <s v="Powiat sandomierski"/>
        <s v="Powiat staszowski"/>
        <s v="Powiat włoszczowski"/>
        <s v="Powiat gorzowski"/>
        <s v="Powiat międzyrzecki"/>
        <s v="Powiat słubicki"/>
        <s v="Powiat strzelecko-drezdenecki"/>
        <s v="Powiat sulęciński"/>
        <s v="Powiat m.Gorzów Wielkopolski"/>
        <s v="Powiat nowosolski"/>
        <s v="Powiat świebodziński"/>
        <s v="Powiat zielonogórski"/>
        <s v="Powiat żagański"/>
        <s v="Powiat żarski"/>
        <s v="Powiat wschowski"/>
        <s v="Powiat m.Zielona Góra"/>
        <s v="Powiat jarociński"/>
        <s v="Powiat kaliski"/>
        <s v="Powiat kępiński"/>
        <s v="Powiat krotoszyński"/>
        <s v="Powiat ostrzeszowski"/>
        <s v="Powiat pleszewski"/>
        <s v="Powiat m.Kalisz"/>
        <s v="Powiat gnieźnieński"/>
        <s v="Powiat kolski"/>
        <s v="Powiat koniński"/>
        <s v="Powiat słupecki"/>
        <s v="Powiat turecki"/>
        <s v="Powiat wrzesiński"/>
        <s v="Powiat m.Konin"/>
        <s v="Powiat gostyński"/>
        <s v="Powiat kościański"/>
        <s v="Powiat leszczyński"/>
        <s v="Powiat międzychodzki"/>
        <s v="Powiat nowotomyski"/>
        <s v="Powiat rawicki"/>
        <s v="Powiat wolsztyński"/>
        <s v="Powiat m.Leszno"/>
        <s v="Powiat chodzieski"/>
        <s v="Powiat czarnkowsko-trzcianecki"/>
        <s v="Powiat pilski"/>
        <s v="Powiat wągrowiecki"/>
        <s v="Powiat złotowski"/>
        <s v="Powiat obornicki"/>
        <s v="Powiat poznański"/>
        <s v="Powiat szamotulski"/>
        <s v="Powiat średzki"/>
        <s v="Powiat śremski"/>
        <s v="Powiat m.Poznań"/>
        <s v="Powiat białogardzki"/>
        <s v="Powiat kołobrzeski"/>
        <s v="Powiat koszaliński"/>
        <s v="Powiat sławieński"/>
        <s v="Powiat m.Koszalin"/>
        <s v="Powiat choszczeński"/>
        <s v="Powiat drawski"/>
        <s v="Powiat myśliborski"/>
        <s v="Powiat pyrzycki"/>
        <s v="Powiat szczecinecki"/>
        <s v="Powiat świdwiński"/>
        <s v="Powiat wałecki"/>
        <s v="Powiat łobeski"/>
        <s v="Powiat m.Szczecin"/>
        <s v="Powiat goleniowski"/>
        <s v="Powiat gryficki"/>
        <s v="Powiat gryfiński"/>
        <s v="Powiat kamieński"/>
        <s v="Powiat policki"/>
        <s v="Powiat stargardzki"/>
        <s v="Powiat m.Świnoujście"/>
        <s v="Powiat bolesławiecki"/>
        <s v="Powiat jaworski"/>
        <s v="Powiat jeleniogórski"/>
        <s v="Powiat kamiennogórski"/>
        <s v="Powiat lubański"/>
        <s v="Powiat lwówecki"/>
        <s v="Powiat zgorzelecki"/>
        <s v="Powiat złotoryjski"/>
        <s v="Powiat m.Jelenia Góra"/>
        <s v="Powiat głogowski"/>
        <s v="Powiat górowski"/>
        <s v="Powiat legnicki"/>
        <s v="Powiat lubiński"/>
        <s v="Powiat polkowicki"/>
        <s v="Powiat m.Legnica"/>
        <s v="Powiat dzierżoniowski"/>
        <s v="Powiat kłodzki"/>
        <s v="Powiat wałbrzyski"/>
        <s v="Powiat ząbkowicki"/>
        <s v="Powiat m.Wałbrzych od 2013"/>
        <s v="Powiat milicki"/>
        <s v="Powiat oleśnicki"/>
        <s v="Powiat oławski"/>
        <s v="Powiat strzeliński"/>
        <s v="Powiat trzebnicki"/>
        <s v="Powiat wołowski"/>
        <s v="Powiat wrocławski"/>
        <s v="Powiat m.Wrocław"/>
        <s v="Powiat głubczycki"/>
        <s v="Powiat namysłowski"/>
        <s v="Powiat nyski"/>
        <s v="Powiat prudnicki"/>
        <s v="Powiat kędzierzyńsko-kozielski"/>
        <s v="Powiat kluczborski"/>
        <s v="Powiat krapkowicki"/>
        <s v="Powiat oleski"/>
        <s v="Powiat strzelecki"/>
        <s v="Powiat m.Opole"/>
        <s v="Powiat bydgoski"/>
        <s v="Powiat toruński"/>
        <s v="Powiat m.Bydgoszcz"/>
        <s v="Powiat m.Toruń"/>
        <s v="Powiat brodnicki"/>
        <s v="Powiat chełmiński"/>
        <s v="Powiat golubsko-dobrzyński"/>
        <s v="Powiat grudziądzki"/>
        <s v="Powiat rypiński"/>
        <s v="Powiat wąbrzeski"/>
        <s v="Powiat m.Grudziądz"/>
        <s v="Powiat aleksandrowski"/>
        <s v="Powiat lipnowski"/>
        <s v="Powiat radziejowski"/>
        <s v="Powiat włocławski"/>
        <s v="Powiat m.Włocławek"/>
        <s v="Powiat inowrocławski"/>
        <s v="Powiat mogileński"/>
        <s v="Powiat nakielski"/>
        <s v="Powiat żniński"/>
        <s v="Powiat sępoleński"/>
        <s v="Powiat świecki"/>
        <s v="Powiat tucholski"/>
        <s v="Powiat gdański"/>
        <s v="Powiat kartuski"/>
        <s v="Powiat pucki"/>
        <s v="Powiat wejherowski"/>
        <s v="Powiat bytowski"/>
        <s v="Powiat lęborski"/>
        <s v="Powiat słupski"/>
        <s v="Powiat m.Słupsk"/>
        <s v="Powiat kwidzyński"/>
        <s v="Powiat malborski"/>
        <s v="Powiat starogardzki"/>
        <s v="Powiat tczewski"/>
        <s v="Powiat sztumski"/>
        <s v="Powiat m.Gdańsk"/>
        <s v="Powiat m.Gdynia"/>
        <s v="Powiat m.Sopot"/>
        <s v="Powiat chojnicki"/>
        <s v="Powiat człuchowski"/>
        <s v="Powiat kościerski"/>
        <s v="Powiat braniewski"/>
        <s v="Powiat działdowski"/>
        <s v="Powiat elbląski"/>
        <s v="Powiat iławski"/>
        <s v="Powiat nowomiejski"/>
        <s v="Powiat ostródzki"/>
        <s v="Powiat m.Elbląg"/>
        <s v="Powiat ełcki"/>
        <s v="Powiat giżycki"/>
        <s v="Powiat olecki"/>
        <s v="Powiat piski"/>
        <s v="Powiat gołdapski"/>
        <s v="Powiat węgorzewski"/>
        <s v="Powiat bartoszycki"/>
        <s v="Powiat kętrzyński"/>
        <s v="Powiat lidzbarski"/>
        <s v="Powiat mrągowski"/>
        <s v="Powiat nidzicki"/>
        <s v="Powiat olsztyński"/>
        <s v="Powiat szczycieński"/>
        <s v="Powiat m.Olsztyn"/>
      </sharedItems>
    </cacheField>
    <cacheField name="Ogółem" numFmtId="0">
      <sharedItems count="1">
        <s v="ogółem"/>
      </sharedItems>
    </cacheField>
    <cacheField name="Rok" numFmtId="0">
      <sharedItems count="1">
        <s v="2015"/>
      </sharedItems>
    </cacheField>
    <cacheField name="Wartość" numFmtId="1">
      <sharedItems containsSemiMixedTypes="0" containsString="0" containsNumber="1" containsInteger="1" minValue="27" maxValue="39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0">
  <r>
    <x v="0"/>
    <x v="0"/>
    <x v="0"/>
    <x v="0"/>
    <n v="79"/>
  </r>
  <r>
    <x v="1"/>
    <x v="1"/>
    <x v="0"/>
    <x v="0"/>
    <n v="219"/>
  </r>
  <r>
    <x v="2"/>
    <x v="2"/>
    <x v="0"/>
    <x v="0"/>
    <n v="324"/>
  </r>
  <r>
    <x v="3"/>
    <x v="3"/>
    <x v="0"/>
    <x v="0"/>
    <n v="44"/>
  </r>
  <r>
    <x v="4"/>
    <x v="4"/>
    <x v="0"/>
    <x v="0"/>
    <n v="1107"/>
  </r>
  <r>
    <x v="5"/>
    <x v="5"/>
    <x v="0"/>
    <x v="0"/>
    <n v="181"/>
  </r>
  <r>
    <x v="6"/>
    <x v="6"/>
    <x v="0"/>
    <x v="0"/>
    <n v="74"/>
  </r>
  <r>
    <x v="7"/>
    <x v="7"/>
    <x v="0"/>
    <x v="0"/>
    <n v="122"/>
  </r>
  <r>
    <x v="8"/>
    <x v="8"/>
    <x v="0"/>
    <x v="0"/>
    <n v="157"/>
  </r>
  <r>
    <x v="9"/>
    <x v="9"/>
    <x v="0"/>
    <x v="0"/>
    <n v="176"/>
  </r>
  <r>
    <x v="10"/>
    <x v="10"/>
    <x v="0"/>
    <x v="0"/>
    <n v="156"/>
  </r>
  <r>
    <x v="11"/>
    <x v="11"/>
    <x v="0"/>
    <x v="0"/>
    <n v="97"/>
  </r>
  <r>
    <x v="12"/>
    <x v="12"/>
    <x v="0"/>
    <x v="0"/>
    <n v="53"/>
  </r>
  <r>
    <x v="13"/>
    <x v="13"/>
    <x v="0"/>
    <x v="0"/>
    <n v="51"/>
  </r>
  <r>
    <x v="14"/>
    <x v="14"/>
    <x v="0"/>
    <x v="0"/>
    <n v="148"/>
  </r>
  <r>
    <x v="15"/>
    <x v="15"/>
    <x v="0"/>
    <x v="0"/>
    <n v="96"/>
  </r>
  <r>
    <x v="16"/>
    <x v="16"/>
    <x v="0"/>
    <x v="0"/>
    <n v="59"/>
  </r>
  <r>
    <x v="17"/>
    <x v="17"/>
    <x v="0"/>
    <x v="0"/>
    <n v="111"/>
  </r>
  <r>
    <x v="18"/>
    <x v="18"/>
    <x v="0"/>
    <x v="0"/>
    <n v="160"/>
  </r>
  <r>
    <x v="19"/>
    <x v="19"/>
    <x v="0"/>
    <x v="0"/>
    <n v="79"/>
  </r>
  <r>
    <x v="20"/>
    <x v="20"/>
    <x v="0"/>
    <x v="0"/>
    <n v="110"/>
  </r>
  <r>
    <x v="21"/>
    <x v="21"/>
    <x v="0"/>
    <x v="0"/>
    <n v="75"/>
  </r>
  <r>
    <x v="22"/>
    <x v="22"/>
    <x v="0"/>
    <x v="0"/>
    <n v="28"/>
  </r>
  <r>
    <x v="23"/>
    <x v="23"/>
    <x v="0"/>
    <x v="0"/>
    <n v="100"/>
  </r>
  <r>
    <x v="24"/>
    <x v="24"/>
    <x v="0"/>
    <x v="0"/>
    <n v="139"/>
  </r>
  <r>
    <x v="25"/>
    <x v="25"/>
    <x v="0"/>
    <x v="0"/>
    <n v="100"/>
  </r>
  <r>
    <x v="26"/>
    <x v="26"/>
    <x v="0"/>
    <x v="0"/>
    <n v="118"/>
  </r>
  <r>
    <x v="27"/>
    <x v="27"/>
    <x v="0"/>
    <x v="0"/>
    <n v="62"/>
  </r>
  <r>
    <x v="28"/>
    <x v="28"/>
    <x v="0"/>
    <x v="0"/>
    <n v="46"/>
  </r>
  <r>
    <x v="29"/>
    <x v="29"/>
    <x v="0"/>
    <x v="0"/>
    <n v="50"/>
  </r>
  <r>
    <x v="30"/>
    <x v="30"/>
    <x v="0"/>
    <x v="0"/>
    <n v="104"/>
  </r>
  <r>
    <x v="31"/>
    <x v="31"/>
    <x v="0"/>
    <x v="0"/>
    <n v="97"/>
  </r>
  <r>
    <x v="32"/>
    <x v="32"/>
    <x v="0"/>
    <x v="0"/>
    <n v="85"/>
  </r>
  <r>
    <x v="33"/>
    <x v="33"/>
    <x v="0"/>
    <x v="0"/>
    <n v="113"/>
  </r>
  <r>
    <x v="34"/>
    <x v="34"/>
    <x v="0"/>
    <x v="0"/>
    <n v="107"/>
  </r>
  <r>
    <x v="35"/>
    <x v="35"/>
    <x v="0"/>
    <x v="0"/>
    <n v="51"/>
  </r>
  <r>
    <x v="36"/>
    <x v="36"/>
    <x v="0"/>
    <x v="0"/>
    <n v="88"/>
  </r>
  <r>
    <x v="37"/>
    <x v="37"/>
    <x v="0"/>
    <x v="0"/>
    <n v="37"/>
  </r>
  <r>
    <x v="38"/>
    <x v="38"/>
    <x v="0"/>
    <x v="0"/>
    <n v="35"/>
  </r>
  <r>
    <x v="39"/>
    <x v="39"/>
    <x v="0"/>
    <x v="0"/>
    <n v="168"/>
  </r>
  <r>
    <x v="40"/>
    <x v="40"/>
    <x v="0"/>
    <x v="0"/>
    <n v="46"/>
  </r>
  <r>
    <x v="41"/>
    <x v="41"/>
    <x v="0"/>
    <x v="0"/>
    <n v="27"/>
  </r>
  <r>
    <x v="42"/>
    <x v="42"/>
    <x v="0"/>
    <x v="0"/>
    <n v="455"/>
  </r>
  <r>
    <x v="43"/>
    <x v="43"/>
    <x v="0"/>
    <x v="0"/>
    <n v="3910"/>
  </r>
  <r>
    <x v="44"/>
    <x v="44"/>
    <x v="0"/>
    <x v="0"/>
    <n v="95"/>
  </r>
  <r>
    <x v="45"/>
    <x v="45"/>
    <x v="0"/>
    <x v="0"/>
    <n v="283"/>
  </r>
  <r>
    <x v="46"/>
    <x v="46"/>
    <x v="0"/>
    <x v="0"/>
    <n v="230"/>
  </r>
  <r>
    <x v="47"/>
    <x v="47"/>
    <x v="0"/>
    <x v="0"/>
    <n v="177"/>
  </r>
  <r>
    <x v="48"/>
    <x v="48"/>
    <x v="0"/>
    <x v="0"/>
    <n v="224"/>
  </r>
  <r>
    <x v="49"/>
    <x v="49"/>
    <x v="0"/>
    <x v="0"/>
    <n v="516"/>
  </r>
  <r>
    <x v="50"/>
    <x v="50"/>
    <x v="0"/>
    <x v="0"/>
    <n v="189"/>
  </r>
  <r>
    <x v="51"/>
    <x v="51"/>
    <x v="0"/>
    <x v="0"/>
    <n v="161"/>
  </r>
  <r>
    <x v="52"/>
    <x v="52"/>
    <x v="0"/>
    <x v="0"/>
    <n v="365"/>
  </r>
  <r>
    <x v="53"/>
    <x v="53"/>
    <x v="0"/>
    <x v="0"/>
    <n v="380"/>
  </r>
  <r>
    <x v="54"/>
    <x v="54"/>
    <x v="0"/>
    <x v="0"/>
    <n v="111"/>
  </r>
  <r>
    <x v="55"/>
    <x v="55"/>
    <x v="0"/>
    <x v="0"/>
    <n v="201"/>
  </r>
  <r>
    <x v="56"/>
    <x v="56"/>
    <x v="0"/>
    <x v="0"/>
    <n v="126"/>
  </r>
  <r>
    <x v="57"/>
    <x v="57"/>
    <x v="0"/>
    <x v="0"/>
    <n v="90"/>
  </r>
  <r>
    <x v="58"/>
    <x v="58"/>
    <x v="0"/>
    <x v="0"/>
    <n v="143"/>
  </r>
  <r>
    <x v="59"/>
    <x v="59"/>
    <x v="0"/>
    <x v="0"/>
    <n v="70"/>
  </r>
  <r>
    <x v="60"/>
    <x v="60"/>
    <x v="0"/>
    <x v="0"/>
    <n v="245"/>
  </r>
  <r>
    <x v="61"/>
    <x v="61"/>
    <x v="0"/>
    <x v="0"/>
    <n v="33"/>
  </r>
  <r>
    <x v="62"/>
    <x v="62"/>
    <x v="0"/>
    <x v="0"/>
    <n v="79"/>
  </r>
  <r>
    <x v="63"/>
    <x v="63"/>
    <x v="0"/>
    <x v="0"/>
    <n v="61"/>
  </r>
  <r>
    <x v="64"/>
    <x v="64"/>
    <x v="0"/>
    <x v="0"/>
    <n v="92"/>
  </r>
  <r>
    <x v="65"/>
    <x v="65"/>
    <x v="0"/>
    <x v="0"/>
    <n v="150"/>
  </r>
  <r>
    <x v="66"/>
    <x v="66"/>
    <x v="0"/>
    <x v="0"/>
    <n v="102"/>
  </r>
  <r>
    <x v="67"/>
    <x v="67"/>
    <x v="0"/>
    <x v="0"/>
    <n v="411"/>
  </r>
  <r>
    <x v="68"/>
    <x v="68"/>
    <x v="0"/>
    <x v="0"/>
    <n v="57"/>
  </r>
  <r>
    <x v="69"/>
    <x v="69"/>
    <x v="0"/>
    <x v="0"/>
    <n v="155"/>
  </r>
  <r>
    <x v="70"/>
    <x v="70"/>
    <x v="0"/>
    <x v="0"/>
    <n v="50"/>
  </r>
  <r>
    <x v="71"/>
    <x v="71"/>
    <x v="0"/>
    <x v="0"/>
    <n v="185"/>
  </r>
  <r>
    <x v="72"/>
    <x v="72"/>
    <x v="0"/>
    <x v="0"/>
    <n v="1543"/>
  </r>
  <r>
    <x v="73"/>
    <x v="73"/>
    <x v="0"/>
    <x v="0"/>
    <n v="114"/>
  </r>
  <r>
    <x v="74"/>
    <x v="74"/>
    <x v="0"/>
    <x v="0"/>
    <n v="90"/>
  </r>
  <r>
    <x v="75"/>
    <x v="75"/>
    <x v="0"/>
    <x v="0"/>
    <n v="156"/>
  </r>
  <r>
    <x v="76"/>
    <x v="76"/>
    <x v="0"/>
    <x v="0"/>
    <n v="142"/>
  </r>
  <r>
    <x v="77"/>
    <x v="77"/>
    <x v="0"/>
    <x v="0"/>
    <n v="248"/>
  </r>
  <r>
    <x v="78"/>
    <x v="78"/>
    <x v="0"/>
    <x v="0"/>
    <n v="170"/>
  </r>
  <r>
    <x v="79"/>
    <x v="79"/>
    <x v="0"/>
    <x v="0"/>
    <n v="234"/>
  </r>
  <r>
    <x v="80"/>
    <x v="80"/>
    <x v="0"/>
    <x v="0"/>
    <n v="176"/>
  </r>
  <r>
    <x v="81"/>
    <x v="81"/>
    <x v="0"/>
    <x v="0"/>
    <n v="94"/>
  </r>
  <r>
    <x v="82"/>
    <x v="82"/>
    <x v="0"/>
    <x v="0"/>
    <n v="62"/>
  </r>
  <r>
    <x v="83"/>
    <x v="83"/>
    <x v="0"/>
    <x v="0"/>
    <n v="180"/>
  </r>
  <r>
    <x v="84"/>
    <x v="84"/>
    <x v="0"/>
    <x v="0"/>
    <n v="224"/>
  </r>
  <r>
    <x v="85"/>
    <x v="85"/>
    <x v="0"/>
    <x v="0"/>
    <n v="188"/>
  </r>
  <r>
    <x v="86"/>
    <x v="86"/>
    <x v="0"/>
    <x v="0"/>
    <n v="85"/>
  </r>
  <r>
    <x v="87"/>
    <x v="87"/>
    <x v="0"/>
    <x v="0"/>
    <n v="114"/>
  </r>
  <r>
    <x v="88"/>
    <x v="88"/>
    <x v="0"/>
    <x v="0"/>
    <n v="276"/>
  </r>
  <r>
    <x v="89"/>
    <x v="89"/>
    <x v="0"/>
    <x v="0"/>
    <n v="322"/>
  </r>
  <r>
    <x v="90"/>
    <x v="90"/>
    <x v="0"/>
    <x v="0"/>
    <n v="228"/>
  </r>
  <r>
    <x v="91"/>
    <x v="91"/>
    <x v="0"/>
    <x v="0"/>
    <n v="415"/>
  </r>
  <r>
    <x v="92"/>
    <x v="92"/>
    <x v="0"/>
    <x v="0"/>
    <n v="92"/>
  </r>
  <r>
    <x v="93"/>
    <x v="93"/>
    <x v="0"/>
    <x v="0"/>
    <n v="225"/>
  </r>
  <r>
    <x v="94"/>
    <x v="94"/>
    <x v="0"/>
    <x v="0"/>
    <n v="327"/>
  </r>
  <r>
    <x v="95"/>
    <x v="95"/>
    <x v="0"/>
    <x v="0"/>
    <n v="88"/>
  </r>
  <r>
    <x v="96"/>
    <x v="96"/>
    <x v="0"/>
    <x v="0"/>
    <n v="180"/>
  </r>
  <r>
    <x v="97"/>
    <x v="97"/>
    <x v="0"/>
    <x v="0"/>
    <n v="100"/>
  </r>
  <r>
    <x v="98"/>
    <x v="98"/>
    <x v="0"/>
    <x v="0"/>
    <n v="116"/>
  </r>
  <r>
    <x v="99"/>
    <x v="99"/>
    <x v="0"/>
    <x v="0"/>
    <n v="417"/>
  </r>
  <r>
    <x v="100"/>
    <x v="100"/>
    <x v="0"/>
    <x v="0"/>
    <n v="176"/>
  </r>
  <r>
    <x v="101"/>
    <x v="101"/>
    <x v="0"/>
    <x v="0"/>
    <n v="368"/>
  </r>
  <r>
    <x v="102"/>
    <x v="102"/>
    <x v="0"/>
    <x v="0"/>
    <n v="382"/>
  </r>
  <r>
    <x v="103"/>
    <x v="103"/>
    <x v="0"/>
    <x v="0"/>
    <n v="213"/>
  </r>
  <r>
    <x v="104"/>
    <x v="104"/>
    <x v="0"/>
    <x v="0"/>
    <n v="641"/>
  </r>
  <r>
    <x v="105"/>
    <x v="105"/>
    <x v="0"/>
    <x v="0"/>
    <n v="140"/>
  </r>
  <r>
    <x v="106"/>
    <x v="106"/>
    <x v="0"/>
    <x v="0"/>
    <n v="272"/>
  </r>
  <r>
    <x v="107"/>
    <x v="107"/>
    <x v="0"/>
    <x v="0"/>
    <n v="173"/>
  </r>
  <r>
    <x v="108"/>
    <x v="108"/>
    <x v="0"/>
    <x v="0"/>
    <n v="85"/>
  </r>
  <r>
    <x v="109"/>
    <x v="109"/>
    <x v="0"/>
    <x v="0"/>
    <n v="158"/>
  </r>
  <r>
    <x v="110"/>
    <x v="110"/>
    <x v="0"/>
    <x v="0"/>
    <n v="106"/>
  </r>
  <r>
    <x v="111"/>
    <x v="111"/>
    <x v="0"/>
    <x v="0"/>
    <n v="255"/>
  </r>
  <r>
    <x v="112"/>
    <x v="112"/>
    <x v="0"/>
    <x v="0"/>
    <n v="181"/>
  </r>
  <r>
    <x v="113"/>
    <x v="113"/>
    <x v="0"/>
    <x v="0"/>
    <n v="254"/>
  </r>
  <r>
    <x v="114"/>
    <x v="114"/>
    <x v="0"/>
    <x v="0"/>
    <n v="111"/>
  </r>
  <r>
    <x v="115"/>
    <x v="115"/>
    <x v="0"/>
    <x v="0"/>
    <n v="287"/>
  </r>
  <r>
    <x v="116"/>
    <x v="116"/>
    <x v="0"/>
    <x v="0"/>
    <n v="188"/>
  </r>
  <r>
    <x v="117"/>
    <x v="117"/>
    <x v="0"/>
    <x v="0"/>
    <n v="259"/>
  </r>
  <r>
    <x v="118"/>
    <x v="118"/>
    <x v="0"/>
    <x v="0"/>
    <n v="167"/>
  </r>
  <r>
    <x v="119"/>
    <x v="119"/>
    <x v="0"/>
    <x v="0"/>
    <n v="465"/>
  </r>
  <r>
    <x v="120"/>
    <x v="120"/>
    <x v="0"/>
    <x v="0"/>
    <n v="136"/>
  </r>
  <r>
    <x v="121"/>
    <x v="121"/>
    <x v="0"/>
    <x v="0"/>
    <n v="160"/>
  </r>
  <r>
    <x v="122"/>
    <x v="122"/>
    <x v="0"/>
    <x v="0"/>
    <n v="63"/>
  </r>
  <r>
    <x v="123"/>
    <x v="123"/>
    <x v="0"/>
    <x v="0"/>
    <n v="223"/>
  </r>
  <r>
    <x v="124"/>
    <x v="124"/>
    <x v="0"/>
    <x v="0"/>
    <n v="130"/>
  </r>
  <r>
    <x v="125"/>
    <x v="125"/>
    <x v="0"/>
    <x v="0"/>
    <n v="60"/>
  </r>
  <r>
    <x v="126"/>
    <x v="126"/>
    <x v="0"/>
    <x v="0"/>
    <n v="86"/>
  </r>
  <r>
    <x v="127"/>
    <x v="127"/>
    <x v="0"/>
    <x v="0"/>
    <n v="76"/>
  </r>
  <r>
    <x v="128"/>
    <x v="128"/>
    <x v="0"/>
    <x v="0"/>
    <n v="110"/>
  </r>
  <r>
    <x v="129"/>
    <x v="129"/>
    <x v="0"/>
    <x v="0"/>
    <n v="130"/>
  </r>
  <r>
    <x v="130"/>
    <x v="130"/>
    <x v="0"/>
    <x v="0"/>
    <n v="122"/>
  </r>
  <r>
    <x v="131"/>
    <x v="131"/>
    <x v="0"/>
    <x v="0"/>
    <n v="119"/>
  </r>
  <r>
    <x v="132"/>
    <x v="132"/>
    <x v="0"/>
    <x v="0"/>
    <n v="84"/>
  </r>
  <r>
    <x v="133"/>
    <x v="9"/>
    <x v="0"/>
    <x v="0"/>
    <n v="133"/>
  </r>
  <r>
    <x v="134"/>
    <x v="133"/>
    <x v="0"/>
    <x v="0"/>
    <n v="123"/>
  </r>
  <r>
    <x v="135"/>
    <x v="134"/>
    <x v="0"/>
    <x v="0"/>
    <n v="149"/>
  </r>
  <r>
    <x v="136"/>
    <x v="135"/>
    <x v="0"/>
    <x v="0"/>
    <n v="133"/>
  </r>
  <r>
    <x v="137"/>
    <x v="136"/>
    <x v="0"/>
    <x v="0"/>
    <n v="117"/>
  </r>
  <r>
    <x v="138"/>
    <x v="137"/>
    <x v="0"/>
    <x v="0"/>
    <n v="184"/>
  </r>
  <r>
    <x v="139"/>
    <x v="138"/>
    <x v="0"/>
    <x v="0"/>
    <n v="79"/>
  </r>
  <r>
    <x v="140"/>
    <x v="139"/>
    <x v="0"/>
    <x v="0"/>
    <n v="137"/>
  </r>
  <r>
    <x v="141"/>
    <x v="140"/>
    <x v="0"/>
    <x v="0"/>
    <n v="732"/>
  </r>
  <r>
    <x v="142"/>
    <x v="141"/>
    <x v="0"/>
    <x v="0"/>
    <n v="47"/>
  </r>
  <r>
    <x v="143"/>
    <x v="142"/>
    <x v="0"/>
    <x v="0"/>
    <n v="164"/>
  </r>
  <r>
    <x v="144"/>
    <x v="143"/>
    <x v="0"/>
    <x v="0"/>
    <n v="110"/>
  </r>
  <r>
    <x v="145"/>
    <x v="144"/>
    <x v="0"/>
    <x v="0"/>
    <n v="117"/>
  </r>
  <r>
    <x v="146"/>
    <x v="145"/>
    <x v="0"/>
    <x v="0"/>
    <n v="216"/>
  </r>
  <r>
    <x v="147"/>
    <x v="146"/>
    <x v="0"/>
    <x v="0"/>
    <n v="74"/>
  </r>
  <r>
    <x v="148"/>
    <x v="147"/>
    <x v="0"/>
    <x v="0"/>
    <n v="36"/>
  </r>
  <r>
    <x v="149"/>
    <x v="148"/>
    <x v="0"/>
    <x v="0"/>
    <n v="58"/>
  </r>
  <r>
    <x v="150"/>
    <x v="149"/>
    <x v="0"/>
    <x v="0"/>
    <n v="136"/>
  </r>
  <r>
    <x v="151"/>
    <x v="150"/>
    <x v="0"/>
    <x v="0"/>
    <n v="128"/>
  </r>
  <r>
    <x v="152"/>
    <x v="151"/>
    <x v="0"/>
    <x v="0"/>
    <n v="131"/>
  </r>
  <r>
    <x v="153"/>
    <x v="152"/>
    <x v="0"/>
    <x v="0"/>
    <n v="36"/>
  </r>
  <r>
    <x v="154"/>
    <x v="153"/>
    <x v="0"/>
    <x v="0"/>
    <n v="115"/>
  </r>
  <r>
    <x v="155"/>
    <x v="154"/>
    <x v="0"/>
    <x v="0"/>
    <n v="171"/>
  </r>
  <r>
    <x v="156"/>
    <x v="155"/>
    <x v="0"/>
    <x v="0"/>
    <n v="67"/>
  </r>
  <r>
    <x v="157"/>
    <x v="156"/>
    <x v="0"/>
    <x v="0"/>
    <n v="81"/>
  </r>
  <r>
    <x v="158"/>
    <x v="157"/>
    <x v="0"/>
    <x v="0"/>
    <n v="77"/>
  </r>
  <r>
    <x v="159"/>
    <x v="158"/>
    <x v="0"/>
    <x v="0"/>
    <n v="115"/>
  </r>
  <r>
    <x v="160"/>
    <x v="159"/>
    <x v="0"/>
    <x v="0"/>
    <n v="45"/>
  </r>
  <r>
    <x v="161"/>
    <x v="160"/>
    <x v="0"/>
    <x v="0"/>
    <n v="92"/>
  </r>
  <r>
    <x v="162"/>
    <x v="161"/>
    <x v="0"/>
    <x v="0"/>
    <n v="73"/>
  </r>
  <r>
    <x v="163"/>
    <x v="162"/>
    <x v="0"/>
    <x v="0"/>
    <n v="179"/>
  </r>
  <r>
    <x v="164"/>
    <x v="163"/>
    <x v="0"/>
    <x v="0"/>
    <n v="65"/>
  </r>
  <r>
    <x v="165"/>
    <x v="164"/>
    <x v="0"/>
    <x v="0"/>
    <n v="325"/>
  </r>
  <r>
    <x v="166"/>
    <x v="165"/>
    <x v="0"/>
    <x v="0"/>
    <n v="142"/>
  </r>
  <r>
    <x v="167"/>
    <x v="166"/>
    <x v="0"/>
    <x v="0"/>
    <n v="72"/>
  </r>
  <r>
    <x v="168"/>
    <x v="167"/>
    <x v="0"/>
    <x v="0"/>
    <n v="157"/>
  </r>
  <r>
    <x v="169"/>
    <x v="168"/>
    <x v="0"/>
    <x v="0"/>
    <n v="55"/>
  </r>
  <r>
    <x v="170"/>
    <x v="169"/>
    <x v="0"/>
    <x v="0"/>
    <n v="156"/>
  </r>
  <r>
    <x v="171"/>
    <x v="170"/>
    <x v="0"/>
    <x v="0"/>
    <n v="59"/>
  </r>
  <r>
    <x v="172"/>
    <x v="171"/>
    <x v="0"/>
    <x v="0"/>
    <n v="75"/>
  </r>
  <r>
    <x v="173"/>
    <x v="172"/>
    <x v="0"/>
    <x v="0"/>
    <n v="190"/>
  </r>
  <r>
    <x v="174"/>
    <x v="173"/>
    <x v="0"/>
    <x v="0"/>
    <n v="101"/>
  </r>
  <r>
    <x v="175"/>
    <x v="174"/>
    <x v="0"/>
    <x v="0"/>
    <n v="676"/>
  </r>
  <r>
    <x v="176"/>
    <x v="88"/>
    <x v="0"/>
    <x v="0"/>
    <n v="85"/>
  </r>
  <r>
    <x v="177"/>
    <x v="175"/>
    <x v="0"/>
    <x v="0"/>
    <n v="73"/>
  </r>
  <r>
    <x v="178"/>
    <x v="176"/>
    <x v="0"/>
    <x v="0"/>
    <n v="46"/>
  </r>
  <r>
    <x v="179"/>
    <x v="177"/>
    <x v="0"/>
    <x v="0"/>
    <n v="55"/>
  </r>
  <r>
    <x v="180"/>
    <x v="178"/>
    <x v="0"/>
    <x v="0"/>
    <n v="56"/>
  </r>
  <r>
    <x v="181"/>
    <x v="179"/>
    <x v="0"/>
    <x v="0"/>
    <n v="64"/>
  </r>
  <r>
    <x v="182"/>
    <x v="180"/>
    <x v="0"/>
    <x v="0"/>
    <n v="66"/>
  </r>
  <r>
    <x v="183"/>
    <x v="181"/>
    <x v="0"/>
    <x v="0"/>
    <n v="117"/>
  </r>
  <r>
    <x v="184"/>
    <x v="182"/>
    <x v="0"/>
    <x v="0"/>
    <n v="99"/>
  </r>
  <r>
    <x v="185"/>
    <x v="183"/>
    <x v="0"/>
    <x v="0"/>
    <n v="72"/>
  </r>
  <r>
    <x v="186"/>
    <x v="184"/>
    <x v="0"/>
    <x v="0"/>
    <n v="48"/>
  </r>
  <r>
    <x v="187"/>
    <x v="185"/>
    <x v="0"/>
    <x v="0"/>
    <n v="31"/>
  </r>
  <r>
    <x v="188"/>
    <x v="186"/>
    <x v="0"/>
    <x v="0"/>
    <n v="39"/>
  </r>
  <r>
    <x v="189"/>
    <x v="187"/>
    <x v="0"/>
    <x v="0"/>
    <n v="157"/>
  </r>
  <r>
    <x v="190"/>
    <x v="188"/>
    <x v="0"/>
    <x v="0"/>
    <n v="216"/>
  </r>
  <r>
    <x v="191"/>
    <x v="189"/>
    <x v="0"/>
    <x v="0"/>
    <n v="119"/>
  </r>
  <r>
    <x v="192"/>
    <x v="190"/>
    <x v="0"/>
    <x v="0"/>
    <n v="179"/>
  </r>
  <r>
    <x v="193"/>
    <x v="191"/>
    <x v="0"/>
    <x v="0"/>
    <n v="125"/>
  </r>
  <r>
    <x v="194"/>
    <x v="192"/>
    <x v="0"/>
    <x v="0"/>
    <n v="156"/>
  </r>
  <r>
    <x v="195"/>
    <x v="193"/>
    <x v="0"/>
    <x v="0"/>
    <n v="355"/>
  </r>
  <r>
    <x v="196"/>
    <x v="194"/>
    <x v="0"/>
    <x v="0"/>
    <n v="112"/>
  </r>
  <r>
    <x v="197"/>
    <x v="195"/>
    <x v="0"/>
    <x v="0"/>
    <n v="112"/>
  </r>
  <r>
    <x v="198"/>
    <x v="196"/>
    <x v="0"/>
    <x v="0"/>
    <n v="38"/>
  </r>
  <r>
    <x v="199"/>
    <x v="197"/>
    <x v="0"/>
    <x v="0"/>
    <n v="56"/>
  </r>
  <r>
    <x v="200"/>
    <x v="198"/>
    <x v="0"/>
    <x v="0"/>
    <n v="58"/>
  </r>
  <r>
    <x v="201"/>
    <x v="199"/>
    <x v="0"/>
    <x v="0"/>
    <n v="107"/>
  </r>
  <r>
    <x v="202"/>
    <x v="200"/>
    <x v="0"/>
    <x v="0"/>
    <n v="102"/>
  </r>
  <r>
    <x v="203"/>
    <x v="201"/>
    <x v="0"/>
    <x v="0"/>
    <n v="42"/>
  </r>
  <r>
    <x v="204"/>
    <x v="202"/>
    <x v="0"/>
    <x v="0"/>
    <n v="105"/>
  </r>
  <r>
    <x v="205"/>
    <x v="203"/>
    <x v="0"/>
    <x v="0"/>
    <n v="93"/>
  </r>
  <r>
    <x v="206"/>
    <x v="204"/>
    <x v="0"/>
    <x v="0"/>
    <n v="78"/>
  </r>
  <r>
    <x v="207"/>
    <x v="205"/>
    <x v="0"/>
    <x v="0"/>
    <n v="80"/>
  </r>
  <r>
    <x v="208"/>
    <x v="206"/>
    <x v="0"/>
    <x v="0"/>
    <n v="56"/>
  </r>
  <r>
    <x v="209"/>
    <x v="207"/>
    <x v="0"/>
    <x v="0"/>
    <n v="349"/>
  </r>
  <r>
    <x v="210"/>
    <x v="150"/>
    <x v="0"/>
    <x v="0"/>
    <n v="114"/>
  </r>
  <r>
    <x v="211"/>
    <x v="208"/>
    <x v="0"/>
    <x v="0"/>
    <n v="171"/>
  </r>
  <r>
    <x v="212"/>
    <x v="209"/>
    <x v="0"/>
    <x v="0"/>
    <n v="125"/>
  </r>
  <r>
    <x v="213"/>
    <x v="210"/>
    <x v="0"/>
    <x v="0"/>
    <n v="147"/>
  </r>
  <r>
    <x v="214"/>
    <x v="211"/>
    <x v="0"/>
    <x v="0"/>
    <n v="178"/>
  </r>
  <r>
    <x v="215"/>
    <x v="212"/>
    <x v="0"/>
    <x v="0"/>
    <n v="220"/>
  </r>
  <r>
    <x v="216"/>
    <x v="213"/>
    <x v="0"/>
    <x v="0"/>
    <n v="62"/>
  </r>
  <r>
    <x v="217"/>
    <x v="214"/>
    <x v="0"/>
    <x v="0"/>
    <n v="309"/>
  </r>
  <r>
    <x v="218"/>
    <x v="215"/>
    <x v="0"/>
    <x v="0"/>
    <n v="95"/>
  </r>
  <r>
    <x v="219"/>
    <x v="216"/>
    <x v="0"/>
    <x v="0"/>
    <n v="95"/>
  </r>
  <r>
    <x v="220"/>
    <x v="217"/>
    <x v="0"/>
    <x v="0"/>
    <n v="74"/>
  </r>
  <r>
    <x v="221"/>
    <x v="218"/>
    <x v="0"/>
    <x v="0"/>
    <n v="93"/>
  </r>
  <r>
    <x v="222"/>
    <x v="31"/>
    <x v="0"/>
    <x v="0"/>
    <n v="249"/>
  </r>
  <r>
    <x v="223"/>
    <x v="219"/>
    <x v="0"/>
    <x v="0"/>
    <n v="77"/>
  </r>
  <r>
    <x v="224"/>
    <x v="220"/>
    <x v="0"/>
    <x v="0"/>
    <n v="64"/>
  </r>
  <r>
    <x v="225"/>
    <x v="221"/>
    <x v="0"/>
    <x v="0"/>
    <n v="207"/>
  </r>
  <r>
    <x v="226"/>
    <x v="222"/>
    <x v="0"/>
    <x v="0"/>
    <n v="212"/>
  </r>
  <r>
    <x v="227"/>
    <x v="223"/>
    <x v="0"/>
    <x v="0"/>
    <n v="126"/>
  </r>
  <r>
    <x v="228"/>
    <x v="224"/>
    <x v="0"/>
    <x v="0"/>
    <n v="173"/>
  </r>
  <r>
    <x v="229"/>
    <x v="225"/>
    <x v="0"/>
    <x v="0"/>
    <n v="95"/>
  </r>
  <r>
    <x v="230"/>
    <x v="226"/>
    <x v="0"/>
    <x v="0"/>
    <n v="128"/>
  </r>
  <r>
    <x v="231"/>
    <x v="227"/>
    <x v="0"/>
    <x v="0"/>
    <n v="136"/>
  </r>
  <r>
    <x v="232"/>
    <x v="228"/>
    <x v="0"/>
    <x v="0"/>
    <n v="170"/>
  </r>
  <r>
    <x v="233"/>
    <x v="229"/>
    <x v="0"/>
    <x v="0"/>
    <n v="115"/>
  </r>
  <r>
    <x v="234"/>
    <x v="50"/>
    <x v="0"/>
    <x v="0"/>
    <n v="77"/>
  </r>
  <r>
    <x v="235"/>
    <x v="230"/>
    <x v="0"/>
    <x v="0"/>
    <n v="140"/>
  </r>
  <r>
    <x v="236"/>
    <x v="231"/>
    <x v="0"/>
    <x v="0"/>
    <n v="86"/>
  </r>
  <r>
    <x v="237"/>
    <x v="232"/>
    <x v="0"/>
    <x v="0"/>
    <n v="40"/>
  </r>
  <r>
    <x v="238"/>
    <x v="233"/>
    <x v="0"/>
    <x v="0"/>
    <n v="115"/>
  </r>
  <r>
    <x v="239"/>
    <x v="234"/>
    <x v="0"/>
    <x v="0"/>
    <n v="102"/>
  </r>
  <r>
    <x v="240"/>
    <x v="235"/>
    <x v="0"/>
    <x v="0"/>
    <n v="76"/>
  </r>
  <r>
    <x v="241"/>
    <x v="236"/>
    <x v="0"/>
    <x v="0"/>
    <n v="177"/>
  </r>
  <r>
    <x v="242"/>
    <x v="237"/>
    <x v="0"/>
    <x v="0"/>
    <n v="79"/>
  </r>
  <r>
    <x v="243"/>
    <x v="238"/>
    <x v="0"/>
    <x v="0"/>
    <n v="132"/>
  </r>
  <r>
    <x v="244"/>
    <x v="239"/>
    <x v="0"/>
    <x v="0"/>
    <n v="260"/>
  </r>
  <r>
    <x v="245"/>
    <x v="240"/>
    <x v="0"/>
    <x v="0"/>
    <n v="93"/>
  </r>
  <r>
    <x v="246"/>
    <x v="241"/>
    <x v="0"/>
    <x v="0"/>
    <n v="100"/>
  </r>
  <r>
    <x v="247"/>
    <x v="242"/>
    <x v="0"/>
    <x v="0"/>
    <n v="119"/>
  </r>
  <r>
    <x v="248"/>
    <x v="243"/>
    <x v="0"/>
    <x v="0"/>
    <n v="660"/>
  </r>
  <r>
    <x v="249"/>
    <x v="244"/>
    <x v="0"/>
    <x v="0"/>
    <n v="166"/>
  </r>
  <r>
    <x v="250"/>
    <x v="245"/>
    <x v="0"/>
    <x v="0"/>
    <n v="79"/>
  </r>
  <r>
    <x v="251"/>
    <x v="246"/>
    <x v="0"/>
    <x v="0"/>
    <n v="104"/>
  </r>
  <r>
    <x v="252"/>
    <x v="247"/>
    <x v="0"/>
    <x v="0"/>
    <n v="1163"/>
  </r>
  <r>
    <x v="253"/>
    <x v="248"/>
    <x v="0"/>
    <x v="0"/>
    <n v="95"/>
  </r>
  <r>
    <x v="254"/>
    <x v="249"/>
    <x v="0"/>
    <x v="0"/>
    <n v="144"/>
  </r>
  <r>
    <x v="255"/>
    <x v="250"/>
    <x v="0"/>
    <x v="0"/>
    <n v="88"/>
  </r>
  <r>
    <x v="256"/>
    <x v="251"/>
    <x v="0"/>
    <x v="0"/>
    <n v="102"/>
  </r>
  <r>
    <x v="257"/>
    <x v="252"/>
    <x v="0"/>
    <x v="0"/>
    <n v="222"/>
  </r>
  <r>
    <x v="258"/>
    <x v="253"/>
    <x v="0"/>
    <x v="0"/>
    <n v="97"/>
  </r>
  <r>
    <x v="259"/>
    <x v="254"/>
    <x v="0"/>
    <x v="0"/>
    <n v="106"/>
  </r>
  <r>
    <x v="260"/>
    <x v="255"/>
    <x v="0"/>
    <x v="0"/>
    <n v="114"/>
  </r>
  <r>
    <x v="261"/>
    <x v="256"/>
    <x v="0"/>
    <x v="0"/>
    <n v="40"/>
  </r>
  <r>
    <x v="262"/>
    <x v="257"/>
    <x v="0"/>
    <x v="0"/>
    <n v="123"/>
  </r>
  <r>
    <x v="263"/>
    <x v="258"/>
    <x v="0"/>
    <x v="0"/>
    <n v="91"/>
  </r>
  <r>
    <x v="264"/>
    <x v="259"/>
    <x v="0"/>
    <x v="0"/>
    <n v="108"/>
  </r>
  <r>
    <x v="265"/>
    <x v="260"/>
    <x v="0"/>
    <x v="0"/>
    <n v="62"/>
  </r>
  <r>
    <x v="266"/>
    <x v="261"/>
    <x v="0"/>
    <x v="0"/>
    <n v="893"/>
  </r>
  <r>
    <x v="267"/>
    <x v="262"/>
    <x v="0"/>
    <x v="0"/>
    <n v="137"/>
  </r>
  <r>
    <x v="268"/>
    <x v="263"/>
    <x v="0"/>
    <x v="0"/>
    <n v="123"/>
  </r>
  <r>
    <x v="269"/>
    <x v="264"/>
    <x v="0"/>
    <x v="0"/>
    <n v="137"/>
  </r>
  <r>
    <x v="270"/>
    <x v="265"/>
    <x v="0"/>
    <x v="0"/>
    <n v="71"/>
  </r>
  <r>
    <x v="271"/>
    <x v="266"/>
    <x v="0"/>
    <x v="0"/>
    <n v="146"/>
  </r>
  <r>
    <x v="272"/>
    <x v="267"/>
    <x v="0"/>
    <x v="0"/>
    <n v="248"/>
  </r>
  <r>
    <x v="273"/>
    <x v="268"/>
    <x v="0"/>
    <x v="0"/>
    <n v="91"/>
  </r>
  <r>
    <x v="274"/>
    <x v="269"/>
    <x v="0"/>
    <x v="0"/>
    <n v="152"/>
  </r>
  <r>
    <x v="275"/>
    <x v="270"/>
    <x v="0"/>
    <x v="0"/>
    <n v="78"/>
  </r>
  <r>
    <x v="276"/>
    <x v="271"/>
    <x v="0"/>
    <x v="0"/>
    <n v="119"/>
  </r>
  <r>
    <x v="277"/>
    <x v="272"/>
    <x v="0"/>
    <x v="0"/>
    <n v="80"/>
  </r>
  <r>
    <x v="278"/>
    <x v="273"/>
    <x v="0"/>
    <x v="0"/>
    <n v="97"/>
  </r>
  <r>
    <x v="279"/>
    <x v="274"/>
    <x v="0"/>
    <x v="0"/>
    <n v="93"/>
  </r>
  <r>
    <x v="280"/>
    <x v="275"/>
    <x v="0"/>
    <x v="0"/>
    <n v="188"/>
  </r>
  <r>
    <x v="281"/>
    <x v="276"/>
    <x v="0"/>
    <x v="0"/>
    <n v="72"/>
  </r>
  <r>
    <x v="282"/>
    <x v="277"/>
    <x v="0"/>
    <x v="0"/>
    <n v="189"/>
  </r>
  <r>
    <x v="283"/>
    <x v="278"/>
    <x v="0"/>
    <x v="0"/>
    <n v="152"/>
  </r>
  <r>
    <x v="284"/>
    <x v="279"/>
    <x v="0"/>
    <x v="0"/>
    <n v="56"/>
  </r>
  <r>
    <x v="285"/>
    <x v="280"/>
    <x v="0"/>
    <x v="0"/>
    <n v="78"/>
  </r>
  <r>
    <x v="286"/>
    <x v="281"/>
    <x v="0"/>
    <x v="0"/>
    <n v="207"/>
  </r>
  <r>
    <x v="287"/>
    <x v="282"/>
    <x v="0"/>
    <x v="0"/>
    <n v="100"/>
  </r>
  <r>
    <x v="288"/>
    <x v="283"/>
    <x v="0"/>
    <x v="0"/>
    <n v="194"/>
  </r>
  <r>
    <x v="289"/>
    <x v="284"/>
    <x v="0"/>
    <x v="0"/>
    <n v="200"/>
  </r>
  <r>
    <x v="290"/>
    <x v="285"/>
    <x v="0"/>
    <x v="0"/>
    <n v="319"/>
  </r>
  <r>
    <x v="291"/>
    <x v="139"/>
    <x v="0"/>
    <x v="0"/>
    <n v="311"/>
  </r>
  <r>
    <x v="292"/>
    <x v="286"/>
    <x v="0"/>
    <x v="0"/>
    <n v="125"/>
  </r>
  <r>
    <x v="293"/>
    <x v="287"/>
    <x v="0"/>
    <x v="0"/>
    <n v="120"/>
  </r>
  <r>
    <x v="294"/>
    <x v="288"/>
    <x v="0"/>
    <x v="0"/>
    <n v="278"/>
  </r>
  <r>
    <x v="295"/>
    <x v="289"/>
    <x v="0"/>
    <x v="0"/>
    <n v="58"/>
  </r>
  <r>
    <x v="296"/>
    <x v="290"/>
    <x v="0"/>
    <x v="0"/>
    <n v="171"/>
  </r>
  <r>
    <x v="297"/>
    <x v="291"/>
    <x v="0"/>
    <x v="0"/>
    <n v="141"/>
  </r>
  <r>
    <x v="298"/>
    <x v="292"/>
    <x v="0"/>
    <x v="0"/>
    <n v="66"/>
  </r>
  <r>
    <x v="299"/>
    <x v="245"/>
    <x v="0"/>
    <x v="0"/>
    <n v="73"/>
  </r>
  <r>
    <x v="300"/>
    <x v="293"/>
    <x v="0"/>
    <x v="0"/>
    <n v="148"/>
  </r>
  <r>
    <x v="301"/>
    <x v="294"/>
    <x v="0"/>
    <x v="0"/>
    <n v="95"/>
  </r>
  <r>
    <x v="302"/>
    <x v="295"/>
    <x v="0"/>
    <x v="0"/>
    <n v="237"/>
  </r>
  <r>
    <x v="303"/>
    <x v="296"/>
    <x v="0"/>
    <x v="0"/>
    <n v="1317"/>
  </r>
  <r>
    <x v="304"/>
    <x v="81"/>
    <x v="0"/>
    <x v="0"/>
    <n v="186"/>
  </r>
  <r>
    <x v="305"/>
    <x v="297"/>
    <x v="0"/>
    <x v="0"/>
    <n v="71"/>
  </r>
  <r>
    <x v="306"/>
    <x v="298"/>
    <x v="0"/>
    <x v="0"/>
    <n v="89"/>
  </r>
  <r>
    <x v="307"/>
    <x v="299"/>
    <x v="0"/>
    <x v="0"/>
    <n v="255"/>
  </r>
  <r>
    <x v="308"/>
    <x v="300"/>
    <x v="0"/>
    <x v="0"/>
    <n v="81"/>
  </r>
  <r>
    <x v="309"/>
    <x v="301"/>
    <x v="0"/>
    <x v="0"/>
    <n v="166"/>
  </r>
  <r>
    <x v="310"/>
    <x v="302"/>
    <x v="0"/>
    <x v="0"/>
    <n v="102"/>
  </r>
  <r>
    <x v="311"/>
    <x v="303"/>
    <x v="0"/>
    <x v="0"/>
    <n v="111"/>
  </r>
  <r>
    <x v="312"/>
    <x v="304"/>
    <x v="0"/>
    <x v="0"/>
    <n v="68"/>
  </r>
  <r>
    <x v="313"/>
    <x v="144"/>
    <x v="0"/>
    <x v="0"/>
    <n v="172"/>
  </r>
  <r>
    <x v="314"/>
    <x v="305"/>
    <x v="0"/>
    <x v="0"/>
    <n v="124"/>
  </r>
  <r>
    <x v="315"/>
    <x v="306"/>
    <x v="0"/>
    <x v="0"/>
    <n v="253"/>
  </r>
  <r>
    <x v="316"/>
    <x v="307"/>
    <x v="0"/>
    <x v="0"/>
    <n v="260"/>
  </r>
  <r>
    <x v="317"/>
    <x v="308"/>
    <x v="0"/>
    <x v="0"/>
    <n v="191"/>
  </r>
  <r>
    <x v="318"/>
    <x v="309"/>
    <x v="0"/>
    <x v="0"/>
    <n v="814"/>
  </r>
  <r>
    <x v="319"/>
    <x v="310"/>
    <x v="0"/>
    <x v="0"/>
    <n v="467"/>
  </r>
  <r>
    <x v="320"/>
    <x v="311"/>
    <x v="0"/>
    <x v="0"/>
    <n v="137"/>
  </r>
  <r>
    <x v="321"/>
    <x v="312"/>
    <x v="0"/>
    <x v="0"/>
    <n v="79"/>
  </r>
  <r>
    <x v="322"/>
    <x v="313"/>
    <x v="0"/>
    <x v="0"/>
    <n v="97"/>
  </r>
  <r>
    <x v="323"/>
    <x v="314"/>
    <x v="0"/>
    <x v="0"/>
    <n v="46"/>
  </r>
  <r>
    <x v="324"/>
    <x v="315"/>
    <x v="0"/>
    <x v="0"/>
    <n v="64"/>
  </r>
  <r>
    <x v="325"/>
    <x v="316"/>
    <x v="0"/>
    <x v="0"/>
    <n v="45"/>
  </r>
  <r>
    <x v="326"/>
    <x v="317"/>
    <x v="0"/>
    <x v="0"/>
    <n v="229"/>
  </r>
  <r>
    <x v="327"/>
    <x v="318"/>
    <x v="0"/>
    <x v="0"/>
    <n v="84"/>
  </r>
  <r>
    <x v="328"/>
    <x v="319"/>
    <x v="0"/>
    <x v="0"/>
    <n v="94"/>
  </r>
  <r>
    <x v="329"/>
    <x v="320"/>
    <x v="0"/>
    <x v="0"/>
    <n v="53"/>
  </r>
  <r>
    <x v="330"/>
    <x v="321"/>
    <x v="0"/>
    <x v="0"/>
    <n v="100"/>
  </r>
  <r>
    <x v="331"/>
    <x v="322"/>
    <x v="0"/>
    <x v="0"/>
    <n v="242"/>
  </r>
  <r>
    <x v="332"/>
    <x v="323"/>
    <x v="0"/>
    <x v="0"/>
    <n v="351"/>
  </r>
  <r>
    <x v="333"/>
    <x v="324"/>
    <x v="0"/>
    <x v="0"/>
    <n v="69"/>
  </r>
  <r>
    <x v="334"/>
    <x v="325"/>
    <x v="0"/>
    <x v="0"/>
    <n v="158"/>
  </r>
  <r>
    <x v="335"/>
    <x v="326"/>
    <x v="0"/>
    <x v="0"/>
    <n v="160"/>
  </r>
  <r>
    <x v="336"/>
    <x v="327"/>
    <x v="0"/>
    <x v="0"/>
    <n v="79"/>
  </r>
  <r>
    <x v="337"/>
    <x v="328"/>
    <x v="0"/>
    <x v="0"/>
    <n v="179"/>
  </r>
  <r>
    <x v="338"/>
    <x v="329"/>
    <x v="0"/>
    <x v="0"/>
    <n v="99"/>
  </r>
  <r>
    <x v="339"/>
    <x v="330"/>
    <x v="0"/>
    <x v="0"/>
    <n v="212"/>
  </r>
  <r>
    <x v="340"/>
    <x v="331"/>
    <x v="0"/>
    <x v="0"/>
    <n v="166"/>
  </r>
  <r>
    <x v="341"/>
    <x v="47"/>
    <x v="0"/>
    <x v="0"/>
    <n v="67"/>
  </r>
  <r>
    <x v="342"/>
    <x v="332"/>
    <x v="0"/>
    <x v="0"/>
    <n v="115"/>
  </r>
  <r>
    <x v="343"/>
    <x v="333"/>
    <x v="0"/>
    <x v="0"/>
    <n v="419"/>
  </r>
  <r>
    <x v="344"/>
    <x v="334"/>
    <x v="0"/>
    <x v="0"/>
    <n v="108"/>
  </r>
  <r>
    <x v="345"/>
    <x v="335"/>
    <x v="0"/>
    <x v="0"/>
    <n v="126"/>
  </r>
  <r>
    <x v="346"/>
    <x v="336"/>
    <x v="0"/>
    <x v="0"/>
    <n v="202"/>
  </r>
  <r>
    <x v="347"/>
    <x v="337"/>
    <x v="0"/>
    <x v="0"/>
    <n v="232"/>
  </r>
  <r>
    <x v="348"/>
    <x v="338"/>
    <x v="0"/>
    <x v="0"/>
    <n v="165"/>
  </r>
  <r>
    <x v="349"/>
    <x v="339"/>
    <x v="0"/>
    <x v="0"/>
    <n v="113"/>
  </r>
  <r>
    <x v="350"/>
    <x v="340"/>
    <x v="0"/>
    <x v="0"/>
    <n v="230"/>
  </r>
  <r>
    <x v="351"/>
    <x v="341"/>
    <x v="0"/>
    <x v="0"/>
    <n v="231"/>
  </r>
  <r>
    <x v="352"/>
    <x v="342"/>
    <x v="0"/>
    <x v="0"/>
    <n v="65"/>
  </r>
  <r>
    <x v="353"/>
    <x v="343"/>
    <x v="0"/>
    <x v="0"/>
    <n v="1178"/>
  </r>
  <r>
    <x v="354"/>
    <x v="344"/>
    <x v="0"/>
    <x v="0"/>
    <n v="641"/>
  </r>
  <r>
    <x v="355"/>
    <x v="345"/>
    <x v="0"/>
    <x v="0"/>
    <n v="71"/>
  </r>
  <r>
    <x v="356"/>
    <x v="346"/>
    <x v="0"/>
    <x v="0"/>
    <n v="175"/>
  </r>
  <r>
    <x v="357"/>
    <x v="347"/>
    <x v="0"/>
    <x v="0"/>
    <n v="88"/>
  </r>
  <r>
    <x v="358"/>
    <x v="348"/>
    <x v="0"/>
    <x v="0"/>
    <n v="115"/>
  </r>
  <r>
    <x v="359"/>
    <x v="349"/>
    <x v="0"/>
    <x v="0"/>
    <n v="59"/>
  </r>
  <r>
    <x v="360"/>
    <x v="350"/>
    <x v="0"/>
    <x v="0"/>
    <n v="131"/>
  </r>
  <r>
    <x v="361"/>
    <x v="351"/>
    <x v="0"/>
    <x v="0"/>
    <n v="88"/>
  </r>
  <r>
    <x v="362"/>
    <x v="352"/>
    <x v="0"/>
    <x v="0"/>
    <n v="161"/>
  </r>
  <r>
    <x v="363"/>
    <x v="353"/>
    <x v="0"/>
    <x v="0"/>
    <n v="46"/>
  </r>
  <r>
    <x v="364"/>
    <x v="354"/>
    <x v="0"/>
    <x v="0"/>
    <n v="193"/>
  </r>
  <r>
    <x v="365"/>
    <x v="355"/>
    <x v="0"/>
    <x v="0"/>
    <n v="238"/>
  </r>
  <r>
    <x v="366"/>
    <x v="356"/>
    <x v="0"/>
    <x v="0"/>
    <n v="207"/>
  </r>
  <r>
    <x v="367"/>
    <x v="357"/>
    <x v="0"/>
    <x v="0"/>
    <n v="119"/>
  </r>
  <r>
    <x v="368"/>
    <x v="358"/>
    <x v="0"/>
    <x v="0"/>
    <n v="81"/>
  </r>
  <r>
    <x v="369"/>
    <x v="359"/>
    <x v="0"/>
    <x v="0"/>
    <n v="93"/>
  </r>
  <r>
    <x v="370"/>
    <x v="360"/>
    <x v="0"/>
    <x v="0"/>
    <n v="50"/>
  </r>
  <r>
    <x v="371"/>
    <x v="361"/>
    <x v="0"/>
    <x v="0"/>
    <n v="49"/>
  </r>
  <r>
    <x v="372"/>
    <x v="362"/>
    <x v="0"/>
    <x v="0"/>
    <n v="103"/>
  </r>
  <r>
    <x v="373"/>
    <x v="363"/>
    <x v="0"/>
    <x v="0"/>
    <n v="136"/>
  </r>
  <r>
    <x v="374"/>
    <x v="364"/>
    <x v="0"/>
    <x v="0"/>
    <n v="83"/>
  </r>
  <r>
    <x v="375"/>
    <x v="365"/>
    <x v="0"/>
    <x v="0"/>
    <n v="110"/>
  </r>
  <r>
    <x v="376"/>
    <x v="366"/>
    <x v="0"/>
    <x v="0"/>
    <n v="50"/>
  </r>
  <r>
    <x v="377"/>
    <x v="367"/>
    <x v="0"/>
    <x v="0"/>
    <n v="228"/>
  </r>
  <r>
    <x v="378"/>
    <x v="368"/>
    <x v="0"/>
    <x v="0"/>
    <n v="129"/>
  </r>
  <r>
    <x v="379"/>
    <x v="369"/>
    <x v="0"/>
    <x v="0"/>
    <n v="3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" cacheId="13" applyNumberFormats="0" applyBorderFormats="0" applyFontFormats="0" applyPatternFormats="0" applyAlignmentFormats="0" applyWidthHeightFormats="1" dataCaption="Data" updatedVersion="6" showMemberPropertyTips="0" useAutoFormatting="1" rowGrandTotals="0" colGrandTotals="0" itemPrintTitles="1" createdVersion="4" indent="0" compact="0" compactData="0" gridDropZones="1">
  <location ref="A1:C383" firstHeaderRow="1" firstDataRow="3" firstDataCol="2"/>
  <pivotFields count="5">
    <pivotField axis="axisRow" compact="0" outline="0" subtotalTop="0" showAll="0" defaultSubtotal="0">
      <items count="3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</items>
    </pivotField>
    <pivotField axis="axisRow" compact="0" outline="0" subtotalTop="0" showAll="0" defaultSubtotal="0">
      <items count="3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</items>
    </pivotField>
    <pivotField axis="axisCol" showAll="0" defaultSubtotal="0">
      <items count="1">
        <item x="0"/>
      </items>
    </pivotField>
    <pivotField axis="axisCol" showAll="0" defaultSubtotal="0">
      <items count="1">
        <item x="0"/>
      </items>
    </pivotField>
    <pivotField dataField="1" compact="0" numFmtId="1" outline="0" showAll="0"/>
  </pivotFields>
  <rowFields count="2">
    <field x="0"/>
    <field x="1"/>
  </rowFields>
  <rowItems count="380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>
      <x v="14"/>
      <x v="14"/>
    </i>
    <i>
      <x v="15"/>
      <x v="15"/>
    </i>
    <i>
      <x v="16"/>
      <x v="16"/>
    </i>
    <i>
      <x v="17"/>
      <x v="17"/>
    </i>
    <i>
      <x v="18"/>
      <x v="18"/>
    </i>
    <i>
      <x v="19"/>
      <x v="19"/>
    </i>
    <i>
      <x v="20"/>
      <x v="20"/>
    </i>
    <i>
      <x v="21"/>
      <x v="21"/>
    </i>
    <i>
      <x v="22"/>
      <x v="22"/>
    </i>
    <i>
      <x v="23"/>
      <x v="23"/>
    </i>
    <i>
      <x v="24"/>
      <x v="24"/>
    </i>
    <i>
      <x v="25"/>
      <x v="25"/>
    </i>
    <i>
      <x v="26"/>
      <x v="26"/>
    </i>
    <i>
      <x v="27"/>
      <x v="27"/>
    </i>
    <i>
      <x v="28"/>
      <x v="28"/>
    </i>
    <i>
      <x v="29"/>
      <x v="29"/>
    </i>
    <i>
      <x v="30"/>
      <x v="30"/>
    </i>
    <i>
      <x v="31"/>
      <x v="31"/>
    </i>
    <i>
      <x v="32"/>
      <x v="32"/>
    </i>
    <i>
      <x v="33"/>
      <x v="33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4"/>
    </i>
    <i>
      <x v="45"/>
      <x v="45"/>
    </i>
    <i>
      <x v="46"/>
      <x v="46"/>
    </i>
    <i>
      <x v="47"/>
      <x v="47"/>
    </i>
    <i>
      <x v="48"/>
      <x v="48"/>
    </i>
    <i>
      <x v="49"/>
      <x v="49"/>
    </i>
    <i>
      <x v="50"/>
      <x v="50"/>
    </i>
    <i>
      <x v="51"/>
      <x v="51"/>
    </i>
    <i>
      <x v="52"/>
      <x v="52"/>
    </i>
    <i>
      <x v="53"/>
      <x v="53"/>
    </i>
    <i>
      <x v="54"/>
      <x v="54"/>
    </i>
    <i>
      <x v="55"/>
      <x v="55"/>
    </i>
    <i>
      <x v="56"/>
      <x v="56"/>
    </i>
    <i>
      <x v="57"/>
      <x v="57"/>
    </i>
    <i>
      <x v="58"/>
      <x v="58"/>
    </i>
    <i>
      <x v="59"/>
      <x v="59"/>
    </i>
    <i>
      <x v="60"/>
      <x v="60"/>
    </i>
    <i>
      <x v="61"/>
      <x v="61"/>
    </i>
    <i>
      <x v="62"/>
      <x v="62"/>
    </i>
    <i>
      <x v="63"/>
      <x v="63"/>
    </i>
    <i>
      <x v="64"/>
      <x v="64"/>
    </i>
    <i>
      <x v="65"/>
      <x v="65"/>
    </i>
    <i>
      <x v="66"/>
      <x v="66"/>
    </i>
    <i>
      <x v="67"/>
      <x v="67"/>
    </i>
    <i>
      <x v="68"/>
      <x v="68"/>
    </i>
    <i>
      <x v="69"/>
      <x v="69"/>
    </i>
    <i>
      <x v="70"/>
      <x v="70"/>
    </i>
    <i>
      <x v="71"/>
      <x v="71"/>
    </i>
    <i>
      <x v="72"/>
      <x v="72"/>
    </i>
    <i>
      <x v="73"/>
      <x v="73"/>
    </i>
    <i>
      <x v="74"/>
      <x v="74"/>
    </i>
    <i>
      <x v="75"/>
      <x v="75"/>
    </i>
    <i>
      <x v="76"/>
      <x v="76"/>
    </i>
    <i>
      <x v="77"/>
      <x v="77"/>
    </i>
    <i>
      <x v="78"/>
      <x v="78"/>
    </i>
    <i>
      <x v="79"/>
      <x v="79"/>
    </i>
    <i>
      <x v="80"/>
      <x v="80"/>
    </i>
    <i>
      <x v="81"/>
      <x v="81"/>
    </i>
    <i>
      <x v="82"/>
      <x v="82"/>
    </i>
    <i>
      <x v="83"/>
      <x v="83"/>
    </i>
    <i>
      <x v="84"/>
      <x v="84"/>
    </i>
    <i>
      <x v="85"/>
      <x v="85"/>
    </i>
    <i>
      <x v="86"/>
      <x v="86"/>
    </i>
    <i>
      <x v="87"/>
      <x v="87"/>
    </i>
    <i>
      <x v="88"/>
      <x v="88"/>
    </i>
    <i>
      <x v="89"/>
      <x v="89"/>
    </i>
    <i>
      <x v="90"/>
      <x v="90"/>
    </i>
    <i>
      <x v="91"/>
      <x v="91"/>
    </i>
    <i>
      <x v="92"/>
      <x v="92"/>
    </i>
    <i>
      <x v="93"/>
      <x v="93"/>
    </i>
    <i>
      <x v="94"/>
      <x v="94"/>
    </i>
    <i>
      <x v="95"/>
      <x v="95"/>
    </i>
    <i>
      <x v="96"/>
      <x v="96"/>
    </i>
    <i>
      <x v="97"/>
      <x v="97"/>
    </i>
    <i>
      <x v="98"/>
      <x v="98"/>
    </i>
    <i>
      <x v="99"/>
      <x v="99"/>
    </i>
    <i>
      <x v="100"/>
      <x v="100"/>
    </i>
    <i>
      <x v="101"/>
      <x v="101"/>
    </i>
    <i>
      <x v="102"/>
      <x v="102"/>
    </i>
    <i>
      <x v="103"/>
      <x v="103"/>
    </i>
    <i>
      <x v="104"/>
      <x v="104"/>
    </i>
    <i>
      <x v="105"/>
      <x v="105"/>
    </i>
    <i>
      <x v="106"/>
      <x v="106"/>
    </i>
    <i>
      <x v="107"/>
      <x v="107"/>
    </i>
    <i>
      <x v="108"/>
      <x v="108"/>
    </i>
    <i>
      <x v="109"/>
      <x v="109"/>
    </i>
    <i>
      <x v="110"/>
      <x v="110"/>
    </i>
    <i>
      <x v="111"/>
      <x v="111"/>
    </i>
    <i>
      <x v="112"/>
      <x v="112"/>
    </i>
    <i>
      <x v="113"/>
      <x v="113"/>
    </i>
    <i>
      <x v="114"/>
      <x v="114"/>
    </i>
    <i>
      <x v="115"/>
      <x v="115"/>
    </i>
    <i>
      <x v="116"/>
      <x v="116"/>
    </i>
    <i>
      <x v="117"/>
      <x v="117"/>
    </i>
    <i>
      <x v="118"/>
      <x v="118"/>
    </i>
    <i>
      <x v="119"/>
      <x v="119"/>
    </i>
    <i>
      <x v="120"/>
      <x v="120"/>
    </i>
    <i>
      <x v="121"/>
      <x v="121"/>
    </i>
    <i>
      <x v="122"/>
      <x v="122"/>
    </i>
    <i>
      <x v="123"/>
      <x v="123"/>
    </i>
    <i>
      <x v="124"/>
      <x v="124"/>
    </i>
    <i>
      <x v="125"/>
      <x v="125"/>
    </i>
    <i>
      <x v="126"/>
      <x v="126"/>
    </i>
    <i>
      <x v="127"/>
      <x v="127"/>
    </i>
    <i>
      <x v="128"/>
      <x v="128"/>
    </i>
    <i>
      <x v="129"/>
      <x v="129"/>
    </i>
    <i>
      <x v="130"/>
      <x v="130"/>
    </i>
    <i>
      <x v="131"/>
      <x v="131"/>
    </i>
    <i>
      <x v="132"/>
      <x v="132"/>
    </i>
    <i>
      <x v="133"/>
      <x v="9"/>
    </i>
    <i>
      <x v="134"/>
      <x v="133"/>
    </i>
    <i>
      <x v="135"/>
      <x v="134"/>
    </i>
    <i>
      <x v="136"/>
      <x v="135"/>
    </i>
    <i>
      <x v="137"/>
      <x v="136"/>
    </i>
    <i>
      <x v="138"/>
      <x v="137"/>
    </i>
    <i>
      <x v="139"/>
      <x v="138"/>
    </i>
    <i>
      <x v="140"/>
      <x v="139"/>
    </i>
    <i>
      <x v="141"/>
      <x v="140"/>
    </i>
    <i>
      <x v="142"/>
      <x v="141"/>
    </i>
    <i>
      <x v="143"/>
      <x v="142"/>
    </i>
    <i>
      <x v="144"/>
      <x v="143"/>
    </i>
    <i>
      <x v="145"/>
      <x v="144"/>
    </i>
    <i>
      <x v="146"/>
      <x v="145"/>
    </i>
    <i>
      <x v="147"/>
      <x v="146"/>
    </i>
    <i>
      <x v="148"/>
      <x v="147"/>
    </i>
    <i>
      <x v="149"/>
      <x v="148"/>
    </i>
    <i>
      <x v="150"/>
      <x v="149"/>
    </i>
    <i>
      <x v="151"/>
      <x v="150"/>
    </i>
    <i>
      <x v="152"/>
      <x v="151"/>
    </i>
    <i>
      <x v="153"/>
      <x v="152"/>
    </i>
    <i>
      <x v="154"/>
      <x v="153"/>
    </i>
    <i>
      <x v="155"/>
      <x v="154"/>
    </i>
    <i>
      <x v="156"/>
      <x v="155"/>
    </i>
    <i>
      <x v="157"/>
      <x v="156"/>
    </i>
    <i>
      <x v="158"/>
      <x v="157"/>
    </i>
    <i>
      <x v="159"/>
      <x v="158"/>
    </i>
    <i>
      <x v="160"/>
      <x v="159"/>
    </i>
    <i>
      <x v="161"/>
      <x v="160"/>
    </i>
    <i>
      <x v="162"/>
      <x v="161"/>
    </i>
    <i>
      <x v="163"/>
      <x v="162"/>
    </i>
    <i>
      <x v="164"/>
      <x v="163"/>
    </i>
    <i>
      <x v="165"/>
      <x v="164"/>
    </i>
    <i>
      <x v="166"/>
      <x v="165"/>
    </i>
    <i>
      <x v="167"/>
      <x v="166"/>
    </i>
    <i>
      <x v="168"/>
      <x v="167"/>
    </i>
    <i>
      <x v="169"/>
      <x v="168"/>
    </i>
    <i>
      <x v="170"/>
      <x v="169"/>
    </i>
    <i>
      <x v="171"/>
      <x v="170"/>
    </i>
    <i>
      <x v="172"/>
      <x v="171"/>
    </i>
    <i>
      <x v="173"/>
      <x v="172"/>
    </i>
    <i>
      <x v="174"/>
      <x v="173"/>
    </i>
    <i>
      <x v="175"/>
      <x v="174"/>
    </i>
    <i>
      <x v="176"/>
      <x v="88"/>
    </i>
    <i>
      <x v="177"/>
      <x v="175"/>
    </i>
    <i>
      <x v="178"/>
      <x v="176"/>
    </i>
    <i>
      <x v="179"/>
      <x v="177"/>
    </i>
    <i>
      <x v="180"/>
      <x v="178"/>
    </i>
    <i>
      <x v="181"/>
      <x v="179"/>
    </i>
    <i>
      <x v="182"/>
      <x v="180"/>
    </i>
    <i>
      <x v="183"/>
      <x v="181"/>
    </i>
    <i>
      <x v="184"/>
      <x v="182"/>
    </i>
    <i>
      <x v="185"/>
      <x v="183"/>
    </i>
    <i>
      <x v="186"/>
      <x v="184"/>
    </i>
    <i>
      <x v="187"/>
      <x v="185"/>
    </i>
    <i>
      <x v="188"/>
      <x v="186"/>
    </i>
    <i>
      <x v="189"/>
      <x v="187"/>
    </i>
    <i>
      <x v="190"/>
      <x v="188"/>
    </i>
    <i>
      <x v="191"/>
      <x v="189"/>
    </i>
    <i>
      <x v="192"/>
      <x v="190"/>
    </i>
    <i>
      <x v="193"/>
      <x v="191"/>
    </i>
    <i>
      <x v="194"/>
      <x v="192"/>
    </i>
    <i>
      <x v="195"/>
      <x v="193"/>
    </i>
    <i>
      <x v="196"/>
      <x v="194"/>
    </i>
    <i>
      <x v="197"/>
      <x v="195"/>
    </i>
    <i>
      <x v="198"/>
      <x v="196"/>
    </i>
    <i>
      <x v="199"/>
      <x v="197"/>
    </i>
    <i>
      <x v="200"/>
      <x v="198"/>
    </i>
    <i>
      <x v="201"/>
      <x v="199"/>
    </i>
    <i>
      <x v="202"/>
      <x v="200"/>
    </i>
    <i>
      <x v="203"/>
      <x v="201"/>
    </i>
    <i>
      <x v="204"/>
      <x v="202"/>
    </i>
    <i>
      <x v="205"/>
      <x v="203"/>
    </i>
    <i>
      <x v="206"/>
      <x v="204"/>
    </i>
    <i>
      <x v="207"/>
      <x v="205"/>
    </i>
    <i>
      <x v="208"/>
      <x v="206"/>
    </i>
    <i>
      <x v="209"/>
      <x v="207"/>
    </i>
    <i>
      <x v="210"/>
      <x v="150"/>
    </i>
    <i>
      <x v="211"/>
      <x v="208"/>
    </i>
    <i>
      <x v="212"/>
      <x v="209"/>
    </i>
    <i>
      <x v="213"/>
      <x v="210"/>
    </i>
    <i>
      <x v="214"/>
      <x v="211"/>
    </i>
    <i>
      <x v="215"/>
      <x v="212"/>
    </i>
    <i>
      <x v="216"/>
      <x v="213"/>
    </i>
    <i>
      <x v="217"/>
      <x v="214"/>
    </i>
    <i>
      <x v="218"/>
      <x v="215"/>
    </i>
    <i>
      <x v="219"/>
      <x v="216"/>
    </i>
    <i>
      <x v="220"/>
      <x v="217"/>
    </i>
    <i>
      <x v="221"/>
      <x v="218"/>
    </i>
    <i>
      <x v="222"/>
      <x v="31"/>
    </i>
    <i>
      <x v="223"/>
      <x v="219"/>
    </i>
    <i>
      <x v="224"/>
      <x v="220"/>
    </i>
    <i>
      <x v="225"/>
      <x v="221"/>
    </i>
    <i>
      <x v="226"/>
      <x v="222"/>
    </i>
    <i>
      <x v="227"/>
      <x v="223"/>
    </i>
    <i>
      <x v="228"/>
      <x v="224"/>
    </i>
    <i>
      <x v="229"/>
      <x v="225"/>
    </i>
    <i>
      <x v="230"/>
      <x v="226"/>
    </i>
    <i>
      <x v="231"/>
      <x v="227"/>
    </i>
    <i>
      <x v="232"/>
      <x v="228"/>
    </i>
    <i>
      <x v="233"/>
      <x v="229"/>
    </i>
    <i>
      <x v="234"/>
      <x v="50"/>
    </i>
    <i>
      <x v="235"/>
      <x v="230"/>
    </i>
    <i>
      <x v="236"/>
      <x v="231"/>
    </i>
    <i>
      <x v="237"/>
      <x v="232"/>
    </i>
    <i>
      <x v="238"/>
      <x v="233"/>
    </i>
    <i>
      <x v="239"/>
      <x v="234"/>
    </i>
    <i>
      <x v="240"/>
      <x v="235"/>
    </i>
    <i>
      <x v="241"/>
      <x v="236"/>
    </i>
    <i>
      <x v="242"/>
      <x v="237"/>
    </i>
    <i>
      <x v="243"/>
      <x v="238"/>
    </i>
    <i>
      <x v="244"/>
      <x v="239"/>
    </i>
    <i>
      <x v="245"/>
      <x v="240"/>
    </i>
    <i>
      <x v="246"/>
      <x v="241"/>
    </i>
    <i>
      <x v="247"/>
      <x v="242"/>
    </i>
    <i>
      <x v="248"/>
      <x v="243"/>
    </i>
    <i>
      <x v="249"/>
      <x v="244"/>
    </i>
    <i>
      <x v="250"/>
      <x v="245"/>
    </i>
    <i>
      <x v="251"/>
      <x v="246"/>
    </i>
    <i>
      <x v="252"/>
      <x v="247"/>
    </i>
    <i>
      <x v="253"/>
      <x v="248"/>
    </i>
    <i>
      <x v="254"/>
      <x v="249"/>
    </i>
    <i>
      <x v="255"/>
      <x v="250"/>
    </i>
    <i>
      <x v="256"/>
      <x v="251"/>
    </i>
    <i>
      <x v="257"/>
      <x v="252"/>
    </i>
    <i>
      <x v="258"/>
      <x v="253"/>
    </i>
    <i>
      <x v="259"/>
      <x v="254"/>
    </i>
    <i>
      <x v="260"/>
      <x v="255"/>
    </i>
    <i>
      <x v="261"/>
      <x v="256"/>
    </i>
    <i>
      <x v="262"/>
      <x v="257"/>
    </i>
    <i>
      <x v="263"/>
      <x v="258"/>
    </i>
    <i>
      <x v="264"/>
      <x v="259"/>
    </i>
    <i>
      <x v="265"/>
      <x v="260"/>
    </i>
    <i>
      <x v="266"/>
      <x v="261"/>
    </i>
    <i>
      <x v="267"/>
      <x v="262"/>
    </i>
    <i>
      <x v="268"/>
      <x v="263"/>
    </i>
    <i>
      <x v="269"/>
      <x v="264"/>
    </i>
    <i>
      <x v="270"/>
      <x v="265"/>
    </i>
    <i>
      <x v="271"/>
      <x v="266"/>
    </i>
    <i>
      <x v="272"/>
      <x v="267"/>
    </i>
    <i>
      <x v="273"/>
      <x v="268"/>
    </i>
    <i>
      <x v="274"/>
      <x v="269"/>
    </i>
    <i>
      <x v="275"/>
      <x v="270"/>
    </i>
    <i>
      <x v="276"/>
      <x v="271"/>
    </i>
    <i>
      <x v="277"/>
      <x v="272"/>
    </i>
    <i>
      <x v="278"/>
      <x v="273"/>
    </i>
    <i>
      <x v="279"/>
      <x v="274"/>
    </i>
    <i>
      <x v="280"/>
      <x v="275"/>
    </i>
    <i>
      <x v="281"/>
      <x v="276"/>
    </i>
    <i>
      <x v="282"/>
      <x v="277"/>
    </i>
    <i>
      <x v="283"/>
      <x v="278"/>
    </i>
    <i>
      <x v="284"/>
      <x v="279"/>
    </i>
    <i>
      <x v="285"/>
      <x v="280"/>
    </i>
    <i>
      <x v="286"/>
      <x v="281"/>
    </i>
    <i>
      <x v="287"/>
      <x v="282"/>
    </i>
    <i>
      <x v="288"/>
      <x v="283"/>
    </i>
    <i>
      <x v="289"/>
      <x v="284"/>
    </i>
    <i>
      <x v="290"/>
      <x v="285"/>
    </i>
    <i>
      <x v="291"/>
      <x v="139"/>
    </i>
    <i>
      <x v="292"/>
      <x v="286"/>
    </i>
    <i>
      <x v="293"/>
      <x v="287"/>
    </i>
    <i>
      <x v="294"/>
      <x v="288"/>
    </i>
    <i>
      <x v="295"/>
      <x v="289"/>
    </i>
    <i>
      <x v="296"/>
      <x v="290"/>
    </i>
    <i>
      <x v="297"/>
      <x v="291"/>
    </i>
    <i>
      <x v="298"/>
      <x v="292"/>
    </i>
    <i>
      <x v="299"/>
      <x v="245"/>
    </i>
    <i>
      <x v="300"/>
      <x v="293"/>
    </i>
    <i>
      <x v="301"/>
      <x v="294"/>
    </i>
    <i>
      <x v="302"/>
      <x v="295"/>
    </i>
    <i>
      <x v="303"/>
      <x v="296"/>
    </i>
    <i>
      <x v="304"/>
      <x v="81"/>
    </i>
    <i>
      <x v="305"/>
      <x v="297"/>
    </i>
    <i>
      <x v="306"/>
      <x v="298"/>
    </i>
    <i>
      <x v="307"/>
      <x v="299"/>
    </i>
    <i>
      <x v="308"/>
      <x v="300"/>
    </i>
    <i>
      <x v="309"/>
      <x v="301"/>
    </i>
    <i>
      <x v="310"/>
      <x v="302"/>
    </i>
    <i>
      <x v="311"/>
      <x v="303"/>
    </i>
    <i>
      <x v="312"/>
      <x v="304"/>
    </i>
    <i>
      <x v="313"/>
      <x v="144"/>
    </i>
    <i>
      <x v="314"/>
      <x v="305"/>
    </i>
    <i>
      <x v="315"/>
      <x v="306"/>
    </i>
    <i>
      <x v="316"/>
      <x v="307"/>
    </i>
    <i>
      <x v="317"/>
      <x v="308"/>
    </i>
    <i>
      <x v="318"/>
      <x v="309"/>
    </i>
    <i>
      <x v="319"/>
      <x v="310"/>
    </i>
    <i>
      <x v="320"/>
      <x v="311"/>
    </i>
    <i>
      <x v="321"/>
      <x v="312"/>
    </i>
    <i>
      <x v="322"/>
      <x v="313"/>
    </i>
    <i>
      <x v="323"/>
      <x v="314"/>
    </i>
    <i>
      <x v="324"/>
      <x v="315"/>
    </i>
    <i>
      <x v="325"/>
      <x v="316"/>
    </i>
    <i>
      <x v="326"/>
      <x v="317"/>
    </i>
    <i>
      <x v="327"/>
      <x v="318"/>
    </i>
    <i>
      <x v="328"/>
      <x v="319"/>
    </i>
    <i>
      <x v="329"/>
      <x v="320"/>
    </i>
    <i>
      <x v="330"/>
      <x v="321"/>
    </i>
    <i>
      <x v="331"/>
      <x v="322"/>
    </i>
    <i>
      <x v="332"/>
      <x v="323"/>
    </i>
    <i>
      <x v="333"/>
      <x v="324"/>
    </i>
    <i>
      <x v="334"/>
      <x v="325"/>
    </i>
    <i>
      <x v="335"/>
      <x v="326"/>
    </i>
    <i>
      <x v="336"/>
      <x v="327"/>
    </i>
    <i>
      <x v="337"/>
      <x v="328"/>
    </i>
    <i>
      <x v="338"/>
      <x v="329"/>
    </i>
    <i>
      <x v="339"/>
      <x v="330"/>
    </i>
    <i>
      <x v="340"/>
      <x v="331"/>
    </i>
    <i>
      <x v="341"/>
      <x v="47"/>
    </i>
    <i>
      <x v="342"/>
      <x v="332"/>
    </i>
    <i>
      <x v="343"/>
      <x v="333"/>
    </i>
    <i>
      <x v="344"/>
      <x v="334"/>
    </i>
    <i>
      <x v="345"/>
      <x v="335"/>
    </i>
    <i>
      <x v="346"/>
      <x v="336"/>
    </i>
    <i>
      <x v="347"/>
      <x v="337"/>
    </i>
    <i>
      <x v="348"/>
      <x v="338"/>
    </i>
    <i>
      <x v="349"/>
      <x v="339"/>
    </i>
    <i>
      <x v="350"/>
      <x v="340"/>
    </i>
    <i>
      <x v="351"/>
      <x v="341"/>
    </i>
    <i>
      <x v="352"/>
      <x v="342"/>
    </i>
    <i>
      <x v="353"/>
      <x v="343"/>
    </i>
    <i>
      <x v="354"/>
      <x v="344"/>
    </i>
    <i>
      <x v="355"/>
      <x v="345"/>
    </i>
    <i>
      <x v="356"/>
      <x v="346"/>
    </i>
    <i>
      <x v="357"/>
      <x v="347"/>
    </i>
    <i>
      <x v="358"/>
      <x v="348"/>
    </i>
    <i>
      <x v="359"/>
      <x v="349"/>
    </i>
    <i>
      <x v="360"/>
      <x v="350"/>
    </i>
    <i>
      <x v="361"/>
      <x v="351"/>
    </i>
    <i>
      <x v="362"/>
      <x v="352"/>
    </i>
    <i>
      <x v="363"/>
      <x v="353"/>
    </i>
    <i>
      <x v="364"/>
      <x v="354"/>
    </i>
    <i>
      <x v="365"/>
      <x v="355"/>
    </i>
    <i>
      <x v="366"/>
      <x v="356"/>
    </i>
    <i>
      <x v="367"/>
      <x v="357"/>
    </i>
    <i>
      <x v="368"/>
      <x v="358"/>
    </i>
    <i>
      <x v="369"/>
      <x v="359"/>
    </i>
    <i>
      <x v="370"/>
      <x v="360"/>
    </i>
    <i>
      <x v="371"/>
      <x v="361"/>
    </i>
    <i>
      <x v="372"/>
      <x v="362"/>
    </i>
    <i>
      <x v="373"/>
      <x v="363"/>
    </i>
    <i>
      <x v="374"/>
      <x v="364"/>
    </i>
    <i>
      <x v="375"/>
      <x v="365"/>
    </i>
    <i>
      <x v="376"/>
      <x v="366"/>
    </i>
    <i>
      <x v="377"/>
      <x v="367"/>
    </i>
    <i>
      <x v="378"/>
      <x v="368"/>
    </i>
    <i>
      <x v="379"/>
      <x v="369"/>
    </i>
  </rowItems>
  <colFields count="2">
    <field x="2"/>
    <field x="3"/>
  </colFields>
  <colItems count="1">
    <i>
      <x/>
      <x/>
    </i>
  </colItems>
  <dataFields count="1">
    <dataField name="Suma z Wartość" fld="4" baseField="0" baseItem="0"/>
  </dataFields>
  <pivotTableStyleInfo name="PivotStyleMedium9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2" t="s">
        <v>2</v>
      </c>
    </row>
    <row r="3" spans="1:2" x14ac:dyDescent="0.25">
      <c r="A3" t="s">
        <v>3</v>
      </c>
      <c r="B3" t="s">
        <v>4</v>
      </c>
    </row>
    <row r="4" spans="1:2" x14ac:dyDescent="0.25">
      <c r="B4" t="s">
        <v>5</v>
      </c>
    </row>
    <row r="5" spans="1:2" x14ac:dyDescent="0.25">
      <c r="A5" t="s">
        <v>6</v>
      </c>
      <c r="B5" t="s">
        <v>7</v>
      </c>
    </row>
    <row r="6" spans="1:2" ht="50.1" customHeight="1" x14ac:dyDescent="0.25">
      <c r="B6" s="2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1" t="s">
        <v>13</v>
      </c>
      <c r="B9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81"/>
  <sheetViews>
    <sheetView tabSelected="1" zoomScaleNormal="100" workbookViewId="0"/>
  </sheetViews>
  <sheetFormatPr defaultRowHeight="15" x14ac:dyDescent="0.25"/>
  <cols>
    <col min="1" max="1" width="12.5703125" customWidth="1"/>
    <col min="2" max="2" width="29" customWidth="1"/>
    <col min="3" max="3" width="10.42578125" customWidth="1"/>
    <col min="4" max="4" width="10" customWidth="1"/>
    <col min="5" max="5" width="9.5703125" customWidth="1"/>
    <col min="6" max="6" width="16.28515625" customWidth="1"/>
    <col min="9" max="9" width="24.28515625" customWidth="1"/>
    <col min="10" max="10" width="18.140625" customWidth="1"/>
    <col min="13" max="13" width="9.28515625" customWidth="1"/>
    <col min="14" max="14" width="28.5703125" customWidth="1"/>
    <col min="15" max="15" width="12.28515625" customWidth="1"/>
    <col min="16" max="16" width="12" customWidth="1"/>
    <col min="19" max="19" width="17" customWidth="1"/>
    <col min="20" max="20" width="16.85546875" customWidth="1"/>
    <col min="21" max="21" width="16" customWidth="1"/>
  </cols>
  <sheetData>
    <row r="1" spans="1:21" x14ac:dyDescent="0.25">
      <c r="A1" s="11" t="s">
        <v>15</v>
      </c>
      <c r="B1" s="11" t="s">
        <v>16</v>
      </c>
      <c r="C1" s="11" t="s">
        <v>17</v>
      </c>
      <c r="D1" s="11" t="s">
        <v>18</v>
      </c>
      <c r="E1" s="11" t="s">
        <v>788</v>
      </c>
      <c r="F1" s="11" t="s">
        <v>19</v>
      </c>
      <c r="G1" s="11" t="s">
        <v>20</v>
      </c>
      <c r="S1" s="14" t="s">
        <v>802</v>
      </c>
      <c r="T1" s="14" t="s">
        <v>804</v>
      </c>
      <c r="U1" s="14" t="s">
        <v>803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s="3">
        <v>79</v>
      </c>
      <c r="F2" t="s">
        <v>5</v>
      </c>
      <c r="G2" t="s">
        <v>25</v>
      </c>
      <c r="I2" s="5"/>
      <c r="J2" s="5"/>
      <c r="S2">
        <f>(E2-$J$5)^2</f>
        <v>9207.4125277008297</v>
      </c>
      <c r="T2">
        <f>(E2-$J$5)^3</f>
        <v>-883499.6920988299</v>
      </c>
      <c r="U2">
        <f>(E2-$J$5)^4</f>
        <v>84776445.455262184</v>
      </c>
    </row>
    <row r="3" spans="1:21" x14ac:dyDescent="0.25">
      <c r="A3" t="s">
        <v>26</v>
      </c>
      <c r="B3" t="s">
        <v>27</v>
      </c>
      <c r="C3" t="s">
        <v>23</v>
      </c>
      <c r="D3" t="s">
        <v>24</v>
      </c>
      <c r="E3" s="3">
        <v>219</v>
      </c>
      <c r="F3" t="s">
        <v>5</v>
      </c>
      <c r="G3" t="s">
        <v>25</v>
      </c>
      <c r="I3" s="16" t="s">
        <v>790</v>
      </c>
      <c r="J3" s="16"/>
      <c r="K3" s="16"/>
      <c r="N3" s="13" t="s">
        <v>791</v>
      </c>
      <c r="O3" s="20">
        <v>2015</v>
      </c>
      <c r="P3" s="21"/>
      <c r="S3">
        <f t="shared" ref="S3:S66" si="0">(E3-$J$5)^2</f>
        <v>1939.9388434903049</v>
      </c>
      <c r="T3">
        <f t="shared" ref="T3:T66" si="1">(E3-$J$5)^3</f>
        <v>85444.095851308506</v>
      </c>
      <c r="U3">
        <f t="shared" ref="U3:U66" si="2">(E3-$J$5)^4</f>
        <v>3763362.7164825015</v>
      </c>
    </row>
    <row r="4" spans="1:21" x14ac:dyDescent="0.25">
      <c r="A4" t="s">
        <v>28</v>
      </c>
      <c r="B4" t="s">
        <v>29</v>
      </c>
      <c r="C4" t="s">
        <v>23</v>
      </c>
      <c r="D4" t="s">
        <v>24</v>
      </c>
      <c r="E4" s="3">
        <v>324</v>
      </c>
      <c r="F4" t="s">
        <v>5</v>
      </c>
      <c r="G4" t="s">
        <v>25</v>
      </c>
      <c r="I4" s="16"/>
      <c r="J4" s="16"/>
      <c r="K4" s="16"/>
      <c r="N4" s="6" t="s">
        <v>787</v>
      </c>
      <c r="O4" s="24">
        <v>380</v>
      </c>
      <c r="P4" s="25"/>
      <c r="S4">
        <f t="shared" si="0"/>
        <v>22214.333580332412</v>
      </c>
      <c r="T4">
        <f t="shared" si="1"/>
        <v>3310929.5026033865</v>
      </c>
      <c r="U4">
        <f t="shared" si="2"/>
        <v>493476616.41828424</v>
      </c>
    </row>
    <row r="5" spans="1:21" x14ac:dyDescent="0.25">
      <c r="A5" t="s">
        <v>30</v>
      </c>
      <c r="B5" t="s">
        <v>31</v>
      </c>
      <c r="C5" t="s">
        <v>23</v>
      </c>
      <c r="D5" t="s">
        <v>24</v>
      </c>
      <c r="E5" s="3">
        <v>44</v>
      </c>
      <c r="F5" t="s">
        <v>5</v>
      </c>
      <c r="G5" t="s">
        <v>25</v>
      </c>
      <c r="I5" s="6" t="s">
        <v>776</v>
      </c>
      <c r="J5" s="15">
        <f>AVERAGE(E2:E381)</f>
        <v>174.95526315789473</v>
      </c>
      <c r="K5" s="15"/>
      <c r="N5" s="6" t="s">
        <v>784</v>
      </c>
      <c r="O5" s="24">
        <v>27</v>
      </c>
      <c r="P5" s="25"/>
      <c r="S5">
        <f t="shared" si="0"/>
        <v>17149.280948753461</v>
      </c>
      <c r="T5">
        <f t="shared" si="1"/>
        <v>-2245788.5996126803</v>
      </c>
      <c r="U5">
        <f t="shared" si="2"/>
        <v>294097837.05927843</v>
      </c>
    </row>
    <row r="6" spans="1:21" x14ac:dyDescent="0.25">
      <c r="A6" t="s">
        <v>32</v>
      </c>
      <c r="B6" t="s">
        <v>33</v>
      </c>
      <c r="C6" t="s">
        <v>23</v>
      </c>
      <c r="D6" t="s">
        <v>24</v>
      </c>
      <c r="E6" s="3">
        <v>1107</v>
      </c>
      <c r="F6" t="s">
        <v>5</v>
      </c>
      <c r="G6" t="s">
        <v>25</v>
      </c>
      <c r="I6" s="8" t="s">
        <v>777</v>
      </c>
      <c r="J6" s="17">
        <f>J9/SQRT(J17)</f>
        <v>13.234997841457741</v>
      </c>
      <c r="K6" s="17"/>
      <c r="N6" s="6" t="s">
        <v>785</v>
      </c>
      <c r="O6" s="24">
        <v>3910</v>
      </c>
      <c r="P6" s="25"/>
      <c r="S6">
        <f t="shared" si="0"/>
        <v>868707.39147506934</v>
      </c>
      <c r="T6">
        <f t="shared" si="1"/>
        <v>809674152.08017278</v>
      </c>
      <c r="U6">
        <f t="shared" si="2"/>
        <v>754652532003.41931</v>
      </c>
    </row>
    <row r="7" spans="1:21" x14ac:dyDescent="0.25">
      <c r="A7" t="s">
        <v>34</v>
      </c>
      <c r="B7" t="s">
        <v>35</v>
      </c>
      <c r="C7" t="s">
        <v>23</v>
      </c>
      <c r="D7" t="s">
        <v>24</v>
      </c>
      <c r="E7" s="3">
        <v>181</v>
      </c>
      <c r="F7" t="s">
        <v>5</v>
      </c>
      <c r="G7" t="s">
        <v>25</v>
      </c>
      <c r="I7" s="6" t="s">
        <v>778</v>
      </c>
      <c r="J7" s="18">
        <f>MEDIAN(E2:E381)</f>
        <v>117.5</v>
      </c>
      <c r="K7" s="19"/>
      <c r="N7" s="6" t="s">
        <v>783</v>
      </c>
      <c r="O7" s="28">
        <f>J13</f>
        <v>3883</v>
      </c>
      <c r="P7" s="29"/>
      <c r="S7">
        <f t="shared" si="0"/>
        <v>36.538843490304743</v>
      </c>
      <c r="T7">
        <f t="shared" si="1"/>
        <v>220.86769341376325</v>
      </c>
      <c r="U7">
        <f t="shared" si="2"/>
        <v>1335.0870836089853</v>
      </c>
    </row>
    <row r="8" spans="1:21" x14ac:dyDescent="0.25">
      <c r="A8" t="s">
        <v>36</v>
      </c>
      <c r="B8" t="s">
        <v>37</v>
      </c>
      <c r="C8" t="s">
        <v>23</v>
      </c>
      <c r="D8" t="s">
        <v>24</v>
      </c>
      <c r="E8" s="3">
        <v>74</v>
      </c>
      <c r="F8" t="s">
        <v>5</v>
      </c>
      <c r="G8" t="s">
        <v>25</v>
      </c>
      <c r="I8" s="6" t="s">
        <v>789</v>
      </c>
      <c r="J8" s="19">
        <f>MODE(E2:E381)</f>
        <v>79</v>
      </c>
      <c r="K8" s="19"/>
      <c r="L8">
        <f>COUNTIF(E2:E381,J8)</f>
        <v>8</v>
      </c>
      <c r="N8" s="6" t="s">
        <v>776</v>
      </c>
      <c r="O8" s="22">
        <f>J5</f>
        <v>174.95526315789473</v>
      </c>
      <c r="P8" s="23"/>
      <c r="S8">
        <f t="shared" si="0"/>
        <v>10191.965159279778</v>
      </c>
      <c r="T8">
        <f t="shared" si="1"/>
        <v>-1028932.5247511845</v>
      </c>
      <c r="U8">
        <f t="shared" si="2"/>
        <v>103876153.80797288</v>
      </c>
    </row>
    <row r="9" spans="1:21" x14ac:dyDescent="0.25">
      <c r="A9" t="s">
        <v>38</v>
      </c>
      <c r="B9" t="s">
        <v>39</v>
      </c>
      <c r="C9" t="s">
        <v>23</v>
      </c>
      <c r="D9" t="s">
        <v>24</v>
      </c>
      <c r="E9" s="3">
        <v>122</v>
      </c>
      <c r="F9" t="s">
        <v>5</v>
      </c>
      <c r="G9" t="s">
        <v>25</v>
      </c>
      <c r="I9" s="6" t="s">
        <v>779</v>
      </c>
      <c r="J9" s="15">
        <f>SQRT(J10)</f>
        <v>257.99760422935827</v>
      </c>
      <c r="K9" s="15"/>
      <c r="N9" s="6" t="s">
        <v>779</v>
      </c>
      <c r="O9" s="22">
        <f>J9</f>
        <v>257.99760422935827</v>
      </c>
      <c r="P9" s="23"/>
      <c r="S9">
        <f t="shared" si="0"/>
        <v>2804.2598961218832</v>
      </c>
      <c r="T9">
        <f t="shared" si="1"/>
        <v>-148500.32076226489</v>
      </c>
      <c r="U9">
        <f t="shared" si="2"/>
        <v>7863873.5649975156</v>
      </c>
    </row>
    <row r="10" spans="1:21" x14ac:dyDescent="0.25">
      <c r="A10" t="s">
        <v>40</v>
      </c>
      <c r="B10" t="s">
        <v>41</v>
      </c>
      <c r="C10" t="s">
        <v>23</v>
      </c>
      <c r="D10" t="s">
        <v>24</v>
      </c>
      <c r="E10" s="3">
        <v>157</v>
      </c>
      <c r="F10" t="s">
        <v>5</v>
      </c>
      <c r="G10" t="s">
        <v>25</v>
      </c>
      <c r="I10" s="6" t="s">
        <v>780</v>
      </c>
      <c r="J10" s="15">
        <f>SUM(S2:S381)/J17</f>
        <v>66562.763788088574</v>
      </c>
      <c r="K10" s="15"/>
      <c r="N10" s="6" t="s">
        <v>792</v>
      </c>
      <c r="O10" s="22">
        <f>O9/O8</f>
        <v>1.4746490021081502</v>
      </c>
      <c r="P10" s="23"/>
      <c r="S10">
        <f t="shared" si="0"/>
        <v>322.39147506925195</v>
      </c>
      <c r="T10">
        <f t="shared" si="1"/>
        <v>-5788.6237747302785</v>
      </c>
      <c r="U10">
        <f t="shared" si="2"/>
        <v>103936.26319732811</v>
      </c>
    </row>
    <row r="11" spans="1:21" x14ac:dyDescent="0.25">
      <c r="A11" t="s">
        <v>42</v>
      </c>
      <c r="B11" t="s">
        <v>43</v>
      </c>
      <c r="C11" t="s">
        <v>23</v>
      </c>
      <c r="D11" t="s">
        <v>24</v>
      </c>
      <c r="E11" s="3">
        <v>176</v>
      </c>
      <c r="F11" t="s">
        <v>5</v>
      </c>
      <c r="G11" t="s">
        <v>25</v>
      </c>
      <c r="I11" s="6" t="s">
        <v>781</v>
      </c>
      <c r="J11" s="17">
        <f>KURT(E2:E381)</f>
        <v>119.3724975891093</v>
      </c>
      <c r="K11" s="17"/>
      <c r="N11" s="9" t="s">
        <v>793</v>
      </c>
      <c r="O11" s="12">
        <f>J5-J9</f>
        <v>-83.042341071463539</v>
      </c>
      <c r="P11" s="12">
        <f>J5+J9</f>
        <v>432.95286738725304</v>
      </c>
      <c r="S11">
        <f t="shared" si="0"/>
        <v>1.0914750692520832</v>
      </c>
      <c r="T11">
        <f t="shared" si="1"/>
        <v>1.1403042170870477</v>
      </c>
      <c r="U11">
        <f t="shared" si="2"/>
        <v>1.1913178267988398</v>
      </c>
    </row>
    <row r="12" spans="1:21" x14ac:dyDescent="0.25">
      <c r="A12" t="s">
        <v>44</v>
      </c>
      <c r="B12" t="s">
        <v>45</v>
      </c>
      <c r="C12" t="s">
        <v>23</v>
      </c>
      <c r="D12" t="s">
        <v>24</v>
      </c>
      <c r="E12" s="3">
        <v>156</v>
      </c>
      <c r="F12" t="s">
        <v>5</v>
      </c>
      <c r="G12" t="s">
        <v>25</v>
      </c>
      <c r="I12" s="6" t="s">
        <v>782</v>
      </c>
      <c r="J12" s="17">
        <f>SKEW(E2:E381)</f>
        <v>9.2689602337438366</v>
      </c>
      <c r="K12" s="17"/>
      <c r="N12" s="6" t="s">
        <v>781</v>
      </c>
      <c r="O12" s="26">
        <f>J11</f>
        <v>119.3724975891093</v>
      </c>
      <c r="P12" s="27"/>
      <c r="S12">
        <f t="shared" si="0"/>
        <v>359.30200138504142</v>
      </c>
      <c r="T12">
        <f t="shared" si="1"/>
        <v>-6810.6639894117188</v>
      </c>
      <c r="U12">
        <f t="shared" si="2"/>
        <v>129097.92819929631</v>
      </c>
    </row>
    <row r="13" spans="1:21" x14ac:dyDescent="0.25">
      <c r="A13" t="s">
        <v>46</v>
      </c>
      <c r="B13" t="s">
        <v>47</v>
      </c>
      <c r="C13" t="s">
        <v>23</v>
      </c>
      <c r="D13" t="s">
        <v>24</v>
      </c>
      <c r="E13" s="3">
        <v>97</v>
      </c>
      <c r="F13" t="s">
        <v>5</v>
      </c>
      <c r="G13" t="s">
        <v>25</v>
      </c>
      <c r="I13" s="6" t="s">
        <v>783</v>
      </c>
      <c r="J13" s="18">
        <f>J15-J14</f>
        <v>3883</v>
      </c>
      <c r="K13" s="19"/>
      <c r="N13" s="6" t="s">
        <v>782</v>
      </c>
      <c r="O13" s="26">
        <f>J12</f>
        <v>9.2689602337438366</v>
      </c>
      <c r="P13" s="27"/>
      <c r="S13">
        <f t="shared" si="0"/>
        <v>6077.0230540166203</v>
      </c>
      <c r="T13">
        <f t="shared" si="1"/>
        <v>-473735.93139245879</v>
      </c>
      <c r="U13">
        <f t="shared" si="2"/>
        <v>36930209.199049488</v>
      </c>
    </row>
    <row r="14" spans="1:21" x14ac:dyDescent="0.25">
      <c r="A14" t="s">
        <v>48</v>
      </c>
      <c r="B14" t="s">
        <v>49</v>
      </c>
      <c r="C14" t="s">
        <v>23</v>
      </c>
      <c r="D14" t="s">
        <v>24</v>
      </c>
      <c r="E14" s="3">
        <v>53</v>
      </c>
      <c r="F14" t="s">
        <v>5</v>
      </c>
      <c r="G14" t="s">
        <v>25</v>
      </c>
      <c r="I14" s="6" t="s">
        <v>784</v>
      </c>
      <c r="J14" s="18">
        <f>MIN(E2:E381)</f>
        <v>27</v>
      </c>
      <c r="K14" s="19"/>
      <c r="N14" s="10"/>
      <c r="O14" s="10"/>
      <c r="P14" s="10"/>
      <c r="S14">
        <f t="shared" si="0"/>
        <v>14873.086211911357</v>
      </c>
      <c r="T14">
        <f t="shared" si="1"/>
        <v>-1813851.1429437052</v>
      </c>
      <c r="U14">
        <f t="shared" si="2"/>
        <v>221208693.46694773</v>
      </c>
    </row>
    <row r="15" spans="1:21" x14ac:dyDescent="0.25">
      <c r="A15" t="s">
        <v>50</v>
      </c>
      <c r="B15" t="s">
        <v>51</v>
      </c>
      <c r="C15" t="s">
        <v>23</v>
      </c>
      <c r="D15" t="s">
        <v>24</v>
      </c>
      <c r="E15" s="3">
        <v>51</v>
      </c>
      <c r="F15" t="s">
        <v>5</v>
      </c>
      <c r="G15" t="s">
        <v>25</v>
      </c>
      <c r="I15" s="6" t="s">
        <v>785</v>
      </c>
      <c r="J15" s="18">
        <f>MAX(E2:E381)</f>
        <v>3910</v>
      </c>
      <c r="K15" s="19"/>
      <c r="N15" s="13" t="s">
        <v>794</v>
      </c>
      <c r="O15" s="20">
        <v>2015</v>
      </c>
      <c r="P15" s="21"/>
      <c r="S15">
        <f t="shared" si="0"/>
        <v>15364.907264542935</v>
      </c>
      <c r="T15">
        <f t="shared" si="1"/>
        <v>-1904561.1233730679</v>
      </c>
      <c r="U15">
        <f t="shared" si="2"/>
        <v>236080375.24800426</v>
      </c>
    </row>
    <row r="16" spans="1:21" x14ac:dyDescent="0.25">
      <c r="A16" t="s">
        <v>52</v>
      </c>
      <c r="B16" t="s">
        <v>53</v>
      </c>
      <c r="C16" t="s">
        <v>23</v>
      </c>
      <c r="D16" t="s">
        <v>24</v>
      </c>
      <c r="E16" s="3">
        <v>148</v>
      </c>
      <c r="F16" t="s">
        <v>5</v>
      </c>
      <c r="G16" t="s">
        <v>25</v>
      </c>
      <c r="I16" s="6" t="s">
        <v>786</v>
      </c>
      <c r="J16" s="18">
        <f>SUM(E2:E381)</f>
        <v>66483</v>
      </c>
      <c r="K16" s="19"/>
      <c r="N16" s="6" t="s">
        <v>795</v>
      </c>
      <c r="O16" s="22">
        <f>QUARTILE($E$2:$E$381,1)</f>
        <v>80</v>
      </c>
      <c r="P16" s="23"/>
      <c r="S16">
        <f t="shared" si="0"/>
        <v>726.58621191135717</v>
      </c>
      <c r="T16">
        <f t="shared" si="1"/>
        <v>-19585.322548968503</v>
      </c>
      <c r="U16">
        <f t="shared" si="2"/>
        <v>527927.52333969565</v>
      </c>
    </row>
    <row r="17" spans="1:21" x14ac:dyDescent="0.25">
      <c r="A17" t="s">
        <v>54</v>
      </c>
      <c r="B17" t="s">
        <v>55</v>
      </c>
      <c r="C17" t="s">
        <v>23</v>
      </c>
      <c r="D17" t="s">
        <v>24</v>
      </c>
      <c r="E17" s="3">
        <v>96</v>
      </c>
      <c r="F17" t="s">
        <v>5</v>
      </c>
      <c r="G17" t="s">
        <v>25</v>
      </c>
      <c r="I17" s="6" t="s">
        <v>787</v>
      </c>
      <c r="J17" s="19">
        <f>ROWS(E2:E381)</f>
        <v>380</v>
      </c>
      <c r="K17" s="19"/>
      <c r="L17" s="7"/>
      <c r="N17" s="6" t="s">
        <v>796</v>
      </c>
      <c r="O17" s="24">
        <f>QUARTILE($E$2:$E$381,2)</f>
        <v>117.5</v>
      </c>
      <c r="P17" s="25"/>
      <c r="S17">
        <f t="shared" si="0"/>
        <v>6233.9335803324093</v>
      </c>
      <c r="T17">
        <f t="shared" si="1"/>
        <v>-492201.86634398228</v>
      </c>
      <c r="U17">
        <f t="shared" si="2"/>
        <v>38861927.883996055</v>
      </c>
    </row>
    <row r="18" spans="1:21" x14ac:dyDescent="0.25">
      <c r="A18" t="s">
        <v>56</v>
      </c>
      <c r="B18" t="s">
        <v>57</v>
      </c>
      <c r="C18" t="s">
        <v>23</v>
      </c>
      <c r="D18" t="s">
        <v>24</v>
      </c>
      <c r="E18" s="3">
        <v>59</v>
      </c>
      <c r="F18" t="s">
        <v>5</v>
      </c>
      <c r="G18" t="s">
        <v>25</v>
      </c>
      <c r="N18" s="6" t="s">
        <v>797</v>
      </c>
      <c r="O18" s="22">
        <f>QUARTILE($E$2:$E$381,3)</f>
        <v>180.25</v>
      </c>
      <c r="P18" s="23"/>
      <c r="S18">
        <f t="shared" si="0"/>
        <v>13445.62305401662</v>
      </c>
      <c r="T18">
        <f t="shared" si="1"/>
        <v>-1559090.7595503535</v>
      </c>
      <c r="U18">
        <f t="shared" si="2"/>
        <v>180784779.31070322</v>
      </c>
    </row>
    <row r="19" spans="1:21" x14ac:dyDescent="0.25">
      <c r="A19" t="s">
        <v>58</v>
      </c>
      <c r="B19" t="s">
        <v>59</v>
      </c>
      <c r="C19" t="s">
        <v>23</v>
      </c>
      <c r="D19" t="s">
        <v>24</v>
      </c>
      <c r="E19" s="3">
        <v>111</v>
      </c>
      <c r="F19" t="s">
        <v>5</v>
      </c>
      <c r="G19" t="s">
        <v>25</v>
      </c>
      <c r="K19" s="7"/>
      <c r="N19" s="6" t="s">
        <v>798</v>
      </c>
      <c r="O19" s="22">
        <f>(O18-O16)/2</f>
        <v>50.125</v>
      </c>
      <c r="P19" s="23"/>
      <c r="S19">
        <f t="shared" si="0"/>
        <v>4090.2756855955677</v>
      </c>
      <c r="T19">
        <f t="shared" si="1"/>
        <v>-261594.65786060283</v>
      </c>
      <c r="U19">
        <f t="shared" si="2"/>
        <v>16730355.184174292</v>
      </c>
    </row>
    <row r="20" spans="1:21" x14ac:dyDescent="0.25">
      <c r="A20" t="s">
        <v>60</v>
      </c>
      <c r="B20" t="s">
        <v>61</v>
      </c>
      <c r="C20" t="s">
        <v>23</v>
      </c>
      <c r="D20" t="s">
        <v>24</v>
      </c>
      <c r="E20" s="3">
        <v>160</v>
      </c>
      <c r="F20" t="s">
        <v>5</v>
      </c>
      <c r="G20" t="s">
        <v>25</v>
      </c>
      <c r="H20" s="7"/>
      <c r="I20" s="3"/>
      <c r="K20" s="7"/>
      <c r="N20" s="6" t="s">
        <v>799</v>
      </c>
      <c r="O20" s="24">
        <f>O19/O17</f>
        <v>0.42659574468085104</v>
      </c>
      <c r="P20" s="25"/>
      <c r="S20">
        <f t="shared" si="0"/>
        <v>223.65989612188358</v>
      </c>
      <c r="T20">
        <f t="shared" si="1"/>
        <v>-3344.892604370169</v>
      </c>
      <c r="U20">
        <f t="shared" si="2"/>
        <v>50023.749133251753</v>
      </c>
    </row>
    <row r="21" spans="1:21" x14ac:dyDescent="0.25">
      <c r="A21" t="s">
        <v>62</v>
      </c>
      <c r="B21" t="s">
        <v>63</v>
      </c>
      <c r="C21" t="s">
        <v>23</v>
      </c>
      <c r="D21" t="s">
        <v>24</v>
      </c>
      <c r="E21" s="3">
        <v>79</v>
      </c>
      <c r="F21" t="s">
        <v>5</v>
      </c>
      <c r="G21" t="s">
        <v>25</v>
      </c>
      <c r="H21" s="7"/>
      <c r="I21" s="3"/>
      <c r="K21" s="7"/>
      <c r="N21" s="6" t="s">
        <v>800</v>
      </c>
      <c r="O21" s="22">
        <f>(O16+O18-2*O17)/O19</f>
        <v>0.50374064837905241</v>
      </c>
      <c r="P21" s="23"/>
      <c r="S21">
        <f t="shared" si="0"/>
        <v>9207.4125277008297</v>
      </c>
      <c r="T21">
        <f t="shared" si="1"/>
        <v>-883499.6920988299</v>
      </c>
      <c r="U21">
        <f t="shared" si="2"/>
        <v>84776445.455262184</v>
      </c>
    </row>
    <row r="22" spans="1:21" x14ac:dyDescent="0.25">
      <c r="A22" t="s">
        <v>64</v>
      </c>
      <c r="B22" t="s">
        <v>65</v>
      </c>
      <c r="C22" t="s">
        <v>23</v>
      </c>
      <c r="D22" t="s">
        <v>24</v>
      </c>
      <c r="E22" s="3">
        <v>110</v>
      </c>
      <c r="F22" t="s">
        <v>5</v>
      </c>
      <c r="G22" t="s">
        <v>25</v>
      </c>
      <c r="H22" s="7"/>
      <c r="I22" s="3"/>
      <c r="N22" s="6" t="s">
        <v>801</v>
      </c>
      <c r="O22" s="24">
        <f>MODE(E2:E381)</f>
        <v>79</v>
      </c>
      <c r="P22" s="25"/>
      <c r="Q22">
        <f>COUNTIF(E2:E381,J8)</f>
        <v>8</v>
      </c>
      <c r="S22">
        <f t="shared" si="0"/>
        <v>4219.1862119113566</v>
      </c>
      <c r="T22">
        <f t="shared" si="1"/>
        <v>-274058.35070686316</v>
      </c>
      <c r="U22">
        <f t="shared" si="2"/>
        <v>17801532.290782902</v>
      </c>
    </row>
    <row r="23" spans="1:21" x14ac:dyDescent="0.25">
      <c r="A23" t="s">
        <v>66</v>
      </c>
      <c r="B23" t="s">
        <v>67</v>
      </c>
      <c r="C23" t="s">
        <v>23</v>
      </c>
      <c r="D23" t="s">
        <v>24</v>
      </c>
      <c r="E23" s="3">
        <v>75</v>
      </c>
      <c r="F23" t="s">
        <v>5</v>
      </c>
      <c r="G23" t="s">
        <v>25</v>
      </c>
      <c r="H23" s="7"/>
      <c r="I23" s="7">
        <v>0</v>
      </c>
      <c r="J23">
        <f t="array" ref="J23:J63">FREQUENCY(E2:E381,I23:I63)</f>
        <v>0</v>
      </c>
      <c r="S23">
        <f t="shared" si="0"/>
        <v>9991.0546329639892</v>
      </c>
      <c r="T23">
        <f t="shared" si="1"/>
        <v>-998658.49506281898</v>
      </c>
      <c r="U23">
        <f t="shared" si="2"/>
        <v>99821172.678871199</v>
      </c>
    </row>
    <row r="24" spans="1:21" x14ac:dyDescent="0.25">
      <c r="A24" t="s">
        <v>68</v>
      </c>
      <c r="B24" t="s">
        <v>69</v>
      </c>
      <c r="C24" t="s">
        <v>23</v>
      </c>
      <c r="D24" t="s">
        <v>24</v>
      </c>
      <c r="E24" s="3">
        <v>28</v>
      </c>
      <c r="F24" t="s">
        <v>5</v>
      </c>
      <c r="G24" t="s">
        <v>25</v>
      </c>
      <c r="H24" s="7"/>
      <c r="I24" s="7">
        <v>100</v>
      </c>
      <c r="J24">
        <v>148</v>
      </c>
      <c r="S24">
        <f t="shared" si="0"/>
        <v>21595.849369806092</v>
      </c>
      <c r="T24">
        <f t="shared" si="1"/>
        <v>-3173623.7272581095</v>
      </c>
      <c r="U24">
        <f t="shared" si="2"/>
        <v>466380710.00335419</v>
      </c>
    </row>
    <row r="25" spans="1:21" x14ac:dyDescent="0.25">
      <c r="A25" t="s">
        <v>70</v>
      </c>
      <c r="B25" t="s">
        <v>71</v>
      </c>
      <c r="C25" t="s">
        <v>23</v>
      </c>
      <c r="D25" t="s">
        <v>24</v>
      </c>
      <c r="E25" s="3">
        <v>100</v>
      </c>
      <c r="F25" t="s">
        <v>5</v>
      </c>
      <c r="G25" t="s">
        <v>25</v>
      </c>
      <c r="H25" s="7"/>
      <c r="I25" s="7">
        <v>200</v>
      </c>
      <c r="J25">
        <v>152</v>
      </c>
      <c r="S25">
        <f t="shared" si="0"/>
        <v>5618.2914750692516</v>
      </c>
      <c r="T25">
        <f t="shared" si="1"/>
        <v>-421120.51601157233</v>
      </c>
      <c r="U25">
        <f t="shared" si="2"/>
        <v>31565199.098835826</v>
      </c>
    </row>
    <row r="26" spans="1:21" x14ac:dyDescent="0.25">
      <c r="A26" t="s">
        <v>72</v>
      </c>
      <c r="B26" t="s">
        <v>73</v>
      </c>
      <c r="C26" t="s">
        <v>23</v>
      </c>
      <c r="D26" t="s">
        <v>24</v>
      </c>
      <c r="E26" s="3">
        <v>139</v>
      </c>
      <c r="F26" t="s">
        <v>5</v>
      </c>
      <c r="G26" t="s">
        <v>25</v>
      </c>
      <c r="H26" s="7"/>
      <c r="I26" s="7">
        <v>300</v>
      </c>
      <c r="J26">
        <v>44</v>
      </c>
      <c r="S26">
        <f t="shared" si="0"/>
        <v>1292.7809487534623</v>
      </c>
      <c r="T26">
        <f t="shared" si="1"/>
        <v>-46482.279217943564</v>
      </c>
      <c r="U26">
        <f t="shared" si="2"/>
        <v>1671282.5814599022</v>
      </c>
    </row>
    <row r="27" spans="1:21" x14ac:dyDescent="0.25">
      <c r="A27" t="s">
        <v>74</v>
      </c>
      <c r="B27" t="s">
        <v>75</v>
      </c>
      <c r="C27" t="s">
        <v>23</v>
      </c>
      <c r="D27" t="s">
        <v>24</v>
      </c>
      <c r="E27" s="3">
        <v>100</v>
      </c>
      <c r="F27" t="s">
        <v>5</v>
      </c>
      <c r="G27" t="s">
        <v>25</v>
      </c>
      <c r="H27" s="7"/>
      <c r="I27" s="7">
        <v>400</v>
      </c>
      <c r="J27">
        <v>15</v>
      </c>
      <c r="S27">
        <f t="shared" si="0"/>
        <v>5618.2914750692516</v>
      </c>
      <c r="T27">
        <f t="shared" si="1"/>
        <v>-421120.51601157233</v>
      </c>
      <c r="U27">
        <f t="shared" si="2"/>
        <v>31565199.098835826</v>
      </c>
    </row>
    <row r="28" spans="1:21" x14ac:dyDescent="0.25">
      <c r="A28" t="s">
        <v>76</v>
      </c>
      <c r="B28" t="s">
        <v>77</v>
      </c>
      <c r="C28" t="s">
        <v>23</v>
      </c>
      <c r="D28" t="s">
        <v>24</v>
      </c>
      <c r="E28" s="3">
        <v>118</v>
      </c>
      <c r="F28" t="s">
        <v>5</v>
      </c>
      <c r="G28" t="s">
        <v>25</v>
      </c>
      <c r="H28" s="7"/>
      <c r="I28" s="7">
        <v>500</v>
      </c>
      <c r="J28">
        <v>7</v>
      </c>
      <c r="S28">
        <f t="shared" si="0"/>
        <v>3243.9020013850413</v>
      </c>
      <c r="T28">
        <f t="shared" si="1"/>
        <v>-184757.29214730643</v>
      </c>
      <c r="U28">
        <f t="shared" si="2"/>
        <v>10522900.194589878</v>
      </c>
    </row>
    <row r="29" spans="1:21" x14ac:dyDescent="0.25">
      <c r="A29" t="s">
        <v>78</v>
      </c>
      <c r="B29" t="s">
        <v>79</v>
      </c>
      <c r="C29" t="s">
        <v>23</v>
      </c>
      <c r="D29" t="s">
        <v>24</v>
      </c>
      <c r="E29" s="3">
        <v>62</v>
      </c>
      <c r="F29" t="s">
        <v>5</v>
      </c>
      <c r="G29" t="s">
        <v>25</v>
      </c>
      <c r="H29" s="7"/>
      <c r="I29" s="7">
        <v>600</v>
      </c>
      <c r="J29">
        <v>1</v>
      </c>
      <c r="S29">
        <f t="shared" si="0"/>
        <v>12758.891475069251</v>
      </c>
      <c r="T29">
        <f t="shared" si="1"/>
        <v>-1441183.9441694671</v>
      </c>
      <c r="U29">
        <f t="shared" si="2"/>
        <v>162789311.67259482</v>
      </c>
    </row>
    <row r="30" spans="1:21" x14ac:dyDescent="0.25">
      <c r="A30" t="s">
        <v>80</v>
      </c>
      <c r="B30" t="s">
        <v>81</v>
      </c>
      <c r="C30" t="s">
        <v>23</v>
      </c>
      <c r="D30" t="s">
        <v>24</v>
      </c>
      <c r="E30" s="3">
        <v>46</v>
      </c>
      <c r="F30" t="s">
        <v>5</v>
      </c>
      <c r="G30" t="s">
        <v>25</v>
      </c>
      <c r="H30" s="7"/>
      <c r="I30" s="7">
        <v>700</v>
      </c>
      <c r="J30">
        <v>4</v>
      </c>
      <c r="S30">
        <f t="shared" si="0"/>
        <v>16629.459896121884</v>
      </c>
      <c r="T30">
        <f t="shared" si="1"/>
        <v>-2144456.3770780545</v>
      </c>
      <c r="U30">
        <f t="shared" si="2"/>
        <v>276538936.43672603</v>
      </c>
    </row>
    <row r="31" spans="1:21" x14ac:dyDescent="0.25">
      <c r="A31" t="s">
        <v>82</v>
      </c>
      <c r="B31" t="s">
        <v>83</v>
      </c>
      <c r="C31" t="s">
        <v>23</v>
      </c>
      <c r="D31" t="s">
        <v>24</v>
      </c>
      <c r="E31" s="3">
        <v>50</v>
      </c>
      <c r="F31" t="s">
        <v>5</v>
      </c>
      <c r="G31" t="s">
        <v>25</v>
      </c>
      <c r="H31" s="7"/>
      <c r="I31" s="7">
        <v>800</v>
      </c>
      <c r="J31">
        <v>1</v>
      </c>
      <c r="S31">
        <f t="shared" si="0"/>
        <v>15613.817790858726</v>
      </c>
      <c r="T31">
        <f t="shared" si="1"/>
        <v>-1951028.7109561707</v>
      </c>
      <c r="U31">
        <f t="shared" si="2"/>
        <v>243791306.00613648</v>
      </c>
    </row>
    <row r="32" spans="1:21" x14ac:dyDescent="0.25">
      <c r="A32" t="s">
        <v>84</v>
      </c>
      <c r="B32" t="s">
        <v>85</v>
      </c>
      <c r="C32" t="s">
        <v>23</v>
      </c>
      <c r="D32" t="s">
        <v>24</v>
      </c>
      <c r="E32" s="3">
        <v>104</v>
      </c>
      <c r="F32" t="s">
        <v>5</v>
      </c>
      <c r="G32" t="s">
        <v>25</v>
      </c>
      <c r="H32" s="7"/>
      <c r="I32" s="7">
        <v>900</v>
      </c>
      <c r="J32">
        <v>2</v>
      </c>
      <c r="S32">
        <f t="shared" si="0"/>
        <v>5034.649369806094</v>
      </c>
      <c r="T32">
        <f t="shared" si="1"/>
        <v>-357234.87094232027</v>
      </c>
      <c r="U32">
        <f t="shared" si="2"/>
        <v>25347694.2768889</v>
      </c>
    </row>
    <row r="33" spans="1:21" x14ac:dyDescent="0.25">
      <c r="A33" t="s">
        <v>86</v>
      </c>
      <c r="B33" t="s">
        <v>87</v>
      </c>
      <c r="C33" t="s">
        <v>23</v>
      </c>
      <c r="D33" t="s">
        <v>24</v>
      </c>
      <c r="E33" s="3">
        <v>97</v>
      </c>
      <c r="F33" t="s">
        <v>5</v>
      </c>
      <c r="G33" t="s">
        <v>25</v>
      </c>
      <c r="I33" s="7">
        <v>1000</v>
      </c>
      <c r="J33">
        <v>0</v>
      </c>
      <c r="S33">
        <f t="shared" si="0"/>
        <v>6077.0230540166203</v>
      </c>
      <c r="T33">
        <f t="shared" si="1"/>
        <v>-473735.93139245879</v>
      </c>
      <c r="U33">
        <f t="shared" si="2"/>
        <v>36930209.199049488</v>
      </c>
    </row>
    <row r="34" spans="1:21" x14ac:dyDescent="0.25">
      <c r="A34" t="s">
        <v>88</v>
      </c>
      <c r="B34" t="s">
        <v>89</v>
      </c>
      <c r="C34" t="s">
        <v>23</v>
      </c>
      <c r="D34" t="s">
        <v>24</v>
      </c>
      <c r="E34" s="3">
        <v>85</v>
      </c>
      <c r="F34" t="s">
        <v>5</v>
      </c>
      <c r="G34" t="s">
        <v>25</v>
      </c>
      <c r="I34" s="7">
        <v>1100</v>
      </c>
      <c r="J34">
        <v>0</v>
      </c>
      <c r="S34">
        <f t="shared" si="0"/>
        <v>8091.9493698060933</v>
      </c>
      <c r="T34">
        <f t="shared" si="1"/>
        <v>-727913.43502126762</v>
      </c>
      <c r="U34">
        <f t="shared" si="2"/>
        <v>65479644.603505231</v>
      </c>
    </row>
    <row r="35" spans="1:21" x14ac:dyDescent="0.25">
      <c r="A35" t="s">
        <v>90</v>
      </c>
      <c r="B35" t="s">
        <v>91</v>
      </c>
      <c r="C35" t="s">
        <v>23</v>
      </c>
      <c r="D35" t="s">
        <v>24</v>
      </c>
      <c r="E35" s="3">
        <v>113</v>
      </c>
      <c r="F35" t="s">
        <v>5</v>
      </c>
      <c r="G35" t="s">
        <v>25</v>
      </c>
      <c r="I35" s="7">
        <v>1200</v>
      </c>
      <c r="J35">
        <v>3</v>
      </c>
      <c r="S35">
        <f t="shared" si="0"/>
        <v>3838.4546329639884</v>
      </c>
      <c r="T35">
        <f t="shared" si="1"/>
        <v>-237812.46690492413</v>
      </c>
      <c r="U35">
        <f t="shared" si="2"/>
        <v>14733733.969322708</v>
      </c>
    </row>
    <row r="36" spans="1:21" x14ac:dyDescent="0.25">
      <c r="A36" t="s">
        <v>92</v>
      </c>
      <c r="B36" t="s">
        <v>93</v>
      </c>
      <c r="C36" t="s">
        <v>23</v>
      </c>
      <c r="D36" t="s">
        <v>24</v>
      </c>
      <c r="E36" s="3">
        <v>107</v>
      </c>
      <c r="F36" t="s">
        <v>5</v>
      </c>
      <c r="G36" t="s">
        <v>25</v>
      </c>
      <c r="I36" s="7">
        <v>1300</v>
      </c>
      <c r="J36">
        <v>0</v>
      </c>
      <c r="S36">
        <f t="shared" si="0"/>
        <v>4617.9177908587253</v>
      </c>
      <c r="T36">
        <f t="shared" si="1"/>
        <v>-313811.81871932856</v>
      </c>
      <c r="U36">
        <f t="shared" si="2"/>
        <v>21325164.72312953</v>
      </c>
    </row>
    <row r="37" spans="1:21" x14ac:dyDescent="0.25">
      <c r="A37" t="s">
        <v>94</v>
      </c>
      <c r="B37" t="s">
        <v>95</v>
      </c>
      <c r="C37" t="s">
        <v>23</v>
      </c>
      <c r="D37" t="s">
        <v>24</v>
      </c>
      <c r="E37" s="3">
        <v>51</v>
      </c>
      <c r="F37" t="s">
        <v>5</v>
      </c>
      <c r="G37" t="s">
        <v>25</v>
      </c>
      <c r="I37" s="7">
        <v>1400</v>
      </c>
      <c r="J37">
        <v>1</v>
      </c>
      <c r="S37">
        <f t="shared" si="0"/>
        <v>15364.907264542935</v>
      </c>
      <c r="T37">
        <f t="shared" si="1"/>
        <v>-1904561.1233730679</v>
      </c>
      <c r="U37">
        <f t="shared" si="2"/>
        <v>236080375.24800426</v>
      </c>
    </row>
    <row r="38" spans="1:21" x14ac:dyDescent="0.25">
      <c r="A38" t="s">
        <v>96</v>
      </c>
      <c r="B38" t="s">
        <v>97</v>
      </c>
      <c r="C38" t="s">
        <v>23</v>
      </c>
      <c r="D38" t="s">
        <v>24</v>
      </c>
      <c r="E38" s="3">
        <v>88</v>
      </c>
      <c r="F38" t="s">
        <v>5</v>
      </c>
      <c r="G38" t="s">
        <v>25</v>
      </c>
      <c r="I38" s="7">
        <v>1500</v>
      </c>
      <c r="J38">
        <v>0</v>
      </c>
      <c r="S38">
        <f t="shared" si="0"/>
        <v>7561.2177908587255</v>
      </c>
      <c r="T38">
        <f t="shared" si="1"/>
        <v>-657487.68279827596</v>
      </c>
      <c r="U38">
        <f t="shared" si="2"/>
        <v>57172014.480798505</v>
      </c>
    </row>
    <row r="39" spans="1:21" x14ac:dyDescent="0.25">
      <c r="A39" t="s">
        <v>98</v>
      </c>
      <c r="B39" t="s">
        <v>99</v>
      </c>
      <c r="C39" t="s">
        <v>23</v>
      </c>
      <c r="D39" t="s">
        <v>24</v>
      </c>
      <c r="E39" s="3">
        <v>37</v>
      </c>
      <c r="F39" t="s">
        <v>5</v>
      </c>
      <c r="G39" t="s">
        <v>25</v>
      </c>
      <c r="I39" s="7">
        <v>1600</v>
      </c>
      <c r="J39">
        <v>1</v>
      </c>
      <c r="S39">
        <f t="shared" si="0"/>
        <v>19031.65463296399</v>
      </c>
      <c r="T39">
        <f t="shared" si="1"/>
        <v>-2625516.9232207136</v>
      </c>
      <c r="U39">
        <f t="shared" si="2"/>
        <v>362203878.06841969</v>
      </c>
    </row>
    <row r="40" spans="1:21" x14ac:dyDescent="0.25">
      <c r="A40" t="s">
        <v>100</v>
      </c>
      <c r="B40" t="s">
        <v>101</v>
      </c>
      <c r="C40" t="s">
        <v>23</v>
      </c>
      <c r="D40" t="s">
        <v>24</v>
      </c>
      <c r="E40" s="3">
        <v>35</v>
      </c>
      <c r="F40" t="s">
        <v>5</v>
      </c>
      <c r="G40" t="s">
        <v>25</v>
      </c>
      <c r="I40" s="7">
        <v>1700</v>
      </c>
      <c r="J40">
        <v>0</v>
      </c>
      <c r="S40">
        <f t="shared" si="0"/>
        <v>19587.475685595567</v>
      </c>
      <c r="T40">
        <f t="shared" si="1"/>
        <v>-2741370.3141763923</v>
      </c>
      <c r="U40">
        <f t="shared" si="2"/>
        <v>383669203.73379755</v>
      </c>
    </row>
    <row r="41" spans="1:21" x14ac:dyDescent="0.25">
      <c r="A41" t="s">
        <v>102</v>
      </c>
      <c r="B41" t="s">
        <v>103</v>
      </c>
      <c r="C41" t="s">
        <v>23</v>
      </c>
      <c r="D41" t="s">
        <v>24</v>
      </c>
      <c r="E41" s="3">
        <v>168</v>
      </c>
      <c r="F41" t="s">
        <v>5</v>
      </c>
      <c r="G41" t="s">
        <v>25</v>
      </c>
      <c r="I41" s="7">
        <v>1800</v>
      </c>
      <c r="J41">
        <v>0</v>
      </c>
      <c r="S41">
        <f t="shared" si="0"/>
        <v>48.37568559556783</v>
      </c>
      <c r="T41">
        <f t="shared" si="1"/>
        <v>-336.4656237607519</v>
      </c>
      <c r="U41">
        <f t="shared" si="2"/>
        <v>2340.2069568412289</v>
      </c>
    </row>
    <row r="42" spans="1:21" x14ac:dyDescent="0.25">
      <c r="A42" t="s">
        <v>104</v>
      </c>
      <c r="B42" t="s">
        <v>105</v>
      </c>
      <c r="C42" t="s">
        <v>23</v>
      </c>
      <c r="D42" t="s">
        <v>24</v>
      </c>
      <c r="E42" s="3">
        <v>46</v>
      </c>
      <c r="F42" t="s">
        <v>5</v>
      </c>
      <c r="G42" t="s">
        <v>25</v>
      </c>
      <c r="I42" s="7">
        <v>1900</v>
      </c>
      <c r="J42">
        <v>0</v>
      </c>
      <c r="S42">
        <f t="shared" si="0"/>
        <v>16629.459896121884</v>
      </c>
      <c r="T42">
        <f t="shared" si="1"/>
        <v>-2144456.3770780545</v>
      </c>
      <c r="U42">
        <f t="shared" si="2"/>
        <v>276538936.43672603</v>
      </c>
    </row>
    <row r="43" spans="1:21" x14ac:dyDescent="0.25">
      <c r="A43" t="s">
        <v>106</v>
      </c>
      <c r="B43" t="s">
        <v>107</v>
      </c>
      <c r="C43" t="s">
        <v>23</v>
      </c>
      <c r="D43" t="s">
        <v>24</v>
      </c>
      <c r="E43" s="3">
        <v>27</v>
      </c>
      <c r="F43" t="s">
        <v>5</v>
      </c>
      <c r="G43" t="s">
        <v>25</v>
      </c>
      <c r="I43" s="7">
        <v>2000</v>
      </c>
      <c r="J43">
        <v>0</v>
      </c>
      <c r="S43">
        <f t="shared" si="0"/>
        <v>21890.759896121883</v>
      </c>
      <c r="T43">
        <f t="shared" si="1"/>
        <v>-3238853.1411570017</v>
      </c>
      <c r="U43">
        <f t="shared" si="2"/>
        <v>479205368.82965815</v>
      </c>
    </row>
    <row r="44" spans="1:21" x14ac:dyDescent="0.25">
      <c r="A44" t="s">
        <v>108</v>
      </c>
      <c r="B44" t="s">
        <v>109</v>
      </c>
      <c r="C44" t="s">
        <v>23</v>
      </c>
      <c r="D44" t="s">
        <v>24</v>
      </c>
      <c r="E44" s="3">
        <v>455</v>
      </c>
      <c r="F44" t="s">
        <v>5</v>
      </c>
      <c r="G44" t="s">
        <v>25</v>
      </c>
      <c r="I44" s="7">
        <v>2100</v>
      </c>
      <c r="J44">
        <v>0</v>
      </c>
      <c r="S44">
        <f t="shared" si="0"/>
        <v>78425.054632964006</v>
      </c>
      <c r="T44">
        <f t="shared" si="1"/>
        <v>21962523.786516134</v>
      </c>
      <c r="U44">
        <f t="shared" si="2"/>
        <v>6150489194.1833887</v>
      </c>
    </row>
    <row r="45" spans="1:21" x14ac:dyDescent="0.25">
      <c r="A45" t="s">
        <v>110</v>
      </c>
      <c r="B45" t="s">
        <v>111</v>
      </c>
      <c r="C45" t="s">
        <v>23</v>
      </c>
      <c r="D45" t="s">
        <v>24</v>
      </c>
      <c r="E45" s="3">
        <v>3910</v>
      </c>
      <c r="F45" t="s">
        <v>5</v>
      </c>
      <c r="G45" t="s">
        <v>25</v>
      </c>
      <c r="I45" s="7">
        <v>2200</v>
      </c>
      <c r="J45">
        <v>0</v>
      </c>
      <c r="S45">
        <f t="shared" si="0"/>
        <v>13950559.18621191</v>
      </c>
      <c r="T45">
        <f t="shared" si="1"/>
        <v>52105962664.465073</v>
      </c>
      <c r="U45">
        <f t="shared" si="2"/>
        <v>194618101608001.5</v>
      </c>
    </row>
    <row r="46" spans="1:21" x14ac:dyDescent="0.25">
      <c r="A46" t="s">
        <v>112</v>
      </c>
      <c r="B46" t="s">
        <v>113</v>
      </c>
      <c r="C46" t="s">
        <v>23</v>
      </c>
      <c r="D46" t="s">
        <v>24</v>
      </c>
      <c r="E46" s="3">
        <v>95</v>
      </c>
      <c r="F46" t="s">
        <v>5</v>
      </c>
      <c r="G46" t="s">
        <v>25</v>
      </c>
      <c r="I46" s="7">
        <v>2300</v>
      </c>
      <c r="J46">
        <v>0</v>
      </c>
      <c r="S46">
        <f t="shared" si="0"/>
        <v>6392.8441066481992</v>
      </c>
      <c r="T46">
        <f t="shared" si="1"/>
        <v>-511141.53287445323</v>
      </c>
      <c r="U46">
        <f t="shared" si="2"/>
        <v>40868455.771906614</v>
      </c>
    </row>
    <row r="47" spans="1:21" x14ac:dyDescent="0.25">
      <c r="A47" t="s">
        <v>114</v>
      </c>
      <c r="B47" t="s">
        <v>115</v>
      </c>
      <c r="C47" t="s">
        <v>23</v>
      </c>
      <c r="D47" t="s">
        <v>24</v>
      </c>
      <c r="E47" s="3">
        <v>283</v>
      </c>
      <c r="F47" t="s">
        <v>5</v>
      </c>
      <c r="G47" t="s">
        <v>25</v>
      </c>
      <c r="I47" s="7">
        <v>2400</v>
      </c>
      <c r="J47">
        <v>0</v>
      </c>
      <c r="S47">
        <f t="shared" si="0"/>
        <v>11673.665159279779</v>
      </c>
      <c r="T47">
        <f t="shared" si="1"/>
        <v>1261278.0801172366</v>
      </c>
      <c r="U47">
        <f t="shared" si="2"/>
        <v>136274458.25098258</v>
      </c>
    </row>
    <row r="48" spans="1:21" x14ac:dyDescent="0.25">
      <c r="A48" t="s">
        <v>116</v>
      </c>
      <c r="B48" t="s">
        <v>117</v>
      </c>
      <c r="C48" t="s">
        <v>23</v>
      </c>
      <c r="D48" t="s">
        <v>24</v>
      </c>
      <c r="E48" s="3">
        <v>230</v>
      </c>
      <c r="F48" t="s">
        <v>5</v>
      </c>
      <c r="G48" t="s">
        <v>25</v>
      </c>
      <c r="I48" s="7">
        <v>2500</v>
      </c>
      <c r="J48">
        <v>0</v>
      </c>
      <c r="S48">
        <f t="shared" si="0"/>
        <v>3029.9230540166209</v>
      </c>
      <c r="T48">
        <f t="shared" si="1"/>
        <v>166781.3171601728</v>
      </c>
      <c r="U48">
        <f t="shared" si="2"/>
        <v>9180433.7132614069</v>
      </c>
    </row>
    <row r="49" spans="1:21" x14ac:dyDescent="0.25">
      <c r="A49" t="s">
        <v>118</v>
      </c>
      <c r="B49" t="s">
        <v>119</v>
      </c>
      <c r="C49" t="s">
        <v>23</v>
      </c>
      <c r="D49" t="s">
        <v>24</v>
      </c>
      <c r="E49" s="3">
        <v>177</v>
      </c>
      <c r="F49" t="s">
        <v>5</v>
      </c>
      <c r="G49" t="s">
        <v>25</v>
      </c>
      <c r="I49" s="7">
        <v>2600</v>
      </c>
      <c r="J49">
        <v>0</v>
      </c>
      <c r="S49">
        <f t="shared" si="0"/>
        <v>4.1809487534626149</v>
      </c>
      <c r="T49">
        <f t="shared" si="1"/>
        <v>8.5489399511590953</v>
      </c>
      <c r="U49">
        <f t="shared" si="2"/>
        <v>17.480332479080595</v>
      </c>
    </row>
    <row r="50" spans="1:21" x14ac:dyDescent="0.25">
      <c r="A50" t="s">
        <v>120</v>
      </c>
      <c r="B50" t="s">
        <v>121</v>
      </c>
      <c r="C50" t="s">
        <v>23</v>
      </c>
      <c r="D50" t="s">
        <v>24</v>
      </c>
      <c r="E50" s="3">
        <v>224</v>
      </c>
      <c r="F50" t="s">
        <v>5</v>
      </c>
      <c r="G50" t="s">
        <v>25</v>
      </c>
      <c r="I50" s="7">
        <v>2700</v>
      </c>
      <c r="J50">
        <v>0</v>
      </c>
      <c r="S50">
        <f t="shared" si="0"/>
        <v>2405.3862119113578</v>
      </c>
      <c r="T50">
        <f t="shared" si="1"/>
        <v>117971.533766821</v>
      </c>
      <c r="U50">
        <f t="shared" si="2"/>
        <v>5785882.8284532716</v>
      </c>
    </row>
    <row r="51" spans="1:21" x14ac:dyDescent="0.25">
      <c r="A51" t="s">
        <v>122</v>
      </c>
      <c r="B51" t="s">
        <v>123</v>
      </c>
      <c r="C51" t="s">
        <v>23</v>
      </c>
      <c r="D51" t="s">
        <v>24</v>
      </c>
      <c r="E51" s="3">
        <v>516</v>
      </c>
      <c r="F51" t="s">
        <v>5</v>
      </c>
      <c r="G51" t="s">
        <v>25</v>
      </c>
      <c r="I51" s="7">
        <v>2800</v>
      </c>
      <c r="J51">
        <v>0</v>
      </c>
      <c r="S51">
        <f t="shared" si="0"/>
        <v>116311.51252770085</v>
      </c>
      <c r="T51">
        <f t="shared" si="1"/>
        <v>39667429.181716971</v>
      </c>
      <c r="U51">
        <f t="shared" si="2"/>
        <v>13528367946.481512</v>
      </c>
    </row>
    <row r="52" spans="1:21" x14ac:dyDescent="0.25">
      <c r="A52" t="s">
        <v>124</v>
      </c>
      <c r="B52" t="s">
        <v>125</v>
      </c>
      <c r="C52" t="s">
        <v>23</v>
      </c>
      <c r="D52" t="s">
        <v>24</v>
      </c>
      <c r="E52" s="3">
        <v>189</v>
      </c>
      <c r="F52" t="s">
        <v>5</v>
      </c>
      <c r="G52" t="s">
        <v>25</v>
      </c>
      <c r="I52" s="7">
        <v>2900</v>
      </c>
      <c r="J52">
        <v>0</v>
      </c>
      <c r="N52" s="7"/>
      <c r="O52" s="7"/>
      <c r="S52">
        <f t="shared" si="0"/>
        <v>197.254632963989</v>
      </c>
      <c r="T52">
        <f t="shared" si="1"/>
        <v>2770.389410865288</v>
      </c>
      <c r="U52">
        <f t="shared" si="2"/>
        <v>38909.390225758012</v>
      </c>
    </row>
    <row r="53" spans="1:21" x14ac:dyDescent="0.25">
      <c r="A53" t="s">
        <v>126</v>
      </c>
      <c r="B53" t="s">
        <v>127</v>
      </c>
      <c r="C53" t="s">
        <v>23</v>
      </c>
      <c r="D53" t="s">
        <v>24</v>
      </c>
      <c r="E53" s="3">
        <v>161</v>
      </c>
      <c r="F53" t="s">
        <v>5</v>
      </c>
      <c r="G53" t="s">
        <v>25</v>
      </c>
      <c r="I53" s="7">
        <v>3000</v>
      </c>
      <c r="J53">
        <v>0</v>
      </c>
      <c r="N53" s="7"/>
      <c r="O53" s="7"/>
      <c r="S53">
        <f t="shared" si="0"/>
        <v>194.74936980609411</v>
      </c>
      <c r="T53">
        <f t="shared" si="1"/>
        <v>-2717.7787054782025</v>
      </c>
      <c r="U53">
        <f t="shared" si="2"/>
        <v>37927.317039870803</v>
      </c>
    </row>
    <row r="54" spans="1:21" x14ac:dyDescent="0.25">
      <c r="A54" t="s">
        <v>128</v>
      </c>
      <c r="B54" t="s">
        <v>129</v>
      </c>
      <c r="C54" t="s">
        <v>23</v>
      </c>
      <c r="D54" t="s">
        <v>24</v>
      </c>
      <c r="E54" s="3">
        <v>365</v>
      </c>
      <c r="F54" t="s">
        <v>5</v>
      </c>
      <c r="G54" t="s">
        <v>25</v>
      </c>
      <c r="I54" s="7">
        <v>3100</v>
      </c>
      <c r="J54">
        <v>0</v>
      </c>
      <c r="N54" s="7"/>
      <c r="O54" s="7"/>
      <c r="S54">
        <f t="shared" si="0"/>
        <v>36117.002001385044</v>
      </c>
      <c r="T54">
        <f t="shared" si="1"/>
        <v>6863846.1408790099</v>
      </c>
      <c r="U54">
        <f t="shared" si="2"/>
        <v>1304437833.5680513</v>
      </c>
    </row>
    <row r="55" spans="1:21" x14ac:dyDescent="0.25">
      <c r="A55" t="s">
        <v>130</v>
      </c>
      <c r="B55" t="s">
        <v>131</v>
      </c>
      <c r="C55" t="s">
        <v>23</v>
      </c>
      <c r="D55" t="s">
        <v>24</v>
      </c>
      <c r="E55" s="3">
        <v>380</v>
      </c>
      <c r="F55" t="s">
        <v>5</v>
      </c>
      <c r="G55" t="s">
        <v>25</v>
      </c>
      <c r="I55" s="7">
        <v>3200</v>
      </c>
      <c r="J55">
        <v>0</v>
      </c>
      <c r="N55" s="7"/>
      <c r="O55" s="7"/>
      <c r="S55">
        <f>(E55-$J$5)^2</f>
        <v>42043.344106648197</v>
      </c>
      <c r="T55">
        <f>(E55-$J$5)^3</f>
        <v>8620766.4283097573</v>
      </c>
      <c r="U55">
        <f>(E55-$J$5)^4</f>
        <v>1767642783.6700296</v>
      </c>
    </row>
    <row r="56" spans="1:21" x14ac:dyDescent="0.25">
      <c r="A56" t="s">
        <v>132</v>
      </c>
      <c r="B56" t="s">
        <v>133</v>
      </c>
      <c r="C56" t="s">
        <v>23</v>
      </c>
      <c r="D56" t="s">
        <v>24</v>
      </c>
      <c r="E56" s="3">
        <v>111</v>
      </c>
      <c r="F56" t="s">
        <v>5</v>
      </c>
      <c r="G56" t="s">
        <v>25</v>
      </c>
      <c r="I56" s="7">
        <v>3300</v>
      </c>
      <c r="J56">
        <v>0</v>
      </c>
      <c r="N56" s="7"/>
      <c r="O56" s="7"/>
      <c r="S56">
        <f t="shared" si="0"/>
        <v>4090.2756855955677</v>
      </c>
      <c r="T56">
        <f t="shared" si="1"/>
        <v>-261594.65786060283</v>
      </c>
      <c r="U56">
        <f t="shared" si="2"/>
        <v>16730355.184174292</v>
      </c>
    </row>
    <row r="57" spans="1:21" x14ac:dyDescent="0.25">
      <c r="A57" t="s">
        <v>134</v>
      </c>
      <c r="B57" t="s">
        <v>135</v>
      </c>
      <c r="C57" t="s">
        <v>23</v>
      </c>
      <c r="D57" t="s">
        <v>24</v>
      </c>
      <c r="E57" s="3">
        <v>201</v>
      </c>
      <c r="F57" t="s">
        <v>5</v>
      </c>
      <c r="G57" t="s">
        <v>25</v>
      </c>
      <c r="I57" s="7">
        <v>3400</v>
      </c>
      <c r="J57">
        <v>0</v>
      </c>
      <c r="N57" s="7"/>
      <c r="O57" s="7"/>
      <c r="S57">
        <f t="shared" si="0"/>
        <v>678.3283171745154</v>
      </c>
      <c r="T57">
        <f t="shared" si="1"/>
        <v>17666.882513358367</v>
      </c>
      <c r="U57">
        <f t="shared" si="2"/>
        <v>460129.30588080996</v>
      </c>
    </row>
    <row r="58" spans="1:21" x14ac:dyDescent="0.25">
      <c r="A58" t="s">
        <v>136</v>
      </c>
      <c r="B58" t="s">
        <v>137</v>
      </c>
      <c r="C58" t="s">
        <v>23</v>
      </c>
      <c r="D58" t="s">
        <v>24</v>
      </c>
      <c r="E58" s="3">
        <v>126</v>
      </c>
      <c r="F58" t="s">
        <v>5</v>
      </c>
      <c r="G58" t="s">
        <v>25</v>
      </c>
      <c r="I58" s="7">
        <v>3500</v>
      </c>
      <c r="J58">
        <v>0</v>
      </c>
      <c r="N58" s="7"/>
      <c r="O58" s="7"/>
      <c r="S58">
        <f t="shared" si="0"/>
        <v>2396.6177908587256</v>
      </c>
      <c r="T58">
        <f t="shared" si="1"/>
        <v>-117327.05464038123</v>
      </c>
      <c r="U58">
        <f t="shared" si="2"/>
        <v>5743776.8354605585</v>
      </c>
    </row>
    <row r="59" spans="1:21" x14ac:dyDescent="0.25">
      <c r="A59" t="s">
        <v>138</v>
      </c>
      <c r="B59" t="s">
        <v>139</v>
      </c>
      <c r="C59" t="s">
        <v>23</v>
      </c>
      <c r="D59" t="s">
        <v>24</v>
      </c>
      <c r="E59" s="3">
        <v>90</v>
      </c>
      <c r="F59" t="s">
        <v>5</v>
      </c>
      <c r="G59" t="s">
        <v>25</v>
      </c>
      <c r="I59" s="7">
        <v>3600</v>
      </c>
      <c r="J59">
        <v>0</v>
      </c>
      <c r="N59" s="7"/>
      <c r="O59" s="7"/>
      <c r="S59">
        <f t="shared" si="0"/>
        <v>7217.3967382271467</v>
      </c>
      <c r="T59">
        <f t="shared" si="1"/>
        <v>-613155.83921101829</v>
      </c>
      <c r="U59">
        <f t="shared" si="2"/>
        <v>52090815.676971853</v>
      </c>
    </row>
    <row r="60" spans="1:21" x14ac:dyDescent="0.25">
      <c r="A60" t="s">
        <v>140</v>
      </c>
      <c r="B60" t="s">
        <v>141</v>
      </c>
      <c r="C60" t="s">
        <v>23</v>
      </c>
      <c r="D60" t="s">
        <v>24</v>
      </c>
      <c r="E60" s="3">
        <v>143</v>
      </c>
      <c r="F60" t="s">
        <v>5</v>
      </c>
      <c r="G60" t="s">
        <v>25</v>
      </c>
      <c r="I60" s="7">
        <v>3700</v>
      </c>
      <c r="J60">
        <v>0</v>
      </c>
      <c r="N60" s="7"/>
      <c r="O60" s="7"/>
      <c r="S60">
        <f t="shared" si="0"/>
        <v>1021.1388434903046</v>
      </c>
      <c r="T60">
        <f t="shared" si="1"/>
        <v>-32630.760464480965</v>
      </c>
      <c r="U60">
        <f t="shared" si="2"/>
        <v>1042724.5376847167</v>
      </c>
    </row>
    <row r="61" spans="1:21" x14ac:dyDescent="0.25">
      <c r="A61" t="s">
        <v>142</v>
      </c>
      <c r="B61" t="s">
        <v>143</v>
      </c>
      <c r="C61" t="s">
        <v>23</v>
      </c>
      <c r="D61" t="s">
        <v>24</v>
      </c>
      <c r="E61" s="3">
        <v>70</v>
      </c>
      <c r="F61" t="s">
        <v>5</v>
      </c>
      <c r="G61" t="s">
        <v>25</v>
      </c>
      <c r="I61" s="7">
        <v>3800</v>
      </c>
      <c r="J61">
        <v>0</v>
      </c>
      <c r="N61" s="7"/>
      <c r="O61" s="7"/>
      <c r="S61">
        <f t="shared" si="0"/>
        <v>11015.607264542936</v>
      </c>
      <c r="T61">
        <f t="shared" si="1"/>
        <v>-1156145.9592941208</v>
      </c>
      <c r="U61">
        <f t="shared" si="2"/>
        <v>121343603.40665109</v>
      </c>
    </row>
    <row r="62" spans="1:21" x14ac:dyDescent="0.25">
      <c r="A62" t="s">
        <v>144</v>
      </c>
      <c r="B62" t="s">
        <v>145</v>
      </c>
      <c r="C62" t="s">
        <v>23</v>
      </c>
      <c r="D62" t="s">
        <v>24</v>
      </c>
      <c r="E62" s="3">
        <v>245</v>
      </c>
      <c r="F62" t="s">
        <v>5</v>
      </c>
      <c r="G62" t="s">
        <v>25</v>
      </c>
      <c r="I62" s="7">
        <v>3900</v>
      </c>
      <c r="J62">
        <v>0</v>
      </c>
      <c r="N62" s="7"/>
      <c r="O62" s="7"/>
      <c r="S62">
        <f t="shared" si="0"/>
        <v>4906.2651592797783</v>
      </c>
      <c r="T62">
        <f t="shared" si="1"/>
        <v>343658.05195934174</v>
      </c>
      <c r="U62">
        <f t="shared" si="2"/>
        <v>24071437.813162629</v>
      </c>
    </row>
    <row r="63" spans="1:21" x14ac:dyDescent="0.25">
      <c r="A63" t="s">
        <v>146</v>
      </c>
      <c r="B63" t="s">
        <v>147</v>
      </c>
      <c r="C63" t="s">
        <v>23</v>
      </c>
      <c r="D63" t="s">
        <v>24</v>
      </c>
      <c r="E63" s="3">
        <v>33</v>
      </c>
      <c r="F63" t="s">
        <v>5</v>
      </c>
      <c r="G63" t="s">
        <v>25</v>
      </c>
      <c r="I63" s="7">
        <v>4000</v>
      </c>
      <c r="J63">
        <v>1</v>
      </c>
      <c r="N63" s="7"/>
      <c r="O63" s="7"/>
      <c r="S63">
        <f t="shared" si="0"/>
        <v>20151.296738227145</v>
      </c>
      <c r="T63">
        <f t="shared" si="1"/>
        <v>-2860582.63144786</v>
      </c>
      <c r="U63">
        <f t="shared" si="2"/>
        <v>406074760.23208398</v>
      </c>
    </row>
    <row r="64" spans="1:21" x14ac:dyDescent="0.25">
      <c r="A64" t="s">
        <v>148</v>
      </c>
      <c r="B64" t="s">
        <v>149</v>
      </c>
      <c r="C64" t="s">
        <v>23</v>
      </c>
      <c r="D64" t="s">
        <v>24</v>
      </c>
      <c r="E64" s="3">
        <v>79</v>
      </c>
      <c r="F64" t="s">
        <v>5</v>
      </c>
      <c r="G64" t="s">
        <v>25</v>
      </c>
      <c r="N64" s="7"/>
      <c r="O64" s="7"/>
      <c r="S64">
        <f t="shared" si="0"/>
        <v>9207.4125277008297</v>
      </c>
      <c r="T64">
        <f t="shared" si="1"/>
        <v>-883499.6920988299</v>
      </c>
      <c r="U64">
        <f t="shared" si="2"/>
        <v>84776445.455262184</v>
      </c>
    </row>
    <row r="65" spans="1:21" x14ac:dyDescent="0.25">
      <c r="A65" t="s">
        <v>150</v>
      </c>
      <c r="B65" t="s">
        <v>151</v>
      </c>
      <c r="C65" t="s">
        <v>23</v>
      </c>
      <c r="D65" t="s">
        <v>24</v>
      </c>
      <c r="E65" s="3">
        <v>61</v>
      </c>
      <c r="F65" t="s">
        <v>5</v>
      </c>
      <c r="G65" t="s">
        <v>25</v>
      </c>
      <c r="N65" s="7"/>
      <c r="O65" s="7"/>
      <c r="S65">
        <f t="shared" si="0"/>
        <v>12985.80200138504</v>
      </c>
      <c r="T65">
        <f t="shared" si="1"/>
        <v>-1479800.4843841484</v>
      </c>
      <c r="U65">
        <f t="shared" si="2"/>
        <v>168631053.6191757</v>
      </c>
    </row>
    <row r="66" spans="1:21" x14ac:dyDescent="0.25">
      <c r="A66" t="s">
        <v>152</v>
      </c>
      <c r="B66" t="s">
        <v>153</v>
      </c>
      <c r="C66" t="s">
        <v>23</v>
      </c>
      <c r="D66" t="s">
        <v>24</v>
      </c>
      <c r="E66" s="3">
        <v>92</v>
      </c>
      <c r="F66" t="s">
        <v>5</v>
      </c>
      <c r="G66" t="s">
        <v>25</v>
      </c>
      <c r="N66" s="7"/>
      <c r="O66" s="7"/>
      <c r="S66">
        <f t="shared" si="0"/>
        <v>6881.5756855955678</v>
      </c>
      <c r="T66">
        <f t="shared" si="1"/>
        <v>-570862.9219395502</v>
      </c>
      <c r="U66">
        <f t="shared" si="2"/>
        <v>47356083.916580111</v>
      </c>
    </row>
    <row r="67" spans="1:21" x14ac:dyDescent="0.25">
      <c r="A67" t="s">
        <v>154</v>
      </c>
      <c r="B67" t="s">
        <v>155</v>
      </c>
      <c r="C67" t="s">
        <v>23</v>
      </c>
      <c r="D67" t="s">
        <v>24</v>
      </c>
      <c r="E67" s="3">
        <v>150</v>
      </c>
      <c r="F67" t="s">
        <v>5</v>
      </c>
      <c r="G67" t="s">
        <v>25</v>
      </c>
      <c r="N67" s="7"/>
      <c r="O67" s="7"/>
      <c r="S67">
        <f t="shared" ref="S67:S130" si="3">(E67-$J$5)^2</f>
        <v>622.76515927977823</v>
      </c>
      <c r="T67">
        <f t="shared" ref="T67:T130" si="4">(E67-$J$5)^3</f>
        <v>-15541.268435395095</v>
      </c>
      <c r="U67">
        <f t="shared" ref="U67:U130" si="5">(E67-$J$5)^4</f>
        <v>387836.44361276756</v>
      </c>
    </row>
    <row r="68" spans="1:21" x14ac:dyDescent="0.25">
      <c r="A68" t="s">
        <v>156</v>
      </c>
      <c r="B68" t="s">
        <v>157</v>
      </c>
      <c r="C68" t="s">
        <v>23</v>
      </c>
      <c r="D68" t="s">
        <v>24</v>
      </c>
      <c r="E68" s="3">
        <v>102</v>
      </c>
      <c r="F68" t="s">
        <v>5</v>
      </c>
      <c r="G68" t="s">
        <v>25</v>
      </c>
      <c r="N68" s="7"/>
      <c r="O68" s="7"/>
      <c r="S68">
        <f t="shared" si="3"/>
        <v>5322.4704224376728</v>
      </c>
      <c r="T68">
        <f t="shared" si="4"/>
        <v>-388302.2303190516</v>
      </c>
      <c r="U68">
        <f t="shared" si="5"/>
        <v>28328691.397723861</v>
      </c>
    </row>
    <row r="69" spans="1:21" x14ac:dyDescent="0.25">
      <c r="A69" t="s">
        <v>158</v>
      </c>
      <c r="B69" t="s">
        <v>159</v>
      </c>
      <c r="C69" t="s">
        <v>23</v>
      </c>
      <c r="D69" t="s">
        <v>24</v>
      </c>
      <c r="E69" s="3">
        <v>411</v>
      </c>
      <c r="F69" t="s">
        <v>5</v>
      </c>
      <c r="G69" t="s">
        <v>25</v>
      </c>
      <c r="N69" s="7"/>
      <c r="O69" s="7"/>
      <c r="S69">
        <f t="shared" si="3"/>
        <v>55717.117790858727</v>
      </c>
      <c r="T69">
        <f t="shared" si="4"/>
        <v>13151732.40654383</v>
      </c>
      <c r="U69">
        <f t="shared" si="5"/>
        <v>3104397214.9204259</v>
      </c>
    </row>
    <row r="70" spans="1:21" x14ac:dyDescent="0.25">
      <c r="A70" t="s">
        <v>160</v>
      </c>
      <c r="B70" t="s">
        <v>161</v>
      </c>
      <c r="C70" t="s">
        <v>23</v>
      </c>
      <c r="D70" t="s">
        <v>24</v>
      </c>
      <c r="E70" s="3">
        <v>57</v>
      </c>
      <c r="F70" t="s">
        <v>5</v>
      </c>
      <c r="G70" t="s">
        <v>25</v>
      </c>
      <c r="N70" s="7"/>
      <c r="O70" s="7"/>
      <c r="S70">
        <f t="shared" si="3"/>
        <v>13913.4441066482</v>
      </c>
      <c r="T70">
        <f t="shared" si="4"/>
        <v>-1641163.961032348</v>
      </c>
      <c r="U70">
        <f t="shared" si="5"/>
        <v>193583926.90882352</v>
      </c>
    </row>
    <row r="71" spans="1:21" x14ac:dyDescent="0.25">
      <c r="A71" t="s">
        <v>162</v>
      </c>
      <c r="B71" t="s">
        <v>163</v>
      </c>
      <c r="C71" t="s">
        <v>23</v>
      </c>
      <c r="D71" t="s">
        <v>24</v>
      </c>
      <c r="E71" s="3">
        <v>155</v>
      </c>
      <c r="F71" t="s">
        <v>5</v>
      </c>
      <c r="G71" t="s">
        <v>25</v>
      </c>
      <c r="N71" s="7"/>
      <c r="O71" s="7"/>
      <c r="S71">
        <f t="shared" si="3"/>
        <v>398.21252770083089</v>
      </c>
      <c r="T71">
        <f t="shared" si="4"/>
        <v>-7946.435783040527</v>
      </c>
      <c r="U71">
        <f t="shared" si="5"/>
        <v>158573.21721788502</v>
      </c>
    </row>
    <row r="72" spans="1:21" x14ac:dyDescent="0.25">
      <c r="A72" t="s">
        <v>164</v>
      </c>
      <c r="B72" t="s">
        <v>165</v>
      </c>
      <c r="C72" t="s">
        <v>23</v>
      </c>
      <c r="D72" t="s">
        <v>24</v>
      </c>
      <c r="E72" s="3">
        <v>50</v>
      </c>
      <c r="F72" t="s">
        <v>5</v>
      </c>
      <c r="G72" t="s">
        <v>25</v>
      </c>
      <c r="N72" s="7"/>
      <c r="O72" s="7"/>
      <c r="S72">
        <f t="shared" si="3"/>
        <v>15613.817790858726</v>
      </c>
      <c r="T72">
        <f t="shared" si="4"/>
        <v>-1951028.7109561707</v>
      </c>
      <c r="U72">
        <f t="shared" si="5"/>
        <v>243791306.00613648</v>
      </c>
    </row>
    <row r="73" spans="1:21" x14ac:dyDescent="0.25">
      <c r="A73" t="s">
        <v>166</v>
      </c>
      <c r="B73" t="s">
        <v>167</v>
      </c>
      <c r="C73" t="s">
        <v>23</v>
      </c>
      <c r="D73" t="s">
        <v>24</v>
      </c>
      <c r="E73" s="3">
        <v>185</v>
      </c>
      <c r="F73" t="s">
        <v>5</v>
      </c>
      <c r="G73" t="s">
        <v>25</v>
      </c>
      <c r="N73" s="7"/>
      <c r="O73" s="7"/>
      <c r="S73">
        <f t="shared" si="3"/>
        <v>100.89673822714687</v>
      </c>
      <c r="T73">
        <f t="shared" si="4"/>
        <v>1013.4811837184729</v>
      </c>
      <c r="U73">
        <f t="shared" si="5"/>
        <v>10180.1517848774</v>
      </c>
    </row>
    <row r="74" spans="1:21" x14ac:dyDescent="0.25">
      <c r="A74" t="s">
        <v>168</v>
      </c>
      <c r="B74" t="s">
        <v>169</v>
      </c>
      <c r="C74" t="s">
        <v>23</v>
      </c>
      <c r="D74" t="s">
        <v>24</v>
      </c>
      <c r="E74" s="3">
        <v>1543</v>
      </c>
      <c r="F74" t="s">
        <v>5</v>
      </c>
      <c r="G74" t="s">
        <v>25</v>
      </c>
      <c r="N74" s="7"/>
      <c r="O74" s="7"/>
      <c r="S74">
        <f t="shared" si="3"/>
        <v>1871546.4020013851</v>
      </c>
      <c r="T74">
        <f t="shared" si="4"/>
        <v>2560359205.0137739</v>
      </c>
      <c r="U74">
        <f t="shared" si="5"/>
        <v>3502685934844.3301</v>
      </c>
    </row>
    <row r="75" spans="1:21" x14ac:dyDescent="0.25">
      <c r="A75" t="s">
        <v>170</v>
      </c>
      <c r="B75" t="s">
        <v>171</v>
      </c>
      <c r="C75" t="s">
        <v>23</v>
      </c>
      <c r="D75" t="s">
        <v>24</v>
      </c>
      <c r="E75" s="3">
        <v>114</v>
      </c>
      <c r="F75" t="s">
        <v>5</v>
      </c>
      <c r="G75" t="s">
        <v>25</v>
      </c>
      <c r="N75" s="7"/>
      <c r="O75" s="7"/>
      <c r="S75">
        <f t="shared" si="3"/>
        <v>3715.544106648199</v>
      </c>
      <c r="T75">
        <f t="shared" si="4"/>
        <v>-226481.96879550588</v>
      </c>
      <c r="U75">
        <f t="shared" si="5"/>
        <v>13805268.008448163</v>
      </c>
    </row>
    <row r="76" spans="1:21" x14ac:dyDescent="0.25">
      <c r="A76" t="s">
        <v>172</v>
      </c>
      <c r="B76" t="s">
        <v>173</v>
      </c>
      <c r="C76" t="s">
        <v>23</v>
      </c>
      <c r="D76" t="s">
        <v>24</v>
      </c>
      <c r="E76" s="3">
        <v>90</v>
      </c>
      <c r="F76" t="s">
        <v>5</v>
      </c>
      <c r="G76" t="s">
        <v>25</v>
      </c>
      <c r="N76" s="7"/>
      <c r="O76" s="7"/>
      <c r="S76">
        <f t="shared" si="3"/>
        <v>7217.3967382271467</v>
      </c>
      <c r="T76">
        <f t="shared" si="4"/>
        <v>-613155.83921101829</v>
      </c>
      <c r="U76">
        <f t="shared" si="5"/>
        <v>52090815.676971853</v>
      </c>
    </row>
    <row r="77" spans="1:21" x14ac:dyDescent="0.25">
      <c r="A77" t="s">
        <v>174</v>
      </c>
      <c r="B77" t="s">
        <v>175</v>
      </c>
      <c r="C77" t="s">
        <v>23</v>
      </c>
      <c r="D77" t="s">
        <v>24</v>
      </c>
      <c r="E77" s="3">
        <v>156</v>
      </c>
      <c r="F77" t="s">
        <v>5</v>
      </c>
      <c r="G77" t="s">
        <v>25</v>
      </c>
      <c r="N77" s="7"/>
      <c r="O77" s="7"/>
      <c r="S77">
        <f t="shared" si="3"/>
        <v>359.30200138504142</v>
      </c>
      <c r="T77">
        <f t="shared" si="4"/>
        <v>-6810.6639894117188</v>
      </c>
      <c r="U77">
        <f t="shared" si="5"/>
        <v>129097.92819929631</v>
      </c>
    </row>
    <row r="78" spans="1:21" x14ac:dyDescent="0.25">
      <c r="A78" t="s">
        <v>176</v>
      </c>
      <c r="B78" t="s">
        <v>177</v>
      </c>
      <c r="C78" t="s">
        <v>23</v>
      </c>
      <c r="D78" t="s">
        <v>24</v>
      </c>
      <c r="E78" s="3">
        <v>142</v>
      </c>
      <c r="F78" t="s">
        <v>5</v>
      </c>
      <c r="G78" t="s">
        <v>25</v>
      </c>
      <c r="N78" s="7"/>
      <c r="O78" s="7"/>
      <c r="S78">
        <f t="shared" si="3"/>
        <v>1086.0493698060941</v>
      </c>
      <c r="T78">
        <f t="shared" si="4"/>
        <v>-35791.042784425568</v>
      </c>
      <c r="U78">
        <f t="shared" si="5"/>
        <v>1179503.2336562141</v>
      </c>
    </row>
    <row r="79" spans="1:21" x14ac:dyDescent="0.25">
      <c r="A79" t="s">
        <v>178</v>
      </c>
      <c r="B79" t="s">
        <v>179</v>
      </c>
      <c r="C79" t="s">
        <v>23</v>
      </c>
      <c r="D79" t="s">
        <v>24</v>
      </c>
      <c r="E79" s="3">
        <v>248</v>
      </c>
      <c r="F79" t="s">
        <v>5</v>
      </c>
      <c r="G79" t="s">
        <v>25</v>
      </c>
      <c r="N79" s="7"/>
      <c r="O79" s="7"/>
      <c r="S79">
        <f t="shared" si="3"/>
        <v>5335.5335803324106</v>
      </c>
      <c r="T79">
        <f t="shared" si="4"/>
        <v>389732.64628759667</v>
      </c>
      <c r="U79">
        <f t="shared" si="5"/>
        <v>28467918.586854793</v>
      </c>
    </row>
    <row r="80" spans="1:21" x14ac:dyDescent="0.25">
      <c r="A80" t="s">
        <v>180</v>
      </c>
      <c r="B80" t="s">
        <v>181</v>
      </c>
      <c r="C80" t="s">
        <v>23</v>
      </c>
      <c r="D80" t="s">
        <v>24</v>
      </c>
      <c r="E80" s="3">
        <v>170</v>
      </c>
      <c r="F80" t="s">
        <v>5</v>
      </c>
      <c r="G80" t="s">
        <v>25</v>
      </c>
      <c r="N80" s="7"/>
      <c r="O80" s="7"/>
      <c r="S80">
        <f t="shared" si="3"/>
        <v>24.554632963988894</v>
      </c>
      <c r="T80">
        <f t="shared" si="4"/>
        <v>-121.67466808208174</v>
      </c>
      <c r="U80">
        <f t="shared" si="5"/>
        <v>602.92999999620997</v>
      </c>
    </row>
    <row r="81" spans="1:21" x14ac:dyDescent="0.25">
      <c r="A81" t="s">
        <v>182</v>
      </c>
      <c r="B81" t="s">
        <v>183</v>
      </c>
      <c r="C81" t="s">
        <v>23</v>
      </c>
      <c r="D81" t="s">
        <v>24</v>
      </c>
      <c r="E81" s="3">
        <v>234</v>
      </c>
      <c r="F81" t="s">
        <v>5</v>
      </c>
      <c r="G81" t="s">
        <v>25</v>
      </c>
      <c r="N81" s="7"/>
      <c r="O81" s="7"/>
      <c r="S81">
        <f t="shared" si="3"/>
        <v>3486.2809487534628</v>
      </c>
      <c r="T81">
        <f t="shared" si="4"/>
        <v>205846.54117679328</v>
      </c>
      <c r="U81">
        <f t="shared" si="5"/>
        <v>12154154.853641344</v>
      </c>
    </row>
    <row r="82" spans="1:21" x14ac:dyDescent="0.25">
      <c r="A82" t="s">
        <v>184</v>
      </c>
      <c r="B82" t="s">
        <v>185</v>
      </c>
      <c r="C82" t="s">
        <v>23</v>
      </c>
      <c r="D82" t="s">
        <v>24</v>
      </c>
      <c r="E82" s="3">
        <v>176</v>
      </c>
      <c r="F82" t="s">
        <v>5</v>
      </c>
      <c r="G82" t="s">
        <v>25</v>
      </c>
      <c r="N82" s="7"/>
      <c r="O82" s="7"/>
      <c r="S82">
        <f t="shared" si="3"/>
        <v>1.0914750692520832</v>
      </c>
      <c r="T82">
        <f t="shared" si="4"/>
        <v>1.1403042170870477</v>
      </c>
      <c r="U82">
        <f t="shared" si="5"/>
        <v>1.1913178267988398</v>
      </c>
    </row>
    <row r="83" spans="1:21" x14ac:dyDescent="0.25">
      <c r="A83" t="s">
        <v>186</v>
      </c>
      <c r="B83" t="s">
        <v>187</v>
      </c>
      <c r="C83" t="s">
        <v>23</v>
      </c>
      <c r="D83" t="s">
        <v>24</v>
      </c>
      <c r="E83" s="3">
        <v>94</v>
      </c>
      <c r="F83" t="s">
        <v>5</v>
      </c>
      <c r="G83" t="s">
        <v>25</v>
      </c>
      <c r="N83" s="7"/>
      <c r="O83" s="7"/>
      <c r="S83">
        <f t="shared" si="3"/>
        <v>6553.7546329639881</v>
      </c>
      <c r="T83">
        <f t="shared" si="4"/>
        <v>-530560.93098387145</v>
      </c>
      <c r="U83">
        <f t="shared" si="5"/>
        <v>42951699.789096937</v>
      </c>
    </row>
    <row r="84" spans="1:21" x14ac:dyDescent="0.25">
      <c r="A84" t="s">
        <v>188</v>
      </c>
      <c r="B84" t="s">
        <v>189</v>
      </c>
      <c r="C84" t="s">
        <v>23</v>
      </c>
      <c r="D84" t="s">
        <v>24</v>
      </c>
      <c r="E84" s="3">
        <v>62</v>
      </c>
      <c r="F84" t="s">
        <v>5</v>
      </c>
      <c r="G84" t="s">
        <v>25</v>
      </c>
      <c r="N84" s="7"/>
      <c r="O84" s="7"/>
      <c r="S84">
        <f t="shared" si="3"/>
        <v>12758.891475069251</v>
      </c>
      <c r="T84">
        <f t="shared" si="4"/>
        <v>-1441183.9441694671</v>
      </c>
      <c r="U84">
        <f t="shared" si="5"/>
        <v>162789311.67259482</v>
      </c>
    </row>
    <row r="85" spans="1:21" x14ac:dyDescent="0.25">
      <c r="A85" t="s">
        <v>190</v>
      </c>
      <c r="B85" t="s">
        <v>191</v>
      </c>
      <c r="C85" t="s">
        <v>23</v>
      </c>
      <c r="D85" t="s">
        <v>24</v>
      </c>
      <c r="E85" s="3">
        <v>180</v>
      </c>
      <c r="F85" t="s">
        <v>5</v>
      </c>
      <c r="G85" t="s">
        <v>25</v>
      </c>
      <c r="N85" s="7"/>
      <c r="O85" s="7"/>
      <c r="S85">
        <f t="shared" si="3"/>
        <v>25.449369806094211</v>
      </c>
      <c r="T85">
        <f t="shared" si="4"/>
        <v>128.38537346916482</v>
      </c>
      <c r="U85">
        <f t="shared" si="5"/>
        <v>647.67042352733972</v>
      </c>
    </row>
    <row r="86" spans="1:21" x14ac:dyDescent="0.25">
      <c r="A86" t="s">
        <v>192</v>
      </c>
      <c r="B86" t="s">
        <v>193</v>
      </c>
      <c r="C86" t="s">
        <v>23</v>
      </c>
      <c r="D86" t="s">
        <v>24</v>
      </c>
      <c r="E86" s="3">
        <v>224</v>
      </c>
      <c r="F86" t="s">
        <v>5</v>
      </c>
      <c r="G86" t="s">
        <v>25</v>
      </c>
      <c r="N86" s="7"/>
      <c r="O86" s="7"/>
      <c r="S86">
        <f t="shared" si="3"/>
        <v>2405.3862119113578</v>
      </c>
      <c r="T86">
        <f t="shared" si="4"/>
        <v>117971.533766821</v>
      </c>
      <c r="U86">
        <f t="shared" si="5"/>
        <v>5785882.8284532716</v>
      </c>
    </row>
    <row r="87" spans="1:21" x14ac:dyDescent="0.25">
      <c r="A87" t="s">
        <v>194</v>
      </c>
      <c r="B87" t="s">
        <v>195</v>
      </c>
      <c r="C87" t="s">
        <v>23</v>
      </c>
      <c r="D87" t="s">
        <v>24</v>
      </c>
      <c r="E87" s="3">
        <v>188</v>
      </c>
      <c r="F87" t="s">
        <v>5</v>
      </c>
      <c r="G87" t="s">
        <v>25</v>
      </c>
      <c r="N87" s="7"/>
      <c r="O87" s="7"/>
      <c r="S87">
        <f t="shared" si="3"/>
        <v>170.16515927977846</v>
      </c>
      <c r="T87">
        <f t="shared" si="4"/>
        <v>2219.7597224996371</v>
      </c>
      <c r="U87">
        <f t="shared" si="5"/>
        <v>28956.181432712376</v>
      </c>
    </row>
    <row r="88" spans="1:21" x14ac:dyDescent="0.25">
      <c r="A88" t="s">
        <v>196</v>
      </c>
      <c r="B88" t="s">
        <v>197</v>
      </c>
      <c r="C88" t="s">
        <v>23</v>
      </c>
      <c r="D88" t="s">
        <v>24</v>
      </c>
      <c r="E88" s="3">
        <v>85</v>
      </c>
      <c r="F88" t="s">
        <v>5</v>
      </c>
      <c r="G88" t="s">
        <v>25</v>
      </c>
      <c r="N88" s="7"/>
      <c r="O88" s="7"/>
      <c r="S88">
        <f t="shared" si="3"/>
        <v>8091.9493698060933</v>
      </c>
      <c r="T88">
        <f t="shared" si="4"/>
        <v>-727913.43502126762</v>
      </c>
      <c r="U88">
        <f t="shared" si="5"/>
        <v>65479644.603505231</v>
      </c>
    </row>
    <row r="89" spans="1:21" x14ac:dyDescent="0.25">
      <c r="A89" t="s">
        <v>198</v>
      </c>
      <c r="B89" t="s">
        <v>199</v>
      </c>
      <c r="C89" t="s">
        <v>23</v>
      </c>
      <c r="D89" t="s">
        <v>24</v>
      </c>
      <c r="E89" s="3">
        <v>114</v>
      </c>
      <c r="F89" t="s">
        <v>5</v>
      </c>
      <c r="G89" t="s">
        <v>25</v>
      </c>
      <c r="N89" s="7"/>
      <c r="O89" s="7"/>
      <c r="S89">
        <f t="shared" si="3"/>
        <v>3715.544106648199</v>
      </c>
      <c r="T89">
        <f t="shared" si="4"/>
        <v>-226481.96879550588</v>
      </c>
      <c r="U89">
        <f t="shared" si="5"/>
        <v>13805268.008448163</v>
      </c>
    </row>
    <row r="90" spans="1:21" x14ac:dyDescent="0.25">
      <c r="A90" t="s">
        <v>200</v>
      </c>
      <c r="B90" t="s">
        <v>201</v>
      </c>
      <c r="C90" t="s">
        <v>23</v>
      </c>
      <c r="D90" t="s">
        <v>24</v>
      </c>
      <c r="E90" s="3">
        <v>276</v>
      </c>
      <c r="F90" t="s">
        <v>5</v>
      </c>
      <c r="G90" t="s">
        <v>25</v>
      </c>
      <c r="N90" s="7"/>
      <c r="O90" s="7"/>
      <c r="S90">
        <f t="shared" si="3"/>
        <v>10210.038843490305</v>
      </c>
      <c r="T90">
        <f t="shared" si="4"/>
        <v>1031670.6880881507</v>
      </c>
      <c r="U90">
        <f t="shared" si="5"/>
        <v>104244893.18558085</v>
      </c>
    </row>
    <row r="91" spans="1:21" x14ac:dyDescent="0.25">
      <c r="A91" t="s">
        <v>202</v>
      </c>
      <c r="B91" t="s">
        <v>203</v>
      </c>
      <c r="C91" t="s">
        <v>23</v>
      </c>
      <c r="D91" t="s">
        <v>24</v>
      </c>
      <c r="E91" s="3">
        <v>322</v>
      </c>
      <c r="F91" t="s">
        <v>5</v>
      </c>
      <c r="G91" t="s">
        <v>25</v>
      </c>
      <c r="N91" s="7"/>
      <c r="O91" s="7"/>
      <c r="S91">
        <f t="shared" si="3"/>
        <v>21622.15463296399</v>
      </c>
      <c r="T91">
        <f t="shared" si="4"/>
        <v>3179424.037963497</v>
      </c>
      <c r="U91">
        <f t="shared" si="5"/>
        <v>467517570.97180611</v>
      </c>
    </row>
    <row r="92" spans="1:21" x14ac:dyDescent="0.25">
      <c r="A92" t="s">
        <v>204</v>
      </c>
      <c r="B92" t="s">
        <v>205</v>
      </c>
      <c r="C92" t="s">
        <v>23</v>
      </c>
      <c r="D92" t="s">
        <v>24</v>
      </c>
      <c r="E92" s="3">
        <v>228</v>
      </c>
      <c r="F92" t="s">
        <v>5</v>
      </c>
      <c r="G92" t="s">
        <v>25</v>
      </c>
      <c r="N92" s="7"/>
      <c r="O92" s="7"/>
      <c r="S92">
        <f t="shared" si="3"/>
        <v>2813.7441066481997</v>
      </c>
      <c r="T92">
        <f t="shared" si="4"/>
        <v>149254.31567817833</v>
      </c>
      <c r="U92">
        <f t="shared" si="5"/>
        <v>7917155.8976974757</v>
      </c>
    </row>
    <row r="93" spans="1:21" x14ac:dyDescent="0.25">
      <c r="A93" t="s">
        <v>206</v>
      </c>
      <c r="B93" t="s">
        <v>207</v>
      </c>
      <c r="C93" t="s">
        <v>23</v>
      </c>
      <c r="D93" t="s">
        <v>24</v>
      </c>
      <c r="E93" s="3">
        <v>415</v>
      </c>
      <c r="F93" t="s">
        <v>5</v>
      </c>
      <c r="G93" t="s">
        <v>25</v>
      </c>
      <c r="S93">
        <f t="shared" si="3"/>
        <v>57621.475685595571</v>
      </c>
      <c r="T93">
        <f t="shared" si="4"/>
        <v>13831731.967402555</v>
      </c>
      <c r="U93">
        <f t="shared" si="5"/>
        <v>3320234460.1856818</v>
      </c>
    </row>
    <row r="94" spans="1:21" x14ac:dyDescent="0.25">
      <c r="A94" t="s">
        <v>208</v>
      </c>
      <c r="B94" t="s">
        <v>209</v>
      </c>
      <c r="C94" t="s">
        <v>23</v>
      </c>
      <c r="D94" t="s">
        <v>24</v>
      </c>
      <c r="E94" s="3">
        <v>92</v>
      </c>
      <c r="F94" t="s">
        <v>5</v>
      </c>
      <c r="G94" t="s">
        <v>25</v>
      </c>
      <c r="S94">
        <f t="shared" si="3"/>
        <v>6881.5756855955678</v>
      </c>
      <c r="T94">
        <f t="shared" si="4"/>
        <v>-570862.9219395502</v>
      </c>
      <c r="U94">
        <f t="shared" si="5"/>
        <v>47356083.916580111</v>
      </c>
    </row>
    <row r="95" spans="1:21" x14ac:dyDescent="0.25">
      <c r="A95" t="s">
        <v>210</v>
      </c>
      <c r="B95" t="s">
        <v>211</v>
      </c>
      <c r="C95" t="s">
        <v>23</v>
      </c>
      <c r="D95" t="s">
        <v>24</v>
      </c>
      <c r="E95" s="3">
        <v>225</v>
      </c>
      <c r="F95" t="s">
        <v>5</v>
      </c>
      <c r="G95" t="s">
        <v>25</v>
      </c>
      <c r="S95">
        <f t="shared" si="3"/>
        <v>2504.4756855955679</v>
      </c>
      <c r="T95">
        <f t="shared" si="4"/>
        <v>125335.82661308136</v>
      </c>
      <c r="U95">
        <f t="shared" si="5"/>
        <v>6272398.4597393898</v>
      </c>
    </row>
    <row r="96" spans="1:21" x14ac:dyDescent="0.25">
      <c r="A96" t="s">
        <v>212</v>
      </c>
      <c r="B96" t="s">
        <v>213</v>
      </c>
      <c r="C96" t="s">
        <v>23</v>
      </c>
      <c r="D96" t="s">
        <v>24</v>
      </c>
      <c r="E96" s="3">
        <v>327</v>
      </c>
      <c r="F96" t="s">
        <v>5</v>
      </c>
      <c r="G96" t="s">
        <v>25</v>
      </c>
      <c r="S96">
        <f t="shared" si="3"/>
        <v>23117.602001385043</v>
      </c>
      <c r="T96">
        <f t="shared" si="4"/>
        <v>3514909.712721115</v>
      </c>
      <c r="U96">
        <f t="shared" si="5"/>
        <v>534423522.29444176</v>
      </c>
    </row>
    <row r="97" spans="1:21" x14ac:dyDescent="0.25">
      <c r="A97" t="s">
        <v>214</v>
      </c>
      <c r="B97" t="s">
        <v>215</v>
      </c>
      <c r="C97" t="s">
        <v>23</v>
      </c>
      <c r="D97" t="s">
        <v>24</v>
      </c>
      <c r="E97" s="3">
        <v>88</v>
      </c>
      <c r="F97" t="s">
        <v>5</v>
      </c>
      <c r="G97" t="s">
        <v>25</v>
      </c>
      <c r="S97">
        <f t="shared" si="3"/>
        <v>7561.2177908587255</v>
      </c>
      <c r="T97">
        <f t="shared" si="4"/>
        <v>-657487.68279827596</v>
      </c>
      <c r="U97">
        <f t="shared" si="5"/>
        <v>57172014.480798505</v>
      </c>
    </row>
    <row r="98" spans="1:21" x14ac:dyDescent="0.25">
      <c r="A98" t="s">
        <v>216</v>
      </c>
      <c r="B98" t="s">
        <v>217</v>
      </c>
      <c r="C98" t="s">
        <v>23</v>
      </c>
      <c r="D98" t="s">
        <v>24</v>
      </c>
      <c r="E98" s="3">
        <v>180</v>
      </c>
      <c r="F98" t="s">
        <v>5</v>
      </c>
      <c r="G98" t="s">
        <v>25</v>
      </c>
      <c r="S98">
        <f t="shared" si="3"/>
        <v>25.449369806094211</v>
      </c>
      <c r="T98">
        <f t="shared" si="4"/>
        <v>128.38537346916482</v>
      </c>
      <c r="U98">
        <f t="shared" si="5"/>
        <v>647.67042352733972</v>
      </c>
    </row>
    <row r="99" spans="1:21" x14ac:dyDescent="0.25">
      <c r="A99" t="s">
        <v>218</v>
      </c>
      <c r="B99" t="s">
        <v>219</v>
      </c>
      <c r="C99" t="s">
        <v>23</v>
      </c>
      <c r="D99" t="s">
        <v>24</v>
      </c>
      <c r="E99" s="3">
        <v>100</v>
      </c>
      <c r="F99" t="s">
        <v>5</v>
      </c>
      <c r="G99" t="s">
        <v>25</v>
      </c>
      <c r="S99">
        <f t="shared" si="3"/>
        <v>5618.2914750692516</v>
      </c>
      <c r="T99">
        <f t="shared" si="4"/>
        <v>-421120.51601157233</v>
      </c>
      <c r="U99">
        <f t="shared" si="5"/>
        <v>31565199.098835826</v>
      </c>
    </row>
    <row r="100" spans="1:21" x14ac:dyDescent="0.25">
      <c r="A100" t="s">
        <v>220</v>
      </c>
      <c r="B100" t="s">
        <v>221</v>
      </c>
      <c r="C100" t="s">
        <v>23</v>
      </c>
      <c r="D100" t="s">
        <v>24</v>
      </c>
      <c r="E100" s="3">
        <v>116</v>
      </c>
      <c r="F100" t="s">
        <v>5</v>
      </c>
      <c r="G100" t="s">
        <v>25</v>
      </c>
      <c r="S100">
        <f t="shared" si="3"/>
        <v>3475.7230540166202</v>
      </c>
      <c r="T100">
        <f t="shared" si="4"/>
        <v>-204912.16731351143</v>
      </c>
      <c r="U100">
        <f t="shared" si="5"/>
        <v>12080650.748222621</v>
      </c>
    </row>
    <row r="101" spans="1:21" x14ac:dyDescent="0.25">
      <c r="A101" t="s">
        <v>222</v>
      </c>
      <c r="B101" t="s">
        <v>223</v>
      </c>
      <c r="C101" t="s">
        <v>23</v>
      </c>
      <c r="D101" t="s">
        <v>24</v>
      </c>
      <c r="E101" s="3">
        <v>417</v>
      </c>
      <c r="F101" t="s">
        <v>5</v>
      </c>
      <c r="G101" t="s">
        <v>25</v>
      </c>
      <c r="S101">
        <f t="shared" si="3"/>
        <v>58585.65463296399</v>
      </c>
      <c r="T101">
        <f t="shared" si="4"/>
        <v>14180349.358358234</v>
      </c>
      <c r="U101">
        <f t="shared" si="5"/>
        <v>3432278928.7729349</v>
      </c>
    </row>
    <row r="102" spans="1:21" x14ac:dyDescent="0.25">
      <c r="A102" t="s">
        <v>224</v>
      </c>
      <c r="B102" t="s">
        <v>225</v>
      </c>
      <c r="C102" t="s">
        <v>23</v>
      </c>
      <c r="D102" t="s">
        <v>24</v>
      </c>
      <c r="E102" s="3">
        <v>176</v>
      </c>
      <c r="F102" t="s">
        <v>5</v>
      </c>
      <c r="G102" t="s">
        <v>25</v>
      </c>
      <c r="S102">
        <f t="shared" si="3"/>
        <v>1.0914750692520832</v>
      </c>
      <c r="T102">
        <f t="shared" si="4"/>
        <v>1.1403042170870477</v>
      </c>
      <c r="U102">
        <f t="shared" si="5"/>
        <v>1.1913178267988398</v>
      </c>
    </row>
    <row r="103" spans="1:21" x14ac:dyDescent="0.25">
      <c r="A103" t="s">
        <v>226</v>
      </c>
      <c r="B103" t="s">
        <v>227</v>
      </c>
      <c r="C103" t="s">
        <v>23</v>
      </c>
      <c r="D103" t="s">
        <v>24</v>
      </c>
      <c r="E103" s="3">
        <v>368</v>
      </c>
      <c r="F103" t="s">
        <v>5</v>
      </c>
      <c r="G103" t="s">
        <v>25</v>
      </c>
      <c r="S103">
        <f t="shared" si="3"/>
        <v>37266.270422437672</v>
      </c>
      <c r="T103">
        <f t="shared" si="4"/>
        <v>7194057.3667862117</v>
      </c>
      <c r="U103">
        <f t="shared" si="5"/>
        <v>1388774911.1982529</v>
      </c>
    </row>
    <row r="104" spans="1:21" x14ac:dyDescent="0.25">
      <c r="A104" t="s">
        <v>228</v>
      </c>
      <c r="B104" t="s">
        <v>229</v>
      </c>
      <c r="C104" t="s">
        <v>23</v>
      </c>
      <c r="D104" t="s">
        <v>24</v>
      </c>
      <c r="E104" s="3">
        <v>382</v>
      </c>
      <c r="F104" t="s">
        <v>5</v>
      </c>
      <c r="G104" t="s">
        <v>25</v>
      </c>
      <c r="S104">
        <f t="shared" si="3"/>
        <v>42867.523054016623</v>
      </c>
      <c r="T104">
        <f t="shared" si="4"/>
        <v>8875495.0297917519</v>
      </c>
      <c r="U104">
        <f t="shared" si="5"/>
        <v>1837624532.7866466</v>
      </c>
    </row>
    <row r="105" spans="1:21" x14ac:dyDescent="0.25">
      <c r="A105" t="s">
        <v>230</v>
      </c>
      <c r="B105" t="s">
        <v>231</v>
      </c>
      <c r="C105" t="s">
        <v>23</v>
      </c>
      <c r="D105" t="s">
        <v>24</v>
      </c>
      <c r="E105" s="3">
        <v>213</v>
      </c>
      <c r="F105" t="s">
        <v>5</v>
      </c>
      <c r="G105" t="s">
        <v>25</v>
      </c>
      <c r="S105">
        <f t="shared" si="3"/>
        <v>1447.4020013850418</v>
      </c>
      <c r="T105">
        <f t="shared" si="4"/>
        <v>55066.028247430397</v>
      </c>
      <c r="U105">
        <f t="shared" si="5"/>
        <v>2094972.5536134245</v>
      </c>
    </row>
    <row r="106" spans="1:21" x14ac:dyDescent="0.25">
      <c r="A106" t="s">
        <v>232</v>
      </c>
      <c r="B106" t="s">
        <v>233</v>
      </c>
      <c r="C106" t="s">
        <v>23</v>
      </c>
      <c r="D106" t="s">
        <v>24</v>
      </c>
      <c r="E106" s="3">
        <v>641</v>
      </c>
      <c r="F106" t="s">
        <v>5</v>
      </c>
      <c r="G106" t="s">
        <v>25</v>
      </c>
      <c r="S106">
        <f t="shared" si="3"/>
        <v>217197.69673822718</v>
      </c>
      <c r="T106">
        <f t="shared" si="4"/>
        <v>101223843.41907848</v>
      </c>
      <c r="U106">
        <f t="shared" si="5"/>
        <v>47174839468.3909</v>
      </c>
    </row>
    <row r="107" spans="1:21" x14ac:dyDescent="0.25">
      <c r="A107" t="s">
        <v>234</v>
      </c>
      <c r="B107" t="s">
        <v>235</v>
      </c>
      <c r="C107" t="s">
        <v>23</v>
      </c>
      <c r="D107" t="s">
        <v>24</v>
      </c>
      <c r="E107" s="3">
        <v>140</v>
      </c>
      <c r="F107" t="s">
        <v>5</v>
      </c>
      <c r="G107" t="s">
        <v>25</v>
      </c>
      <c r="S107">
        <f t="shared" si="3"/>
        <v>1221.8704224376729</v>
      </c>
      <c r="T107">
        <f t="shared" si="4"/>
        <v>-42710.802161156862</v>
      </c>
      <c r="U107">
        <f t="shared" si="5"/>
        <v>1492967.3292280172</v>
      </c>
    </row>
    <row r="108" spans="1:21" x14ac:dyDescent="0.25">
      <c r="A108" t="s">
        <v>236</v>
      </c>
      <c r="B108" t="s">
        <v>237</v>
      </c>
      <c r="C108" t="s">
        <v>23</v>
      </c>
      <c r="D108" t="s">
        <v>24</v>
      </c>
      <c r="E108" s="3">
        <v>272</v>
      </c>
      <c r="F108" t="s">
        <v>5</v>
      </c>
      <c r="G108" t="s">
        <v>25</v>
      </c>
      <c r="S108">
        <f t="shared" si="3"/>
        <v>9417.6809487534629</v>
      </c>
      <c r="T108">
        <f t="shared" si="4"/>
        <v>913936.36933468806</v>
      </c>
      <c r="U108">
        <f t="shared" si="5"/>
        <v>88692714.452513918</v>
      </c>
    </row>
    <row r="109" spans="1:21" x14ac:dyDescent="0.25">
      <c r="A109" t="s">
        <v>238</v>
      </c>
      <c r="B109" t="s">
        <v>239</v>
      </c>
      <c r="C109" t="s">
        <v>23</v>
      </c>
      <c r="D109" t="s">
        <v>24</v>
      </c>
      <c r="E109" s="3">
        <v>173</v>
      </c>
      <c r="F109" t="s">
        <v>5</v>
      </c>
      <c r="G109" t="s">
        <v>25</v>
      </c>
      <c r="S109">
        <f t="shared" si="3"/>
        <v>3.823054016620488</v>
      </c>
      <c r="T109">
        <f t="shared" si="4"/>
        <v>-7.475076669339523</v>
      </c>
      <c r="U109">
        <f t="shared" si="5"/>
        <v>14.615742013998046</v>
      </c>
    </row>
    <row r="110" spans="1:21" x14ac:dyDescent="0.25">
      <c r="A110" t="s">
        <v>240</v>
      </c>
      <c r="B110" t="s">
        <v>241</v>
      </c>
      <c r="C110" t="s">
        <v>23</v>
      </c>
      <c r="D110" t="s">
        <v>24</v>
      </c>
      <c r="E110" s="3">
        <v>85</v>
      </c>
      <c r="F110" t="s">
        <v>5</v>
      </c>
      <c r="G110" t="s">
        <v>25</v>
      </c>
      <c r="S110">
        <f t="shared" si="3"/>
        <v>8091.9493698060933</v>
      </c>
      <c r="T110">
        <f t="shared" si="4"/>
        <v>-727913.43502126762</v>
      </c>
      <c r="U110">
        <f t="shared" si="5"/>
        <v>65479644.603505231</v>
      </c>
    </row>
    <row r="111" spans="1:21" x14ac:dyDescent="0.25">
      <c r="A111" t="s">
        <v>242</v>
      </c>
      <c r="B111" t="s">
        <v>243</v>
      </c>
      <c r="C111" t="s">
        <v>23</v>
      </c>
      <c r="D111" t="s">
        <v>24</v>
      </c>
      <c r="E111" s="3">
        <v>158</v>
      </c>
      <c r="F111" t="s">
        <v>5</v>
      </c>
      <c r="G111" t="s">
        <v>25</v>
      </c>
      <c r="S111">
        <f t="shared" si="3"/>
        <v>287.48094875346249</v>
      </c>
      <c r="T111">
        <f t="shared" si="4"/>
        <v>-4874.3151389962068</v>
      </c>
      <c r="U111">
        <f t="shared" si="5"/>
        <v>82645.295896190917</v>
      </c>
    </row>
    <row r="112" spans="1:21" x14ac:dyDescent="0.25">
      <c r="A112" t="s">
        <v>244</v>
      </c>
      <c r="B112" t="s">
        <v>245</v>
      </c>
      <c r="C112" t="s">
        <v>23</v>
      </c>
      <c r="D112" t="s">
        <v>24</v>
      </c>
      <c r="E112" s="3">
        <v>106</v>
      </c>
      <c r="F112" t="s">
        <v>5</v>
      </c>
      <c r="G112" t="s">
        <v>25</v>
      </c>
      <c r="S112">
        <f t="shared" si="3"/>
        <v>4754.8283171745152</v>
      </c>
      <c r="T112">
        <f t="shared" si="4"/>
        <v>-327870.43788137846</v>
      </c>
      <c r="U112">
        <f t="shared" si="5"/>
        <v>22608392.325804632</v>
      </c>
    </row>
    <row r="113" spans="1:21" x14ac:dyDescent="0.25">
      <c r="A113" t="s">
        <v>246</v>
      </c>
      <c r="B113" t="s">
        <v>247</v>
      </c>
      <c r="C113" t="s">
        <v>23</v>
      </c>
      <c r="D113" t="s">
        <v>24</v>
      </c>
      <c r="E113" s="3">
        <v>255</v>
      </c>
      <c r="F113" t="s">
        <v>5</v>
      </c>
      <c r="G113" t="s">
        <v>25</v>
      </c>
      <c r="S113">
        <f t="shared" si="3"/>
        <v>6407.1598961218842</v>
      </c>
      <c r="T113">
        <f t="shared" si="4"/>
        <v>512859.42779036675</v>
      </c>
      <c r="U113">
        <f t="shared" si="5"/>
        <v>41051697.934472591</v>
      </c>
    </row>
    <row r="114" spans="1:21" x14ac:dyDescent="0.25">
      <c r="A114" t="s">
        <v>248</v>
      </c>
      <c r="B114" t="s">
        <v>249</v>
      </c>
      <c r="C114" t="s">
        <v>23</v>
      </c>
      <c r="D114" t="s">
        <v>24</v>
      </c>
      <c r="E114" s="3">
        <v>181</v>
      </c>
      <c r="F114" t="s">
        <v>5</v>
      </c>
      <c r="G114" t="s">
        <v>25</v>
      </c>
      <c r="S114">
        <f t="shared" si="3"/>
        <v>36.538843490304743</v>
      </c>
      <c r="T114">
        <f t="shared" si="4"/>
        <v>220.86769341376325</v>
      </c>
      <c r="U114">
        <f t="shared" si="5"/>
        <v>1335.0870836089853</v>
      </c>
    </row>
    <row r="115" spans="1:21" x14ac:dyDescent="0.25">
      <c r="A115" t="s">
        <v>250</v>
      </c>
      <c r="B115" t="s">
        <v>251</v>
      </c>
      <c r="C115" t="s">
        <v>23</v>
      </c>
      <c r="D115" t="s">
        <v>24</v>
      </c>
      <c r="E115" s="3">
        <v>254</v>
      </c>
      <c r="F115" t="s">
        <v>5</v>
      </c>
      <c r="G115" t="s">
        <v>25</v>
      </c>
      <c r="S115">
        <f t="shared" si="3"/>
        <v>6248.0704224376732</v>
      </c>
      <c r="T115">
        <f t="shared" si="4"/>
        <v>493877.08231252735</v>
      </c>
      <c r="U115">
        <f t="shared" si="5"/>
        <v>39038384.003740482</v>
      </c>
    </row>
    <row r="116" spans="1:21" x14ac:dyDescent="0.25">
      <c r="A116" t="s">
        <v>252</v>
      </c>
      <c r="B116" t="s">
        <v>253</v>
      </c>
      <c r="C116" t="s">
        <v>23</v>
      </c>
      <c r="D116" t="s">
        <v>24</v>
      </c>
      <c r="E116" s="3">
        <v>111</v>
      </c>
      <c r="F116" t="s">
        <v>5</v>
      </c>
      <c r="G116" t="s">
        <v>25</v>
      </c>
      <c r="S116">
        <f t="shared" si="3"/>
        <v>4090.2756855955677</v>
      </c>
      <c r="T116">
        <f t="shared" si="4"/>
        <v>-261594.65786060283</v>
      </c>
      <c r="U116">
        <f t="shared" si="5"/>
        <v>16730355.184174292</v>
      </c>
    </row>
    <row r="117" spans="1:21" x14ac:dyDescent="0.25">
      <c r="A117" t="s">
        <v>254</v>
      </c>
      <c r="B117" t="s">
        <v>255</v>
      </c>
      <c r="C117" t="s">
        <v>23</v>
      </c>
      <c r="D117" t="s">
        <v>24</v>
      </c>
      <c r="E117" s="3">
        <v>287</v>
      </c>
      <c r="F117" t="s">
        <v>5</v>
      </c>
      <c r="G117" t="s">
        <v>25</v>
      </c>
      <c r="S117">
        <f t="shared" si="3"/>
        <v>12554.023054016621</v>
      </c>
      <c r="T117">
        <f t="shared" si="4"/>
        <v>1406612.2093970149</v>
      </c>
      <c r="U117">
        <f t="shared" si="5"/>
        <v>157603494.84078082</v>
      </c>
    </row>
    <row r="118" spans="1:21" x14ac:dyDescent="0.25">
      <c r="A118" t="s">
        <v>256</v>
      </c>
      <c r="B118" t="s">
        <v>257</v>
      </c>
      <c r="C118" t="s">
        <v>23</v>
      </c>
      <c r="D118" t="s">
        <v>24</v>
      </c>
      <c r="E118" s="3">
        <v>188</v>
      </c>
      <c r="F118" t="s">
        <v>5</v>
      </c>
      <c r="G118" t="s">
        <v>25</v>
      </c>
      <c r="S118">
        <f t="shared" si="3"/>
        <v>170.16515927977846</v>
      </c>
      <c r="T118">
        <f t="shared" si="4"/>
        <v>2219.7597224996371</v>
      </c>
      <c r="U118">
        <f t="shared" si="5"/>
        <v>28956.181432712376</v>
      </c>
    </row>
    <row r="119" spans="1:21" x14ac:dyDescent="0.25">
      <c r="A119" t="s">
        <v>258</v>
      </c>
      <c r="B119" t="s">
        <v>259</v>
      </c>
      <c r="C119" t="s">
        <v>23</v>
      </c>
      <c r="D119" t="s">
        <v>24</v>
      </c>
      <c r="E119" s="3">
        <v>259</v>
      </c>
      <c r="F119" t="s">
        <v>5</v>
      </c>
      <c r="G119" t="s">
        <v>25</v>
      </c>
      <c r="S119">
        <f t="shared" si="3"/>
        <v>7063.5177908587266</v>
      </c>
      <c r="T119">
        <f t="shared" si="4"/>
        <v>593651.49391225039</v>
      </c>
      <c r="U119">
        <f t="shared" si="5"/>
        <v>49893283.581777744</v>
      </c>
    </row>
    <row r="120" spans="1:21" x14ac:dyDescent="0.25">
      <c r="A120" t="s">
        <v>260</v>
      </c>
      <c r="B120" t="s">
        <v>261</v>
      </c>
      <c r="C120" t="s">
        <v>23</v>
      </c>
      <c r="D120" t="s">
        <v>24</v>
      </c>
      <c r="E120" s="3">
        <v>167</v>
      </c>
      <c r="F120" t="s">
        <v>5</v>
      </c>
      <c r="G120" t="s">
        <v>25</v>
      </c>
      <c r="S120">
        <f t="shared" si="3"/>
        <v>63.286211911357299</v>
      </c>
      <c r="T120">
        <f t="shared" si="4"/>
        <v>-503.45847002113959</v>
      </c>
      <c r="U120">
        <f t="shared" si="5"/>
        <v>4005.1446180892226</v>
      </c>
    </row>
    <row r="121" spans="1:21" x14ac:dyDescent="0.25">
      <c r="A121" t="s">
        <v>262</v>
      </c>
      <c r="B121" t="s">
        <v>263</v>
      </c>
      <c r="C121" t="s">
        <v>23</v>
      </c>
      <c r="D121" t="s">
        <v>24</v>
      </c>
      <c r="E121" s="3">
        <v>465</v>
      </c>
      <c r="F121" t="s">
        <v>5</v>
      </c>
      <c r="G121" t="s">
        <v>25</v>
      </c>
      <c r="S121">
        <f t="shared" si="3"/>
        <v>84125.949369806112</v>
      </c>
      <c r="T121">
        <f t="shared" si="4"/>
        <v>24400288.846557688</v>
      </c>
      <c r="U121">
        <f t="shared" si="5"/>
        <v>7077175357.3711815</v>
      </c>
    </row>
    <row r="122" spans="1:21" x14ac:dyDescent="0.25">
      <c r="A122" t="s">
        <v>264</v>
      </c>
      <c r="B122" t="s">
        <v>265</v>
      </c>
      <c r="C122" t="s">
        <v>23</v>
      </c>
      <c r="D122" t="s">
        <v>24</v>
      </c>
      <c r="E122" s="3">
        <v>136</v>
      </c>
      <c r="F122" t="s">
        <v>5</v>
      </c>
      <c r="G122" t="s">
        <v>25</v>
      </c>
      <c r="S122">
        <f t="shared" si="3"/>
        <v>1517.5125277008308</v>
      </c>
      <c r="T122">
        <f t="shared" si="4"/>
        <v>-59115.099861987888</v>
      </c>
      <c r="U122">
        <f t="shared" si="5"/>
        <v>2302844.2717289645</v>
      </c>
    </row>
    <row r="123" spans="1:21" x14ac:dyDescent="0.25">
      <c r="A123" t="s">
        <v>266</v>
      </c>
      <c r="B123" t="s">
        <v>267</v>
      </c>
      <c r="C123" t="s">
        <v>23</v>
      </c>
      <c r="D123" t="s">
        <v>24</v>
      </c>
      <c r="E123" s="3">
        <v>160</v>
      </c>
      <c r="F123" t="s">
        <v>5</v>
      </c>
      <c r="G123" t="s">
        <v>25</v>
      </c>
      <c r="S123">
        <f t="shared" si="3"/>
        <v>223.65989612188358</v>
      </c>
      <c r="T123">
        <f t="shared" si="4"/>
        <v>-3344.892604370169</v>
      </c>
      <c r="U123">
        <f t="shared" si="5"/>
        <v>50023.749133251753</v>
      </c>
    </row>
    <row r="124" spans="1:21" x14ac:dyDescent="0.25">
      <c r="A124" t="s">
        <v>268</v>
      </c>
      <c r="B124" t="s">
        <v>269</v>
      </c>
      <c r="C124" t="s">
        <v>23</v>
      </c>
      <c r="D124" t="s">
        <v>24</v>
      </c>
      <c r="E124" s="3">
        <v>63</v>
      </c>
      <c r="F124" t="s">
        <v>5</v>
      </c>
      <c r="G124" t="s">
        <v>25</v>
      </c>
      <c r="S124">
        <f t="shared" si="3"/>
        <v>12533.980948753462</v>
      </c>
      <c r="T124">
        <f t="shared" si="4"/>
        <v>-1403245.1355337331</v>
      </c>
      <c r="U124">
        <f t="shared" si="5"/>
        <v>157100678.42371473</v>
      </c>
    </row>
    <row r="125" spans="1:21" x14ac:dyDescent="0.25">
      <c r="A125" t="s">
        <v>270</v>
      </c>
      <c r="B125" t="s">
        <v>271</v>
      </c>
      <c r="C125" t="s">
        <v>23</v>
      </c>
      <c r="D125" t="s">
        <v>24</v>
      </c>
      <c r="E125" s="3">
        <v>223</v>
      </c>
      <c r="F125" t="s">
        <v>5</v>
      </c>
      <c r="G125" t="s">
        <v>25</v>
      </c>
      <c r="S125">
        <f t="shared" si="3"/>
        <v>2308.2967382271472</v>
      </c>
      <c r="T125">
        <f t="shared" si="4"/>
        <v>110901.50934161323</v>
      </c>
      <c r="U125">
        <f t="shared" si="5"/>
        <v>5328233.8317100871</v>
      </c>
    </row>
    <row r="126" spans="1:21" x14ac:dyDescent="0.25">
      <c r="A126" t="s">
        <v>272</v>
      </c>
      <c r="B126" t="s">
        <v>273</v>
      </c>
      <c r="C126" t="s">
        <v>23</v>
      </c>
      <c r="D126" t="s">
        <v>24</v>
      </c>
      <c r="E126" s="3">
        <v>130</v>
      </c>
      <c r="F126" t="s">
        <v>5</v>
      </c>
      <c r="G126" t="s">
        <v>25</v>
      </c>
      <c r="S126">
        <f t="shared" si="3"/>
        <v>2020.9756855955677</v>
      </c>
      <c r="T126">
        <f t="shared" si="4"/>
        <v>-90853.493781655474</v>
      </c>
      <c r="U126">
        <f t="shared" si="5"/>
        <v>4084342.7217684751</v>
      </c>
    </row>
    <row r="127" spans="1:21" x14ac:dyDescent="0.25">
      <c r="A127" t="s">
        <v>274</v>
      </c>
      <c r="B127" t="s">
        <v>275</v>
      </c>
      <c r="C127" t="s">
        <v>23</v>
      </c>
      <c r="D127" t="s">
        <v>24</v>
      </c>
      <c r="E127" s="3">
        <v>60</v>
      </c>
      <c r="F127" t="s">
        <v>5</v>
      </c>
      <c r="G127" t="s">
        <v>25</v>
      </c>
      <c r="S127">
        <f t="shared" si="3"/>
        <v>13214.712527700831</v>
      </c>
      <c r="T127">
        <f t="shared" si="4"/>
        <v>-1519100.7561777774</v>
      </c>
      <c r="U127">
        <f t="shared" si="5"/>
        <v>174628627.18977329</v>
      </c>
    </row>
    <row r="128" spans="1:21" x14ac:dyDescent="0.25">
      <c r="A128" t="s">
        <v>276</v>
      </c>
      <c r="B128" t="s">
        <v>277</v>
      </c>
      <c r="C128" t="s">
        <v>23</v>
      </c>
      <c r="D128" t="s">
        <v>24</v>
      </c>
      <c r="E128" s="3">
        <v>86</v>
      </c>
      <c r="F128" t="s">
        <v>5</v>
      </c>
      <c r="G128" t="s">
        <v>25</v>
      </c>
      <c r="S128">
        <f t="shared" si="3"/>
        <v>7913.0388434903043</v>
      </c>
      <c r="T128">
        <f t="shared" si="4"/>
        <v>-703906.45270132297</v>
      </c>
      <c r="U128">
        <f t="shared" si="5"/>
        <v>62616183.738586374</v>
      </c>
    </row>
    <row r="129" spans="1:21" x14ac:dyDescent="0.25">
      <c r="A129" t="s">
        <v>278</v>
      </c>
      <c r="B129" t="s">
        <v>279</v>
      </c>
      <c r="C129" t="s">
        <v>23</v>
      </c>
      <c r="D129" t="s">
        <v>24</v>
      </c>
      <c r="E129" s="3">
        <v>76</v>
      </c>
      <c r="F129" t="s">
        <v>5</v>
      </c>
      <c r="G129" t="s">
        <v>25</v>
      </c>
      <c r="S129">
        <f t="shared" si="3"/>
        <v>9792.1441066481984</v>
      </c>
      <c r="T129">
        <f t="shared" si="4"/>
        <v>-968984.1969534005</v>
      </c>
      <c r="U129">
        <f t="shared" si="5"/>
        <v>95886086.205365047</v>
      </c>
    </row>
    <row r="130" spans="1:21" x14ac:dyDescent="0.25">
      <c r="A130" t="s">
        <v>280</v>
      </c>
      <c r="B130" t="s">
        <v>281</v>
      </c>
      <c r="C130" t="s">
        <v>23</v>
      </c>
      <c r="D130" t="s">
        <v>24</v>
      </c>
      <c r="E130" s="3">
        <v>110</v>
      </c>
      <c r="F130" t="s">
        <v>5</v>
      </c>
      <c r="G130" t="s">
        <v>25</v>
      </c>
      <c r="S130">
        <f t="shared" si="3"/>
        <v>4219.1862119113566</v>
      </c>
      <c r="T130">
        <f t="shared" si="4"/>
        <v>-274058.35070686316</v>
      </c>
      <c r="U130">
        <f t="shared" si="5"/>
        <v>17801532.290782902</v>
      </c>
    </row>
    <row r="131" spans="1:21" x14ac:dyDescent="0.25">
      <c r="A131" t="s">
        <v>282</v>
      </c>
      <c r="B131" t="s">
        <v>283</v>
      </c>
      <c r="C131" t="s">
        <v>23</v>
      </c>
      <c r="D131" t="s">
        <v>24</v>
      </c>
      <c r="E131" s="3">
        <v>130</v>
      </c>
      <c r="F131" t="s">
        <v>5</v>
      </c>
      <c r="G131" t="s">
        <v>25</v>
      </c>
      <c r="S131">
        <f t="shared" ref="S131:S194" si="6">(E131-$J$5)^2</f>
        <v>2020.9756855955677</v>
      </c>
      <c r="T131">
        <f t="shared" ref="T131:T194" si="7">(E131-$J$5)^3</f>
        <v>-90853.493781655474</v>
      </c>
      <c r="U131">
        <f t="shared" ref="U131:U194" si="8">(E131-$J$5)^4</f>
        <v>4084342.7217684751</v>
      </c>
    </row>
    <row r="132" spans="1:21" x14ac:dyDescent="0.25">
      <c r="A132" t="s">
        <v>284</v>
      </c>
      <c r="B132" t="s">
        <v>285</v>
      </c>
      <c r="C132" t="s">
        <v>23</v>
      </c>
      <c r="D132" t="s">
        <v>24</v>
      </c>
      <c r="E132" s="3">
        <v>122</v>
      </c>
      <c r="F132" t="s">
        <v>5</v>
      </c>
      <c r="G132" t="s">
        <v>25</v>
      </c>
      <c r="S132">
        <f t="shared" si="6"/>
        <v>2804.2598961218832</v>
      </c>
      <c r="T132">
        <f t="shared" si="7"/>
        <v>-148500.32076226489</v>
      </c>
      <c r="U132">
        <f t="shared" si="8"/>
        <v>7863873.5649975156</v>
      </c>
    </row>
    <row r="133" spans="1:21" x14ac:dyDescent="0.25">
      <c r="A133" t="s">
        <v>286</v>
      </c>
      <c r="B133" t="s">
        <v>287</v>
      </c>
      <c r="C133" t="s">
        <v>23</v>
      </c>
      <c r="D133" t="s">
        <v>24</v>
      </c>
      <c r="E133" s="3">
        <v>119</v>
      </c>
      <c r="F133" t="s">
        <v>5</v>
      </c>
      <c r="G133" t="s">
        <v>25</v>
      </c>
      <c r="S133">
        <f t="shared" si="6"/>
        <v>3130.9914750692519</v>
      </c>
      <c r="T133">
        <f t="shared" si="7"/>
        <v>-175195.451932625</v>
      </c>
      <c r="U133">
        <f t="shared" si="8"/>
        <v>9803107.6169563308</v>
      </c>
    </row>
    <row r="134" spans="1:21" x14ac:dyDescent="0.25">
      <c r="A134" t="s">
        <v>288</v>
      </c>
      <c r="B134" t="s">
        <v>289</v>
      </c>
      <c r="C134" t="s">
        <v>23</v>
      </c>
      <c r="D134" t="s">
        <v>24</v>
      </c>
      <c r="E134" s="3">
        <v>84</v>
      </c>
      <c r="F134" t="s">
        <v>5</v>
      </c>
      <c r="G134" t="s">
        <v>25</v>
      </c>
      <c r="S134">
        <f t="shared" si="6"/>
        <v>8272.8598961218831</v>
      </c>
      <c r="T134">
        <f t="shared" si="7"/>
        <v>-752460.14892015955</v>
      </c>
      <c r="U134">
        <f t="shared" si="8"/>
        <v>68440210.860861778</v>
      </c>
    </row>
    <row r="135" spans="1:21" x14ac:dyDescent="0.25">
      <c r="A135" t="s">
        <v>290</v>
      </c>
      <c r="B135" t="s">
        <v>43</v>
      </c>
      <c r="C135" t="s">
        <v>23</v>
      </c>
      <c r="D135" t="s">
        <v>24</v>
      </c>
      <c r="E135" s="3">
        <v>133</v>
      </c>
      <c r="F135" t="s">
        <v>5</v>
      </c>
      <c r="G135" t="s">
        <v>25</v>
      </c>
      <c r="S135">
        <f t="shared" si="6"/>
        <v>1760.2441066481992</v>
      </c>
      <c r="T135">
        <f t="shared" si="7"/>
        <v>-73851.504716558527</v>
      </c>
      <c r="U135">
        <f t="shared" si="8"/>
        <v>3098459.3149897172</v>
      </c>
    </row>
    <row r="136" spans="1:21" x14ac:dyDescent="0.25">
      <c r="A136" t="s">
        <v>291</v>
      </c>
      <c r="B136" t="s">
        <v>292</v>
      </c>
      <c r="C136" t="s">
        <v>23</v>
      </c>
      <c r="D136" t="s">
        <v>24</v>
      </c>
      <c r="E136" s="3">
        <v>123</v>
      </c>
      <c r="F136" t="s">
        <v>5</v>
      </c>
      <c r="G136" t="s">
        <v>25</v>
      </c>
      <c r="S136">
        <f t="shared" si="6"/>
        <v>2699.3493698060938</v>
      </c>
      <c r="T136">
        <f t="shared" si="7"/>
        <v>-140245.40686337292</v>
      </c>
      <c r="U136">
        <f t="shared" si="8"/>
        <v>7286487.0202725558</v>
      </c>
    </row>
    <row r="137" spans="1:21" x14ac:dyDescent="0.25">
      <c r="A137" t="s">
        <v>293</v>
      </c>
      <c r="B137" t="s">
        <v>294</v>
      </c>
      <c r="C137" t="s">
        <v>23</v>
      </c>
      <c r="D137" t="s">
        <v>24</v>
      </c>
      <c r="E137" s="3">
        <v>149</v>
      </c>
      <c r="F137" t="s">
        <v>5</v>
      </c>
      <c r="G137" t="s">
        <v>25</v>
      </c>
      <c r="S137">
        <f t="shared" si="6"/>
        <v>673.67568559556776</v>
      </c>
      <c r="T137">
        <f t="shared" si="7"/>
        <v>-17485.429702708116</v>
      </c>
      <c r="U137">
        <f t="shared" si="8"/>
        <v>453838.92936265824</v>
      </c>
    </row>
    <row r="138" spans="1:21" x14ac:dyDescent="0.25">
      <c r="A138" t="s">
        <v>295</v>
      </c>
      <c r="B138" t="s">
        <v>296</v>
      </c>
      <c r="C138" t="s">
        <v>23</v>
      </c>
      <c r="D138" t="s">
        <v>24</v>
      </c>
      <c r="E138" s="3">
        <v>133</v>
      </c>
      <c r="F138" t="s">
        <v>5</v>
      </c>
      <c r="G138" t="s">
        <v>25</v>
      </c>
      <c r="S138">
        <f t="shared" si="6"/>
        <v>1760.2441066481992</v>
      </c>
      <c r="T138">
        <f t="shared" si="7"/>
        <v>-73851.504716558527</v>
      </c>
      <c r="U138">
        <f t="shared" si="8"/>
        <v>3098459.3149897172</v>
      </c>
    </row>
    <row r="139" spans="1:21" x14ac:dyDescent="0.25">
      <c r="A139" t="s">
        <v>297</v>
      </c>
      <c r="B139" t="s">
        <v>298</v>
      </c>
      <c r="C139" t="s">
        <v>23</v>
      </c>
      <c r="D139" t="s">
        <v>24</v>
      </c>
      <c r="E139" s="3">
        <v>117</v>
      </c>
      <c r="F139" t="s">
        <v>5</v>
      </c>
      <c r="G139" t="s">
        <v>25</v>
      </c>
      <c r="S139">
        <f t="shared" si="6"/>
        <v>3358.8125277008307</v>
      </c>
      <c r="T139">
        <f t="shared" si="7"/>
        <v>-194660.86394093523</v>
      </c>
      <c r="U139">
        <f t="shared" si="8"/>
        <v>11281621.596240044</v>
      </c>
    </row>
    <row r="140" spans="1:21" x14ac:dyDescent="0.25">
      <c r="A140" t="s">
        <v>299</v>
      </c>
      <c r="B140" t="s">
        <v>300</v>
      </c>
      <c r="C140" t="s">
        <v>23</v>
      </c>
      <c r="D140" t="s">
        <v>24</v>
      </c>
      <c r="E140" s="3">
        <v>184</v>
      </c>
      <c r="F140" t="s">
        <v>5</v>
      </c>
      <c r="G140" t="s">
        <v>25</v>
      </c>
      <c r="S140">
        <f t="shared" si="6"/>
        <v>81.807264542936338</v>
      </c>
      <c r="T140">
        <f t="shared" si="7"/>
        <v>739.92517956334814</v>
      </c>
      <c r="U140">
        <f t="shared" si="8"/>
        <v>6692.428531997969</v>
      </c>
    </row>
    <row r="141" spans="1:21" x14ac:dyDescent="0.25">
      <c r="A141" t="s">
        <v>301</v>
      </c>
      <c r="B141" t="s">
        <v>302</v>
      </c>
      <c r="C141" t="s">
        <v>23</v>
      </c>
      <c r="D141" t="s">
        <v>24</v>
      </c>
      <c r="E141" s="3">
        <v>79</v>
      </c>
      <c r="F141" t="s">
        <v>5</v>
      </c>
      <c r="G141" t="s">
        <v>25</v>
      </c>
      <c r="S141">
        <f t="shared" si="6"/>
        <v>9207.4125277008297</v>
      </c>
      <c r="T141">
        <f t="shared" si="7"/>
        <v>-883499.6920988299</v>
      </c>
      <c r="U141">
        <f t="shared" si="8"/>
        <v>84776445.455262184</v>
      </c>
    </row>
    <row r="142" spans="1:21" x14ac:dyDescent="0.25">
      <c r="A142" t="s">
        <v>303</v>
      </c>
      <c r="B142" t="s">
        <v>304</v>
      </c>
      <c r="C142" t="s">
        <v>23</v>
      </c>
      <c r="D142" t="s">
        <v>24</v>
      </c>
      <c r="E142" s="3">
        <v>137</v>
      </c>
      <c r="F142" t="s">
        <v>5</v>
      </c>
      <c r="G142" t="s">
        <v>25</v>
      </c>
      <c r="S142">
        <f t="shared" si="6"/>
        <v>1440.6020013850414</v>
      </c>
      <c r="T142">
        <f t="shared" si="7"/>
        <v>-54678.428068359077</v>
      </c>
      <c r="U142">
        <f t="shared" si="8"/>
        <v>2075334.1263945869</v>
      </c>
    </row>
    <row r="143" spans="1:21" x14ac:dyDescent="0.25">
      <c r="A143" t="s">
        <v>305</v>
      </c>
      <c r="B143" t="s">
        <v>306</v>
      </c>
      <c r="C143" t="s">
        <v>23</v>
      </c>
      <c r="D143" t="s">
        <v>24</v>
      </c>
      <c r="E143" s="3">
        <v>732</v>
      </c>
      <c r="F143" t="s">
        <v>5</v>
      </c>
      <c r="G143" t="s">
        <v>25</v>
      </c>
      <c r="S143">
        <f t="shared" si="6"/>
        <v>310298.83884349035</v>
      </c>
      <c r="T143">
        <f t="shared" si="7"/>
        <v>172850335.02598292</v>
      </c>
      <c r="U143">
        <f t="shared" si="8"/>
        <v>96285369387.618393</v>
      </c>
    </row>
    <row r="144" spans="1:21" x14ac:dyDescent="0.25">
      <c r="A144" t="s">
        <v>307</v>
      </c>
      <c r="B144" t="s">
        <v>308</v>
      </c>
      <c r="C144" t="s">
        <v>23</v>
      </c>
      <c r="D144" t="s">
        <v>24</v>
      </c>
      <c r="E144" s="3">
        <v>47</v>
      </c>
      <c r="F144" t="s">
        <v>5</v>
      </c>
      <c r="G144" t="s">
        <v>25</v>
      </c>
      <c r="S144">
        <f t="shared" si="6"/>
        <v>16372.549369806093</v>
      </c>
      <c r="T144">
        <f t="shared" si="7"/>
        <v>-2094953.8631791621</v>
      </c>
      <c r="U144">
        <f t="shared" si="8"/>
        <v>268060372.86673787</v>
      </c>
    </row>
    <row r="145" spans="1:21" x14ac:dyDescent="0.25">
      <c r="A145" t="s">
        <v>309</v>
      </c>
      <c r="B145" t="s">
        <v>310</v>
      </c>
      <c r="C145" t="s">
        <v>23</v>
      </c>
      <c r="D145" t="s">
        <v>24</v>
      </c>
      <c r="E145" s="3">
        <v>164</v>
      </c>
      <c r="F145" t="s">
        <v>5</v>
      </c>
      <c r="G145" t="s">
        <v>25</v>
      </c>
      <c r="S145">
        <f t="shared" si="6"/>
        <v>120.0177908587257</v>
      </c>
      <c r="T145">
        <f t="shared" si="7"/>
        <v>-1314.8264824865132</v>
      </c>
      <c r="U145">
        <f t="shared" si="8"/>
        <v>14404.270122608823</v>
      </c>
    </row>
    <row r="146" spans="1:21" x14ac:dyDescent="0.25">
      <c r="A146" t="s">
        <v>311</v>
      </c>
      <c r="B146" t="s">
        <v>312</v>
      </c>
      <c r="C146" t="s">
        <v>23</v>
      </c>
      <c r="D146" t="s">
        <v>24</v>
      </c>
      <c r="E146" s="3">
        <v>110</v>
      </c>
      <c r="F146" t="s">
        <v>5</v>
      </c>
      <c r="G146" t="s">
        <v>25</v>
      </c>
      <c r="S146">
        <f t="shared" si="6"/>
        <v>4219.1862119113566</v>
      </c>
      <c r="T146">
        <f t="shared" si="7"/>
        <v>-274058.35070686316</v>
      </c>
      <c r="U146">
        <f t="shared" si="8"/>
        <v>17801532.290782902</v>
      </c>
    </row>
    <row r="147" spans="1:21" x14ac:dyDescent="0.25">
      <c r="A147" t="s">
        <v>313</v>
      </c>
      <c r="B147" t="s">
        <v>314</v>
      </c>
      <c r="C147" t="s">
        <v>23</v>
      </c>
      <c r="D147" t="s">
        <v>24</v>
      </c>
      <c r="E147" s="3">
        <v>117</v>
      </c>
      <c r="F147" t="s">
        <v>5</v>
      </c>
      <c r="G147" t="s">
        <v>25</v>
      </c>
      <c r="S147">
        <f t="shared" si="6"/>
        <v>3358.8125277008307</v>
      </c>
      <c r="T147">
        <f t="shared" si="7"/>
        <v>-194660.86394093523</v>
      </c>
      <c r="U147">
        <f t="shared" si="8"/>
        <v>11281621.596240044</v>
      </c>
    </row>
    <row r="148" spans="1:21" x14ac:dyDescent="0.25">
      <c r="A148" t="s">
        <v>315</v>
      </c>
      <c r="B148" t="s">
        <v>316</v>
      </c>
      <c r="C148" t="s">
        <v>23</v>
      </c>
      <c r="D148" t="s">
        <v>24</v>
      </c>
      <c r="E148" s="3">
        <v>216</v>
      </c>
      <c r="F148" t="s">
        <v>5</v>
      </c>
      <c r="G148" t="s">
        <v>25</v>
      </c>
      <c r="S148">
        <f t="shared" si="6"/>
        <v>1684.6704224376733</v>
      </c>
      <c r="T148">
        <f t="shared" si="7"/>
        <v>69146.854154632616</v>
      </c>
      <c r="U148">
        <f t="shared" si="8"/>
        <v>2838114.4322363287</v>
      </c>
    </row>
    <row r="149" spans="1:21" x14ac:dyDescent="0.25">
      <c r="A149" t="s">
        <v>317</v>
      </c>
      <c r="B149" t="s">
        <v>318</v>
      </c>
      <c r="C149" t="s">
        <v>23</v>
      </c>
      <c r="D149" t="s">
        <v>24</v>
      </c>
      <c r="E149" s="3">
        <v>74</v>
      </c>
      <c r="F149" t="s">
        <v>5</v>
      </c>
      <c r="G149" t="s">
        <v>25</v>
      </c>
      <c r="S149">
        <f t="shared" si="6"/>
        <v>10191.965159279778</v>
      </c>
      <c r="T149">
        <f t="shared" si="7"/>
        <v>-1028932.5247511845</v>
      </c>
      <c r="U149">
        <f t="shared" si="8"/>
        <v>103876153.80797288</v>
      </c>
    </row>
    <row r="150" spans="1:21" x14ac:dyDescent="0.25">
      <c r="A150" t="s">
        <v>319</v>
      </c>
      <c r="B150" t="s">
        <v>320</v>
      </c>
      <c r="C150" t="s">
        <v>23</v>
      </c>
      <c r="D150" t="s">
        <v>24</v>
      </c>
      <c r="E150" s="3">
        <v>36</v>
      </c>
      <c r="F150" t="s">
        <v>5</v>
      </c>
      <c r="G150" t="s">
        <v>25</v>
      </c>
      <c r="S150">
        <f t="shared" si="6"/>
        <v>19308.565159279777</v>
      </c>
      <c r="T150">
        <f t="shared" si="7"/>
        <v>-2683026.7529090792</v>
      </c>
      <c r="U150">
        <f t="shared" si="8"/>
        <v>372820688.51015288</v>
      </c>
    </row>
    <row r="151" spans="1:21" x14ac:dyDescent="0.25">
      <c r="A151" t="s">
        <v>321</v>
      </c>
      <c r="B151" t="s">
        <v>322</v>
      </c>
      <c r="C151" t="s">
        <v>23</v>
      </c>
      <c r="D151" t="s">
        <v>24</v>
      </c>
      <c r="E151" s="3">
        <v>58</v>
      </c>
      <c r="F151" t="s">
        <v>5</v>
      </c>
      <c r="G151" t="s">
        <v>25</v>
      </c>
      <c r="S151">
        <f t="shared" si="6"/>
        <v>13678.533580332409</v>
      </c>
      <c r="T151">
        <f t="shared" si="7"/>
        <v>-1599776.4945018769</v>
      </c>
      <c r="U151">
        <f t="shared" si="8"/>
        <v>187102280.90828136</v>
      </c>
    </row>
    <row r="152" spans="1:21" x14ac:dyDescent="0.25">
      <c r="A152" t="s">
        <v>323</v>
      </c>
      <c r="B152" t="s">
        <v>324</v>
      </c>
      <c r="C152" t="s">
        <v>23</v>
      </c>
      <c r="D152" t="s">
        <v>24</v>
      </c>
      <c r="E152" s="3">
        <v>136</v>
      </c>
      <c r="F152" t="s">
        <v>5</v>
      </c>
      <c r="G152" t="s">
        <v>25</v>
      </c>
      <c r="S152">
        <f t="shared" si="6"/>
        <v>1517.5125277008308</v>
      </c>
      <c r="T152">
        <f t="shared" si="7"/>
        <v>-59115.099861987888</v>
      </c>
      <c r="U152">
        <f t="shared" si="8"/>
        <v>2302844.2717289645</v>
      </c>
    </row>
    <row r="153" spans="1:21" x14ac:dyDescent="0.25">
      <c r="A153" t="s">
        <v>325</v>
      </c>
      <c r="B153" t="s">
        <v>326</v>
      </c>
      <c r="C153" t="s">
        <v>23</v>
      </c>
      <c r="D153" t="s">
        <v>24</v>
      </c>
      <c r="E153" s="3">
        <v>128</v>
      </c>
      <c r="F153" t="s">
        <v>5</v>
      </c>
      <c r="G153" t="s">
        <v>25</v>
      </c>
      <c r="S153">
        <f t="shared" si="6"/>
        <v>2204.7967382271468</v>
      </c>
      <c r="T153">
        <f t="shared" si="7"/>
        <v>-103526.81105312363</v>
      </c>
      <c r="U153">
        <f t="shared" si="8"/>
        <v>4861128.6568970652</v>
      </c>
    </row>
    <row r="154" spans="1:21" x14ac:dyDescent="0.25">
      <c r="A154" t="s">
        <v>327</v>
      </c>
      <c r="B154" t="s">
        <v>328</v>
      </c>
      <c r="C154" t="s">
        <v>23</v>
      </c>
      <c r="D154" t="s">
        <v>24</v>
      </c>
      <c r="E154" s="3">
        <v>131</v>
      </c>
      <c r="F154" t="s">
        <v>5</v>
      </c>
      <c r="G154" t="s">
        <v>25</v>
      </c>
      <c r="S154">
        <f t="shared" si="6"/>
        <v>1932.0651592797781</v>
      </c>
      <c r="T154">
        <f t="shared" si="7"/>
        <v>-84924.43251434245</v>
      </c>
      <c r="U154">
        <f t="shared" si="8"/>
        <v>3732875.7797027943</v>
      </c>
    </row>
    <row r="155" spans="1:21" x14ac:dyDescent="0.25">
      <c r="A155" t="s">
        <v>329</v>
      </c>
      <c r="B155" t="s">
        <v>330</v>
      </c>
      <c r="C155" t="s">
        <v>23</v>
      </c>
      <c r="D155" t="s">
        <v>24</v>
      </c>
      <c r="E155" s="3">
        <v>36</v>
      </c>
      <c r="F155" t="s">
        <v>5</v>
      </c>
      <c r="G155" t="s">
        <v>25</v>
      </c>
      <c r="S155">
        <f t="shared" si="6"/>
        <v>19308.565159279777</v>
      </c>
      <c r="T155">
        <f t="shared" si="7"/>
        <v>-2683026.7529090792</v>
      </c>
      <c r="U155">
        <f t="shared" si="8"/>
        <v>372820688.51015288</v>
      </c>
    </row>
    <row r="156" spans="1:21" x14ac:dyDescent="0.25">
      <c r="A156" t="s">
        <v>331</v>
      </c>
      <c r="B156" t="s">
        <v>332</v>
      </c>
      <c r="C156" t="s">
        <v>23</v>
      </c>
      <c r="D156" t="s">
        <v>24</v>
      </c>
      <c r="E156" s="3">
        <v>115</v>
      </c>
      <c r="F156" t="s">
        <v>5</v>
      </c>
      <c r="G156" t="s">
        <v>25</v>
      </c>
      <c r="S156">
        <f t="shared" si="6"/>
        <v>3594.6335803324096</v>
      </c>
      <c r="T156">
        <f t="shared" si="7"/>
        <v>-215517.20226503495</v>
      </c>
      <c r="U156">
        <f t="shared" si="8"/>
        <v>12921390.576853398</v>
      </c>
    </row>
    <row r="157" spans="1:21" x14ac:dyDescent="0.25">
      <c r="A157" t="s">
        <v>333</v>
      </c>
      <c r="B157" t="s">
        <v>334</v>
      </c>
      <c r="C157" t="s">
        <v>23</v>
      </c>
      <c r="D157" t="s">
        <v>24</v>
      </c>
      <c r="E157" s="3">
        <v>171</v>
      </c>
      <c r="F157" t="s">
        <v>5</v>
      </c>
      <c r="G157" t="s">
        <v>25</v>
      </c>
      <c r="S157">
        <f t="shared" si="6"/>
        <v>15.644106648199426</v>
      </c>
      <c r="T157">
        <f t="shared" si="7"/>
        <v>-61.876558663799266</v>
      </c>
      <c r="U157">
        <f t="shared" si="8"/>
        <v>244.73807282023748</v>
      </c>
    </row>
    <row r="158" spans="1:21" x14ac:dyDescent="0.25">
      <c r="A158" t="s">
        <v>335</v>
      </c>
      <c r="B158" t="s">
        <v>336</v>
      </c>
      <c r="C158" t="s">
        <v>23</v>
      </c>
      <c r="D158" t="s">
        <v>24</v>
      </c>
      <c r="E158" s="3">
        <v>67</v>
      </c>
      <c r="F158" t="s">
        <v>5</v>
      </c>
      <c r="G158" t="s">
        <v>25</v>
      </c>
      <c r="S158">
        <f t="shared" si="6"/>
        <v>11654.338843490304</v>
      </c>
      <c r="T158">
        <f t="shared" si="7"/>
        <v>-1258147.2167802704</v>
      </c>
      <c r="U158">
        <f t="shared" si="8"/>
        <v>135823613.87888694</v>
      </c>
    </row>
    <row r="159" spans="1:21" x14ac:dyDescent="0.25">
      <c r="A159" t="s">
        <v>337</v>
      </c>
      <c r="B159" t="s">
        <v>338</v>
      </c>
      <c r="C159" t="s">
        <v>23</v>
      </c>
      <c r="D159" t="s">
        <v>24</v>
      </c>
      <c r="E159" s="3">
        <v>81</v>
      </c>
      <c r="F159" t="s">
        <v>5</v>
      </c>
      <c r="G159" t="s">
        <v>25</v>
      </c>
      <c r="S159">
        <f t="shared" si="6"/>
        <v>8827.5914750692518</v>
      </c>
      <c r="T159">
        <f t="shared" si="7"/>
        <v>-829398.68009051972</v>
      </c>
      <c r="U159">
        <f t="shared" si="8"/>
        <v>77926371.25071533</v>
      </c>
    </row>
    <row r="160" spans="1:21" x14ac:dyDescent="0.25">
      <c r="A160" t="s">
        <v>339</v>
      </c>
      <c r="B160" t="s">
        <v>340</v>
      </c>
      <c r="C160" t="s">
        <v>23</v>
      </c>
      <c r="D160" t="s">
        <v>24</v>
      </c>
      <c r="E160" s="3">
        <v>77</v>
      </c>
      <c r="F160" t="s">
        <v>5</v>
      </c>
      <c r="G160" t="s">
        <v>25</v>
      </c>
      <c r="S160">
        <f t="shared" si="6"/>
        <v>9595.2335803324095</v>
      </c>
      <c r="T160">
        <f t="shared" si="7"/>
        <v>-939903.63042292965</v>
      </c>
      <c r="U160">
        <f t="shared" si="8"/>
        <v>92068507.46113871</v>
      </c>
    </row>
    <row r="161" spans="1:21" x14ac:dyDescent="0.25">
      <c r="A161" t="s">
        <v>341</v>
      </c>
      <c r="B161" t="s">
        <v>342</v>
      </c>
      <c r="C161" t="s">
        <v>23</v>
      </c>
      <c r="D161" t="s">
        <v>24</v>
      </c>
      <c r="E161" s="3">
        <v>115</v>
      </c>
      <c r="F161" t="s">
        <v>5</v>
      </c>
      <c r="G161" t="s">
        <v>25</v>
      </c>
      <c r="S161">
        <f t="shared" si="6"/>
        <v>3594.6335803324096</v>
      </c>
      <c r="T161">
        <f t="shared" si="7"/>
        <v>-215517.20226503495</v>
      </c>
      <c r="U161">
        <f t="shared" si="8"/>
        <v>12921390.576853398</v>
      </c>
    </row>
    <row r="162" spans="1:21" x14ac:dyDescent="0.25">
      <c r="A162" t="s">
        <v>343</v>
      </c>
      <c r="B162" t="s">
        <v>344</v>
      </c>
      <c r="C162" t="s">
        <v>23</v>
      </c>
      <c r="D162" t="s">
        <v>24</v>
      </c>
      <c r="E162" s="3">
        <v>45</v>
      </c>
      <c r="F162" t="s">
        <v>5</v>
      </c>
      <c r="G162" t="s">
        <v>25</v>
      </c>
      <c r="S162">
        <f t="shared" si="6"/>
        <v>16888.370422437671</v>
      </c>
      <c r="T162">
        <f t="shared" si="7"/>
        <v>-2194732.6225558934</v>
      </c>
      <c r="U162">
        <f t="shared" si="8"/>
        <v>285217055.52546757</v>
      </c>
    </row>
    <row r="163" spans="1:21" x14ac:dyDescent="0.25">
      <c r="A163" t="s">
        <v>345</v>
      </c>
      <c r="B163" t="s">
        <v>346</v>
      </c>
      <c r="C163" t="s">
        <v>23</v>
      </c>
      <c r="D163" t="s">
        <v>24</v>
      </c>
      <c r="E163" s="3">
        <v>92</v>
      </c>
      <c r="F163" t="s">
        <v>5</v>
      </c>
      <c r="G163" t="s">
        <v>25</v>
      </c>
      <c r="S163">
        <f t="shared" si="6"/>
        <v>6881.5756855955678</v>
      </c>
      <c r="T163">
        <f t="shared" si="7"/>
        <v>-570862.9219395502</v>
      </c>
      <c r="U163">
        <f t="shared" si="8"/>
        <v>47356083.916580111</v>
      </c>
    </row>
    <row r="164" spans="1:21" x14ac:dyDescent="0.25">
      <c r="A164" t="s">
        <v>347</v>
      </c>
      <c r="B164" t="s">
        <v>348</v>
      </c>
      <c r="C164" t="s">
        <v>23</v>
      </c>
      <c r="D164" t="s">
        <v>24</v>
      </c>
      <c r="E164" s="3">
        <v>73</v>
      </c>
      <c r="F164" t="s">
        <v>5</v>
      </c>
      <c r="G164" t="s">
        <v>25</v>
      </c>
      <c r="S164">
        <f t="shared" si="6"/>
        <v>10394.875685595567</v>
      </c>
      <c r="T164">
        <f t="shared" si="7"/>
        <v>-1059812.2860184975</v>
      </c>
      <c r="U164">
        <f t="shared" si="8"/>
        <v>108053440.51898591</v>
      </c>
    </row>
    <row r="165" spans="1:21" x14ac:dyDescent="0.25">
      <c r="A165" t="s">
        <v>349</v>
      </c>
      <c r="B165" t="s">
        <v>350</v>
      </c>
      <c r="C165" t="s">
        <v>23</v>
      </c>
      <c r="D165" t="s">
        <v>24</v>
      </c>
      <c r="E165" s="3">
        <v>179</v>
      </c>
      <c r="F165" t="s">
        <v>5</v>
      </c>
      <c r="G165" t="s">
        <v>25</v>
      </c>
      <c r="S165">
        <f t="shared" si="6"/>
        <v>16.359896121883679</v>
      </c>
      <c r="T165">
        <f t="shared" si="7"/>
        <v>66.171474577197984</v>
      </c>
      <c r="U165">
        <f t="shared" si="8"/>
        <v>267.64620111882465</v>
      </c>
    </row>
    <row r="166" spans="1:21" x14ac:dyDescent="0.25">
      <c r="A166" t="s">
        <v>351</v>
      </c>
      <c r="B166" t="s">
        <v>352</v>
      </c>
      <c r="C166" t="s">
        <v>23</v>
      </c>
      <c r="D166" t="s">
        <v>24</v>
      </c>
      <c r="E166" s="3">
        <v>65</v>
      </c>
      <c r="F166" t="s">
        <v>5</v>
      </c>
      <c r="G166" t="s">
        <v>25</v>
      </c>
      <c r="S166">
        <f t="shared" si="6"/>
        <v>12090.159896121882</v>
      </c>
      <c r="T166">
        <f t="shared" si="7"/>
        <v>-1329376.7129991069</v>
      </c>
      <c r="U166">
        <f t="shared" si="8"/>
        <v>146171966.3137939</v>
      </c>
    </row>
    <row r="167" spans="1:21" x14ac:dyDescent="0.25">
      <c r="A167" t="s">
        <v>353</v>
      </c>
      <c r="B167" t="s">
        <v>354</v>
      </c>
      <c r="C167" t="s">
        <v>23</v>
      </c>
      <c r="D167" t="s">
        <v>24</v>
      </c>
      <c r="E167" s="3">
        <v>325</v>
      </c>
      <c r="F167" t="s">
        <v>5</v>
      </c>
      <c r="G167" t="s">
        <v>25</v>
      </c>
      <c r="S167">
        <f t="shared" si="6"/>
        <v>22513.423054016621</v>
      </c>
      <c r="T167">
        <f t="shared" si="7"/>
        <v>3378020.6375549096</v>
      </c>
      <c r="U167">
        <f t="shared" si="8"/>
        <v>506854217.60912704</v>
      </c>
    </row>
    <row r="168" spans="1:21" x14ac:dyDescent="0.25">
      <c r="A168" t="s">
        <v>355</v>
      </c>
      <c r="B168" t="s">
        <v>356</v>
      </c>
      <c r="C168" t="s">
        <v>23</v>
      </c>
      <c r="D168" t="s">
        <v>24</v>
      </c>
      <c r="E168" s="3">
        <v>142</v>
      </c>
      <c r="F168" t="s">
        <v>5</v>
      </c>
      <c r="G168" t="s">
        <v>25</v>
      </c>
      <c r="S168">
        <f t="shared" si="6"/>
        <v>1086.0493698060941</v>
      </c>
      <c r="T168">
        <f t="shared" si="7"/>
        <v>-35791.042784425568</v>
      </c>
      <c r="U168">
        <f t="shared" si="8"/>
        <v>1179503.2336562141</v>
      </c>
    </row>
    <row r="169" spans="1:21" x14ac:dyDescent="0.25">
      <c r="A169" t="s">
        <v>357</v>
      </c>
      <c r="B169" t="s">
        <v>358</v>
      </c>
      <c r="C169" t="s">
        <v>23</v>
      </c>
      <c r="D169" t="s">
        <v>24</v>
      </c>
      <c r="E169" s="3">
        <v>72</v>
      </c>
      <c r="F169" t="s">
        <v>5</v>
      </c>
      <c r="G169" t="s">
        <v>25</v>
      </c>
      <c r="S169">
        <f t="shared" si="6"/>
        <v>10599.786211911356</v>
      </c>
      <c r="T169">
        <f t="shared" si="7"/>
        <v>-1091303.7788647579</v>
      </c>
      <c r="U169">
        <f t="shared" si="8"/>
        <v>112355467.7382261</v>
      </c>
    </row>
    <row r="170" spans="1:21" x14ac:dyDescent="0.25">
      <c r="A170" t="s">
        <v>359</v>
      </c>
      <c r="B170" t="s">
        <v>360</v>
      </c>
      <c r="C170" t="s">
        <v>23</v>
      </c>
      <c r="D170" t="s">
        <v>24</v>
      </c>
      <c r="E170" s="3">
        <v>157</v>
      </c>
      <c r="F170" t="s">
        <v>5</v>
      </c>
      <c r="G170" t="s">
        <v>25</v>
      </c>
      <c r="S170">
        <f t="shared" si="6"/>
        <v>322.39147506925195</v>
      </c>
      <c r="T170">
        <f t="shared" si="7"/>
        <v>-5788.6237747302785</v>
      </c>
      <c r="U170">
        <f t="shared" si="8"/>
        <v>103936.26319732811</v>
      </c>
    </row>
    <row r="171" spans="1:21" x14ac:dyDescent="0.25">
      <c r="A171" t="s">
        <v>361</v>
      </c>
      <c r="B171" t="s">
        <v>362</v>
      </c>
      <c r="C171" t="s">
        <v>23</v>
      </c>
      <c r="D171" t="s">
        <v>24</v>
      </c>
      <c r="E171" s="3">
        <v>55</v>
      </c>
      <c r="F171" t="s">
        <v>5</v>
      </c>
      <c r="G171" t="s">
        <v>25</v>
      </c>
      <c r="S171">
        <f t="shared" si="6"/>
        <v>14389.265159279777</v>
      </c>
      <c r="T171">
        <f t="shared" si="7"/>
        <v>-1726068.0888301318</v>
      </c>
      <c r="U171">
        <f t="shared" si="8"/>
        <v>207050951.82406288</v>
      </c>
    </row>
    <row r="172" spans="1:21" x14ac:dyDescent="0.25">
      <c r="A172" t="s">
        <v>363</v>
      </c>
      <c r="B172" t="s">
        <v>364</v>
      </c>
      <c r="C172" t="s">
        <v>23</v>
      </c>
      <c r="D172" t="s">
        <v>24</v>
      </c>
      <c r="E172" s="3">
        <v>156</v>
      </c>
      <c r="F172" t="s">
        <v>5</v>
      </c>
      <c r="G172" t="s">
        <v>25</v>
      </c>
      <c r="S172">
        <f t="shared" si="6"/>
        <v>359.30200138504142</v>
      </c>
      <c r="T172">
        <f t="shared" si="7"/>
        <v>-6810.6639894117188</v>
      </c>
      <c r="U172">
        <f t="shared" si="8"/>
        <v>129097.92819929631</v>
      </c>
    </row>
    <row r="173" spans="1:21" x14ac:dyDescent="0.25">
      <c r="A173" t="s">
        <v>365</v>
      </c>
      <c r="B173" t="s">
        <v>366</v>
      </c>
      <c r="C173" t="s">
        <v>23</v>
      </c>
      <c r="D173" t="s">
        <v>24</v>
      </c>
      <c r="E173" s="3">
        <v>59</v>
      </c>
      <c r="F173" t="s">
        <v>5</v>
      </c>
      <c r="G173" t="s">
        <v>25</v>
      </c>
      <c r="S173">
        <f t="shared" si="6"/>
        <v>13445.62305401662</v>
      </c>
      <c r="T173">
        <f t="shared" si="7"/>
        <v>-1559090.7595503535</v>
      </c>
      <c r="U173">
        <f t="shared" si="8"/>
        <v>180784779.31070322</v>
      </c>
    </row>
    <row r="174" spans="1:21" x14ac:dyDescent="0.25">
      <c r="A174" t="s">
        <v>367</v>
      </c>
      <c r="B174" t="s">
        <v>368</v>
      </c>
      <c r="C174" t="s">
        <v>23</v>
      </c>
      <c r="D174" t="s">
        <v>24</v>
      </c>
      <c r="E174" s="3">
        <v>75</v>
      </c>
      <c r="F174" t="s">
        <v>5</v>
      </c>
      <c r="G174" t="s">
        <v>25</v>
      </c>
      <c r="S174">
        <f t="shared" si="6"/>
        <v>9991.0546329639892</v>
      </c>
      <c r="T174">
        <f t="shared" si="7"/>
        <v>-998658.49506281898</v>
      </c>
      <c r="U174">
        <f t="shared" si="8"/>
        <v>99821172.678871199</v>
      </c>
    </row>
    <row r="175" spans="1:21" x14ac:dyDescent="0.25">
      <c r="A175" t="s">
        <v>369</v>
      </c>
      <c r="B175" t="s">
        <v>370</v>
      </c>
      <c r="C175" t="s">
        <v>23</v>
      </c>
      <c r="D175" t="s">
        <v>24</v>
      </c>
      <c r="E175" s="3">
        <v>190</v>
      </c>
      <c r="F175" t="s">
        <v>5</v>
      </c>
      <c r="G175" t="s">
        <v>25</v>
      </c>
      <c r="S175">
        <f t="shared" si="6"/>
        <v>226.34410664819953</v>
      </c>
      <c r="T175">
        <f t="shared" si="7"/>
        <v>3405.2875202835708</v>
      </c>
      <c r="U175">
        <f t="shared" si="8"/>
        <v>51231.654614371524</v>
      </c>
    </row>
    <row r="176" spans="1:21" x14ac:dyDescent="0.25">
      <c r="A176" t="s">
        <v>371</v>
      </c>
      <c r="B176" t="s">
        <v>372</v>
      </c>
      <c r="C176" t="s">
        <v>23</v>
      </c>
      <c r="D176" t="s">
        <v>24</v>
      </c>
      <c r="E176" s="3">
        <v>101</v>
      </c>
      <c r="F176" t="s">
        <v>5</v>
      </c>
      <c r="G176" t="s">
        <v>25</v>
      </c>
      <c r="S176">
        <f t="shared" si="6"/>
        <v>5469.3809487534618</v>
      </c>
      <c r="T176">
        <f t="shared" si="7"/>
        <v>-404489.50737583824</v>
      </c>
      <c r="U176">
        <f t="shared" si="8"/>
        <v>29914127.962587319</v>
      </c>
    </row>
    <row r="177" spans="1:21" x14ac:dyDescent="0.25">
      <c r="A177" t="s">
        <v>373</v>
      </c>
      <c r="B177" t="s">
        <v>374</v>
      </c>
      <c r="C177" t="s">
        <v>23</v>
      </c>
      <c r="D177" t="s">
        <v>24</v>
      </c>
      <c r="E177" s="3">
        <v>676</v>
      </c>
      <c r="F177" t="s">
        <v>5</v>
      </c>
      <c r="G177" t="s">
        <v>25</v>
      </c>
      <c r="S177">
        <f t="shared" si="6"/>
        <v>251045.82831717454</v>
      </c>
      <c r="T177">
        <f t="shared" si="7"/>
        <v>125785190.98448706</v>
      </c>
      <c r="U177">
        <f t="shared" si="8"/>
        <v>63024007915.456276</v>
      </c>
    </row>
    <row r="178" spans="1:21" x14ac:dyDescent="0.25">
      <c r="A178" t="s">
        <v>375</v>
      </c>
      <c r="B178" t="s">
        <v>201</v>
      </c>
      <c r="C178" t="s">
        <v>23</v>
      </c>
      <c r="D178" t="s">
        <v>24</v>
      </c>
      <c r="E178" s="3">
        <v>85</v>
      </c>
      <c r="F178" t="s">
        <v>5</v>
      </c>
      <c r="G178" t="s">
        <v>25</v>
      </c>
      <c r="S178">
        <f t="shared" si="6"/>
        <v>8091.9493698060933</v>
      </c>
      <c r="T178">
        <f t="shared" si="7"/>
        <v>-727913.43502126762</v>
      </c>
      <c r="U178">
        <f t="shared" si="8"/>
        <v>65479644.603505231</v>
      </c>
    </row>
    <row r="179" spans="1:21" x14ac:dyDescent="0.25">
      <c r="A179" t="s">
        <v>376</v>
      </c>
      <c r="B179" t="s">
        <v>377</v>
      </c>
      <c r="C179" t="s">
        <v>23</v>
      </c>
      <c r="D179" t="s">
        <v>24</v>
      </c>
      <c r="E179" s="3">
        <v>73</v>
      </c>
      <c r="F179" t="s">
        <v>5</v>
      </c>
      <c r="G179" t="s">
        <v>25</v>
      </c>
      <c r="S179">
        <f t="shared" si="6"/>
        <v>10394.875685595567</v>
      </c>
      <c r="T179">
        <f t="shared" si="7"/>
        <v>-1059812.2860184975</v>
      </c>
      <c r="U179">
        <f t="shared" si="8"/>
        <v>108053440.51898591</v>
      </c>
    </row>
    <row r="180" spans="1:21" x14ac:dyDescent="0.25">
      <c r="A180" t="s">
        <v>378</v>
      </c>
      <c r="B180" t="s">
        <v>379</v>
      </c>
      <c r="C180" t="s">
        <v>23</v>
      </c>
      <c r="D180" t="s">
        <v>24</v>
      </c>
      <c r="E180" s="3">
        <v>46</v>
      </c>
      <c r="F180" t="s">
        <v>5</v>
      </c>
      <c r="G180" t="s">
        <v>25</v>
      </c>
      <c r="S180">
        <f t="shared" si="6"/>
        <v>16629.459896121884</v>
      </c>
      <c r="T180">
        <f t="shared" si="7"/>
        <v>-2144456.3770780545</v>
      </c>
      <c r="U180">
        <f t="shared" si="8"/>
        <v>276538936.43672603</v>
      </c>
    </row>
    <row r="181" spans="1:21" x14ac:dyDescent="0.25">
      <c r="A181" t="s">
        <v>380</v>
      </c>
      <c r="B181" t="s">
        <v>381</v>
      </c>
      <c r="C181" t="s">
        <v>23</v>
      </c>
      <c r="D181" t="s">
        <v>24</v>
      </c>
      <c r="E181" s="3">
        <v>55</v>
      </c>
      <c r="F181" t="s">
        <v>5</v>
      </c>
      <c r="G181" t="s">
        <v>25</v>
      </c>
      <c r="S181">
        <f t="shared" si="6"/>
        <v>14389.265159279777</v>
      </c>
      <c r="T181">
        <f t="shared" si="7"/>
        <v>-1726068.0888301318</v>
      </c>
      <c r="U181">
        <f t="shared" si="8"/>
        <v>207050951.82406288</v>
      </c>
    </row>
    <row r="182" spans="1:21" x14ac:dyDescent="0.25">
      <c r="A182" t="s">
        <v>382</v>
      </c>
      <c r="B182" t="s">
        <v>383</v>
      </c>
      <c r="C182" t="s">
        <v>23</v>
      </c>
      <c r="D182" t="s">
        <v>24</v>
      </c>
      <c r="E182" s="3">
        <v>56</v>
      </c>
      <c r="F182" t="s">
        <v>5</v>
      </c>
      <c r="G182" t="s">
        <v>25</v>
      </c>
      <c r="S182">
        <f t="shared" si="6"/>
        <v>14150.354632963988</v>
      </c>
      <c r="T182">
        <f t="shared" si="7"/>
        <v>-1683259.1591417661</v>
      </c>
      <c r="U182">
        <f t="shared" si="8"/>
        <v>200232536.2386454</v>
      </c>
    </row>
    <row r="183" spans="1:21" x14ac:dyDescent="0.25">
      <c r="A183" t="s">
        <v>384</v>
      </c>
      <c r="B183" t="s">
        <v>385</v>
      </c>
      <c r="C183" t="s">
        <v>23</v>
      </c>
      <c r="D183" t="s">
        <v>24</v>
      </c>
      <c r="E183" s="3">
        <v>64</v>
      </c>
      <c r="F183" t="s">
        <v>5</v>
      </c>
      <c r="G183" t="s">
        <v>25</v>
      </c>
      <c r="S183">
        <f t="shared" si="6"/>
        <v>12311.070422437673</v>
      </c>
      <c r="T183">
        <f t="shared" si="7"/>
        <v>-1365978.0584769463</v>
      </c>
      <c r="U183">
        <f t="shared" si="8"/>
        <v>151562454.94621971</v>
      </c>
    </row>
    <row r="184" spans="1:21" x14ac:dyDescent="0.25">
      <c r="A184" t="s">
        <v>386</v>
      </c>
      <c r="B184" t="s">
        <v>387</v>
      </c>
      <c r="C184" t="s">
        <v>23</v>
      </c>
      <c r="D184" t="s">
        <v>24</v>
      </c>
      <c r="E184" s="3">
        <v>66</v>
      </c>
      <c r="F184" t="s">
        <v>5</v>
      </c>
      <c r="G184" t="s">
        <v>25</v>
      </c>
      <c r="S184">
        <f t="shared" si="6"/>
        <v>11871.249369806093</v>
      </c>
      <c r="T184">
        <f t="shared" si="7"/>
        <v>-1293435.0991002149</v>
      </c>
      <c r="U184">
        <f t="shared" si="8"/>
        <v>140926561.60012156</v>
      </c>
    </row>
    <row r="185" spans="1:21" x14ac:dyDescent="0.25">
      <c r="A185" t="s">
        <v>388</v>
      </c>
      <c r="B185" t="s">
        <v>389</v>
      </c>
      <c r="C185" t="s">
        <v>23</v>
      </c>
      <c r="D185" t="s">
        <v>24</v>
      </c>
      <c r="E185" s="3">
        <v>117</v>
      </c>
      <c r="F185" t="s">
        <v>5</v>
      </c>
      <c r="G185" t="s">
        <v>25</v>
      </c>
      <c r="S185">
        <f t="shared" si="6"/>
        <v>3358.8125277008307</v>
      </c>
      <c r="T185">
        <f t="shared" si="7"/>
        <v>-194660.86394093523</v>
      </c>
      <c r="U185">
        <f t="shared" si="8"/>
        <v>11281621.596240044</v>
      </c>
    </row>
    <row r="186" spans="1:21" x14ac:dyDescent="0.25">
      <c r="A186" t="s">
        <v>390</v>
      </c>
      <c r="B186" t="s">
        <v>391</v>
      </c>
      <c r="C186" t="s">
        <v>23</v>
      </c>
      <c r="D186" t="s">
        <v>24</v>
      </c>
      <c r="E186" s="3">
        <v>99</v>
      </c>
      <c r="F186" t="s">
        <v>5</v>
      </c>
      <c r="G186" t="s">
        <v>25</v>
      </c>
      <c r="S186">
        <f t="shared" si="6"/>
        <v>5769.2020013850415</v>
      </c>
      <c r="T186">
        <f t="shared" si="7"/>
        <v>-438201.25622625381</v>
      </c>
      <c r="U186">
        <f t="shared" si="8"/>
        <v>33283691.732785169</v>
      </c>
    </row>
    <row r="187" spans="1:21" x14ac:dyDescent="0.25">
      <c r="A187" t="s">
        <v>392</v>
      </c>
      <c r="B187" t="s">
        <v>393</v>
      </c>
      <c r="C187" t="s">
        <v>23</v>
      </c>
      <c r="D187" t="s">
        <v>24</v>
      </c>
      <c r="E187" s="3">
        <v>72</v>
      </c>
      <c r="F187" t="s">
        <v>5</v>
      </c>
      <c r="G187" t="s">
        <v>25</v>
      </c>
      <c r="S187">
        <f t="shared" si="6"/>
        <v>10599.786211911356</v>
      </c>
      <c r="T187">
        <f t="shared" si="7"/>
        <v>-1091303.7788647579</v>
      </c>
      <c r="U187">
        <f t="shared" si="8"/>
        <v>112355467.7382261</v>
      </c>
    </row>
    <row r="188" spans="1:21" x14ac:dyDescent="0.25">
      <c r="A188" t="s">
        <v>394</v>
      </c>
      <c r="B188" t="s">
        <v>395</v>
      </c>
      <c r="C188" t="s">
        <v>23</v>
      </c>
      <c r="D188" t="s">
        <v>24</v>
      </c>
      <c r="E188" s="3">
        <v>48</v>
      </c>
      <c r="F188" t="s">
        <v>5</v>
      </c>
      <c r="G188" t="s">
        <v>25</v>
      </c>
      <c r="S188">
        <f t="shared" si="6"/>
        <v>16117.638843490304</v>
      </c>
      <c r="T188">
        <f t="shared" si="7"/>
        <v>-2046219.0808592176</v>
      </c>
      <c r="U188">
        <f t="shared" si="8"/>
        <v>259778281.88918746</v>
      </c>
    </row>
    <row r="189" spans="1:21" x14ac:dyDescent="0.25">
      <c r="A189" t="s">
        <v>396</v>
      </c>
      <c r="B189" t="s">
        <v>397</v>
      </c>
      <c r="C189" t="s">
        <v>23</v>
      </c>
      <c r="D189" t="s">
        <v>24</v>
      </c>
      <c r="E189" s="3">
        <v>31</v>
      </c>
      <c r="F189" t="s">
        <v>5</v>
      </c>
      <c r="G189" t="s">
        <v>25</v>
      </c>
      <c r="S189">
        <f t="shared" si="6"/>
        <v>20723.117790858723</v>
      </c>
      <c r="T189">
        <f t="shared" si="7"/>
        <v>-2983201.8750351178</v>
      </c>
      <c r="U189">
        <f t="shared" si="8"/>
        <v>429447610.97380531</v>
      </c>
    </row>
    <row r="190" spans="1:21" x14ac:dyDescent="0.25">
      <c r="A190" t="s">
        <v>398</v>
      </c>
      <c r="B190" t="s">
        <v>399</v>
      </c>
      <c r="C190" t="s">
        <v>23</v>
      </c>
      <c r="D190" t="s">
        <v>24</v>
      </c>
      <c r="E190" s="3">
        <v>39</v>
      </c>
      <c r="F190" t="s">
        <v>5</v>
      </c>
      <c r="G190" t="s">
        <v>25</v>
      </c>
      <c r="S190">
        <f t="shared" si="6"/>
        <v>18483.833580332408</v>
      </c>
      <c r="T190">
        <f t="shared" si="7"/>
        <v>-2512974.4585808241</v>
      </c>
      <c r="U190">
        <f t="shared" si="8"/>
        <v>341652103.82542396</v>
      </c>
    </row>
    <row r="191" spans="1:21" x14ac:dyDescent="0.25">
      <c r="A191" t="s">
        <v>400</v>
      </c>
      <c r="B191" t="s">
        <v>401</v>
      </c>
      <c r="C191" t="s">
        <v>23</v>
      </c>
      <c r="D191" t="s">
        <v>24</v>
      </c>
      <c r="E191" s="3">
        <v>157</v>
      </c>
      <c r="F191" t="s">
        <v>5</v>
      </c>
      <c r="G191" t="s">
        <v>25</v>
      </c>
      <c r="S191">
        <f t="shared" si="6"/>
        <v>322.39147506925195</v>
      </c>
      <c r="T191">
        <f t="shared" si="7"/>
        <v>-5788.6237747302785</v>
      </c>
      <c r="U191">
        <f t="shared" si="8"/>
        <v>103936.26319732811</v>
      </c>
    </row>
    <row r="192" spans="1:21" x14ac:dyDescent="0.25">
      <c r="A192" t="s">
        <v>402</v>
      </c>
      <c r="B192" t="s">
        <v>403</v>
      </c>
      <c r="C192" t="s">
        <v>23</v>
      </c>
      <c r="D192" t="s">
        <v>24</v>
      </c>
      <c r="E192" s="3">
        <v>216</v>
      </c>
      <c r="F192" t="s">
        <v>5</v>
      </c>
      <c r="G192" t="s">
        <v>25</v>
      </c>
      <c r="S192">
        <f t="shared" si="6"/>
        <v>1684.6704224376733</v>
      </c>
      <c r="T192">
        <f t="shared" si="7"/>
        <v>69146.854154632616</v>
      </c>
      <c r="U192">
        <f t="shared" si="8"/>
        <v>2838114.4322363287</v>
      </c>
    </row>
    <row r="193" spans="1:21" x14ac:dyDescent="0.25">
      <c r="A193" t="s">
        <v>404</v>
      </c>
      <c r="B193" t="s">
        <v>405</v>
      </c>
      <c r="C193" t="s">
        <v>23</v>
      </c>
      <c r="D193" t="s">
        <v>24</v>
      </c>
      <c r="E193" s="3">
        <v>119</v>
      </c>
      <c r="F193" t="s">
        <v>5</v>
      </c>
      <c r="G193" t="s">
        <v>25</v>
      </c>
      <c r="S193">
        <f t="shared" si="6"/>
        <v>3130.9914750692519</v>
      </c>
      <c r="T193">
        <f t="shared" si="7"/>
        <v>-175195.451932625</v>
      </c>
      <c r="U193">
        <f t="shared" si="8"/>
        <v>9803107.6169563308</v>
      </c>
    </row>
    <row r="194" spans="1:21" x14ac:dyDescent="0.25">
      <c r="A194" t="s">
        <v>406</v>
      </c>
      <c r="B194" t="s">
        <v>407</v>
      </c>
      <c r="C194" t="s">
        <v>23</v>
      </c>
      <c r="D194" t="s">
        <v>24</v>
      </c>
      <c r="E194" s="3">
        <v>179</v>
      </c>
      <c r="F194" t="s">
        <v>5</v>
      </c>
      <c r="G194" t="s">
        <v>25</v>
      </c>
      <c r="S194">
        <f t="shared" si="6"/>
        <v>16.359896121883679</v>
      </c>
      <c r="T194">
        <f t="shared" si="7"/>
        <v>66.171474577197984</v>
      </c>
      <c r="U194">
        <f t="shared" si="8"/>
        <v>267.64620111882465</v>
      </c>
    </row>
    <row r="195" spans="1:21" x14ac:dyDescent="0.25">
      <c r="A195" t="s">
        <v>408</v>
      </c>
      <c r="B195" t="s">
        <v>409</v>
      </c>
      <c r="C195" t="s">
        <v>23</v>
      </c>
      <c r="D195" t="s">
        <v>24</v>
      </c>
      <c r="E195" s="3">
        <v>125</v>
      </c>
      <c r="F195" t="s">
        <v>5</v>
      </c>
      <c r="G195" t="s">
        <v>25</v>
      </c>
      <c r="S195">
        <f t="shared" ref="S195:S258" si="9">(E195-$J$5)^2</f>
        <v>2495.528317174515</v>
      </c>
      <c r="T195">
        <f t="shared" ref="T195:T258" si="10">(E195-$J$5)^3</f>
        <v>-124664.7738024311</v>
      </c>
      <c r="U195">
        <f t="shared" ref="U195:U258" si="11">(E195-$J$5)^4</f>
        <v>6227661.5818198668</v>
      </c>
    </row>
    <row r="196" spans="1:21" x14ac:dyDescent="0.25">
      <c r="A196" t="s">
        <v>410</v>
      </c>
      <c r="B196" t="s">
        <v>411</v>
      </c>
      <c r="C196" t="s">
        <v>23</v>
      </c>
      <c r="D196" t="s">
        <v>24</v>
      </c>
      <c r="E196" s="3">
        <v>156</v>
      </c>
      <c r="F196" t="s">
        <v>5</v>
      </c>
      <c r="G196" t="s">
        <v>25</v>
      </c>
      <c r="S196">
        <f t="shared" si="9"/>
        <v>359.30200138504142</v>
      </c>
      <c r="T196">
        <f t="shared" si="10"/>
        <v>-6810.6639894117188</v>
      </c>
      <c r="U196">
        <f t="shared" si="11"/>
        <v>129097.92819929631</v>
      </c>
    </row>
    <row r="197" spans="1:21" x14ac:dyDescent="0.25">
      <c r="A197" t="s">
        <v>412</v>
      </c>
      <c r="B197" t="s">
        <v>413</v>
      </c>
      <c r="C197" t="s">
        <v>23</v>
      </c>
      <c r="D197" t="s">
        <v>24</v>
      </c>
      <c r="E197" s="3">
        <v>355</v>
      </c>
      <c r="F197" t="s">
        <v>5</v>
      </c>
      <c r="G197" t="s">
        <v>25</v>
      </c>
      <c r="S197">
        <f t="shared" si="9"/>
        <v>32416.107264542938</v>
      </c>
      <c r="T197">
        <f t="shared" si="10"/>
        <v>5836349.5018900903</v>
      </c>
      <c r="U197">
        <f t="shared" si="11"/>
        <v>1050804010.1863534</v>
      </c>
    </row>
    <row r="198" spans="1:21" x14ac:dyDescent="0.25">
      <c r="A198" t="s">
        <v>414</v>
      </c>
      <c r="B198" t="s">
        <v>415</v>
      </c>
      <c r="C198" t="s">
        <v>23</v>
      </c>
      <c r="D198" t="s">
        <v>24</v>
      </c>
      <c r="E198" s="3">
        <v>112</v>
      </c>
      <c r="F198" t="s">
        <v>5</v>
      </c>
      <c r="G198" t="s">
        <v>25</v>
      </c>
      <c r="S198">
        <f t="shared" si="9"/>
        <v>3963.3651592797783</v>
      </c>
      <c r="T198">
        <f t="shared" si="10"/>
        <v>-249514.69659328982</v>
      </c>
      <c r="U198">
        <f t="shared" si="11"/>
        <v>15708263.385792822</v>
      </c>
    </row>
    <row r="199" spans="1:21" x14ac:dyDescent="0.25">
      <c r="A199" t="s">
        <v>416</v>
      </c>
      <c r="B199" t="s">
        <v>417</v>
      </c>
      <c r="C199" t="s">
        <v>23</v>
      </c>
      <c r="D199" t="s">
        <v>24</v>
      </c>
      <c r="E199" s="3">
        <v>112</v>
      </c>
      <c r="F199" t="s">
        <v>5</v>
      </c>
      <c r="G199" t="s">
        <v>25</v>
      </c>
      <c r="S199">
        <f t="shared" si="9"/>
        <v>3963.3651592797783</v>
      </c>
      <c r="T199">
        <f t="shared" si="10"/>
        <v>-249514.69659328982</v>
      </c>
      <c r="U199">
        <f t="shared" si="11"/>
        <v>15708263.385792822</v>
      </c>
    </row>
    <row r="200" spans="1:21" x14ac:dyDescent="0.25">
      <c r="A200" t="s">
        <v>418</v>
      </c>
      <c r="B200" t="s">
        <v>419</v>
      </c>
      <c r="C200" t="s">
        <v>23</v>
      </c>
      <c r="D200" t="s">
        <v>24</v>
      </c>
      <c r="E200" s="3">
        <v>38</v>
      </c>
      <c r="F200" t="s">
        <v>5</v>
      </c>
      <c r="G200" t="s">
        <v>25</v>
      </c>
      <c r="S200">
        <f t="shared" si="9"/>
        <v>18756.744106648199</v>
      </c>
      <c r="T200">
        <f t="shared" si="10"/>
        <v>-2568834.8251112951</v>
      </c>
      <c r="U200">
        <f t="shared" si="11"/>
        <v>351815449.48228192</v>
      </c>
    </row>
    <row r="201" spans="1:21" x14ac:dyDescent="0.25">
      <c r="A201" t="s">
        <v>420</v>
      </c>
      <c r="B201" t="s">
        <v>421</v>
      </c>
      <c r="C201" t="s">
        <v>23</v>
      </c>
      <c r="D201" t="s">
        <v>24</v>
      </c>
      <c r="E201" s="3">
        <v>56</v>
      </c>
      <c r="F201" t="s">
        <v>5</v>
      </c>
      <c r="G201" t="s">
        <v>25</v>
      </c>
      <c r="S201">
        <f t="shared" si="9"/>
        <v>14150.354632963988</v>
      </c>
      <c r="T201">
        <f t="shared" si="10"/>
        <v>-1683259.1591417661</v>
      </c>
      <c r="U201">
        <f t="shared" si="11"/>
        <v>200232536.2386454</v>
      </c>
    </row>
    <row r="202" spans="1:21" x14ac:dyDescent="0.25">
      <c r="A202" t="s">
        <v>422</v>
      </c>
      <c r="B202" t="s">
        <v>423</v>
      </c>
      <c r="C202" t="s">
        <v>23</v>
      </c>
      <c r="D202" t="s">
        <v>24</v>
      </c>
      <c r="E202" s="3">
        <v>58</v>
      </c>
      <c r="F202" t="s">
        <v>5</v>
      </c>
      <c r="G202" t="s">
        <v>25</v>
      </c>
      <c r="S202">
        <f t="shared" si="9"/>
        <v>13678.533580332409</v>
      </c>
      <c r="T202">
        <f t="shared" si="10"/>
        <v>-1599776.4945018769</v>
      </c>
      <c r="U202">
        <f t="shared" si="11"/>
        <v>187102280.90828136</v>
      </c>
    </row>
    <row r="203" spans="1:21" x14ac:dyDescent="0.25">
      <c r="A203" t="s">
        <v>424</v>
      </c>
      <c r="B203" t="s">
        <v>425</v>
      </c>
      <c r="C203" t="s">
        <v>23</v>
      </c>
      <c r="D203" t="s">
        <v>24</v>
      </c>
      <c r="E203" s="3">
        <v>107</v>
      </c>
      <c r="F203" t="s">
        <v>5</v>
      </c>
      <c r="G203" t="s">
        <v>25</v>
      </c>
      <c r="S203">
        <f t="shared" si="9"/>
        <v>4617.9177908587253</v>
      </c>
      <c r="T203">
        <f t="shared" si="10"/>
        <v>-313811.81871932856</v>
      </c>
      <c r="U203">
        <f t="shared" si="11"/>
        <v>21325164.72312953</v>
      </c>
    </row>
    <row r="204" spans="1:21" x14ac:dyDescent="0.25">
      <c r="A204" t="s">
        <v>426</v>
      </c>
      <c r="B204" t="s">
        <v>427</v>
      </c>
      <c r="C204" t="s">
        <v>23</v>
      </c>
      <c r="D204" t="s">
        <v>24</v>
      </c>
      <c r="E204" s="3">
        <v>102</v>
      </c>
      <c r="F204" t="s">
        <v>5</v>
      </c>
      <c r="G204" t="s">
        <v>25</v>
      </c>
      <c r="S204">
        <f t="shared" si="9"/>
        <v>5322.4704224376728</v>
      </c>
      <c r="T204">
        <f t="shared" si="10"/>
        <v>-388302.2303190516</v>
      </c>
      <c r="U204">
        <f t="shared" si="11"/>
        <v>28328691.397723861</v>
      </c>
    </row>
    <row r="205" spans="1:21" x14ac:dyDescent="0.25">
      <c r="A205" t="s">
        <v>428</v>
      </c>
      <c r="B205" t="s">
        <v>429</v>
      </c>
      <c r="C205" t="s">
        <v>23</v>
      </c>
      <c r="D205" t="s">
        <v>24</v>
      </c>
      <c r="E205" s="3">
        <v>42</v>
      </c>
      <c r="F205" t="s">
        <v>5</v>
      </c>
      <c r="G205" t="s">
        <v>25</v>
      </c>
      <c r="S205">
        <f t="shared" si="9"/>
        <v>17677.102001385039</v>
      </c>
      <c r="T205">
        <f t="shared" si="10"/>
        <v>-2350263.7484630956</v>
      </c>
      <c r="U205">
        <f t="shared" si="11"/>
        <v>312479935.16737098</v>
      </c>
    </row>
    <row r="206" spans="1:21" x14ac:dyDescent="0.25">
      <c r="A206" t="s">
        <v>430</v>
      </c>
      <c r="B206" t="s">
        <v>431</v>
      </c>
      <c r="C206" t="s">
        <v>23</v>
      </c>
      <c r="D206" t="s">
        <v>24</v>
      </c>
      <c r="E206" s="3">
        <v>105</v>
      </c>
      <c r="F206" t="s">
        <v>5</v>
      </c>
      <c r="G206" t="s">
        <v>25</v>
      </c>
      <c r="S206">
        <f t="shared" si="9"/>
        <v>4893.7388434903041</v>
      </c>
      <c r="T206">
        <f t="shared" si="10"/>
        <v>-342342.78862237564</v>
      </c>
      <c r="U206">
        <f t="shared" si="11"/>
        <v>23948679.86828582</v>
      </c>
    </row>
    <row r="207" spans="1:21" x14ac:dyDescent="0.25">
      <c r="A207" t="s">
        <v>432</v>
      </c>
      <c r="B207" t="s">
        <v>433</v>
      </c>
      <c r="C207" t="s">
        <v>23</v>
      </c>
      <c r="D207" t="s">
        <v>24</v>
      </c>
      <c r="E207" s="3">
        <v>93</v>
      </c>
      <c r="F207" t="s">
        <v>5</v>
      </c>
      <c r="G207" t="s">
        <v>25</v>
      </c>
      <c r="S207">
        <f t="shared" si="9"/>
        <v>6716.665159279778</v>
      </c>
      <c r="T207">
        <f t="shared" si="10"/>
        <v>-550466.06067223719</v>
      </c>
      <c r="U207">
        <f t="shared" si="11"/>
        <v>45113590.861882843</v>
      </c>
    </row>
    <row r="208" spans="1:21" x14ac:dyDescent="0.25">
      <c r="A208" t="s">
        <v>434</v>
      </c>
      <c r="B208" t="s">
        <v>435</v>
      </c>
      <c r="C208" t="s">
        <v>23</v>
      </c>
      <c r="D208" t="s">
        <v>24</v>
      </c>
      <c r="E208" s="3">
        <v>78</v>
      </c>
      <c r="F208" t="s">
        <v>5</v>
      </c>
      <c r="G208" t="s">
        <v>25</v>
      </c>
      <c r="S208">
        <f t="shared" si="9"/>
        <v>9400.3230540166205</v>
      </c>
      <c r="T208">
        <f t="shared" si="10"/>
        <v>-911410.79547140619</v>
      </c>
      <c r="U208">
        <f t="shared" si="11"/>
        <v>88366073.519876361</v>
      </c>
    </row>
    <row r="209" spans="1:21" x14ac:dyDescent="0.25">
      <c r="A209" t="s">
        <v>436</v>
      </c>
      <c r="B209" t="s">
        <v>437</v>
      </c>
      <c r="C209" t="s">
        <v>23</v>
      </c>
      <c r="D209" t="s">
        <v>24</v>
      </c>
      <c r="E209" s="3">
        <v>80</v>
      </c>
      <c r="F209" t="s">
        <v>5</v>
      </c>
      <c r="G209" t="s">
        <v>25</v>
      </c>
      <c r="S209">
        <f t="shared" si="9"/>
        <v>9016.5020013850408</v>
      </c>
      <c r="T209">
        <f t="shared" si="10"/>
        <v>-856164.32030520111</v>
      </c>
      <c r="U209">
        <f t="shared" si="11"/>
        <v>81297308.34098044</v>
      </c>
    </row>
    <row r="210" spans="1:21" x14ac:dyDescent="0.25">
      <c r="A210" t="s">
        <v>438</v>
      </c>
      <c r="B210" t="s">
        <v>439</v>
      </c>
      <c r="C210" t="s">
        <v>23</v>
      </c>
      <c r="D210" t="s">
        <v>24</v>
      </c>
      <c r="E210" s="3">
        <v>56</v>
      </c>
      <c r="F210" t="s">
        <v>5</v>
      </c>
      <c r="G210" t="s">
        <v>25</v>
      </c>
      <c r="S210">
        <f t="shared" si="9"/>
        <v>14150.354632963988</v>
      </c>
      <c r="T210">
        <f t="shared" si="10"/>
        <v>-1683259.1591417661</v>
      </c>
      <c r="U210">
        <f t="shared" si="11"/>
        <v>200232536.2386454</v>
      </c>
    </row>
    <row r="211" spans="1:21" x14ac:dyDescent="0.25">
      <c r="A211" t="s">
        <v>440</v>
      </c>
      <c r="B211" t="s">
        <v>441</v>
      </c>
      <c r="C211" t="s">
        <v>23</v>
      </c>
      <c r="D211" t="s">
        <v>24</v>
      </c>
      <c r="E211" s="3">
        <v>349</v>
      </c>
      <c r="F211" t="s">
        <v>5</v>
      </c>
      <c r="G211" t="s">
        <v>25</v>
      </c>
      <c r="S211">
        <f t="shared" si="9"/>
        <v>30291.570422437675</v>
      </c>
      <c r="T211">
        <f t="shared" si="10"/>
        <v>5272088.4027072648</v>
      </c>
      <c r="U211">
        <f t="shared" si="11"/>
        <v>917579238.65750098</v>
      </c>
    </row>
    <row r="212" spans="1:21" x14ac:dyDescent="0.25">
      <c r="A212" t="s">
        <v>442</v>
      </c>
      <c r="B212" t="s">
        <v>326</v>
      </c>
      <c r="C212" t="s">
        <v>23</v>
      </c>
      <c r="D212" t="s">
        <v>24</v>
      </c>
      <c r="E212" s="3">
        <v>114</v>
      </c>
      <c r="F212" t="s">
        <v>5</v>
      </c>
      <c r="G212" t="s">
        <v>25</v>
      </c>
      <c r="S212">
        <f t="shared" si="9"/>
        <v>3715.544106648199</v>
      </c>
      <c r="T212">
        <f t="shared" si="10"/>
        <v>-226481.96879550588</v>
      </c>
      <c r="U212">
        <f t="shared" si="11"/>
        <v>13805268.008448163</v>
      </c>
    </row>
    <row r="213" spans="1:21" x14ac:dyDescent="0.25">
      <c r="A213" t="s">
        <v>443</v>
      </c>
      <c r="B213" t="s">
        <v>444</v>
      </c>
      <c r="C213" t="s">
        <v>23</v>
      </c>
      <c r="D213" t="s">
        <v>24</v>
      </c>
      <c r="E213" s="3">
        <v>171</v>
      </c>
      <c r="F213" t="s">
        <v>5</v>
      </c>
      <c r="G213" t="s">
        <v>25</v>
      </c>
      <c r="S213">
        <f t="shared" si="9"/>
        <v>15.644106648199426</v>
      </c>
      <c r="T213">
        <f t="shared" si="10"/>
        <v>-61.876558663799266</v>
      </c>
      <c r="U213">
        <f t="shared" si="11"/>
        <v>244.73807282023748</v>
      </c>
    </row>
    <row r="214" spans="1:21" x14ac:dyDescent="0.25">
      <c r="A214" t="s">
        <v>445</v>
      </c>
      <c r="B214" t="s">
        <v>446</v>
      </c>
      <c r="C214" t="s">
        <v>23</v>
      </c>
      <c r="D214" t="s">
        <v>24</v>
      </c>
      <c r="E214" s="3">
        <v>125</v>
      </c>
      <c r="F214" t="s">
        <v>5</v>
      </c>
      <c r="G214" t="s">
        <v>25</v>
      </c>
      <c r="S214">
        <f t="shared" si="9"/>
        <v>2495.528317174515</v>
      </c>
      <c r="T214">
        <f t="shared" si="10"/>
        <v>-124664.7738024311</v>
      </c>
      <c r="U214">
        <f t="shared" si="11"/>
        <v>6227661.5818198668</v>
      </c>
    </row>
    <row r="215" spans="1:21" x14ac:dyDescent="0.25">
      <c r="A215" t="s">
        <v>447</v>
      </c>
      <c r="B215" t="s">
        <v>448</v>
      </c>
      <c r="C215" t="s">
        <v>23</v>
      </c>
      <c r="D215" t="s">
        <v>24</v>
      </c>
      <c r="E215" s="3">
        <v>147</v>
      </c>
      <c r="F215" t="s">
        <v>5</v>
      </c>
      <c r="G215" t="s">
        <v>25</v>
      </c>
      <c r="S215">
        <f t="shared" si="9"/>
        <v>781.49673822714669</v>
      </c>
      <c r="T215">
        <f t="shared" si="10"/>
        <v>-21846.946974176259</v>
      </c>
      <c r="U215">
        <f t="shared" si="11"/>
        <v>610737.15185966948</v>
      </c>
    </row>
    <row r="216" spans="1:21" x14ac:dyDescent="0.25">
      <c r="A216" t="s">
        <v>449</v>
      </c>
      <c r="B216" t="s">
        <v>450</v>
      </c>
      <c r="C216" t="s">
        <v>23</v>
      </c>
      <c r="D216" t="s">
        <v>24</v>
      </c>
      <c r="E216" s="3">
        <v>178</v>
      </c>
      <c r="F216" t="s">
        <v>5</v>
      </c>
      <c r="G216" t="s">
        <v>25</v>
      </c>
      <c r="S216">
        <f t="shared" si="9"/>
        <v>9.2704224376731474</v>
      </c>
      <c r="T216">
        <f t="shared" si="10"/>
        <v>28.22599673786274</v>
      </c>
      <c r="U216">
        <f t="shared" si="11"/>
        <v>85.940732172913741</v>
      </c>
    </row>
    <row r="217" spans="1:21" x14ac:dyDescent="0.25">
      <c r="A217" t="s">
        <v>451</v>
      </c>
      <c r="B217" t="s">
        <v>452</v>
      </c>
      <c r="C217" t="s">
        <v>23</v>
      </c>
      <c r="D217" t="s">
        <v>24</v>
      </c>
      <c r="E217" s="3">
        <v>220</v>
      </c>
      <c r="F217" t="s">
        <v>5</v>
      </c>
      <c r="G217" t="s">
        <v>25</v>
      </c>
      <c r="S217">
        <f t="shared" si="9"/>
        <v>2029.0283171745155</v>
      </c>
      <c r="T217">
        <f t="shared" si="10"/>
        <v>91397.046592305749</v>
      </c>
      <c r="U217">
        <f t="shared" si="11"/>
        <v>4116955.9118960463</v>
      </c>
    </row>
    <row r="218" spans="1:21" x14ac:dyDescent="0.25">
      <c r="A218" t="s">
        <v>453</v>
      </c>
      <c r="B218" t="s">
        <v>454</v>
      </c>
      <c r="C218" t="s">
        <v>23</v>
      </c>
      <c r="D218" t="s">
        <v>24</v>
      </c>
      <c r="E218" s="3">
        <v>62</v>
      </c>
      <c r="F218" t="s">
        <v>5</v>
      </c>
      <c r="G218" t="s">
        <v>25</v>
      </c>
      <c r="S218">
        <f t="shared" si="9"/>
        <v>12758.891475069251</v>
      </c>
      <c r="T218">
        <f t="shared" si="10"/>
        <v>-1441183.9441694671</v>
      </c>
      <c r="U218">
        <f t="shared" si="11"/>
        <v>162789311.67259482</v>
      </c>
    </row>
    <row r="219" spans="1:21" x14ac:dyDescent="0.25">
      <c r="A219" t="s">
        <v>455</v>
      </c>
      <c r="B219" t="s">
        <v>456</v>
      </c>
      <c r="C219" t="s">
        <v>23</v>
      </c>
      <c r="D219" t="s">
        <v>24</v>
      </c>
      <c r="E219" s="3">
        <v>309</v>
      </c>
      <c r="F219" t="s">
        <v>5</v>
      </c>
      <c r="G219" t="s">
        <v>25</v>
      </c>
      <c r="S219">
        <f t="shared" si="9"/>
        <v>17967.991475069251</v>
      </c>
      <c r="T219">
        <f t="shared" si="10"/>
        <v>2408514.6888568485</v>
      </c>
      <c r="U219">
        <f t="shared" si="11"/>
        <v>322848717.64816129</v>
      </c>
    </row>
    <row r="220" spans="1:21" x14ac:dyDescent="0.25">
      <c r="A220" t="s">
        <v>457</v>
      </c>
      <c r="B220" t="s">
        <v>458</v>
      </c>
      <c r="C220" t="s">
        <v>23</v>
      </c>
      <c r="D220" t="s">
        <v>24</v>
      </c>
      <c r="E220" s="3">
        <v>95</v>
      </c>
      <c r="F220" t="s">
        <v>5</v>
      </c>
      <c r="G220" t="s">
        <v>25</v>
      </c>
      <c r="S220">
        <f t="shared" si="9"/>
        <v>6392.8441066481992</v>
      </c>
      <c r="T220">
        <f t="shared" si="10"/>
        <v>-511141.53287445323</v>
      </c>
      <c r="U220">
        <f t="shared" si="11"/>
        <v>40868455.771906614</v>
      </c>
    </row>
    <row r="221" spans="1:21" x14ac:dyDescent="0.25">
      <c r="A221" t="s">
        <v>459</v>
      </c>
      <c r="B221" t="s">
        <v>460</v>
      </c>
      <c r="C221" t="s">
        <v>23</v>
      </c>
      <c r="D221" t="s">
        <v>24</v>
      </c>
      <c r="E221" s="3">
        <v>95</v>
      </c>
      <c r="F221" t="s">
        <v>5</v>
      </c>
      <c r="G221" t="s">
        <v>25</v>
      </c>
      <c r="S221">
        <f t="shared" si="9"/>
        <v>6392.8441066481992</v>
      </c>
      <c r="T221">
        <f t="shared" si="10"/>
        <v>-511141.53287445323</v>
      </c>
      <c r="U221">
        <f t="shared" si="11"/>
        <v>40868455.771906614</v>
      </c>
    </row>
    <row r="222" spans="1:21" x14ac:dyDescent="0.25">
      <c r="A222" t="s">
        <v>461</v>
      </c>
      <c r="B222" t="s">
        <v>462</v>
      </c>
      <c r="C222" t="s">
        <v>23</v>
      </c>
      <c r="D222" t="s">
        <v>24</v>
      </c>
      <c r="E222" s="3">
        <v>74</v>
      </c>
      <c r="F222" t="s">
        <v>5</v>
      </c>
      <c r="G222" t="s">
        <v>25</v>
      </c>
      <c r="S222">
        <f t="shared" si="9"/>
        <v>10191.965159279778</v>
      </c>
      <c r="T222">
        <f t="shared" si="10"/>
        <v>-1028932.5247511845</v>
      </c>
      <c r="U222">
        <f t="shared" si="11"/>
        <v>103876153.80797288</v>
      </c>
    </row>
    <row r="223" spans="1:21" x14ac:dyDescent="0.25">
      <c r="A223" t="s">
        <v>463</v>
      </c>
      <c r="B223" t="s">
        <v>464</v>
      </c>
      <c r="C223" t="s">
        <v>23</v>
      </c>
      <c r="D223" t="s">
        <v>24</v>
      </c>
      <c r="E223" s="3">
        <v>93</v>
      </c>
      <c r="F223" t="s">
        <v>5</v>
      </c>
      <c r="G223" t="s">
        <v>25</v>
      </c>
      <c r="S223">
        <f t="shared" si="9"/>
        <v>6716.665159279778</v>
      </c>
      <c r="T223">
        <f t="shared" si="10"/>
        <v>-550466.06067223719</v>
      </c>
      <c r="U223">
        <f t="shared" si="11"/>
        <v>45113590.861882843</v>
      </c>
    </row>
    <row r="224" spans="1:21" x14ac:dyDescent="0.25">
      <c r="A224" t="s">
        <v>465</v>
      </c>
      <c r="B224" t="s">
        <v>87</v>
      </c>
      <c r="C224" t="s">
        <v>23</v>
      </c>
      <c r="D224" t="s">
        <v>24</v>
      </c>
      <c r="E224" s="3">
        <v>249</v>
      </c>
      <c r="F224" t="s">
        <v>5</v>
      </c>
      <c r="G224" t="s">
        <v>25</v>
      </c>
      <c r="S224">
        <f t="shared" si="9"/>
        <v>5482.6230540166207</v>
      </c>
      <c r="T224">
        <f t="shared" si="10"/>
        <v>405959.38123912015</v>
      </c>
      <c r="U224">
        <f t="shared" si="11"/>
        <v>30059155.552434538</v>
      </c>
    </row>
    <row r="225" spans="1:21" x14ac:dyDescent="0.25">
      <c r="A225" t="s">
        <v>466</v>
      </c>
      <c r="B225" t="s">
        <v>467</v>
      </c>
      <c r="C225" t="s">
        <v>23</v>
      </c>
      <c r="D225" t="s">
        <v>24</v>
      </c>
      <c r="E225" s="3">
        <v>77</v>
      </c>
      <c r="F225" t="s">
        <v>5</v>
      </c>
      <c r="G225" t="s">
        <v>25</v>
      </c>
      <c r="S225">
        <f t="shared" si="9"/>
        <v>9595.2335803324095</v>
      </c>
      <c r="T225">
        <f t="shared" si="10"/>
        <v>-939903.63042292965</v>
      </c>
      <c r="U225">
        <f t="shared" si="11"/>
        <v>92068507.46113871</v>
      </c>
    </row>
    <row r="226" spans="1:21" x14ac:dyDescent="0.25">
      <c r="A226" t="s">
        <v>468</v>
      </c>
      <c r="B226" t="s">
        <v>469</v>
      </c>
      <c r="C226" t="s">
        <v>23</v>
      </c>
      <c r="D226" t="s">
        <v>24</v>
      </c>
      <c r="E226" s="3">
        <v>64</v>
      </c>
      <c r="F226" t="s">
        <v>5</v>
      </c>
      <c r="G226" t="s">
        <v>25</v>
      </c>
      <c r="S226">
        <f t="shared" si="9"/>
        <v>12311.070422437673</v>
      </c>
      <c r="T226">
        <f t="shared" si="10"/>
        <v>-1365978.0584769463</v>
      </c>
      <c r="U226">
        <f t="shared" si="11"/>
        <v>151562454.94621971</v>
      </c>
    </row>
    <row r="227" spans="1:21" x14ac:dyDescent="0.25">
      <c r="A227" t="s">
        <v>470</v>
      </c>
      <c r="B227" t="s">
        <v>471</v>
      </c>
      <c r="C227" t="s">
        <v>23</v>
      </c>
      <c r="D227" t="s">
        <v>24</v>
      </c>
      <c r="E227" s="3">
        <v>207</v>
      </c>
      <c r="F227" t="s">
        <v>5</v>
      </c>
      <c r="G227" t="s">
        <v>25</v>
      </c>
      <c r="S227">
        <f t="shared" si="9"/>
        <v>1026.8651592797785</v>
      </c>
      <c r="T227">
        <f t="shared" si="10"/>
        <v>32905.623801447007</v>
      </c>
      <c r="U227">
        <f t="shared" si="11"/>
        <v>1054452.0553426847</v>
      </c>
    </row>
    <row r="228" spans="1:21" x14ac:dyDescent="0.25">
      <c r="A228" t="s">
        <v>472</v>
      </c>
      <c r="B228" t="s">
        <v>473</v>
      </c>
      <c r="C228" t="s">
        <v>23</v>
      </c>
      <c r="D228" t="s">
        <v>24</v>
      </c>
      <c r="E228" s="3">
        <v>212</v>
      </c>
      <c r="F228" t="s">
        <v>5</v>
      </c>
      <c r="G228" t="s">
        <v>25</v>
      </c>
      <c r="S228">
        <f t="shared" si="9"/>
        <v>1372.3125277008312</v>
      </c>
      <c r="T228">
        <f t="shared" si="10"/>
        <v>50836.956453801584</v>
      </c>
      <c r="U228">
        <f t="shared" si="11"/>
        <v>1883241.6736846445</v>
      </c>
    </row>
    <row r="229" spans="1:21" x14ac:dyDescent="0.25">
      <c r="A229" t="s">
        <v>474</v>
      </c>
      <c r="B229" t="s">
        <v>475</v>
      </c>
      <c r="C229" t="s">
        <v>23</v>
      </c>
      <c r="D229" t="s">
        <v>24</v>
      </c>
      <c r="E229" s="3">
        <v>126</v>
      </c>
      <c r="F229" t="s">
        <v>5</v>
      </c>
      <c r="G229" t="s">
        <v>25</v>
      </c>
      <c r="S229">
        <f t="shared" si="9"/>
        <v>2396.6177908587256</v>
      </c>
      <c r="T229">
        <f t="shared" si="10"/>
        <v>-117327.05464038123</v>
      </c>
      <c r="U229">
        <f t="shared" si="11"/>
        <v>5743776.8354605585</v>
      </c>
    </row>
    <row r="230" spans="1:21" x14ac:dyDescent="0.25">
      <c r="A230" t="s">
        <v>476</v>
      </c>
      <c r="B230" t="s">
        <v>477</v>
      </c>
      <c r="C230" t="s">
        <v>23</v>
      </c>
      <c r="D230" t="s">
        <v>24</v>
      </c>
      <c r="E230" s="3">
        <v>173</v>
      </c>
      <c r="F230" t="s">
        <v>5</v>
      </c>
      <c r="G230" t="s">
        <v>25</v>
      </c>
      <c r="S230">
        <f t="shared" si="9"/>
        <v>3.823054016620488</v>
      </c>
      <c r="T230">
        <f t="shared" si="10"/>
        <v>-7.475076669339523</v>
      </c>
      <c r="U230">
        <f t="shared" si="11"/>
        <v>14.615742013998046</v>
      </c>
    </row>
    <row r="231" spans="1:21" x14ac:dyDescent="0.25">
      <c r="A231" t="s">
        <v>478</v>
      </c>
      <c r="B231" t="s">
        <v>479</v>
      </c>
      <c r="C231" t="s">
        <v>23</v>
      </c>
      <c r="D231" t="s">
        <v>24</v>
      </c>
      <c r="E231" s="3">
        <v>95</v>
      </c>
      <c r="F231" t="s">
        <v>5</v>
      </c>
      <c r="G231" t="s">
        <v>25</v>
      </c>
      <c r="S231">
        <f t="shared" si="9"/>
        <v>6392.8441066481992</v>
      </c>
      <c r="T231">
        <f t="shared" si="10"/>
        <v>-511141.53287445323</v>
      </c>
      <c r="U231">
        <f t="shared" si="11"/>
        <v>40868455.771906614</v>
      </c>
    </row>
    <row r="232" spans="1:21" x14ac:dyDescent="0.25">
      <c r="A232" t="s">
        <v>480</v>
      </c>
      <c r="B232" t="s">
        <v>481</v>
      </c>
      <c r="C232" t="s">
        <v>23</v>
      </c>
      <c r="D232" t="s">
        <v>24</v>
      </c>
      <c r="E232" s="3">
        <v>128</v>
      </c>
      <c r="F232" t="s">
        <v>5</v>
      </c>
      <c r="G232" t="s">
        <v>25</v>
      </c>
      <c r="S232">
        <f t="shared" si="9"/>
        <v>2204.7967382271468</v>
      </c>
      <c r="T232">
        <f t="shared" si="10"/>
        <v>-103526.81105312363</v>
      </c>
      <c r="U232">
        <f t="shared" si="11"/>
        <v>4861128.6568970652</v>
      </c>
    </row>
    <row r="233" spans="1:21" x14ac:dyDescent="0.25">
      <c r="A233" t="s">
        <v>482</v>
      </c>
      <c r="B233" t="s">
        <v>483</v>
      </c>
      <c r="C233" t="s">
        <v>23</v>
      </c>
      <c r="D233" t="s">
        <v>24</v>
      </c>
      <c r="E233" s="3">
        <v>136</v>
      </c>
      <c r="F233" t="s">
        <v>5</v>
      </c>
      <c r="G233" t="s">
        <v>25</v>
      </c>
      <c r="S233">
        <f t="shared" si="9"/>
        <v>1517.5125277008308</v>
      </c>
      <c r="T233">
        <f t="shared" si="10"/>
        <v>-59115.099861987888</v>
      </c>
      <c r="U233">
        <f t="shared" si="11"/>
        <v>2302844.2717289645</v>
      </c>
    </row>
    <row r="234" spans="1:21" x14ac:dyDescent="0.25">
      <c r="A234" t="s">
        <v>484</v>
      </c>
      <c r="B234" t="s">
        <v>485</v>
      </c>
      <c r="C234" t="s">
        <v>23</v>
      </c>
      <c r="D234" t="s">
        <v>24</v>
      </c>
      <c r="E234" s="3">
        <v>170</v>
      </c>
      <c r="F234" t="s">
        <v>5</v>
      </c>
      <c r="G234" t="s">
        <v>25</v>
      </c>
      <c r="S234">
        <f t="shared" si="9"/>
        <v>24.554632963988894</v>
      </c>
      <c r="T234">
        <f t="shared" si="10"/>
        <v>-121.67466808208174</v>
      </c>
      <c r="U234">
        <f t="shared" si="11"/>
        <v>602.92999999620997</v>
      </c>
    </row>
    <row r="235" spans="1:21" x14ac:dyDescent="0.25">
      <c r="A235" t="s">
        <v>486</v>
      </c>
      <c r="B235" t="s">
        <v>487</v>
      </c>
      <c r="C235" t="s">
        <v>23</v>
      </c>
      <c r="D235" t="s">
        <v>24</v>
      </c>
      <c r="E235" s="3">
        <v>115</v>
      </c>
      <c r="F235" t="s">
        <v>5</v>
      </c>
      <c r="G235" t="s">
        <v>25</v>
      </c>
      <c r="S235">
        <f t="shared" si="9"/>
        <v>3594.6335803324096</v>
      </c>
      <c r="T235">
        <f t="shared" si="10"/>
        <v>-215517.20226503495</v>
      </c>
      <c r="U235">
        <f t="shared" si="11"/>
        <v>12921390.576853398</v>
      </c>
    </row>
    <row r="236" spans="1:21" x14ac:dyDescent="0.25">
      <c r="A236" t="s">
        <v>488</v>
      </c>
      <c r="B236" t="s">
        <v>125</v>
      </c>
      <c r="C236" t="s">
        <v>23</v>
      </c>
      <c r="D236" t="s">
        <v>24</v>
      </c>
      <c r="E236" s="3">
        <v>77</v>
      </c>
      <c r="F236" t="s">
        <v>5</v>
      </c>
      <c r="G236" t="s">
        <v>25</v>
      </c>
      <c r="S236">
        <f t="shared" si="9"/>
        <v>9595.2335803324095</v>
      </c>
      <c r="T236">
        <f t="shared" si="10"/>
        <v>-939903.63042292965</v>
      </c>
      <c r="U236">
        <f t="shared" si="11"/>
        <v>92068507.46113871</v>
      </c>
    </row>
    <row r="237" spans="1:21" x14ac:dyDescent="0.25">
      <c r="A237" t="s">
        <v>489</v>
      </c>
      <c r="B237" t="s">
        <v>490</v>
      </c>
      <c r="C237" t="s">
        <v>23</v>
      </c>
      <c r="D237" t="s">
        <v>24</v>
      </c>
      <c r="E237" s="3">
        <v>140</v>
      </c>
      <c r="F237" t="s">
        <v>5</v>
      </c>
      <c r="G237" t="s">
        <v>25</v>
      </c>
      <c r="S237">
        <f t="shared" si="9"/>
        <v>1221.8704224376729</v>
      </c>
      <c r="T237">
        <f t="shared" si="10"/>
        <v>-42710.802161156862</v>
      </c>
      <c r="U237">
        <f t="shared" si="11"/>
        <v>1492967.3292280172</v>
      </c>
    </row>
    <row r="238" spans="1:21" x14ac:dyDescent="0.25">
      <c r="A238" t="s">
        <v>491</v>
      </c>
      <c r="B238" t="s">
        <v>492</v>
      </c>
      <c r="C238" t="s">
        <v>23</v>
      </c>
      <c r="D238" t="s">
        <v>24</v>
      </c>
      <c r="E238" s="3">
        <v>86</v>
      </c>
      <c r="F238" t="s">
        <v>5</v>
      </c>
      <c r="G238" t="s">
        <v>25</v>
      </c>
      <c r="S238">
        <f t="shared" si="9"/>
        <v>7913.0388434903043</v>
      </c>
      <c r="T238">
        <f t="shared" si="10"/>
        <v>-703906.45270132297</v>
      </c>
      <c r="U238">
        <f t="shared" si="11"/>
        <v>62616183.738586374</v>
      </c>
    </row>
    <row r="239" spans="1:21" x14ac:dyDescent="0.25">
      <c r="A239" t="s">
        <v>493</v>
      </c>
      <c r="B239" t="s">
        <v>494</v>
      </c>
      <c r="C239" t="s">
        <v>23</v>
      </c>
      <c r="D239" t="s">
        <v>24</v>
      </c>
      <c r="E239" s="3">
        <v>40</v>
      </c>
      <c r="F239" t="s">
        <v>5</v>
      </c>
      <c r="G239" t="s">
        <v>25</v>
      </c>
      <c r="S239">
        <f t="shared" si="9"/>
        <v>18212.923054016621</v>
      </c>
      <c r="T239">
        <f t="shared" si="10"/>
        <v>-2457929.823629301</v>
      </c>
      <c r="U239">
        <f t="shared" si="11"/>
        <v>331710566.17153013</v>
      </c>
    </row>
    <row r="240" spans="1:21" x14ac:dyDescent="0.25">
      <c r="A240" t="s">
        <v>495</v>
      </c>
      <c r="B240" t="s">
        <v>496</v>
      </c>
      <c r="C240" t="s">
        <v>23</v>
      </c>
      <c r="D240" t="s">
        <v>24</v>
      </c>
      <c r="E240" s="3">
        <v>115</v>
      </c>
      <c r="F240" t="s">
        <v>5</v>
      </c>
      <c r="G240" t="s">
        <v>25</v>
      </c>
      <c r="S240">
        <f t="shared" si="9"/>
        <v>3594.6335803324096</v>
      </c>
      <c r="T240">
        <f t="shared" si="10"/>
        <v>-215517.20226503495</v>
      </c>
      <c r="U240">
        <f t="shared" si="11"/>
        <v>12921390.576853398</v>
      </c>
    </row>
    <row r="241" spans="1:21" x14ac:dyDescent="0.25">
      <c r="A241" t="s">
        <v>497</v>
      </c>
      <c r="B241" t="s">
        <v>498</v>
      </c>
      <c r="C241" t="s">
        <v>23</v>
      </c>
      <c r="D241" t="s">
        <v>24</v>
      </c>
      <c r="E241" s="3">
        <v>102</v>
      </c>
      <c r="F241" t="s">
        <v>5</v>
      </c>
      <c r="G241" t="s">
        <v>25</v>
      </c>
      <c r="S241">
        <f t="shared" si="9"/>
        <v>5322.4704224376728</v>
      </c>
      <c r="T241">
        <f t="shared" si="10"/>
        <v>-388302.2303190516</v>
      </c>
      <c r="U241">
        <f t="shared" si="11"/>
        <v>28328691.397723861</v>
      </c>
    </row>
    <row r="242" spans="1:21" x14ac:dyDescent="0.25">
      <c r="A242" t="s">
        <v>499</v>
      </c>
      <c r="B242" t="s">
        <v>500</v>
      </c>
      <c r="C242" t="s">
        <v>23</v>
      </c>
      <c r="D242" t="s">
        <v>24</v>
      </c>
      <c r="E242" s="3">
        <v>76</v>
      </c>
      <c r="F242" t="s">
        <v>5</v>
      </c>
      <c r="G242" t="s">
        <v>25</v>
      </c>
      <c r="S242">
        <f t="shared" si="9"/>
        <v>9792.1441066481984</v>
      </c>
      <c r="T242">
        <f t="shared" si="10"/>
        <v>-968984.1969534005</v>
      </c>
      <c r="U242">
        <f t="shared" si="11"/>
        <v>95886086.205365047</v>
      </c>
    </row>
    <row r="243" spans="1:21" x14ac:dyDescent="0.25">
      <c r="A243" t="s">
        <v>501</v>
      </c>
      <c r="B243" t="s">
        <v>502</v>
      </c>
      <c r="C243" t="s">
        <v>23</v>
      </c>
      <c r="D243" t="s">
        <v>24</v>
      </c>
      <c r="E243" s="3">
        <v>177</v>
      </c>
      <c r="F243" t="s">
        <v>5</v>
      </c>
      <c r="G243" t="s">
        <v>25</v>
      </c>
      <c r="S243">
        <f t="shared" si="9"/>
        <v>4.1809487534626149</v>
      </c>
      <c r="T243">
        <f t="shared" si="10"/>
        <v>8.5489399511590953</v>
      </c>
      <c r="U243">
        <f t="shared" si="11"/>
        <v>17.480332479080595</v>
      </c>
    </row>
    <row r="244" spans="1:21" x14ac:dyDescent="0.25">
      <c r="A244" t="s">
        <v>503</v>
      </c>
      <c r="B244" t="s">
        <v>504</v>
      </c>
      <c r="C244" t="s">
        <v>23</v>
      </c>
      <c r="D244" t="s">
        <v>24</v>
      </c>
      <c r="E244" s="3">
        <v>79</v>
      </c>
      <c r="F244" t="s">
        <v>5</v>
      </c>
      <c r="G244" t="s">
        <v>25</v>
      </c>
      <c r="S244">
        <f t="shared" si="9"/>
        <v>9207.4125277008297</v>
      </c>
      <c r="T244">
        <f t="shared" si="10"/>
        <v>-883499.6920988299</v>
      </c>
      <c r="U244">
        <f t="shared" si="11"/>
        <v>84776445.455262184</v>
      </c>
    </row>
    <row r="245" spans="1:21" x14ac:dyDescent="0.25">
      <c r="A245" t="s">
        <v>505</v>
      </c>
      <c r="B245" t="s">
        <v>506</v>
      </c>
      <c r="C245" t="s">
        <v>23</v>
      </c>
      <c r="D245" t="s">
        <v>24</v>
      </c>
      <c r="E245" s="3">
        <v>132</v>
      </c>
      <c r="F245" t="s">
        <v>5</v>
      </c>
      <c r="G245" t="s">
        <v>25</v>
      </c>
      <c r="S245">
        <f t="shared" si="9"/>
        <v>1845.1546329639887</v>
      </c>
      <c r="T245">
        <f t="shared" si="10"/>
        <v>-79259.102825976806</v>
      </c>
      <c r="U245">
        <f t="shared" si="11"/>
        <v>3404595.6195484716</v>
      </c>
    </row>
    <row r="246" spans="1:21" x14ac:dyDescent="0.25">
      <c r="A246" t="s">
        <v>507</v>
      </c>
      <c r="B246" t="s">
        <v>508</v>
      </c>
      <c r="C246" t="s">
        <v>23</v>
      </c>
      <c r="D246" t="s">
        <v>24</v>
      </c>
      <c r="E246" s="3">
        <v>260</v>
      </c>
      <c r="F246" t="s">
        <v>5</v>
      </c>
      <c r="G246" t="s">
        <v>25</v>
      </c>
      <c r="S246">
        <f t="shared" si="9"/>
        <v>7232.6072645429367</v>
      </c>
      <c r="T246">
        <f t="shared" si="10"/>
        <v>615095.18149535288</v>
      </c>
      <c r="U246">
        <f t="shared" si="11"/>
        <v>52310607.843119264</v>
      </c>
    </row>
    <row r="247" spans="1:21" x14ac:dyDescent="0.25">
      <c r="A247" t="s">
        <v>509</v>
      </c>
      <c r="B247" t="s">
        <v>510</v>
      </c>
      <c r="C247" t="s">
        <v>23</v>
      </c>
      <c r="D247" t="s">
        <v>24</v>
      </c>
      <c r="E247" s="3">
        <v>93</v>
      </c>
      <c r="F247" t="s">
        <v>5</v>
      </c>
      <c r="G247" t="s">
        <v>25</v>
      </c>
      <c r="S247">
        <f t="shared" si="9"/>
        <v>6716.665159279778</v>
      </c>
      <c r="T247">
        <f t="shared" si="10"/>
        <v>-550466.06067223719</v>
      </c>
      <c r="U247">
        <f t="shared" si="11"/>
        <v>45113590.861882843</v>
      </c>
    </row>
    <row r="248" spans="1:21" x14ac:dyDescent="0.25">
      <c r="A248" t="s">
        <v>511</v>
      </c>
      <c r="B248" t="s">
        <v>512</v>
      </c>
      <c r="C248" t="s">
        <v>23</v>
      </c>
      <c r="D248" t="s">
        <v>24</v>
      </c>
      <c r="E248" s="3">
        <v>100</v>
      </c>
      <c r="F248" t="s">
        <v>5</v>
      </c>
      <c r="G248" t="s">
        <v>25</v>
      </c>
      <c r="S248">
        <f t="shared" si="9"/>
        <v>5618.2914750692516</v>
      </c>
      <c r="T248">
        <f t="shared" si="10"/>
        <v>-421120.51601157233</v>
      </c>
      <c r="U248">
        <f t="shared" si="11"/>
        <v>31565199.098835826</v>
      </c>
    </row>
    <row r="249" spans="1:21" x14ac:dyDescent="0.25">
      <c r="A249" t="s">
        <v>513</v>
      </c>
      <c r="B249" t="s">
        <v>514</v>
      </c>
      <c r="C249" t="s">
        <v>23</v>
      </c>
      <c r="D249" t="s">
        <v>24</v>
      </c>
      <c r="E249" s="3">
        <v>119</v>
      </c>
      <c r="F249" t="s">
        <v>5</v>
      </c>
      <c r="G249" t="s">
        <v>25</v>
      </c>
      <c r="S249">
        <f t="shared" si="9"/>
        <v>3130.9914750692519</v>
      </c>
      <c r="T249">
        <f t="shared" si="10"/>
        <v>-175195.451932625</v>
      </c>
      <c r="U249">
        <f t="shared" si="11"/>
        <v>9803107.6169563308</v>
      </c>
    </row>
    <row r="250" spans="1:21" x14ac:dyDescent="0.25">
      <c r="A250" t="s">
        <v>515</v>
      </c>
      <c r="B250" t="s">
        <v>516</v>
      </c>
      <c r="C250" t="s">
        <v>23</v>
      </c>
      <c r="D250" t="s">
        <v>24</v>
      </c>
      <c r="E250" s="3">
        <v>660</v>
      </c>
      <c r="F250" t="s">
        <v>5</v>
      </c>
      <c r="G250" t="s">
        <v>25</v>
      </c>
      <c r="S250">
        <f t="shared" si="9"/>
        <v>235268.39673822717</v>
      </c>
      <c r="T250">
        <f t="shared" si="10"/>
        <v>114115697.58315742</v>
      </c>
      <c r="U250">
        <f t="shared" si="11"/>
        <v>55351218503.775856</v>
      </c>
    </row>
    <row r="251" spans="1:21" x14ac:dyDescent="0.25">
      <c r="A251" t="s">
        <v>517</v>
      </c>
      <c r="B251" t="s">
        <v>518</v>
      </c>
      <c r="C251" t="s">
        <v>23</v>
      </c>
      <c r="D251" t="s">
        <v>24</v>
      </c>
      <c r="E251" s="3">
        <v>166</v>
      </c>
      <c r="F251" t="s">
        <v>5</v>
      </c>
      <c r="G251" t="s">
        <v>25</v>
      </c>
      <c r="S251">
        <f t="shared" si="9"/>
        <v>80.196738227146767</v>
      </c>
      <c r="T251">
        <f t="shared" si="10"/>
        <v>-718.18289522889575</v>
      </c>
      <c r="U251">
        <f t="shared" si="11"/>
        <v>6431.5168222735037</v>
      </c>
    </row>
    <row r="252" spans="1:21" x14ac:dyDescent="0.25">
      <c r="A252" t="s">
        <v>519</v>
      </c>
      <c r="B252" t="s">
        <v>520</v>
      </c>
      <c r="C252" t="s">
        <v>23</v>
      </c>
      <c r="D252" t="s">
        <v>24</v>
      </c>
      <c r="E252" s="3">
        <v>79</v>
      </c>
      <c r="F252" t="s">
        <v>5</v>
      </c>
      <c r="G252" t="s">
        <v>25</v>
      </c>
      <c r="S252">
        <f t="shared" si="9"/>
        <v>9207.4125277008297</v>
      </c>
      <c r="T252">
        <f t="shared" si="10"/>
        <v>-883499.6920988299</v>
      </c>
      <c r="U252">
        <f t="shared" si="11"/>
        <v>84776445.455262184</v>
      </c>
    </row>
    <row r="253" spans="1:21" x14ac:dyDescent="0.25">
      <c r="A253" t="s">
        <v>521</v>
      </c>
      <c r="B253" t="s">
        <v>522</v>
      </c>
      <c r="C253" t="s">
        <v>23</v>
      </c>
      <c r="D253" t="s">
        <v>24</v>
      </c>
      <c r="E253" s="3">
        <v>104</v>
      </c>
      <c r="F253" t="s">
        <v>5</v>
      </c>
      <c r="G253" t="s">
        <v>25</v>
      </c>
      <c r="S253">
        <f t="shared" si="9"/>
        <v>5034.649369806094</v>
      </c>
      <c r="T253">
        <f t="shared" si="10"/>
        <v>-357234.87094232027</v>
      </c>
      <c r="U253">
        <f t="shared" si="11"/>
        <v>25347694.2768889</v>
      </c>
    </row>
    <row r="254" spans="1:21" x14ac:dyDescent="0.25">
      <c r="A254" t="s">
        <v>523</v>
      </c>
      <c r="B254" t="s">
        <v>524</v>
      </c>
      <c r="C254" t="s">
        <v>23</v>
      </c>
      <c r="D254" t="s">
        <v>24</v>
      </c>
      <c r="E254" s="3">
        <v>1163</v>
      </c>
      <c r="F254" t="s">
        <v>5</v>
      </c>
      <c r="G254" t="s">
        <v>25</v>
      </c>
      <c r="S254">
        <f t="shared" si="9"/>
        <v>976232.40200138511</v>
      </c>
      <c r="T254">
        <f t="shared" si="10"/>
        <v>964561286.7321949</v>
      </c>
      <c r="U254">
        <f t="shared" si="11"/>
        <v>953029702717.39404</v>
      </c>
    </row>
    <row r="255" spans="1:21" x14ac:dyDescent="0.25">
      <c r="A255" t="s">
        <v>525</v>
      </c>
      <c r="B255" t="s">
        <v>526</v>
      </c>
      <c r="C255" t="s">
        <v>23</v>
      </c>
      <c r="D255" t="s">
        <v>24</v>
      </c>
      <c r="E255" s="3">
        <v>95</v>
      </c>
      <c r="F255" t="s">
        <v>5</v>
      </c>
      <c r="G255" t="s">
        <v>25</v>
      </c>
      <c r="S255">
        <f t="shared" si="9"/>
        <v>6392.8441066481992</v>
      </c>
      <c r="T255">
        <f t="shared" si="10"/>
        <v>-511141.53287445323</v>
      </c>
      <c r="U255">
        <f t="shared" si="11"/>
        <v>40868455.771906614</v>
      </c>
    </row>
    <row r="256" spans="1:21" x14ac:dyDescent="0.25">
      <c r="A256" t="s">
        <v>527</v>
      </c>
      <c r="B256" t="s">
        <v>528</v>
      </c>
      <c r="C256" t="s">
        <v>23</v>
      </c>
      <c r="D256" t="s">
        <v>24</v>
      </c>
      <c r="E256" s="3">
        <v>144</v>
      </c>
      <c r="F256" t="s">
        <v>5</v>
      </c>
      <c r="G256" t="s">
        <v>25</v>
      </c>
      <c r="S256">
        <f t="shared" si="9"/>
        <v>958.22831717451504</v>
      </c>
      <c r="T256">
        <f t="shared" si="10"/>
        <v>-29662.209723483735</v>
      </c>
      <c r="U256">
        <f t="shared" si="11"/>
        <v>918201.50783510297</v>
      </c>
    </row>
    <row r="257" spans="1:21" x14ac:dyDescent="0.25">
      <c r="A257" t="s">
        <v>529</v>
      </c>
      <c r="B257" t="s">
        <v>530</v>
      </c>
      <c r="C257" t="s">
        <v>23</v>
      </c>
      <c r="D257" t="s">
        <v>24</v>
      </c>
      <c r="E257" s="3">
        <v>88</v>
      </c>
      <c r="F257" t="s">
        <v>5</v>
      </c>
      <c r="G257" t="s">
        <v>25</v>
      </c>
      <c r="S257">
        <f t="shared" si="9"/>
        <v>7561.2177908587255</v>
      </c>
      <c r="T257">
        <f t="shared" si="10"/>
        <v>-657487.68279827596</v>
      </c>
      <c r="U257">
        <f t="shared" si="11"/>
        <v>57172014.480798505</v>
      </c>
    </row>
    <row r="258" spans="1:21" x14ac:dyDescent="0.25">
      <c r="A258" t="s">
        <v>531</v>
      </c>
      <c r="B258" t="s">
        <v>532</v>
      </c>
      <c r="C258" t="s">
        <v>23</v>
      </c>
      <c r="D258" t="s">
        <v>24</v>
      </c>
      <c r="E258" s="3">
        <v>102</v>
      </c>
      <c r="F258" t="s">
        <v>5</v>
      </c>
      <c r="G258" t="s">
        <v>25</v>
      </c>
      <c r="S258">
        <f t="shared" si="9"/>
        <v>5322.4704224376728</v>
      </c>
      <c r="T258">
        <f t="shared" si="10"/>
        <v>-388302.2303190516</v>
      </c>
      <c r="U258">
        <f t="shared" si="11"/>
        <v>28328691.397723861</v>
      </c>
    </row>
    <row r="259" spans="1:21" x14ac:dyDescent="0.25">
      <c r="A259" t="s">
        <v>533</v>
      </c>
      <c r="B259" t="s">
        <v>534</v>
      </c>
      <c r="C259" t="s">
        <v>23</v>
      </c>
      <c r="D259" t="s">
        <v>24</v>
      </c>
      <c r="E259" s="3">
        <v>222</v>
      </c>
      <c r="F259" t="s">
        <v>5</v>
      </c>
      <c r="G259" t="s">
        <v>25</v>
      </c>
      <c r="S259">
        <f t="shared" ref="S259:S322" si="12">(E259-$J$5)^2</f>
        <v>2213.2072645429366</v>
      </c>
      <c r="T259">
        <f t="shared" ref="T259:T322" si="13">(E259-$J$5)^3</f>
        <v>104119.75333745811</v>
      </c>
      <c r="U259">
        <f t="shared" ref="U259:U322" si="14">(E259-$J$5)^4</f>
        <v>4898286.3958256282</v>
      </c>
    </row>
    <row r="260" spans="1:21" x14ac:dyDescent="0.25">
      <c r="A260" t="s">
        <v>535</v>
      </c>
      <c r="B260" t="s">
        <v>536</v>
      </c>
      <c r="C260" t="s">
        <v>23</v>
      </c>
      <c r="D260" t="s">
        <v>24</v>
      </c>
      <c r="E260" s="3">
        <v>97</v>
      </c>
      <c r="F260" t="s">
        <v>5</v>
      </c>
      <c r="G260" t="s">
        <v>25</v>
      </c>
      <c r="S260">
        <f t="shared" si="12"/>
        <v>6077.0230540166203</v>
      </c>
      <c r="T260">
        <f t="shared" si="13"/>
        <v>-473735.93139245879</v>
      </c>
      <c r="U260">
        <f t="shared" si="14"/>
        <v>36930209.199049488</v>
      </c>
    </row>
    <row r="261" spans="1:21" x14ac:dyDescent="0.25">
      <c r="A261" t="s">
        <v>537</v>
      </c>
      <c r="B261" t="s">
        <v>538</v>
      </c>
      <c r="C261" t="s">
        <v>23</v>
      </c>
      <c r="D261" t="s">
        <v>24</v>
      </c>
      <c r="E261" s="3">
        <v>106</v>
      </c>
      <c r="F261" t="s">
        <v>5</v>
      </c>
      <c r="G261" t="s">
        <v>25</v>
      </c>
      <c r="S261">
        <f t="shared" si="12"/>
        <v>4754.8283171745152</v>
      </c>
      <c r="T261">
        <f t="shared" si="13"/>
        <v>-327870.43788137846</v>
      </c>
      <c r="U261">
        <f t="shared" si="14"/>
        <v>22608392.325804632</v>
      </c>
    </row>
    <row r="262" spans="1:21" x14ac:dyDescent="0.25">
      <c r="A262" t="s">
        <v>539</v>
      </c>
      <c r="B262" t="s">
        <v>540</v>
      </c>
      <c r="C262" t="s">
        <v>23</v>
      </c>
      <c r="D262" t="s">
        <v>24</v>
      </c>
      <c r="E262" s="3">
        <v>114</v>
      </c>
      <c r="F262" t="s">
        <v>5</v>
      </c>
      <c r="G262" t="s">
        <v>25</v>
      </c>
      <c r="S262">
        <f t="shared" si="12"/>
        <v>3715.544106648199</v>
      </c>
      <c r="T262">
        <f t="shared" si="13"/>
        <v>-226481.96879550588</v>
      </c>
      <c r="U262">
        <f t="shared" si="14"/>
        <v>13805268.008448163</v>
      </c>
    </row>
    <row r="263" spans="1:21" x14ac:dyDescent="0.25">
      <c r="A263" t="s">
        <v>541</v>
      </c>
      <c r="B263" t="s">
        <v>542</v>
      </c>
      <c r="C263" t="s">
        <v>23</v>
      </c>
      <c r="D263" t="s">
        <v>24</v>
      </c>
      <c r="E263" s="3">
        <v>40</v>
      </c>
      <c r="F263" t="s">
        <v>5</v>
      </c>
      <c r="G263" t="s">
        <v>25</v>
      </c>
      <c r="S263">
        <f t="shared" si="12"/>
        <v>18212.923054016621</v>
      </c>
      <c r="T263">
        <f t="shared" si="13"/>
        <v>-2457929.823629301</v>
      </c>
      <c r="U263">
        <f t="shared" si="14"/>
        <v>331710566.17153013</v>
      </c>
    </row>
    <row r="264" spans="1:21" x14ac:dyDescent="0.25">
      <c r="A264" t="s">
        <v>543</v>
      </c>
      <c r="B264" t="s">
        <v>544</v>
      </c>
      <c r="C264" t="s">
        <v>23</v>
      </c>
      <c r="D264" t="s">
        <v>24</v>
      </c>
      <c r="E264" s="3">
        <v>123</v>
      </c>
      <c r="F264" t="s">
        <v>5</v>
      </c>
      <c r="G264" t="s">
        <v>25</v>
      </c>
      <c r="S264">
        <f t="shared" si="12"/>
        <v>2699.3493698060938</v>
      </c>
      <c r="T264">
        <f t="shared" si="13"/>
        <v>-140245.40686337292</v>
      </c>
      <c r="U264">
        <f t="shared" si="14"/>
        <v>7286487.0202725558</v>
      </c>
    </row>
    <row r="265" spans="1:21" x14ac:dyDescent="0.25">
      <c r="A265" t="s">
        <v>545</v>
      </c>
      <c r="B265" t="s">
        <v>546</v>
      </c>
      <c r="C265" t="s">
        <v>23</v>
      </c>
      <c r="D265" t="s">
        <v>24</v>
      </c>
      <c r="E265" s="3">
        <v>91</v>
      </c>
      <c r="F265" t="s">
        <v>5</v>
      </c>
      <c r="G265" t="s">
        <v>25</v>
      </c>
      <c r="S265">
        <f t="shared" si="12"/>
        <v>7048.4862119113568</v>
      </c>
      <c r="T265">
        <f t="shared" si="13"/>
        <v>-591757.51478581061</v>
      </c>
      <c r="U265">
        <f t="shared" si="14"/>
        <v>49681157.879504509</v>
      </c>
    </row>
    <row r="266" spans="1:21" x14ac:dyDescent="0.25">
      <c r="A266" t="s">
        <v>547</v>
      </c>
      <c r="B266" t="s">
        <v>548</v>
      </c>
      <c r="C266" t="s">
        <v>23</v>
      </c>
      <c r="D266" t="s">
        <v>24</v>
      </c>
      <c r="E266" s="3">
        <v>108</v>
      </c>
      <c r="F266" t="s">
        <v>5</v>
      </c>
      <c r="G266" t="s">
        <v>25</v>
      </c>
      <c r="S266">
        <f t="shared" si="12"/>
        <v>4483.0072645429364</v>
      </c>
      <c r="T266">
        <f t="shared" si="13"/>
        <v>-300160.93113622611</v>
      </c>
      <c r="U266">
        <f t="shared" si="14"/>
        <v>20097354.133944742</v>
      </c>
    </row>
    <row r="267" spans="1:21" x14ac:dyDescent="0.25">
      <c r="A267" t="s">
        <v>549</v>
      </c>
      <c r="B267" t="s">
        <v>550</v>
      </c>
      <c r="C267" t="s">
        <v>23</v>
      </c>
      <c r="D267" t="s">
        <v>24</v>
      </c>
      <c r="E267" s="3">
        <v>62</v>
      </c>
      <c r="F267" t="s">
        <v>5</v>
      </c>
      <c r="G267" t="s">
        <v>25</v>
      </c>
      <c r="S267">
        <f t="shared" si="12"/>
        <v>12758.891475069251</v>
      </c>
      <c r="T267">
        <f t="shared" si="13"/>
        <v>-1441183.9441694671</v>
      </c>
      <c r="U267">
        <f t="shared" si="14"/>
        <v>162789311.67259482</v>
      </c>
    </row>
    <row r="268" spans="1:21" x14ac:dyDescent="0.25">
      <c r="A268" t="s">
        <v>551</v>
      </c>
      <c r="B268" t="s">
        <v>552</v>
      </c>
      <c r="C268" t="s">
        <v>23</v>
      </c>
      <c r="D268" t="s">
        <v>24</v>
      </c>
      <c r="E268" s="3">
        <v>893</v>
      </c>
      <c r="F268" t="s">
        <v>5</v>
      </c>
      <c r="G268" t="s">
        <v>25</v>
      </c>
      <c r="S268">
        <f t="shared" si="12"/>
        <v>515588.24410664826</v>
      </c>
      <c r="T268">
        <f t="shared" si="13"/>
        <v>370215425.0584414</v>
      </c>
      <c r="U268">
        <f t="shared" si="14"/>
        <v>265831237460.97672</v>
      </c>
    </row>
    <row r="269" spans="1:21" x14ac:dyDescent="0.25">
      <c r="A269" t="s">
        <v>553</v>
      </c>
      <c r="B269" t="s">
        <v>554</v>
      </c>
      <c r="C269" t="s">
        <v>23</v>
      </c>
      <c r="D269" t="s">
        <v>24</v>
      </c>
      <c r="E269" s="3">
        <v>137</v>
      </c>
      <c r="F269" t="s">
        <v>5</v>
      </c>
      <c r="G269" t="s">
        <v>25</v>
      </c>
      <c r="S269">
        <f t="shared" si="12"/>
        <v>1440.6020013850414</v>
      </c>
      <c r="T269">
        <f t="shared" si="13"/>
        <v>-54678.428068359077</v>
      </c>
      <c r="U269">
        <f t="shared" si="14"/>
        <v>2075334.1263945869</v>
      </c>
    </row>
    <row r="270" spans="1:21" x14ac:dyDescent="0.25">
      <c r="A270" t="s">
        <v>555</v>
      </c>
      <c r="B270" t="s">
        <v>556</v>
      </c>
      <c r="C270" t="s">
        <v>23</v>
      </c>
      <c r="D270" t="s">
        <v>24</v>
      </c>
      <c r="E270" s="3">
        <v>123</v>
      </c>
      <c r="F270" t="s">
        <v>5</v>
      </c>
      <c r="G270" t="s">
        <v>25</v>
      </c>
      <c r="S270">
        <f t="shared" si="12"/>
        <v>2699.3493698060938</v>
      </c>
      <c r="T270">
        <f t="shared" si="13"/>
        <v>-140245.40686337292</v>
      </c>
      <c r="U270">
        <f t="shared" si="14"/>
        <v>7286487.0202725558</v>
      </c>
    </row>
    <row r="271" spans="1:21" x14ac:dyDescent="0.25">
      <c r="A271" t="s">
        <v>557</v>
      </c>
      <c r="B271" t="s">
        <v>558</v>
      </c>
      <c r="C271" t="s">
        <v>23</v>
      </c>
      <c r="D271" t="s">
        <v>24</v>
      </c>
      <c r="E271" s="3">
        <v>137</v>
      </c>
      <c r="F271" t="s">
        <v>5</v>
      </c>
      <c r="G271" t="s">
        <v>25</v>
      </c>
      <c r="S271">
        <f t="shared" si="12"/>
        <v>1440.6020013850414</v>
      </c>
      <c r="T271">
        <f t="shared" si="13"/>
        <v>-54678.428068359077</v>
      </c>
      <c r="U271">
        <f t="shared" si="14"/>
        <v>2075334.1263945869</v>
      </c>
    </row>
    <row r="272" spans="1:21" x14ac:dyDescent="0.25">
      <c r="A272" t="s">
        <v>559</v>
      </c>
      <c r="B272" t="s">
        <v>560</v>
      </c>
      <c r="C272" t="s">
        <v>23</v>
      </c>
      <c r="D272" t="s">
        <v>24</v>
      </c>
      <c r="E272" s="3">
        <v>71</v>
      </c>
      <c r="F272" t="s">
        <v>5</v>
      </c>
      <c r="G272" t="s">
        <v>25</v>
      </c>
      <c r="S272">
        <f t="shared" si="12"/>
        <v>10806.696738227147</v>
      </c>
      <c r="T272">
        <f t="shared" si="13"/>
        <v>-1123413.0032899657</v>
      </c>
      <c r="U272">
        <f t="shared" si="14"/>
        <v>116784694.39200926</v>
      </c>
    </row>
    <row r="273" spans="1:21" x14ac:dyDescent="0.25">
      <c r="A273" t="s">
        <v>561</v>
      </c>
      <c r="B273" t="s">
        <v>562</v>
      </c>
      <c r="C273" t="s">
        <v>23</v>
      </c>
      <c r="D273" t="s">
        <v>24</v>
      </c>
      <c r="E273" s="3">
        <v>146</v>
      </c>
      <c r="F273" t="s">
        <v>5</v>
      </c>
      <c r="G273" t="s">
        <v>25</v>
      </c>
      <c r="S273">
        <f t="shared" si="12"/>
        <v>838.4072645429361</v>
      </c>
      <c r="T273">
        <f t="shared" si="13"/>
        <v>-24276.302978331383</v>
      </c>
      <c r="U273">
        <f t="shared" si="14"/>
        <v>702926.74123836879</v>
      </c>
    </row>
    <row r="274" spans="1:21" x14ac:dyDescent="0.25">
      <c r="A274" t="s">
        <v>563</v>
      </c>
      <c r="B274" t="s">
        <v>564</v>
      </c>
      <c r="C274" t="s">
        <v>23</v>
      </c>
      <c r="D274" t="s">
        <v>24</v>
      </c>
      <c r="E274" s="3">
        <v>248</v>
      </c>
      <c r="F274" t="s">
        <v>5</v>
      </c>
      <c r="G274" t="s">
        <v>25</v>
      </c>
      <c r="S274">
        <f t="shared" si="12"/>
        <v>5335.5335803324106</v>
      </c>
      <c r="T274">
        <f t="shared" si="13"/>
        <v>389732.64628759667</v>
      </c>
      <c r="U274">
        <f t="shared" si="14"/>
        <v>28467918.586854793</v>
      </c>
    </row>
    <row r="275" spans="1:21" x14ac:dyDescent="0.25">
      <c r="A275" t="s">
        <v>565</v>
      </c>
      <c r="B275" t="s">
        <v>566</v>
      </c>
      <c r="C275" t="s">
        <v>23</v>
      </c>
      <c r="D275" t="s">
        <v>24</v>
      </c>
      <c r="E275" s="3">
        <v>91</v>
      </c>
      <c r="F275" t="s">
        <v>5</v>
      </c>
      <c r="G275" t="s">
        <v>25</v>
      </c>
      <c r="S275">
        <f t="shared" si="12"/>
        <v>7048.4862119113568</v>
      </c>
      <c r="T275">
        <f t="shared" si="13"/>
        <v>-591757.51478581061</v>
      </c>
      <c r="U275">
        <f t="shared" si="14"/>
        <v>49681157.879504509</v>
      </c>
    </row>
    <row r="276" spans="1:21" x14ac:dyDescent="0.25">
      <c r="A276" t="s">
        <v>567</v>
      </c>
      <c r="B276" t="s">
        <v>568</v>
      </c>
      <c r="C276" t="s">
        <v>23</v>
      </c>
      <c r="D276" t="s">
        <v>24</v>
      </c>
      <c r="E276" s="3">
        <v>152</v>
      </c>
      <c r="F276" t="s">
        <v>5</v>
      </c>
      <c r="G276" t="s">
        <v>25</v>
      </c>
      <c r="S276">
        <f t="shared" si="12"/>
        <v>526.94410664819929</v>
      </c>
      <c r="T276">
        <f t="shared" si="13"/>
        <v>-12096.140637611163</v>
      </c>
      <c r="U276">
        <f t="shared" si="14"/>
        <v>277670.09153126884</v>
      </c>
    </row>
    <row r="277" spans="1:21" x14ac:dyDescent="0.25">
      <c r="A277" t="s">
        <v>569</v>
      </c>
      <c r="B277" t="s">
        <v>570</v>
      </c>
      <c r="C277" t="s">
        <v>23</v>
      </c>
      <c r="D277" t="s">
        <v>24</v>
      </c>
      <c r="E277" s="3">
        <v>78</v>
      </c>
      <c r="F277" t="s">
        <v>5</v>
      </c>
      <c r="G277" t="s">
        <v>25</v>
      </c>
      <c r="S277">
        <f t="shared" si="12"/>
        <v>9400.3230540166205</v>
      </c>
      <c r="T277">
        <f t="shared" si="13"/>
        <v>-911410.79547140619</v>
      </c>
      <c r="U277">
        <f t="shared" si="14"/>
        <v>88366073.519876361</v>
      </c>
    </row>
    <row r="278" spans="1:21" x14ac:dyDescent="0.25">
      <c r="A278" t="s">
        <v>571</v>
      </c>
      <c r="B278" t="s">
        <v>572</v>
      </c>
      <c r="C278" t="s">
        <v>23</v>
      </c>
      <c r="D278" t="s">
        <v>24</v>
      </c>
      <c r="E278" s="3">
        <v>119</v>
      </c>
      <c r="F278" t="s">
        <v>5</v>
      </c>
      <c r="G278" t="s">
        <v>25</v>
      </c>
      <c r="S278">
        <f t="shared" si="12"/>
        <v>3130.9914750692519</v>
      </c>
      <c r="T278">
        <f t="shared" si="13"/>
        <v>-175195.451932625</v>
      </c>
      <c r="U278">
        <f t="shared" si="14"/>
        <v>9803107.6169563308</v>
      </c>
    </row>
    <row r="279" spans="1:21" x14ac:dyDescent="0.25">
      <c r="A279" t="s">
        <v>573</v>
      </c>
      <c r="B279" t="s">
        <v>574</v>
      </c>
      <c r="C279" t="s">
        <v>23</v>
      </c>
      <c r="D279" t="s">
        <v>24</v>
      </c>
      <c r="E279" s="3">
        <v>80</v>
      </c>
      <c r="F279" t="s">
        <v>5</v>
      </c>
      <c r="G279" t="s">
        <v>25</v>
      </c>
      <c r="S279">
        <f t="shared" si="12"/>
        <v>9016.5020013850408</v>
      </c>
      <c r="T279">
        <f t="shared" si="13"/>
        <v>-856164.32030520111</v>
      </c>
      <c r="U279">
        <f t="shared" si="14"/>
        <v>81297308.34098044</v>
      </c>
    </row>
    <row r="280" spans="1:21" x14ac:dyDescent="0.25">
      <c r="A280" t="s">
        <v>575</v>
      </c>
      <c r="B280" t="s">
        <v>576</v>
      </c>
      <c r="C280" t="s">
        <v>23</v>
      </c>
      <c r="D280" t="s">
        <v>24</v>
      </c>
      <c r="E280" s="3">
        <v>97</v>
      </c>
      <c r="F280" t="s">
        <v>5</v>
      </c>
      <c r="G280" t="s">
        <v>25</v>
      </c>
      <c r="S280">
        <f t="shared" si="12"/>
        <v>6077.0230540166203</v>
      </c>
      <c r="T280">
        <f t="shared" si="13"/>
        <v>-473735.93139245879</v>
      </c>
      <c r="U280">
        <f t="shared" si="14"/>
        <v>36930209.199049488</v>
      </c>
    </row>
    <row r="281" spans="1:21" x14ac:dyDescent="0.25">
      <c r="A281" t="s">
        <v>577</v>
      </c>
      <c r="B281" t="s">
        <v>578</v>
      </c>
      <c r="C281" t="s">
        <v>23</v>
      </c>
      <c r="D281" t="s">
        <v>24</v>
      </c>
      <c r="E281" s="3">
        <v>93</v>
      </c>
      <c r="F281" t="s">
        <v>5</v>
      </c>
      <c r="G281" t="s">
        <v>25</v>
      </c>
      <c r="S281">
        <f t="shared" si="12"/>
        <v>6716.665159279778</v>
      </c>
      <c r="T281">
        <f t="shared" si="13"/>
        <v>-550466.06067223719</v>
      </c>
      <c r="U281">
        <f t="shared" si="14"/>
        <v>45113590.861882843</v>
      </c>
    </row>
    <row r="282" spans="1:21" x14ac:dyDescent="0.25">
      <c r="A282" t="s">
        <v>579</v>
      </c>
      <c r="B282" t="s">
        <v>580</v>
      </c>
      <c r="C282" t="s">
        <v>23</v>
      </c>
      <c r="D282" t="s">
        <v>24</v>
      </c>
      <c r="E282" s="3">
        <v>188</v>
      </c>
      <c r="F282" t="s">
        <v>5</v>
      </c>
      <c r="G282" t="s">
        <v>25</v>
      </c>
      <c r="S282">
        <f t="shared" si="12"/>
        <v>170.16515927977846</v>
      </c>
      <c r="T282">
        <f t="shared" si="13"/>
        <v>2219.7597224996371</v>
      </c>
      <c r="U282">
        <f t="shared" si="14"/>
        <v>28956.181432712376</v>
      </c>
    </row>
    <row r="283" spans="1:21" x14ac:dyDescent="0.25">
      <c r="A283" t="s">
        <v>581</v>
      </c>
      <c r="B283" t="s">
        <v>582</v>
      </c>
      <c r="C283" t="s">
        <v>23</v>
      </c>
      <c r="D283" t="s">
        <v>24</v>
      </c>
      <c r="E283" s="3">
        <v>72</v>
      </c>
      <c r="F283" t="s">
        <v>5</v>
      </c>
      <c r="G283" t="s">
        <v>25</v>
      </c>
      <c r="S283">
        <f t="shared" si="12"/>
        <v>10599.786211911356</v>
      </c>
      <c r="T283">
        <f t="shared" si="13"/>
        <v>-1091303.7788647579</v>
      </c>
      <c r="U283">
        <f t="shared" si="14"/>
        <v>112355467.7382261</v>
      </c>
    </row>
    <row r="284" spans="1:21" x14ac:dyDescent="0.25">
      <c r="A284" t="s">
        <v>583</v>
      </c>
      <c r="B284" t="s">
        <v>584</v>
      </c>
      <c r="C284" t="s">
        <v>23</v>
      </c>
      <c r="D284" t="s">
        <v>24</v>
      </c>
      <c r="E284" s="3">
        <v>189</v>
      </c>
      <c r="F284" t="s">
        <v>5</v>
      </c>
      <c r="G284" t="s">
        <v>25</v>
      </c>
      <c r="S284">
        <f t="shared" si="12"/>
        <v>197.254632963989</v>
      </c>
      <c r="T284">
        <f t="shared" si="13"/>
        <v>2770.389410865288</v>
      </c>
      <c r="U284">
        <f t="shared" si="14"/>
        <v>38909.390225758012</v>
      </c>
    </row>
    <row r="285" spans="1:21" x14ac:dyDescent="0.25">
      <c r="A285" t="s">
        <v>585</v>
      </c>
      <c r="B285" t="s">
        <v>586</v>
      </c>
      <c r="C285" t="s">
        <v>23</v>
      </c>
      <c r="D285" t="s">
        <v>24</v>
      </c>
      <c r="E285" s="3">
        <v>152</v>
      </c>
      <c r="F285" t="s">
        <v>5</v>
      </c>
      <c r="G285" t="s">
        <v>25</v>
      </c>
      <c r="S285">
        <f t="shared" si="12"/>
        <v>526.94410664819929</v>
      </c>
      <c r="T285">
        <f t="shared" si="13"/>
        <v>-12096.140637611163</v>
      </c>
      <c r="U285">
        <f t="shared" si="14"/>
        <v>277670.09153126884</v>
      </c>
    </row>
    <row r="286" spans="1:21" x14ac:dyDescent="0.25">
      <c r="A286" t="s">
        <v>587</v>
      </c>
      <c r="B286" t="s">
        <v>588</v>
      </c>
      <c r="C286" t="s">
        <v>23</v>
      </c>
      <c r="D286" t="s">
        <v>24</v>
      </c>
      <c r="E286" s="3">
        <v>56</v>
      </c>
      <c r="F286" t="s">
        <v>5</v>
      </c>
      <c r="G286" t="s">
        <v>25</v>
      </c>
      <c r="S286">
        <f t="shared" si="12"/>
        <v>14150.354632963988</v>
      </c>
      <c r="T286">
        <f t="shared" si="13"/>
        <v>-1683259.1591417661</v>
      </c>
      <c r="U286">
        <f t="shared" si="14"/>
        <v>200232536.2386454</v>
      </c>
    </row>
    <row r="287" spans="1:21" x14ac:dyDescent="0.25">
      <c r="A287" t="s">
        <v>589</v>
      </c>
      <c r="B287" t="s">
        <v>590</v>
      </c>
      <c r="C287" t="s">
        <v>23</v>
      </c>
      <c r="D287" t="s">
        <v>24</v>
      </c>
      <c r="E287" s="3">
        <v>78</v>
      </c>
      <c r="F287" t="s">
        <v>5</v>
      </c>
      <c r="G287" t="s">
        <v>25</v>
      </c>
      <c r="S287">
        <f t="shared" si="12"/>
        <v>9400.3230540166205</v>
      </c>
      <c r="T287">
        <f t="shared" si="13"/>
        <v>-911410.79547140619</v>
      </c>
      <c r="U287">
        <f t="shared" si="14"/>
        <v>88366073.519876361</v>
      </c>
    </row>
    <row r="288" spans="1:21" x14ac:dyDescent="0.25">
      <c r="A288" t="s">
        <v>591</v>
      </c>
      <c r="B288" t="s">
        <v>592</v>
      </c>
      <c r="C288" t="s">
        <v>23</v>
      </c>
      <c r="D288" t="s">
        <v>24</v>
      </c>
      <c r="E288" s="3">
        <v>207</v>
      </c>
      <c r="F288" t="s">
        <v>5</v>
      </c>
      <c r="G288" t="s">
        <v>25</v>
      </c>
      <c r="S288">
        <f t="shared" si="12"/>
        <v>1026.8651592797785</v>
      </c>
      <c r="T288">
        <f t="shared" si="13"/>
        <v>32905.623801447007</v>
      </c>
      <c r="U288">
        <f t="shared" si="14"/>
        <v>1054452.0553426847</v>
      </c>
    </row>
    <row r="289" spans="1:21" x14ac:dyDescent="0.25">
      <c r="A289" t="s">
        <v>593</v>
      </c>
      <c r="B289" t="s">
        <v>594</v>
      </c>
      <c r="C289" t="s">
        <v>23</v>
      </c>
      <c r="D289" t="s">
        <v>24</v>
      </c>
      <c r="E289" s="3">
        <v>100</v>
      </c>
      <c r="F289" t="s">
        <v>5</v>
      </c>
      <c r="G289" t="s">
        <v>25</v>
      </c>
      <c r="S289">
        <f t="shared" si="12"/>
        <v>5618.2914750692516</v>
      </c>
      <c r="T289">
        <f t="shared" si="13"/>
        <v>-421120.51601157233</v>
      </c>
      <c r="U289">
        <f t="shared" si="14"/>
        <v>31565199.098835826</v>
      </c>
    </row>
    <row r="290" spans="1:21" x14ac:dyDescent="0.25">
      <c r="A290" t="s">
        <v>595</v>
      </c>
      <c r="B290" t="s">
        <v>596</v>
      </c>
      <c r="C290" t="s">
        <v>23</v>
      </c>
      <c r="D290" t="s">
        <v>24</v>
      </c>
      <c r="E290" s="3">
        <v>194</v>
      </c>
      <c r="F290" t="s">
        <v>5</v>
      </c>
      <c r="G290" t="s">
        <v>25</v>
      </c>
      <c r="S290">
        <f t="shared" si="12"/>
        <v>362.70200138504163</v>
      </c>
      <c r="T290">
        <f t="shared" si="13"/>
        <v>6907.5641684830171</v>
      </c>
      <c r="U290">
        <f t="shared" si="14"/>
        <v>131552.74180871472</v>
      </c>
    </row>
    <row r="291" spans="1:21" x14ac:dyDescent="0.25">
      <c r="A291" t="s">
        <v>597</v>
      </c>
      <c r="B291" t="s">
        <v>598</v>
      </c>
      <c r="C291" t="s">
        <v>23</v>
      </c>
      <c r="D291" t="s">
        <v>24</v>
      </c>
      <c r="E291" s="3">
        <v>200</v>
      </c>
      <c r="F291" t="s">
        <v>5</v>
      </c>
      <c r="G291" t="s">
        <v>25</v>
      </c>
      <c r="S291">
        <f t="shared" si="12"/>
        <v>627.23884349030482</v>
      </c>
      <c r="T291">
        <f t="shared" si="13"/>
        <v>15709.031772361135</v>
      </c>
      <c r="U291">
        <f t="shared" si="14"/>
        <v>393428.56678305508</v>
      </c>
    </row>
    <row r="292" spans="1:21" x14ac:dyDescent="0.25">
      <c r="A292" t="s">
        <v>599</v>
      </c>
      <c r="B292" t="s">
        <v>600</v>
      </c>
      <c r="C292" t="s">
        <v>23</v>
      </c>
      <c r="D292" t="s">
        <v>24</v>
      </c>
      <c r="E292" s="3">
        <v>319</v>
      </c>
      <c r="F292" t="s">
        <v>5</v>
      </c>
      <c r="G292" t="s">
        <v>25</v>
      </c>
      <c r="S292">
        <f t="shared" si="12"/>
        <v>20748.886211911358</v>
      </c>
      <c r="T292">
        <f t="shared" si="13"/>
        <v>2988767.8541615582</v>
      </c>
      <c r="U292">
        <f t="shared" si="14"/>
        <v>430516279.03484529</v>
      </c>
    </row>
    <row r="293" spans="1:21" x14ac:dyDescent="0.25">
      <c r="A293" t="s">
        <v>601</v>
      </c>
      <c r="B293" t="s">
        <v>304</v>
      </c>
      <c r="C293" t="s">
        <v>23</v>
      </c>
      <c r="D293" t="s">
        <v>24</v>
      </c>
      <c r="E293" s="3">
        <v>311</v>
      </c>
      <c r="F293" t="s">
        <v>5</v>
      </c>
      <c r="G293" t="s">
        <v>25</v>
      </c>
      <c r="S293">
        <f t="shared" si="12"/>
        <v>18508.170422437674</v>
      </c>
      <c r="T293">
        <f t="shared" si="13"/>
        <v>2517939.1745493696</v>
      </c>
      <c r="U293">
        <f t="shared" si="14"/>
        <v>342552372.38599676</v>
      </c>
    </row>
    <row r="294" spans="1:21" x14ac:dyDescent="0.25">
      <c r="A294" t="s">
        <v>602</v>
      </c>
      <c r="B294" t="s">
        <v>603</v>
      </c>
      <c r="C294" t="s">
        <v>23</v>
      </c>
      <c r="D294" t="s">
        <v>24</v>
      </c>
      <c r="E294" s="3">
        <v>125</v>
      </c>
      <c r="F294" t="s">
        <v>5</v>
      </c>
      <c r="G294" t="s">
        <v>25</v>
      </c>
      <c r="S294">
        <f t="shared" si="12"/>
        <v>2495.528317174515</v>
      </c>
      <c r="T294">
        <f t="shared" si="13"/>
        <v>-124664.7738024311</v>
      </c>
      <c r="U294">
        <f t="shared" si="14"/>
        <v>6227661.5818198668</v>
      </c>
    </row>
    <row r="295" spans="1:21" x14ac:dyDescent="0.25">
      <c r="A295" t="s">
        <v>604</v>
      </c>
      <c r="B295" t="s">
        <v>605</v>
      </c>
      <c r="C295" t="s">
        <v>23</v>
      </c>
      <c r="D295" t="s">
        <v>24</v>
      </c>
      <c r="E295" s="3">
        <v>120</v>
      </c>
      <c r="F295" t="s">
        <v>5</v>
      </c>
      <c r="G295" t="s">
        <v>25</v>
      </c>
      <c r="S295">
        <f t="shared" si="12"/>
        <v>3020.0809487534625</v>
      </c>
      <c r="T295">
        <f t="shared" si="13"/>
        <v>-165969.34329689093</v>
      </c>
      <c r="U295">
        <f t="shared" si="14"/>
        <v>9120888.9370236136</v>
      </c>
    </row>
    <row r="296" spans="1:21" x14ac:dyDescent="0.25">
      <c r="A296" t="s">
        <v>606</v>
      </c>
      <c r="B296" t="s">
        <v>607</v>
      </c>
      <c r="C296" t="s">
        <v>23</v>
      </c>
      <c r="D296" t="s">
        <v>24</v>
      </c>
      <c r="E296" s="3">
        <v>278</v>
      </c>
      <c r="F296" t="s">
        <v>5</v>
      </c>
      <c r="G296" t="s">
        <v>25</v>
      </c>
      <c r="S296">
        <f t="shared" si="12"/>
        <v>10618.217790858725</v>
      </c>
      <c r="T296">
        <f t="shared" si="13"/>
        <v>1094151.4579911977</v>
      </c>
      <c r="U296">
        <f t="shared" si="14"/>
        <v>112746549.05410875</v>
      </c>
    </row>
    <row r="297" spans="1:21" x14ac:dyDescent="0.25">
      <c r="A297" t="s">
        <v>608</v>
      </c>
      <c r="B297" t="s">
        <v>609</v>
      </c>
      <c r="C297" t="s">
        <v>23</v>
      </c>
      <c r="D297" t="s">
        <v>24</v>
      </c>
      <c r="E297" s="3">
        <v>58</v>
      </c>
      <c r="F297" t="s">
        <v>5</v>
      </c>
      <c r="G297" t="s">
        <v>25</v>
      </c>
      <c r="S297">
        <f t="shared" si="12"/>
        <v>13678.533580332409</v>
      </c>
      <c r="T297">
        <f t="shared" si="13"/>
        <v>-1599776.4945018769</v>
      </c>
      <c r="U297">
        <f t="shared" si="14"/>
        <v>187102280.90828136</v>
      </c>
    </row>
    <row r="298" spans="1:21" x14ac:dyDescent="0.25">
      <c r="A298" t="s">
        <v>610</v>
      </c>
      <c r="B298" t="s">
        <v>611</v>
      </c>
      <c r="C298" t="s">
        <v>23</v>
      </c>
      <c r="D298" t="s">
        <v>24</v>
      </c>
      <c r="E298" s="3">
        <v>171</v>
      </c>
      <c r="F298" t="s">
        <v>5</v>
      </c>
      <c r="G298" t="s">
        <v>25</v>
      </c>
      <c r="S298">
        <f t="shared" si="12"/>
        <v>15.644106648199426</v>
      </c>
      <c r="T298">
        <f t="shared" si="13"/>
        <v>-61.876558663799266</v>
      </c>
      <c r="U298">
        <f t="shared" si="14"/>
        <v>244.73807282023748</v>
      </c>
    </row>
    <row r="299" spans="1:21" x14ac:dyDescent="0.25">
      <c r="A299" t="s">
        <v>612</v>
      </c>
      <c r="B299" t="s">
        <v>613</v>
      </c>
      <c r="C299" t="s">
        <v>23</v>
      </c>
      <c r="D299" t="s">
        <v>24</v>
      </c>
      <c r="E299" s="3">
        <v>141</v>
      </c>
      <c r="F299" t="s">
        <v>5</v>
      </c>
      <c r="G299" t="s">
        <v>25</v>
      </c>
      <c r="S299">
        <f t="shared" si="12"/>
        <v>1152.9598961218835</v>
      </c>
      <c r="T299">
        <f t="shared" si="13"/>
        <v>-39149.056683317533</v>
      </c>
      <c r="U299">
        <f t="shared" si="14"/>
        <v>1329316.5220653843</v>
      </c>
    </row>
    <row r="300" spans="1:21" x14ac:dyDescent="0.25">
      <c r="A300" t="s">
        <v>614</v>
      </c>
      <c r="B300" t="s">
        <v>615</v>
      </c>
      <c r="C300" t="s">
        <v>23</v>
      </c>
      <c r="D300" t="s">
        <v>24</v>
      </c>
      <c r="E300" s="3">
        <v>66</v>
      </c>
      <c r="F300" t="s">
        <v>5</v>
      </c>
      <c r="G300" t="s">
        <v>25</v>
      </c>
      <c r="S300">
        <f t="shared" si="12"/>
        <v>11871.249369806093</v>
      </c>
      <c r="T300">
        <f t="shared" si="13"/>
        <v>-1293435.0991002149</v>
      </c>
      <c r="U300">
        <f t="shared" si="14"/>
        <v>140926561.60012156</v>
      </c>
    </row>
    <row r="301" spans="1:21" x14ac:dyDescent="0.25">
      <c r="A301" t="s">
        <v>616</v>
      </c>
      <c r="B301" t="s">
        <v>520</v>
      </c>
      <c r="C301" t="s">
        <v>23</v>
      </c>
      <c r="D301" t="s">
        <v>24</v>
      </c>
      <c r="E301" s="3">
        <v>73</v>
      </c>
      <c r="F301" t="s">
        <v>5</v>
      </c>
      <c r="G301" t="s">
        <v>25</v>
      </c>
      <c r="S301">
        <f t="shared" si="12"/>
        <v>10394.875685595567</v>
      </c>
      <c r="T301">
        <f t="shared" si="13"/>
        <v>-1059812.2860184975</v>
      </c>
      <c r="U301">
        <f t="shared" si="14"/>
        <v>108053440.51898591</v>
      </c>
    </row>
    <row r="302" spans="1:21" x14ac:dyDescent="0.25">
      <c r="A302" t="s">
        <v>617</v>
      </c>
      <c r="B302" t="s">
        <v>618</v>
      </c>
      <c r="C302" t="s">
        <v>23</v>
      </c>
      <c r="D302" t="s">
        <v>24</v>
      </c>
      <c r="E302" s="3">
        <v>148</v>
      </c>
      <c r="F302" t="s">
        <v>5</v>
      </c>
      <c r="G302" t="s">
        <v>25</v>
      </c>
      <c r="S302">
        <f t="shared" si="12"/>
        <v>726.58621191135717</v>
      </c>
      <c r="T302">
        <f t="shared" si="13"/>
        <v>-19585.322548968503</v>
      </c>
      <c r="U302">
        <f t="shared" si="14"/>
        <v>527927.52333969565</v>
      </c>
    </row>
    <row r="303" spans="1:21" x14ac:dyDescent="0.25">
      <c r="A303" t="s">
        <v>619</v>
      </c>
      <c r="B303" t="s">
        <v>620</v>
      </c>
      <c r="C303" t="s">
        <v>23</v>
      </c>
      <c r="D303" t="s">
        <v>24</v>
      </c>
      <c r="E303" s="3">
        <v>95</v>
      </c>
      <c r="F303" t="s">
        <v>5</v>
      </c>
      <c r="G303" t="s">
        <v>25</v>
      </c>
      <c r="S303">
        <f t="shared" si="12"/>
        <v>6392.8441066481992</v>
      </c>
      <c r="T303">
        <f t="shared" si="13"/>
        <v>-511141.53287445323</v>
      </c>
      <c r="U303">
        <f t="shared" si="14"/>
        <v>40868455.771906614</v>
      </c>
    </row>
    <row r="304" spans="1:21" x14ac:dyDescent="0.25">
      <c r="A304" t="s">
        <v>621</v>
      </c>
      <c r="B304" t="s">
        <v>622</v>
      </c>
      <c r="C304" t="s">
        <v>23</v>
      </c>
      <c r="D304" t="s">
        <v>24</v>
      </c>
      <c r="E304" s="3">
        <v>237</v>
      </c>
      <c r="F304" t="s">
        <v>5</v>
      </c>
      <c r="G304" t="s">
        <v>25</v>
      </c>
      <c r="S304">
        <f t="shared" si="12"/>
        <v>3849.5493698060945</v>
      </c>
      <c r="T304">
        <f t="shared" si="13"/>
        <v>238844.27761031131</v>
      </c>
      <c r="U304">
        <f t="shared" si="14"/>
        <v>14819030.350574499</v>
      </c>
    </row>
    <row r="305" spans="1:21" x14ac:dyDescent="0.25">
      <c r="A305" t="s">
        <v>623</v>
      </c>
      <c r="B305" t="s">
        <v>624</v>
      </c>
      <c r="C305" t="s">
        <v>23</v>
      </c>
      <c r="D305" t="s">
        <v>24</v>
      </c>
      <c r="E305" s="3">
        <v>1317</v>
      </c>
      <c r="F305" t="s">
        <v>5</v>
      </c>
      <c r="G305" t="s">
        <v>25</v>
      </c>
      <c r="S305">
        <f t="shared" si="12"/>
        <v>1304266.1809487536</v>
      </c>
      <c r="T305">
        <f t="shared" si="13"/>
        <v>1489530327.393677</v>
      </c>
      <c r="U305">
        <f t="shared" si="14"/>
        <v>1701110270766.647</v>
      </c>
    </row>
    <row r="306" spans="1:21" x14ac:dyDescent="0.25">
      <c r="A306" t="s">
        <v>625</v>
      </c>
      <c r="B306" t="s">
        <v>187</v>
      </c>
      <c r="C306" t="s">
        <v>23</v>
      </c>
      <c r="D306" t="s">
        <v>24</v>
      </c>
      <c r="E306" s="3">
        <v>186</v>
      </c>
      <c r="F306" t="s">
        <v>5</v>
      </c>
      <c r="G306" t="s">
        <v>25</v>
      </c>
      <c r="S306">
        <f t="shared" si="12"/>
        <v>121.9862119113574</v>
      </c>
      <c r="T306">
        <f t="shared" si="13"/>
        <v>1347.3056089262293</v>
      </c>
      <c r="U306">
        <f t="shared" si="14"/>
        <v>14880.635896482594</v>
      </c>
    </row>
    <row r="307" spans="1:21" x14ac:dyDescent="0.25">
      <c r="A307" t="s">
        <v>626</v>
      </c>
      <c r="B307" t="s">
        <v>627</v>
      </c>
      <c r="C307" t="s">
        <v>23</v>
      </c>
      <c r="D307" t="s">
        <v>24</v>
      </c>
      <c r="E307" s="3">
        <v>71</v>
      </c>
      <c r="F307" t="s">
        <v>5</v>
      </c>
      <c r="G307" t="s">
        <v>25</v>
      </c>
      <c r="S307">
        <f t="shared" si="12"/>
        <v>10806.696738227147</v>
      </c>
      <c r="T307">
        <f t="shared" si="13"/>
        <v>-1123413.0032899657</v>
      </c>
      <c r="U307">
        <f t="shared" si="14"/>
        <v>116784694.39200926</v>
      </c>
    </row>
    <row r="308" spans="1:21" x14ac:dyDescent="0.25">
      <c r="A308" t="s">
        <v>628</v>
      </c>
      <c r="B308" t="s">
        <v>629</v>
      </c>
      <c r="C308" t="s">
        <v>23</v>
      </c>
      <c r="D308" t="s">
        <v>24</v>
      </c>
      <c r="E308" s="3">
        <v>89</v>
      </c>
      <c r="F308" t="s">
        <v>5</v>
      </c>
      <c r="G308" t="s">
        <v>25</v>
      </c>
      <c r="S308">
        <f t="shared" si="12"/>
        <v>7388.3072645429356</v>
      </c>
      <c r="T308">
        <f t="shared" si="13"/>
        <v>-635063.89521517337</v>
      </c>
      <c r="U308">
        <f t="shared" si="14"/>
        <v>54587084.235297918</v>
      </c>
    </row>
    <row r="309" spans="1:21" x14ac:dyDescent="0.25">
      <c r="A309" t="s">
        <v>630</v>
      </c>
      <c r="B309" t="s">
        <v>631</v>
      </c>
      <c r="C309" t="s">
        <v>23</v>
      </c>
      <c r="D309" t="s">
        <v>24</v>
      </c>
      <c r="E309" s="3">
        <v>255</v>
      </c>
      <c r="F309" t="s">
        <v>5</v>
      </c>
      <c r="G309" t="s">
        <v>25</v>
      </c>
      <c r="S309">
        <f t="shared" si="12"/>
        <v>6407.1598961218842</v>
      </c>
      <c r="T309">
        <f t="shared" si="13"/>
        <v>512859.42779036675</v>
      </c>
      <c r="U309">
        <f t="shared" si="14"/>
        <v>41051697.934472591</v>
      </c>
    </row>
    <row r="310" spans="1:21" x14ac:dyDescent="0.25">
      <c r="A310" t="s">
        <v>632</v>
      </c>
      <c r="B310" t="s">
        <v>633</v>
      </c>
      <c r="C310" t="s">
        <v>23</v>
      </c>
      <c r="D310" t="s">
        <v>24</v>
      </c>
      <c r="E310" s="3">
        <v>81</v>
      </c>
      <c r="F310" t="s">
        <v>5</v>
      </c>
      <c r="G310" t="s">
        <v>25</v>
      </c>
      <c r="S310">
        <f t="shared" si="12"/>
        <v>8827.5914750692518</v>
      </c>
      <c r="T310">
        <f t="shared" si="13"/>
        <v>-829398.68009051972</v>
      </c>
      <c r="U310">
        <f t="shared" si="14"/>
        <v>77926371.25071533</v>
      </c>
    </row>
    <row r="311" spans="1:21" x14ac:dyDescent="0.25">
      <c r="A311" t="s">
        <v>634</v>
      </c>
      <c r="B311" t="s">
        <v>635</v>
      </c>
      <c r="C311" t="s">
        <v>23</v>
      </c>
      <c r="D311" t="s">
        <v>24</v>
      </c>
      <c r="E311" s="3">
        <v>166</v>
      </c>
      <c r="F311" t="s">
        <v>5</v>
      </c>
      <c r="G311" t="s">
        <v>25</v>
      </c>
      <c r="S311">
        <f t="shared" si="12"/>
        <v>80.196738227146767</v>
      </c>
      <c r="T311">
        <f t="shared" si="13"/>
        <v>-718.18289522889575</v>
      </c>
      <c r="U311">
        <f t="shared" si="14"/>
        <v>6431.5168222735037</v>
      </c>
    </row>
    <row r="312" spans="1:21" x14ac:dyDescent="0.25">
      <c r="A312" t="s">
        <v>636</v>
      </c>
      <c r="B312" t="s">
        <v>637</v>
      </c>
      <c r="C312" t="s">
        <v>23</v>
      </c>
      <c r="D312" t="s">
        <v>24</v>
      </c>
      <c r="E312" s="3">
        <v>102</v>
      </c>
      <c r="F312" t="s">
        <v>5</v>
      </c>
      <c r="G312" t="s">
        <v>25</v>
      </c>
      <c r="S312">
        <f t="shared" si="12"/>
        <v>5322.4704224376728</v>
      </c>
      <c r="T312">
        <f t="shared" si="13"/>
        <v>-388302.2303190516</v>
      </c>
      <c r="U312">
        <f t="shared" si="14"/>
        <v>28328691.397723861</v>
      </c>
    </row>
    <row r="313" spans="1:21" x14ac:dyDescent="0.25">
      <c r="A313" t="s">
        <v>638</v>
      </c>
      <c r="B313" t="s">
        <v>639</v>
      </c>
      <c r="C313" t="s">
        <v>23</v>
      </c>
      <c r="D313" t="s">
        <v>24</v>
      </c>
      <c r="E313" s="3">
        <v>111</v>
      </c>
      <c r="F313" t="s">
        <v>5</v>
      </c>
      <c r="G313" t="s">
        <v>25</v>
      </c>
      <c r="S313">
        <f t="shared" si="12"/>
        <v>4090.2756855955677</v>
      </c>
      <c r="T313">
        <f t="shared" si="13"/>
        <v>-261594.65786060283</v>
      </c>
      <c r="U313">
        <f t="shared" si="14"/>
        <v>16730355.184174292</v>
      </c>
    </row>
    <row r="314" spans="1:21" x14ac:dyDescent="0.25">
      <c r="A314" t="s">
        <v>640</v>
      </c>
      <c r="B314" t="s">
        <v>641</v>
      </c>
      <c r="C314" t="s">
        <v>23</v>
      </c>
      <c r="D314" t="s">
        <v>24</v>
      </c>
      <c r="E314" s="3">
        <v>68</v>
      </c>
      <c r="F314" t="s">
        <v>5</v>
      </c>
      <c r="G314" t="s">
        <v>25</v>
      </c>
      <c r="S314">
        <f t="shared" si="12"/>
        <v>11439.428317174516</v>
      </c>
      <c r="T314">
        <f t="shared" si="13"/>
        <v>-1223507.0660392733</v>
      </c>
      <c r="U314">
        <f t="shared" si="14"/>
        <v>130860520.22377416</v>
      </c>
    </row>
    <row r="315" spans="1:21" x14ac:dyDescent="0.25">
      <c r="A315" t="s">
        <v>642</v>
      </c>
      <c r="B315" t="s">
        <v>314</v>
      </c>
      <c r="C315" t="s">
        <v>23</v>
      </c>
      <c r="D315" t="s">
        <v>24</v>
      </c>
      <c r="E315" s="3">
        <v>172</v>
      </c>
      <c r="F315" t="s">
        <v>5</v>
      </c>
      <c r="G315" t="s">
        <v>25</v>
      </c>
      <c r="S315">
        <f t="shared" si="12"/>
        <v>8.7335803324099572</v>
      </c>
      <c r="T315">
        <f t="shared" si="13"/>
        <v>-25.810028192885191</v>
      </c>
      <c r="U315">
        <f t="shared" si="14"/>
        <v>76.275425422658017</v>
      </c>
    </row>
    <row r="316" spans="1:21" x14ac:dyDescent="0.25">
      <c r="A316" t="s">
        <v>643</v>
      </c>
      <c r="B316" t="s">
        <v>644</v>
      </c>
      <c r="C316" t="s">
        <v>23</v>
      </c>
      <c r="D316" t="s">
        <v>24</v>
      </c>
      <c r="E316" s="3">
        <v>124</v>
      </c>
      <c r="F316" t="s">
        <v>5</v>
      </c>
      <c r="G316" t="s">
        <v>25</v>
      </c>
      <c r="S316">
        <f t="shared" si="12"/>
        <v>2596.4388434903044</v>
      </c>
      <c r="T316">
        <f t="shared" si="13"/>
        <v>-132302.22454342831</v>
      </c>
      <c r="U316">
        <f t="shared" si="14"/>
        <v>6741494.6679852698</v>
      </c>
    </row>
    <row r="317" spans="1:21" x14ac:dyDescent="0.25">
      <c r="A317" t="s">
        <v>645</v>
      </c>
      <c r="B317" t="s">
        <v>646</v>
      </c>
      <c r="C317" t="s">
        <v>23</v>
      </c>
      <c r="D317" t="s">
        <v>24</v>
      </c>
      <c r="E317" s="3">
        <v>253</v>
      </c>
      <c r="F317" t="s">
        <v>5</v>
      </c>
      <c r="G317" t="s">
        <v>25</v>
      </c>
      <c r="S317">
        <f t="shared" si="12"/>
        <v>6090.9809487534631</v>
      </c>
      <c r="T317">
        <f t="shared" si="13"/>
        <v>475369.00525574066</v>
      </c>
      <c r="U317">
        <f t="shared" si="14"/>
        <v>37100048.91807764</v>
      </c>
    </row>
    <row r="318" spans="1:21" x14ac:dyDescent="0.25">
      <c r="A318" t="s">
        <v>647</v>
      </c>
      <c r="B318" t="s">
        <v>648</v>
      </c>
      <c r="C318" t="s">
        <v>23</v>
      </c>
      <c r="D318" t="s">
        <v>24</v>
      </c>
      <c r="E318" s="3">
        <v>260</v>
      </c>
      <c r="F318" t="s">
        <v>5</v>
      </c>
      <c r="G318" t="s">
        <v>25</v>
      </c>
      <c r="S318">
        <f t="shared" si="12"/>
        <v>7232.6072645429367</v>
      </c>
      <c r="T318">
        <f t="shared" si="13"/>
        <v>615095.18149535288</v>
      </c>
      <c r="U318">
        <f t="shared" si="14"/>
        <v>52310607.843119264</v>
      </c>
    </row>
    <row r="319" spans="1:21" x14ac:dyDescent="0.25">
      <c r="A319" t="s">
        <v>649</v>
      </c>
      <c r="B319" t="s">
        <v>650</v>
      </c>
      <c r="C319" t="s">
        <v>23</v>
      </c>
      <c r="D319" t="s">
        <v>24</v>
      </c>
      <c r="E319" s="3">
        <v>191</v>
      </c>
      <c r="F319" t="s">
        <v>5</v>
      </c>
      <c r="G319" t="s">
        <v>25</v>
      </c>
      <c r="S319">
        <f t="shared" si="12"/>
        <v>257.43358033241003</v>
      </c>
      <c r="T319">
        <f t="shared" si="13"/>
        <v>4130.4540507544853</v>
      </c>
      <c r="U319">
        <f t="shared" si="14"/>
        <v>66272.048282763411</v>
      </c>
    </row>
    <row r="320" spans="1:21" x14ac:dyDescent="0.25">
      <c r="A320" t="s">
        <v>651</v>
      </c>
      <c r="B320" t="s">
        <v>652</v>
      </c>
      <c r="C320" t="s">
        <v>23</v>
      </c>
      <c r="D320" t="s">
        <v>24</v>
      </c>
      <c r="E320" s="3">
        <v>814</v>
      </c>
      <c r="F320" t="s">
        <v>5</v>
      </c>
      <c r="G320" t="s">
        <v>25</v>
      </c>
      <c r="S320">
        <f t="shared" si="12"/>
        <v>408378.1756855956</v>
      </c>
      <c r="T320">
        <f t="shared" si="13"/>
        <v>260971923.81306049</v>
      </c>
      <c r="U320">
        <f t="shared" si="14"/>
        <v>166772734376.2952</v>
      </c>
    </row>
    <row r="321" spans="1:21" x14ac:dyDescent="0.25">
      <c r="A321" t="s">
        <v>653</v>
      </c>
      <c r="B321" t="s">
        <v>654</v>
      </c>
      <c r="C321" t="s">
        <v>23</v>
      </c>
      <c r="D321" t="s">
        <v>24</v>
      </c>
      <c r="E321" s="3">
        <v>467</v>
      </c>
      <c r="F321" t="s">
        <v>5</v>
      </c>
      <c r="G321" t="s">
        <v>25</v>
      </c>
      <c r="S321">
        <f t="shared" si="12"/>
        <v>85290.128317174531</v>
      </c>
      <c r="T321">
        <f t="shared" si="13"/>
        <v>24908533.079618629</v>
      </c>
      <c r="U321">
        <f t="shared" si="14"/>
        <v>7274405988.3600969</v>
      </c>
    </row>
    <row r="322" spans="1:21" x14ac:dyDescent="0.25">
      <c r="A322" t="s">
        <v>655</v>
      </c>
      <c r="B322" t="s">
        <v>656</v>
      </c>
      <c r="C322" t="s">
        <v>23</v>
      </c>
      <c r="D322" t="s">
        <v>24</v>
      </c>
      <c r="E322" s="3">
        <v>137</v>
      </c>
      <c r="F322" t="s">
        <v>5</v>
      </c>
      <c r="G322" t="s">
        <v>25</v>
      </c>
      <c r="S322">
        <f t="shared" si="12"/>
        <v>1440.6020013850414</v>
      </c>
      <c r="T322">
        <f t="shared" si="13"/>
        <v>-54678.428068359077</v>
      </c>
      <c r="U322">
        <f t="shared" si="14"/>
        <v>2075334.1263945869</v>
      </c>
    </row>
    <row r="323" spans="1:21" x14ac:dyDescent="0.25">
      <c r="A323" t="s">
        <v>657</v>
      </c>
      <c r="B323" t="s">
        <v>658</v>
      </c>
      <c r="C323" t="s">
        <v>23</v>
      </c>
      <c r="D323" t="s">
        <v>24</v>
      </c>
      <c r="E323" s="3">
        <v>79</v>
      </c>
      <c r="F323" t="s">
        <v>5</v>
      </c>
      <c r="G323" t="s">
        <v>25</v>
      </c>
      <c r="S323">
        <f t="shared" ref="S323:S381" si="15">(E323-$J$5)^2</f>
        <v>9207.4125277008297</v>
      </c>
      <c r="T323">
        <f t="shared" ref="T323:T381" si="16">(E323-$J$5)^3</f>
        <v>-883499.6920988299</v>
      </c>
      <c r="U323">
        <f t="shared" ref="U323:U381" si="17">(E323-$J$5)^4</f>
        <v>84776445.455262184</v>
      </c>
    </row>
    <row r="324" spans="1:21" x14ac:dyDescent="0.25">
      <c r="A324" t="s">
        <v>659</v>
      </c>
      <c r="B324" t="s">
        <v>660</v>
      </c>
      <c r="C324" t="s">
        <v>23</v>
      </c>
      <c r="D324" t="s">
        <v>24</v>
      </c>
      <c r="E324" s="3">
        <v>97</v>
      </c>
      <c r="F324" t="s">
        <v>5</v>
      </c>
      <c r="G324" t="s">
        <v>25</v>
      </c>
      <c r="S324">
        <f t="shared" si="15"/>
        <v>6077.0230540166203</v>
      </c>
      <c r="T324">
        <f t="shared" si="16"/>
        <v>-473735.93139245879</v>
      </c>
      <c r="U324">
        <f t="shared" si="17"/>
        <v>36930209.199049488</v>
      </c>
    </row>
    <row r="325" spans="1:21" x14ac:dyDescent="0.25">
      <c r="A325" t="s">
        <v>661</v>
      </c>
      <c r="B325" t="s">
        <v>662</v>
      </c>
      <c r="C325" t="s">
        <v>23</v>
      </c>
      <c r="D325" t="s">
        <v>24</v>
      </c>
      <c r="E325" s="3">
        <v>46</v>
      </c>
      <c r="F325" t="s">
        <v>5</v>
      </c>
      <c r="G325" t="s">
        <v>25</v>
      </c>
      <c r="S325">
        <f t="shared" si="15"/>
        <v>16629.459896121884</v>
      </c>
      <c r="T325">
        <f t="shared" si="16"/>
        <v>-2144456.3770780545</v>
      </c>
      <c r="U325">
        <f t="shared" si="17"/>
        <v>276538936.43672603</v>
      </c>
    </row>
    <row r="326" spans="1:21" x14ac:dyDescent="0.25">
      <c r="A326" t="s">
        <v>663</v>
      </c>
      <c r="B326" t="s">
        <v>664</v>
      </c>
      <c r="C326" t="s">
        <v>23</v>
      </c>
      <c r="D326" t="s">
        <v>24</v>
      </c>
      <c r="E326" s="3">
        <v>64</v>
      </c>
      <c r="F326" t="s">
        <v>5</v>
      </c>
      <c r="G326" t="s">
        <v>25</v>
      </c>
      <c r="S326">
        <f t="shared" si="15"/>
        <v>12311.070422437673</v>
      </c>
      <c r="T326">
        <f t="shared" si="16"/>
        <v>-1365978.0584769463</v>
      </c>
      <c r="U326">
        <f t="shared" si="17"/>
        <v>151562454.94621971</v>
      </c>
    </row>
    <row r="327" spans="1:21" x14ac:dyDescent="0.25">
      <c r="A327" t="s">
        <v>665</v>
      </c>
      <c r="B327" t="s">
        <v>666</v>
      </c>
      <c r="C327" t="s">
        <v>23</v>
      </c>
      <c r="D327" t="s">
        <v>24</v>
      </c>
      <c r="E327" s="3">
        <v>45</v>
      </c>
      <c r="F327" t="s">
        <v>5</v>
      </c>
      <c r="G327" t="s">
        <v>25</v>
      </c>
      <c r="S327">
        <f t="shared" si="15"/>
        <v>16888.370422437671</v>
      </c>
      <c r="T327">
        <f t="shared" si="16"/>
        <v>-2194732.6225558934</v>
      </c>
      <c r="U327">
        <f t="shared" si="17"/>
        <v>285217055.52546757</v>
      </c>
    </row>
    <row r="328" spans="1:21" x14ac:dyDescent="0.25">
      <c r="A328" t="s">
        <v>667</v>
      </c>
      <c r="B328" t="s">
        <v>668</v>
      </c>
      <c r="C328" t="s">
        <v>23</v>
      </c>
      <c r="D328" t="s">
        <v>24</v>
      </c>
      <c r="E328" s="3">
        <v>229</v>
      </c>
      <c r="F328" t="s">
        <v>5</v>
      </c>
      <c r="G328" t="s">
        <v>25</v>
      </c>
      <c r="S328">
        <f t="shared" si="15"/>
        <v>2920.8335803324103</v>
      </c>
      <c r="T328">
        <f t="shared" si="16"/>
        <v>157855.68220864923</v>
      </c>
      <c r="U328">
        <f t="shared" si="17"/>
        <v>8531268.8039974459</v>
      </c>
    </row>
    <row r="329" spans="1:21" x14ac:dyDescent="0.25">
      <c r="A329" t="s">
        <v>669</v>
      </c>
      <c r="B329" t="s">
        <v>670</v>
      </c>
      <c r="C329" t="s">
        <v>23</v>
      </c>
      <c r="D329" t="s">
        <v>24</v>
      </c>
      <c r="E329" s="3">
        <v>84</v>
      </c>
      <c r="F329" t="s">
        <v>5</v>
      </c>
      <c r="G329" t="s">
        <v>25</v>
      </c>
      <c r="S329">
        <f t="shared" si="15"/>
        <v>8272.8598961218831</v>
      </c>
      <c r="T329">
        <f t="shared" si="16"/>
        <v>-752460.14892015955</v>
      </c>
      <c r="U329">
        <f t="shared" si="17"/>
        <v>68440210.860861778</v>
      </c>
    </row>
    <row r="330" spans="1:21" x14ac:dyDescent="0.25">
      <c r="A330" t="s">
        <v>671</v>
      </c>
      <c r="B330" t="s">
        <v>672</v>
      </c>
      <c r="C330" t="s">
        <v>23</v>
      </c>
      <c r="D330" t="s">
        <v>24</v>
      </c>
      <c r="E330" s="3">
        <v>94</v>
      </c>
      <c r="F330" t="s">
        <v>5</v>
      </c>
      <c r="G330" t="s">
        <v>25</v>
      </c>
      <c r="S330">
        <f t="shared" si="15"/>
        <v>6553.7546329639881</v>
      </c>
      <c r="T330">
        <f t="shared" si="16"/>
        <v>-530560.93098387145</v>
      </c>
      <c r="U330">
        <f t="shared" si="17"/>
        <v>42951699.789096937</v>
      </c>
    </row>
    <row r="331" spans="1:21" x14ac:dyDescent="0.25">
      <c r="A331" t="s">
        <v>673</v>
      </c>
      <c r="B331" t="s">
        <v>674</v>
      </c>
      <c r="C331" t="s">
        <v>23</v>
      </c>
      <c r="D331" t="s">
        <v>24</v>
      </c>
      <c r="E331" s="3">
        <v>53</v>
      </c>
      <c r="F331" t="s">
        <v>5</v>
      </c>
      <c r="G331" t="s">
        <v>25</v>
      </c>
      <c r="S331">
        <f t="shared" si="15"/>
        <v>14873.086211911357</v>
      </c>
      <c r="T331">
        <f t="shared" si="16"/>
        <v>-1813851.1429437052</v>
      </c>
      <c r="U331">
        <f t="shared" si="17"/>
        <v>221208693.46694773</v>
      </c>
    </row>
    <row r="332" spans="1:21" x14ac:dyDescent="0.25">
      <c r="A332" t="s">
        <v>675</v>
      </c>
      <c r="B332" t="s">
        <v>676</v>
      </c>
      <c r="C332" t="s">
        <v>23</v>
      </c>
      <c r="D332" t="s">
        <v>24</v>
      </c>
      <c r="E332" s="3">
        <v>100</v>
      </c>
      <c r="F332" t="s">
        <v>5</v>
      </c>
      <c r="G332" t="s">
        <v>25</v>
      </c>
      <c r="S332">
        <f t="shared" si="15"/>
        <v>5618.2914750692516</v>
      </c>
      <c r="T332">
        <f t="shared" si="16"/>
        <v>-421120.51601157233</v>
      </c>
      <c r="U332">
        <f t="shared" si="17"/>
        <v>31565199.098835826</v>
      </c>
    </row>
    <row r="333" spans="1:21" x14ac:dyDescent="0.25">
      <c r="A333" t="s">
        <v>677</v>
      </c>
      <c r="B333" t="s">
        <v>678</v>
      </c>
      <c r="C333" t="s">
        <v>23</v>
      </c>
      <c r="D333" t="s">
        <v>24</v>
      </c>
      <c r="E333" s="3">
        <v>242</v>
      </c>
      <c r="F333" t="s">
        <v>5</v>
      </c>
      <c r="G333" t="s">
        <v>25</v>
      </c>
      <c r="S333">
        <f t="shared" si="15"/>
        <v>4494.996738227147</v>
      </c>
      <c r="T333">
        <f t="shared" si="16"/>
        <v>301365.87342056062</v>
      </c>
      <c r="U333">
        <f t="shared" si="17"/>
        <v>20204995.67667269</v>
      </c>
    </row>
    <row r="334" spans="1:21" x14ac:dyDescent="0.25">
      <c r="A334" t="s">
        <v>679</v>
      </c>
      <c r="B334" t="s">
        <v>680</v>
      </c>
      <c r="C334" t="s">
        <v>23</v>
      </c>
      <c r="D334" t="s">
        <v>24</v>
      </c>
      <c r="E334" s="3">
        <v>351</v>
      </c>
      <c r="F334" t="s">
        <v>5</v>
      </c>
      <c r="G334" t="s">
        <v>25</v>
      </c>
      <c r="S334">
        <f t="shared" si="15"/>
        <v>30991.749369806093</v>
      </c>
      <c r="T334">
        <f t="shared" si="16"/>
        <v>5455934.3620839957</v>
      </c>
      <c r="U334">
        <f t="shared" si="17"/>
        <v>960488529.00087643</v>
      </c>
    </row>
    <row r="335" spans="1:21" x14ac:dyDescent="0.25">
      <c r="A335" t="s">
        <v>681</v>
      </c>
      <c r="B335" t="s">
        <v>682</v>
      </c>
      <c r="C335" t="s">
        <v>23</v>
      </c>
      <c r="D335" t="s">
        <v>24</v>
      </c>
      <c r="E335" s="3">
        <v>69</v>
      </c>
      <c r="F335" t="s">
        <v>5</v>
      </c>
      <c r="G335" t="s">
        <v>25</v>
      </c>
      <c r="S335">
        <f t="shared" si="15"/>
        <v>11226.517790858725</v>
      </c>
      <c r="T335">
        <f t="shared" si="16"/>
        <v>-1189508.6468772232</v>
      </c>
      <c r="U335">
        <f t="shared" si="17"/>
        <v>126034701.70846747</v>
      </c>
    </row>
    <row r="336" spans="1:21" x14ac:dyDescent="0.25">
      <c r="A336" t="s">
        <v>683</v>
      </c>
      <c r="B336" t="s">
        <v>684</v>
      </c>
      <c r="C336" t="s">
        <v>23</v>
      </c>
      <c r="D336" t="s">
        <v>24</v>
      </c>
      <c r="E336" s="3">
        <v>158</v>
      </c>
      <c r="F336" t="s">
        <v>5</v>
      </c>
      <c r="G336" t="s">
        <v>25</v>
      </c>
      <c r="S336">
        <f t="shared" si="15"/>
        <v>287.48094875346249</v>
      </c>
      <c r="T336">
        <f t="shared" si="16"/>
        <v>-4874.3151389962068</v>
      </c>
      <c r="U336">
        <f t="shared" si="17"/>
        <v>82645.295896190917</v>
      </c>
    </row>
    <row r="337" spans="1:21" x14ac:dyDescent="0.25">
      <c r="A337" t="s">
        <v>685</v>
      </c>
      <c r="B337" t="s">
        <v>686</v>
      </c>
      <c r="C337" t="s">
        <v>23</v>
      </c>
      <c r="D337" t="s">
        <v>24</v>
      </c>
      <c r="E337" s="3">
        <v>160</v>
      </c>
      <c r="F337" t="s">
        <v>5</v>
      </c>
      <c r="G337" t="s">
        <v>25</v>
      </c>
      <c r="S337">
        <f t="shared" si="15"/>
        <v>223.65989612188358</v>
      </c>
      <c r="T337">
        <f t="shared" si="16"/>
        <v>-3344.892604370169</v>
      </c>
      <c r="U337">
        <f t="shared" si="17"/>
        <v>50023.749133251753</v>
      </c>
    </row>
    <row r="338" spans="1:21" x14ac:dyDescent="0.25">
      <c r="A338" t="s">
        <v>687</v>
      </c>
      <c r="B338" t="s">
        <v>688</v>
      </c>
      <c r="C338" t="s">
        <v>23</v>
      </c>
      <c r="D338" t="s">
        <v>24</v>
      </c>
      <c r="E338" s="3">
        <v>79</v>
      </c>
      <c r="F338" t="s">
        <v>5</v>
      </c>
      <c r="G338" t="s">
        <v>25</v>
      </c>
      <c r="S338">
        <f t="shared" si="15"/>
        <v>9207.4125277008297</v>
      </c>
      <c r="T338">
        <f t="shared" si="16"/>
        <v>-883499.6920988299</v>
      </c>
      <c r="U338">
        <f t="shared" si="17"/>
        <v>84776445.455262184</v>
      </c>
    </row>
    <row r="339" spans="1:21" x14ac:dyDescent="0.25">
      <c r="A339" t="s">
        <v>689</v>
      </c>
      <c r="B339" t="s">
        <v>690</v>
      </c>
      <c r="C339" t="s">
        <v>23</v>
      </c>
      <c r="D339" t="s">
        <v>24</v>
      </c>
      <c r="E339" s="3">
        <v>179</v>
      </c>
      <c r="F339" t="s">
        <v>5</v>
      </c>
      <c r="G339" t="s">
        <v>25</v>
      </c>
      <c r="S339">
        <f t="shared" si="15"/>
        <v>16.359896121883679</v>
      </c>
      <c r="T339">
        <f t="shared" si="16"/>
        <v>66.171474577197984</v>
      </c>
      <c r="U339">
        <f t="shared" si="17"/>
        <v>267.64620111882465</v>
      </c>
    </row>
    <row r="340" spans="1:21" x14ac:dyDescent="0.25">
      <c r="A340" t="s">
        <v>691</v>
      </c>
      <c r="B340" t="s">
        <v>692</v>
      </c>
      <c r="C340" t="s">
        <v>23</v>
      </c>
      <c r="D340" t="s">
        <v>24</v>
      </c>
      <c r="E340" s="3">
        <v>99</v>
      </c>
      <c r="F340" t="s">
        <v>5</v>
      </c>
      <c r="G340" t="s">
        <v>25</v>
      </c>
      <c r="S340">
        <f t="shared" si="15"/>
        <v>5769.2020013850415</v>
      </c>
      <c r="T340">
        <f t="shared" si="16"/>
        <v>-438201.25622625381</v>
      </c>
      <c r="U340">
        <f t="shared" si="17"/>
        <v>33283691.732785169</v>
      </c>
    </row>
    <row r="341" spans="1:21" x14ac:dyDescent="0.25">
      <c r="A341" t="s">
        <v>693</v>
      </c>
      <c r="B341" t="s">
        <v>694</v>
      </c>
      <c r="C341" t="s">
        <v>23</v>
      </c>
      <c r="D341" t="s">
        <v>24</v>
      </c>
      <c r="E341" s="3">
        <v>212</v>
      </c>
      <c r="F341" t="s">
        <v>5</v>
      </c>
      <c r="G341" t="s">
        <v>25</v>
      </c>
      <c r="S341">
        <f t="shared" si="15"/>
        <v>1372.3125277008312</v>
      </c>
      <c r="T341">
        <f t="shared" si="16"/>
        <v>50836.956453801584</v>
      </c>
      <c r="U341">
        <f t="shared" si="17"/>
        <v>1883241.6736846445</v>
      </c>
    </row>
    <row r="342" spans="1:21" x14ac:dyDescent="0.25">
      <c r="A342" t="s">
        <v>695</v>
      </c>
      <c r="B342" t="s">
        <v>696</v>
      </c>
      <c r="C342" t="s">
        <v>23</v>
      </c>
      <c r="D342" t="s">
        <v>24</v>
      </c>
      <c r="E342" s="3">
        <v>166</v>
      </c>
      <c r="F342" t="s">
        <v>5</v>
      </c>
      <c r="G342" t="s">
        <v>25</v>
      </c>
      <c r="S342">
        <f t="shared" si="15"/>
        <v>80.196738227146767</v>
      </c>
      <c r="T342">
        <f t="shared" si="16"/>
        <v>-718.18289522889575</v>
      </c>
      <c r="U342">
        <f t="shared" si="17"/>
        <v>6431.5168222735037</v>
      </c>
    </row>
    <row r="343" spans="1:21" x14ac:dyDescent="0.25">
      <c r="A343" t="s">
        <v>697</v>
      </c>
      <c r="B343" t="s">
        <v>119</v>
      </c>
      <c r="C343" t="s">
        <v>23</v>
      </c>
      <c r="D343" t="s">
        <v>24</v>
      </c>
      <c r="E343" s="3">
        <v>67</v>
      </c>
      <c r="F343" t="s">
        <v>5</v>
      </c>
      <c r="G343" t="s">
        <v>25</v>
      </c>
      <c r="S343">
        <f t="shared" si="15"/>
        <v>11654.338843490304</v>
      </c>
      <c r="T343">
        <f t="shared" si="16"/>
        <v>-1258147.2167802704</v>
      </c>
      <c r="U343">
        <f t="shared" si="17"/>
        <v>135823613.87888694</v>
      </c>
    </row>
    <row r="344" spans="1:21" x14ac:dyDescent="0.25">
      <c r="A344" t="s">
        <v>698</v>
      </c>
      <c r="B344" t="s">
        <v>699</v>
      </c>
      <c r="C344" t="s">
        <v>23</v>
      </c>
      <c r="D344" t="s">
        <v>24</v>
      </c>
      <c r="E344" s="3">
        <v>115</v>
      </c>
      <c r="F344" t="s">
        <v>5</v>
      </c>
      <c r="G344" t="s">
        <v>25</v>
      </c>
      <c r="S344">
        <f t="shared" si="15"/>
        <v>3594.6335803324096</v>
      </c>
      <c r="T344">
        <f t="shared" si="16"/>
        <v>-215517.20226503495</v>
      </c>
      <c r="U344">
        <f t="shared" si="17"/>
        <v>12921390.576853398</v>
      </c>
    </row>
    <row r="345" spans="1:21" x14ac:dyDescent="0.25">
      <c r="A345" t="s">
        <v>700</v>
      </c>
      <c r="B345" t="s">
        <v>701</v>
      </c>
      <c r="C345" t="s">
        <v>23</v>
      </c>
      <c r="D345" t="s">
        <v>24</v>
      </c>
      <c r="E345" s="3">
        <v>419</v>
      </c>
      <c r="F345" t="s">
        <v>5</v>
      </c>
      <c r="G345" t="s">
        <v>25</v>
      </c>
      <c r="S345">
        <f t="shared" si="15"/>
        <v>59557.833580332408</v>
      </c>
      <c r="T345">
        <f t="shared" si="16"/>
        <v>14534775.822998123</v>
      </c>
      <c r="U345">
        <f t="shared" si="17"/>
        <v>3547135540.7825708</v>
      </c>
    </row>
    <row r="346" spans="1:21" x14ac:dyDescent="0.25">
      <c r="A346" t="s">
        <v>702</v>
      </c>
      <c r="B346" t="s">
        <v>703</v>
      </c>
      <c r="C346" t="s">
        <v>23</v>
      </c>
      <c r="D346" t="s">
        <v>24</v>
      </c>
      <c r="E346" s="3">
        <v>108</v>
      </c>
      <c r="F346" t="s">
        <v>5</v>
      </c>
      <c r="G346" t="s">
        <v>25</v>
      </c>
      <c r="S346">
        <f t="shared" si="15"/>
        <v>4483.0072645429364</v>
      </c>
      <c r="T346">
        <f t="shared" si="16"/>
        <v>-300160.93113622611</v>
      </c>
      <c r="U346">
        <f t="shared" si="17"/>
        <v>20097354.133944742</v>
      </c>
    </row>
    <row r="347" spans="1:21" x14ac:dyDescent="0.25">
      <c r="A347" t="s">
        <v>704</v>
      </c>
      <c r="B347" t="s">
        <v>705</v>
      </c>
      <c r="C347" t="s">
        <v>23</v>
      </c>
      <c r="D347" t="s">
        <v>24</v>
      </c>
      <c r="E347" s="3">
        <v>126</v>
      </c>
      <c r="F347" t="s">
        <v>5</v>
      </c>
      <c r="G347" t="s">
        <v>25</v>
      </c>
      <c r="S347">
        <f t="shared" si="15"/>
        <v>2396.6177908587256</v>
      </c>
      <c r="T347">
        <f t="shared" si="16"/>
        <v>-117327.05464038123</v>
      </c>
      <c r="U347">
        <f t="shared" si="17"/>
        <v>5743776.8354605585</v>
      </c>
    </row>
    <row r="348" spans="1:21" x14ac:dyDescent="0.25">
      <c r="A348" t="s">
        <v>706</v>
      </c>
      <c r="B348" t="s">
        <v>707</v>
      </c>
      <c r="C348" t="s">
        <v>23</v>
      </c>
      <c r="D348" t="s">
        <v>24</v>
      </c>
      <c r="E348" s="3">
        <v>202</v>
      </c>
      <c r="F348" t="s">
        <v>5</v>
      </c>
      <c r="G348" t="s">
        <v>25</v>
      </c>
      <c r="S348">
        <f t="shared" si="15"/>
        <v>731.41779085872588</v>
      </c>
      <c r="T348">
        <f t="shared" si="16"/>
        <v>19781.001675408228</v>
      </c>
      <c r="U348">
        <f t="shared" si="17"/>
        <v>534971.98478465888</v>
      </c>
    </row>
    <row r="349" spans="1:21" x14ac:dyDescent="0.25">
      <c r="A349" t="s">
        <v>708</v>
      </c>
      <c r="B349" t="s">
        <v>709</v>
      </c>
      <c r="C349" t="s">
        <v>23</v>
      </c>
      <c r="D349" t="s">
        <v>24</v>
      </c>
      <c r="E349" s="3">
        <v>232</v>
      </c>
      <c r="F349" t="s">
        <v>5</v>
      </c>
      <c r="G349" t="s">
        <v>25</v>
      </c>
      <c r="S349">
        <f t="shared" si="15"/>
        <v>3254.1020013850421</v>
      </c>
      <c r="T349">
        <f t="shared" si="16"/>
        <v>185629.3923263778</v>
      </c>
      <c r="U349">
        <f t="shared" si="17"/>
        <v>10589179.835418137</v>
      </c>
    </row>
    <row r="350" spans="1:21" x14ac:dyDescent="0.25">
      <c r="A350" t="s">
        <v>710</v>
      </c>
      <c r="B350" t="s">
        <v>711</v>
      </c>
      <c r="C350" t="s">
        <v>23</v>
      </c>
      <c r="D350" t="s">
        <v>24</v>
      </c>
      <c r="E350" s="3">
        <v>165</v>
      </c>
      <c r="F350" t="s">
        <v>5</v>
      </c>
      <c r="G350" t="s">
        <v>25</v>
      </c>
      <c r="S350">
        <f t="shared" si="15"/>
        <v>99.107264542936235</v>
      </c>
      <c r="T350">
        <f t="shared" si="16"/>
        <v>-986.63889938402019</v>
      </c>
      <c r="U350">
        <f t="shared" si="17"/>
        <v>9822.2498851835462</v>
      </c>
    </row>
    <row r="351" spans="1:21" x14ac:dyDescent="0.25">
      <c r="A351" t="s">
        <v>712</v>
      </c>
      <c r="B351" t="s">
        <v>713</v>
      </c>
      <c r="C351" t="s">
        <v>23</v>
      </c>
      <c r="D351" t="s">
        <v>24</v>
      </c>
      <c r="E351" s="3">
        <v>113</v>
      </c>
      <c r="F351" t="s">
        <v>5</v>
      </c>
      <c r="G351" t="s">
        <v>25</v>
      </c>
      <c r="S351">
        <f t="shared" si="15"/>
        <v>3838.4546329639884</v>
      </c>
      <c r="T351">
        <f t="shared" si="16"/>
        <v>-237812.46690492413</v>
      </c>
      <c r="U351">
        <f t="shared" si="17"/>
        <v>14733733.969322708</v>
      </c>
    </row>
    <row r="352" spans="1:21" x14ac:dyDescent="0.25">
      <c r="A352" t="s">
        <v>714</v>
      </c>
      <c r="B352" t="s">
        <v>715</v>
      </c>
      <c r="C352" t="s">
        <v>23</v>
      </c>
      <c r="D352" t="s">
        <v>24</v>
      </c>
      <c r="E352" s="3">
        <v>230</v>
      </c>
      <c r="F352" t="s">
        <v>5</v>
      </c>
      <c r="G352" t="s">
        <v>25</v>
      </c>
      <c r="S352">
        <f t="shared" si="15"/>
        <v>3029.9230540166209</v>
      </c>
      <c r="T352">
        <f t="shared" si="16"/>
        <v>166781.3171601728</v>
      </c>
      <c r="U352">
        <f t="shared" si="17"/>
        <v>9180433.7132614069</v>
      </c>
    </row>
    <row r="353" spans="1:21" x14ac:dyDescent="0.25">
      <c r="A353" t="s">
        <v>716</v>
      </c>
      <c r="B353" t="s">
        <v>717</v>
      </c>
      <c r="C353" t="s">
        <v>23</v>
      </c>
      <c r="D353" t="s">
        <v>24</v>
      </c>
      <c r="E353" s="3">
        <v>231</v>
      </c>
      <c r="F353" t="s">
        <v>5</v>
      </c>
      <c r="G353" t="s">
        <v>25</v>
      </c>
      <c r="S353">
        <f t="shared" si="15"/>
        <v>3141.0125277008315</v>
      </c>
      <c r="T353">
        <f t="shared" si="16"/>
        <v>176037.22053274896</v>
      </c>
      <c r="U353">
        <f t="shared" si="17"/>
        <v>9865959.699173566</v>
      </c>
    </row>
    <row r="354" spans="1:21" x14ac:dyDescent="0.25">
      <c r="A354" t="s">
        <v>718</v>
      </c>
      <c r="B354" t="s">
        <v>719</v>
      </c>
      <c r="C354" t="s">
        <v>23</v>
      </c>
      <c r="D354" t="s">
        <v>24</v>
      </c>
      <c r="E354" s="3">
        <v>65</v>
      </c>
      <c r="F354" t="s">
        <v>5</v>
      </c>
      <c r="G354" t="s">
        <v>25</v>
      </c>
      <c r="S354">
        <f t="shared" si="15"/>
        <v>12090.159896121882</v>
      </c>
      <c r="T354">
        <f t="shared" si="16"/>
        <v>-1329376.7129991069</v>
      </c>
      <c r="U354">
        <f t="shared" si="17"/>
        <v>146171966.3137939</v>
      </c>
    </row>
    <row r="355" spans="1:21" x14ac:dyDescent="0.25">
      <c r="A355" t="s">
        <v>720</v>
      </c>
      <c r="B355" t="s">
        <v>721</v>
      </c>
      <c r="C355" t="s">
        <v>23</v>
      </c>
      <c r="D355" t="s">
        <v>24</v>
      </c>
      <c r="E355" s="3">
        <v>1178</v>
      </c>
      <c r="F355" t="s">
        <v>5</v>
      </c>
      <c r="G355" t="s">
        <v>25</v>
      </c>
      <c r="S355">
        <f t="shared" si="15"/>
        <v>1006098.7441066483</v>
      </c>
      <c r="T355">
        <f t="shared" si="16"/>
        <v>1009162050.0196257</v>
      </c>
      <c r="U355">
        <f t="shared" si="17"/>
        <v>1012234682892.9749</v>
      </c>
    </row>
    <row r="356" spans="1:21" x14ac:dyDescent="0.25">
      <c r="A356" t="s">
        <v>722</v>
      </c>
      <c r="B356" t="s">
        <v>723</v>
      </c>
      <c r="C356" t="s">
        <v>23</v>
      </c>
      <c r="D356" t="s">
        <v>24</v>
      </c>
      <c r="E356" s="3">
        <v>641</v>
      </c>
      <c r="F356" t="s">
        <v>5</v>
      </c>
      <c r="G356" t="s">
        <v>25</v>
      </c>
      <c r="S356">
        <f t="shared" si="15"/>
        <v>217197.69673822718</v>
      </c>
      <c r="T356">
        <f t="shared" si="16"/>
        <v>101223843.41907848</v>
      </c>
      <c r="U356">
        <f t="shared" si="17"/>
        <v>47174839468.3909</v>
      </c>
    </row>
    <row r="357" spans="1:21" x14ac:dyDescent="0.25">
      <c r="A357" t="s">
        <v>724</v>
      </c>
      <c r="B357" t="s">
        <v>725</v>
      </c>
      <c r="C357" t="s">
        <v>23</v>
      </c>
      <c r="D357" t="s">
        <v>24</v>
      </c>
      <c r="E357" s="3">
        <v>71</v>
      </c>
      <c r="F357" t="s">
        <v>5</v>
      </c>
      <c r="G357" t="s">
        <v>25</v>
      </c>
      <c r="S357">
        <f t="shared" si="15"/>
        <v>10806.696738227147</v>
      </c>
      <c r="T357">
        <f t="shared" si="16"/>
        <v>-1123413.0032899657</v>
      </c>
      <c r="U357">
        <f t="shared" si="17"/>
        <v>116784694.39200926</v>
      </c>
    </row>
    <row r="358" spans="1:21" x14ac:dyDescent="0.25">
      <c r="A358" t="s">
        <v>726</v>
      </c>
      <c r="B358" t="s">
        <v>727</v>
      </c>
      <c r="C358" t="s">
        <v>23</v>
      </c>
      <c r="D358" t="s">
        <v>24</v>
      </c>
      <c r="E358" s="3">
        <v>175</v>
      </c>
      <c r="F358" t="s">
        <v>5</v>
      </c>
      <c r="G358" t="s">
        <v>25</v>
      </c>
      <c r="S358">
        <f t="shared" si="15"/>
        <v>2.0013850415514876E-3</v>
      </c>
      <c r="T358">
        <f t="shared" si="16"/>
        <v>8.9535646595729828E-5</v>
      </c>
      <c r="U358">
        <f t="shared" si="17"/>
        <v>4.0055420845460497E-6</v>
      </c>
    </row>
    <row r="359" spans="1:21" x14ac:dyDescent="0.25">
      <c r="A359" t="s">
        <v>728</v>
      </c>
      <c r="B359" t="s">
        <v>729</v>
      </c>
      <c r="C359" t="s">
        <v>23</v>
      </c>
      <c r="D359" t="s">
        <v>24</v>
      </c>
      <c r="E359" s="3">
        <v>88</v>
      </c>
      <c r="F359" t="s">
        <v>5</v>
      </c>
      <c r="G359" t="s">
        <v>25</v>
      </c>
      <c r="S359">
        <f t="shared" si="15"/>
        <v>7561.2177908587255</v>
      </c>
      <c r="T359">
        <f t="shared" si="16"/>
        <v>-657487.68279827596</v>
      </c>
      <c r="U359">
        <f t="shared" si="17"/>
        <v>57172014.480798505</v>
      </c>
    </row>
    <row r="360" spans="1:21" x14ac:dyDescent="0.25">
      <c r="A360" t="s">
        <v>730</v>
      </c>
      <c r="B360" t="s">
        <v>731</v>
      </c>
      <c r="C360" t="s">
        <v>23</v>
      </c>
      <c r="D360" t="s">
        <v>24</v>
      </c>
      <c r="E360" s="3">
        <v>115</v>
      </c>
      <c r="F360" t="s">
        <v>5</v>
      </c>
      <c r="G360" t="s">
        <v>25</v>
      </c>
      <c r="S360">
        <f t="shared" si="15"/>
        <v>3594.6335803324096</v>
      </c>
      <c r="T360">
        <f t="shared" si="16"/>
        <v>-215517.20226503495</v>
      </c>
      <c r="U360">
        <f t="shared" si="17"/>
        <v>12921390.576853398</v>
      </c>
    </row>
    <row r="361" spans="1:21" x14ac:dyDescent="0.25">
      <c r="A361" t="s">
        <v>732</v>
      </c>
      <c r="B361" t="s">
        <v>733</v>
      </c>
      <c r="C361" t="s">
        <v>23</v>
      </c>
      <c r="D361" t="s">
        <v>24</v>
      </c>
      <c r="E361" s="3">
        <v>59</v>
      </c>
      <c r="F361" t="s">
        <v>5</v>
      </c>
      <c r="G361" t="s">
        <v>25</v>
      </c>
      <c r="S361">
        <f t="shared" si="15"/>
        <v>13445.62305401662</v>
      </c>
      <c r="T361">
        <f t="shared" si="16"/>
        <v>-1559090.7595503535</v>
      </c>
      <c r="U361">
        <f t="shared" si="17"/>
        <v>180784779.31070322</v>
      </c>
    </row>
    <row r="362" spans="1:21" x14ac:dyDescent="0.25">
      <c r="A362" t="s">
        <v>734</v>
      </c>
      <c r="B362" t="s">
        <v>735</v>
      </c>
      <c r="C362" t="s">
        <v>23</v>
      </c>
      <c r="D362" t="s">
        <v>24</v>
      </c>
      <c r="E362" s="3">
        <v>131</v>
      </c>
      <c r="F362" t="s">
        <v>5</v>
      </c>
      <c r="G362" t="s">
        <v>25</v>
      </c>
      <c r="S362">
        <f t="shared" si="15"/>
        <v>1932.0651592797781</v>
      </c>
      <c r="T362">
        <f t="shared" si="16"/>
        <v>-84924.43251434245</v>
      </c>
      <c r="U362">
        <f t="shared" si="17"/>
        <v>3732875.7797027943</v>
      </c>
    </row>
    <row r="363" spans="1:21" x14ac:dyDescent="0.25">
      <c r="A363" t="s">
        <v>736</v>
      </c>
      <c r="B363" t="s">
        <v>737</v>
      </c>
      <c r="C363" t="s">
        <v>23</v>
      </c>
      <c r="D363" t="s">
        <v>24</v>
      </c>
      <c r="E363" s="3">
        <v>88</v>
      </c>
      <c r="F363" t="s">
        <v>5</v>
      </c>
      <c r="G363" t="s">
        <v>25</v>
      </c>
      <c r="S363">
        <f t="shared" si="15"/>
        <v>7561.2177908587255</v>
      </c>
      <c r="T363">
        <f t="shared" si="16"/>
        <v>-657487.68279827596</v>
      </c>
      <c r="U363">
        <f t="shared" si="17"/>
        <v>57172014.480798505</v>
      </c>
    </row>
    <row r="364" spans="1:21" x14ac:dyDescent="0.25">
      <c r="A364" t="s">
        <v>738</v>
      </c>
      <c r="B364" t="s">
        <v>739</v>
      </c>
      <c r="C364" t="s">
        <v>23</v>
      </c>
      <c r="D364" t="s">
        <v>24</v>
      </c>
      <c r="E364" s="3">
        <v>161</v>
      </c>
      <c r="F364" t="s">
        <v>5</v>
      </c>
      <c r="G364" t="s">
        <v>25</v>
      </c>
      <c r="S364">
        <f t="shared" si="15"/>
        <v>194.74936980609411</v>
      </c>
      <c r="T364">
        <f t="shared" si="16"/>
        <v>-2717.7787054782025</v>
      </c>
      <c r="U364">
        <f t="shared" si="17"/>
        <v>37927.317039870803</v>
      </c>
    </row>
    <row r="365" spans="1:21" x14ac:dyDescent="0.25">
      <c r="A365" t="s">
        <v>740</v>
      </c>
      <c r="B365" t="s">
        <v>741</v>
      </c>
      <c r="C365" t="s">
        <v>23</v>
      </c>
      <c r="D365" t="s">
        <v>24</v>
      </c>
      <c r="E365" s="3">
        <v>46</v>
      </c>
      <c r="F365" t="s">
        <v>5</v>
      </c>
      <c r="G365" t="s">
        <v>25</v>
      </c>
      <c r="S365">
        <f t="shared" si="15"/>
        <v>16629.459896121884</v>
      </c>
      <c r="T365">
        <f t="shared" si="16"/>
        <v>-2144456.3770780545</v>
      </c>
      <c r="U365">
        <f t="shared" si="17"/>
        <v>276538936.43672603</v>
      </c>
    </row>
    <row r="366" spans="1:21" x14ac:dyDescent="0.25">
      <c r="A366" t="s">
        <v>742</v>
      </c>
      <c r="B366" t="s">
        <v>743</v>
      </c>
      <c r="C366" t="s">
        <v>23</v>
      </c>
      <c r="D366" t="s">
        <v>24</v>
      </c>
      <c r="E366" s="3">
        <v>193</v>
      </c>
      <c r="F366" t="s">
        <v>5</v>
      </c>
      <c r="G366" t="s">
        <v>25</v>
      </c>
      <c r="S366">
        <f t="shared" si="15"/>
        <v>325.61252770083109</v>
      </c>
      <c r="T366">
        <f t="shared" si="16"/>
        <v>5875.5923748542082</v>
      </c>
      <c r="U366">
        <f t="shared" si="17"/>
        <v>106023.51819572449</v>
      </c>
    </row>
    <row r="367" spans="1:21" x14ac:dyDescent="0.25">
      <c r="A367" t="s">
        <v>744</v>
      </c>
      <c r="B367" t="s">
        <v>745</v>
      </c>
      <c r="C367" t="s">
        <v>23</v>
      </c>
      <c r="D367" t="s">
        <v>24</v>
      </c>
      <c r="E367" s="3">
        <v>238</v>
      </c>
      <c r="F367" t="s">
        <v>5</v>
      </c>
      <c r="G367" t="s">
        <v>25</v>
      </c>
      <c r="S367">
        <f t="shared" si="15"/>
        <v>3974.6388434903051</v>
      </c>
      <c r="T367">
        <f t="shared" si="16"/>
        <v>250580.0599302559</v>
      </c>
      <c r="U367">
        <f t="shared" si="17"/>
        <v>15797753.936181949</v>
      </c>
    </row>
    <row r="368" spans="1:21" x14ac:dyDescent="0.25">
      <c r="A368" t="s">
        <v>746</v>
      </c>
      <c r="B368" t="s">
        <v>747</v>
      </c>
      <c r="C368" t="s">
        <v>23</v>
      </c>
      <c r="D368" t="s">
        <v>24</v>
      </c>
      <c r="E368" s="3">
        <v>207</v>
      </c>
      <c r="F368" t="s">
        <v>5</v>
      </c>
      <c r="G368" t="s">
        <v>25</v>
      </c>
      <c r="S368">
        <f t="shared" si="15"/>
        <v>1026.8651592797785</v>
      </c>
      <c r="T368">
        <f t="shared" si="16"/>
        <v>32905.623801447007</v>
      </c>
      <c r="U368">
        <f t="shared" si="17"/>
        <v>1054452.0553426847</v>
      </c>
    </row>
    <row r="369" spans="1:21" x14ac:dyDescent="0.25">
      <c r="A369" t="s">
        <v>748</v>
      </c>
      <c r="B369" t="s">
        <v>749</v>
      </c>
      <c r="C369" t="s">
        <v>23</v>
      </c>
      <c r="D369" t="s">
        <v>24</v>
      </c>
      <c r="E369" s="3">
        <v>119</v>
      </c>
      <c r="F369" t="s">
        <v>5</v>
      </c>
      <c r="G369" t="s">
        <v>25</v>
      </c>
      <c r="S369">
        <f t="shared" si="15"/>
        <v>3130.9914750692519</v>
      </c>
      <c r="T369">
        <f t="shared" si="16"/>
        <v>-175195.451932625</v>
      </c>
      <c r="U369">
        <f t="shared" si="17"/>
        <v>9803107.6169563308</v>
      </c>
    </row>
    <row r="370" spans="1:21" x14ac:dyDescent="0.25">
      <c r="A370" t="s">
        <v>750</v>
      </c>
      <c r="B370" t="s">
        <v>751</v>
      </c>
      <c r="C370" t="s">
        <v>23</v>
      </c>
      <c r="D370" t="s">
        <v>24</v>
      </c>
      <c r="E370" s="3">
        <v>81</v>
      </c>
      <c r="F370" t="s">
        <v>5</v>
      </c>
      <c r="G370" t="s">
        <v>25</v>
      </c>
      <c r="S370">
        <f t="shared" si="15"/>
        <v>8827.5914750692518</v>
      </c>
      <c r="T370">
        <f t="shared" si="16"/>
        <v>-829398.68009051972</v>
      </c>
      <c r="U370">
        <f t="shared" si="17"/>
        <v>77926371.25071533</v>
      </c>
    </row>
    <row r="371" spans="1:21" x14ac:dyDescent="0.25">
      <c r="A371" t="s">
        <v>752</v>
      </c>
      <c r="B371" t="s">
        <v>753</v>
      </c>
      <c r="C371" t="s">
        <v>23</v>
      </c>
      <c r="D371" t="s">
        <v>24</v>
      </c>
      <c r="E371" s="3">
        <v>93</v>
      </c>
      <c r="F371" t="s">
        <v>5</v>
      </c>
      <c r="G371" t="s">
        <v>25</v>
      </c>
      <c r="S371">
        <f t="shared" si="15"/>
        <v>6716.665159279778</v>
      </c>
      <c r="T371">
        <f t="shared" si="16"/>
        <v>-550466.06067223719</v>
      </c>
      <c r="U371">
        <f t="shared" si="17"/>
        <v>45113590.861882843</v>
      </c>
    </row>
    <row r="372" spans="1:21" x14ac:dyDescent="0.25">
      <c r="A372" t="s">
        <v>754</v>
      </c>
      <c r="B372" t="s">
        <v>755</v>
      </c>
      <c r="C372" t="s">
        <v>23</v>
      </c>
      <c r="D372" t="s">
        <v>24</v>
      </c>
      <c r="E372" s="3">
        <v>50</v>
      </c>
      <c r="F372" t="s">
        <v>5</v>
      </c>
      <c r="G372" t="s">
        <v>25</v>
      </c>
      <c r="S372">
        <f t="shared" si="15"/>
        <v>15613.817790858726</v>
      </c>
      <c r="T372">
        <f t="shared" si="16"/>
        <v>-1951028.7109561707</v>
      </c>
      <c r="U372">
        <f t="shared" si="17"/>
        <v>243791306.00613648</v>
      </c>
    </row>
    <row r="373" spans="1:21" x14ac:dyDescent="0.25">
      <c r="A373" t="s">
        <v>756</v>
      </c>
      <c r="B373" t="s">
        <v>757</v>
      </c>
      <c r="C373" t="s">
        <v>23</v>
      </c>
      <c r="D373" t="s">
        <v>24</v>
      </c>
      <c r="E373" s="3">
        <v>49</v>
      </c>
      <c r="F373" t="s">
        <v>5</v>
      </c>
      <c r="G373" t="s">
        <v>25</v>
      </c>
      <c r="S373">
        <f t="shared" si="15"/>
        <v>15864.728317174515</v>
      </c>
      <c r="T373">
        <f t="shared" si="16"/>
        <v>-1998246.0301182205</v>
      </c>
      <c r="U373">
        <f t="shared" si="17"/>
        <v>251689604.57775891</v>
      </c>
    </row>
    <row r="374" spans="1:21" x14ac:dyDescent="0.25">
      <c r="A374" t="s">
        <v>758</v>
      </c>
      <c r="B374" t="s">
        <v>759</v>
      </c>
      <c r="C374" t="s">
        <v>23</v>
      </c>
      <c r="D374" t="s">
        <v>24</v>
      </c>
      <c r="E374" s="3">
        <v>103</v>
      </c>
      <c r="F374" t="s">
        <v>5</v>
      </c>
      <c r="G374" t="s">
        <v>25</v>
      </c>
      <c r="S374">
        <f t="shared" si="15"/>
        <v>5177.559896121883</v>
      </c>
      <c r="T374">
        <f t="shared" si="16"/>
        <v>-372552.68484121223</v>
      </c>
      <c r="U374">
        <f t="shared" si="17"/>
        <v>26807126.477929644</v>
      </c>
    </row>
    <row r="375" spans="1:21" x14ac:dyDescent="0.25">
      <c r="A375" t="s">
        <v>760</v>
      </c>
      <c r="B375" t="s">
        <v>761</v>
      </c>
      <c r="C375" t="s">
        <v>23</v>
      </c>
      <c r="D375" t="s">
        <v>24</v>
      </c>
      <c r="E375" s="3">
        <v>136</v>
      </c>
      <c r="F375" t="s">
        <v>5</v>
      </c>
      <c r="G375" t="s">
        <v>25</v>
      </c>
      <c r="S375">
        <f t="shared" si="15"/>
        <v>1517.5125277008308</v>
      </c>
      <c r="T375">
        <f t="shared" si="16"/>
        <v>-59115.099861987888</v>
      </c>
      <c r="U375">
        <f t="shared" si="17"/>
        <v>2302844.2717289645</v>
      </c>
    </row>
    <row r="376" spans="1:21" x14ac:dyDescent="0.25">
      <c r="A376" t="s">
        <v>762</v>
      </c>
      <c r="B376" t="s">
        <v>763</v>
      </c>
      <c r="C376" t="s">
        <v>23</v>
      </c>
      <c r="D376" t="s">
        <v>24</v>
      </c>
      <c r="E376" s="3">
        <v>83</v>
      </c>
      <c r="F376" t="s">
        <v>5</v>
      </c>
      <c r="G376" t="s">
        <v>25</v>
      </c>
      <c r="S376">
        <f t="shared" si="15"/>
        <v>8455.7704224376721</v>
      </c>
      <c r="T376">
        <f t="shared" si="16"/>
        <v>-777552.59439799888</v>
      </c>
      <c r="U376">
        <f t="shared" si="17"/>
        <v>71500053.436971769</v>
      </c>
    </row>
    <row r="377" spans="1:21" x14ac:dyDescent="0.25">
      <c r="A377" t="s">
        <v>764</v>
      </c>
      <c r="B377" t="s">
        <v>765</v>
      </c>
      <c r="C377" t="s">
        <v>23</v>
      </c>
      <c r="D377" t="s">
        <v>24</v>
      </c>
      <c r="E377" s="3">
        <v>110</v>
      </c>
      <c r="F377" t="s">
        <v>5</v>
      </c>
      <c r="G377" t="s">
        <v>25</v>
      </c>
      <c r="S377">
        <f t="shared" si="15"/>
        <v>4219.1862119113566</v>
      </c>
      <c r="T377">
        <f t="shared" si="16"/>
        <v>-274058.35070686316</v>
      </c>
      <c r="U377">
        <f t="shared" si="17"/>
        <v>17801532.290782902</v>
      </c>
    </row>
    <row r="378" spans="1:21" x14ac:dyDescent="0.25">
      <c r="A378" t="s">
        <v>766</v>
      </c>
      <c r="B378" t="s">
        <v>767</v>
      </c>
      <c r="C378" t="s">
        <v>23</v>
      </c>
      <c r="D378" t="s">
        <v>24</v>
      </c>
      <c r="E378" s="3">
        <v>50</v>
      </c>
      <c r="F378" t="s">
        <v>5</v>
      </c>
      <c r="G378" t="s">
        <v>25</v>
      </c>
      <c r="S378">
        <f t="shared" si="15"/>
        <v>15613.817790858726</v>
      </c>
      <c r="T378">
        <f t="shared" si="16"/>
        <v>-1951028.7109561707</v>
      </c>
      <c r="U378">
        <f t="shared" si="17"/>
        <v>243791306.00613648</v>
      </c>
    </row>
    <row r="379" spans="1:21" x14ac:dyDescent="0.25">
      <c r="A379" t="s">
        <v>768</v>
      </c>
      <c r="B379" t="s">
        <v>769</v>
      </c>
      <c r="C379" t="s">
        <v>23</v>
      </c>
      <c r="D379" t="s">
        <v>24</v>
      </c>
      <c r="E379" s="3">
        <v>228</v>
      </c>
      <c r="F379" t="s">
        <v>5</v>
      </c>
      <c r="G379" t="s">
        <v>25</v>
      </c>
      <c r="S379">
        <f t="shared" si="15"/>
        <v>2813.7441066481997</v>
      </c>
      <c r="T379">
        <f t="shared" si="16"/>
        <v>149254.31567817833</v>
      </c>
      <c r="U379">
        <f t="shared" si="17"/>
        <v>7917155.8976974757</v>
      </c>
    </row>
    <row r="380" spans="1:21" x14ac:dyDescent="0.25">
      <c r="A380" t="s">
        <v>770</v>
      </c>
      <c r="B380" t="s">
        <v>771</v>
      </c>
      <c r="C380" t="s">
        <v>23</v>
      </c>
      <c r="D380" t="s">
        <v>24</v>
      </c>
      <c r="E380" s="3">
        <v>129</v>
      </c>
      <c r="F380" t="s">
        <v>5</v>
      </c>
      <c r="G380" t="s">
        <v>25</v>
      </c>
      <c r="S380">
        <f t="shared" si="15"/>
        <v>2111.8862119113569</v>
      </c>
      <c r="T380">
        <f t="shared" si="16"/>
        <v>-97052.286627915848</v>
      </c>
      <c r="U380">
        <f t="shared" si="17"/>
        <v>4460063.372061301</v>
      </c>
    </row>
    <row r="381" spans="1:21" x14ac:dyDescent="0.25">
      <c r="A381" t="s">
        <v>772</v>
      </c>
      <c r="B381" t="s">
        <v>773</v>
      </c>
      <c r="C381" t="s">
        <v>23</v>
      </c>
      <c r="D381" t="s">
        <v>24</v>
      </c>
      <c r="E381" s="3">
        <v>395</v>
      </c>
      <c r="F381" t="s">
        <v>5</v>
      </c>
      <c r="G381" t="s">
        <v>25</v>
      </c>
      <c r="S381">
        <f t="shared" si="15"/>
        <v>48419.686211911358</v>
      </c>
      <c r="T381">
        <f t="shared" si="16"/>
        <v>10654497.110477347</v>
      </c>
      <c r="U381">
        <f t="shared" si="17"/>
        <v>2344466012.8599586</v>
      </c>
    </row>
  </sheetData>
  <mergeCells count="32">
    <mergeCell ref="O5:P5"/>
    <mergeCell ref="O4:P4"/>
    <mergeCell ref="O3:P3"/>
    <mergeCell ref="O19:P19"/>
    <mergeCell ref="O20:P20"/>
    <mergeCell ref="O21:P21"/>
    <mergeCell ref="O22:P22"/>
    <mergeCell ref="O10:P10"/>
    <mergeCell ref="O9:P9"/>
    <mergeCell ref="O12:P12"/>
    <mergeCell ref="O13:P13"/>
    <mergeCell ref="O15:P15"/>
    <mergeCell ref="O16:P16"/>
    <mergeCell ref="O17:P17"/>
    <mergeCell ref="O18:P18"/>
    <mergeCell ref="O8:P8"/>
    <mergeCell ref="O7:P7"/>
    <mergeCell ref="O6:P6"/>
    <mergeCell ref="J16:K16"/>
    <mergeCell ref="J17:K17"/>
    <mergeCell ref="J10:K10"/>
    <mergeCell ref="J11:K11"/>
    <mergeCell ref="J12:K12"/>
    <mergeCell ref="J13:K13"/>
    <mergeCell ref="J14:K14"/>
    <mergeCell ref="J15:K15"/>
    <mergeCell ref="J9:K9"/>
    <mergeCell ref="I3:K4"/>
    <mergeCell ref="J5:K5"/>
    <mergeCell ref="J6:K6"/>
    <mergeCell ref="J7:K7"/>
    <mergeCell ref="J8:K8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3"/>
  <sheetViews>
    <sheetView workbookViewId="0"/>
  </sheetViews>
  <sheetFormatPr defaultRowHeight="15" x14ac:dyDescent="0.25"/>
  <cols>
    <col min="1" max="1" width="17.7109375" bestFit="1" customWidth="1"/>
    <col min="2" max="2" width="29.7109375" bestFit="1" customWidth="1"/>
    <col min="3" max="3" width="17.7109375" bestFit="1" customWidth="1"/>
  </cols>
  <sheetData>
    <row r="1" spans="1:3" x14ac:dyDescent="0.25">
      <c r="A1" s="4" t="s">
        <v>805</v>
      </c>
      <c r="C1" s="4" t="s">
        <v>774</v>
      </c>
    </row>
    <row r="2" spans="1:3" x14ac:dyDescent="0.25">
      <c r="C2" t="s">
        <v>23</v>
      </c>
    </row>
    <row r="3" spans="1:3" x14ac:dyDescent="0.25">
      <c r="A3" s="4" t="s">
        <v>775</v>
      </c>
      <c r="B3" s="4" t="s">
        <v>16</v>
      </c>
      <c r="C3" t="s">
        <v>24</v>
      </c>
    </row>
    <row r="4" spans="1:3" x14ac:dyDescent="0.25">
      <c r="A4" t="s">
        <v>21</v>
      </c>
      <c r="B4" t="s">
        <v>22</v>
      </c>
      <c r="C4">
        <v>79</v>
      </c>
    </row>
    <row r="5" spans="1:3" x14ac:dyDescent="0.25">
      <c r="A5" t="s">
        <v>26</v>
      </c>
      <c r="B5" t="s">
        <v>27</v>
      </c>
      <c r="C5">
        <v>219</v>
      </c>
    </row>
    <row r="6" spans="1:3" x14ac:dyDescent="0.25">
      <c r="A6" t="s">
        <v>28</v>
      </c>
      <c r="B6" t="s">
        <v>29</v>
      </c>
      <c r="C6">
        <v>324</v>
      </c>
    </row>
    <row r="7" spans="1:3" x14ac:dyDescent="0.25">
      <c r="A7" t="s">
        <v>30</v>
      </c>
      <c r="B7" t="s">
        <v>31</v>
      </c>
      <c r="C7">
        <v>44</v>
      </c>
    </row>
    <row r="8" spans="1:3" x14ac:dyDescent="0.25">
      <c r="A8" t="s">
        <v>32</v>
      </c>
      <c r="B8" t="s">
        <v>33</v>
      </c>
      <c r="C8">
        <v>1107</v>
      </c>
    </row>
    <row r="9" spans="1:3" x14ac:dyDescent="0.25">
      <c r="A9" t="s">
        <v>34</v>
      </c>
      <c r="B9" t="s">
        <v>35</v>
      </c>
      <c r="C9">
        <v>181</v>
      </c>
    </row>
    <row r="10" spans="1:3" x14ac:dyDescent="0.25">
      <c r="A10" t="s">
        <v>36</v>
      </c>
      <c r="B10" t="s">
        <v>37</v>
      </c>
      <c r="C10">
        <v>74</v>
      </c>
    </row>
    <row r="11" spans="1:3" x14ac:dyDescent="0.25">
      <c r="A11" t="s">
        <v>38</v>
      </c>
      <c r="B11" t="s">
        <v>39</v>
      </c>
      <c r="C11">
        <v>122</v>
      </c>
    </row>
    <row r="12" spans="1:3" x14ac:dyDescent="0.25">
      <c r="A12" t="s">
        <v>40</v>
      </c>
      <c r="B12" t="s">
        <v>41</v>
      </c>
      <c r="C12">
        <v>157</v>
      </c>
    </row>
    <row r="13" spans="1:3" x14ac:dyDescent="0.25">
      <c r="A13" t="s">
        <v>42</v>
      </c>
      <c r="B13" t="s">
        <v>43</v>
      </c>
      <c r="C13">
        <v>176</v>
      </c>
    </row>
    <row r="14" spans="1:3" x14ac:dyDescent="0.25">
      <c r="A14" t="s">
        <v>44</v>
      </c>
      <c r="B14" t="s">
        <v>45</v>
      </c>
      <c r="C14">
        <v>156</v>
      </c>
    </row>
    <row r="15" spans="1:3" x14ac:dyDescent="0.25">
      <c r="A15" t="s">
        <v>46</v>
      </c>
      <c r="B15" t="s">
        <v>47</v>
      </c>
      <c r="C15">
        <v>97</v>
      </c>
    </row>
    <row r="16" spans="1:3" x14ac:dyDescent="0.25">
      <c r="A16" t="s">
        <v>48</v>
      </c>
      <c r="B16" t="s">
        <v>49</v>
      </c>
      <c r="C16">
        <v>53</v>
      </c>
    </row>
    <row r="17" spans="1:3" x14ac:dyDescent="0.25">
      <c r="A17" t="s">
        <v>50</v>
      </c>
      <c r="B17" t="s">
        <v>51</v>
      </c>
      <c r="C17">
        <v>51</v>
      </c>
    </row>
    <row r="18" spans="1:3" x14ac:dyDescent="0.25">
      <c r="A18" t="s">
        <v>52</v>
      </c>
      <c r="B18" t="s">
        <v>53</v>
      </c>
      <c r="C18">
        <v>148</v>
      </c>
    </row>
    <row r="19" spans="1:3" x14ac:dyDescent="0.25">
      <c r="A19" t="s">
        <v>54</v>
      </c>
      <c r="B19" t="s">
        <v>55</v>
      </c>
      <c r="C19">
        <v>96</v>
      </c>
    </row>
    <row r="20" spans="1:3" x14ac:dyDescent="0.25">
      <c r="A20" t="s">
        <v>56</v>
      </c>
      <c r="B20" t="s">
        <v>57</v>
      </c>
      <c r="C20">
        <v>59</v>
      </c>
    </row>
    <row r="21" spans="1:3" x14ac:dyDescent="0.25">
      <c r="A21" t="s">
        <v>58</v>
      </c>
      <c r="B21" t="s">
        <v>59</v>
      </c>
      <c r="C21">
        <v>111</v>
      </c>
    </row>
    <row r="22" spans="1:3" x14ac:dyDescent="0.25">
      <c r="A22" t="s">
        <v>60</v>
      </c>
      <c r="B22" t="s">
        <v>61</v>
      </c>
      <c r="C22">
        <v>160</v>
      </c>
    </row>
    <row r="23" spans="1:3" x14ac:dyDescent="0.25">
      <c r="A23" t="s">
        <v>62</v>
      </c>
      <c r="B23" t="s">
        <v>63</v>
      </c>
      <c r="C23">
        <v>79</v>
      </c>
    </row>
    <row r="24" spans="1:3" x14ac:dyDescent="0.25">
      <c r="A24" t="s">
        <v>64</v>
      </c>
      <c r="B24" t="s">
        <v>65</v>
      </c>
      <c r="C24">
        <v>110</v>
      </c>
    </row>
    <row r="25" spans="1:3" x14ac:dyDescent="0.25">
      <c r="A25" t="s">
        <v>66</v>
      </c>
      <c r="B25" t="s">
        <v>67</v>
      </c>
      <c r="C25">
        <v>75</v>
      </c>
    </row>
    <row r="26" spans="1:3" x14ac:dyDescent="0.25">
      <c r="A26" t="s">
        <v>68</v>
      </c>
      <c r="B26" t="s">
        <v>69</v>
      </c>
      <c r="C26">
        <v>28</v>
      </c>
    </row>
    <row r="27" spans="1:3" x14ac:dyDescent="0.25">
      <c r="A27" t="s">
        <v>70</v>
      </c>
      <c r="B27" t="s">
        <v>71</v>
      </c>
      <c r="C27">
        <v>100</v>
      </c>
    </row>
    <row r="28" spans="1:3" x14ac:dyDescent="0.25">
      <c r="A28" t="s">
        <v>72</v>
      </c>
      <c r="B28" t="s">
        <v>73</v>
      </c>
      <c r="C28">
        <v>139</v>
      </c>
    </row>
    <row r="29" spans="1:3" x14ac:dyDescent="0.25">
      <c r="A29" t="s">
        <v>74</v>
      </c>
      <c r="B29" t="s">
        <v>75</v>
      </c>
      <c r="C29">
        <v>100</v>
      </c>
    </row>
    <row r="30" spans="1:3" x14ac:dyDescent="0.25">
      <c r="A30" t="s">
        <v>76</v>
      </c>
      <c r="B30" t="s">
        <v>77</v>
      </c>
      <c r="C30">
        <v>118</v>
      </c>
    </row>
    <row r="31" spans="1:3" x14ac:dyDescent="0.25">
      <c r="A31" t="s">
        <v>78</v>
      </c>
      <c r="B31" t="s">
        <v>79</v>
      </c>
      <c r="C31">
        <v>62</v>
      </c>
    </row>
    <row r="32" spans="1:3" x14ac:dyDescent="0.25">
      <c r="A32" t="s">
        <v>80</v>
      </c>
      <c r="B32" t="s">
        <v>81</v>
      </c>
      <c r="C32">
        <v>46</v>
      </c>
    </row>
    <row r="33" spans="1:3" x14ac:dyDescent="0.25">
      <c r="A33" t="s">
        <v>82</v>
      </c>
      <c r="B33" t="s">
        <v>83</v>
      </c>
      <c r="C33">
        <v>50</v>
      </c>
    </row>
    <row r="34" spans="1:3" x14ac:dyDescent="0.25">
      <c r="A34" t="s">
        <v>84</v>
      </c>
      <c r="B34" t="s">
        <v>85</v>
      </c>
      <c r="C34">
        <v>104</v>
      </c>
    </row>
    <row r="35" spans="1:3" x14ac:dyDescent="0.25">
      <c r="A35" t="s">
        <v>86</v>
      </c>
      <c r="B35" t="s">
        <v>87</v>
      </c>
      <c r="C35">
        <v>97</v>
      </c>
    </row>
    <row r="36" spans="1:3" x14ac:dyDescent="0.25">
      <c r="A36" t="s">
        <v>88</v>
      </c>
      <c r="B36" t="s">
        <v>89</v>
      </c>
      <c r="C36">
        <v>85</v>
      </c>
    </row>
    <row r="37" spans="1:3" x14ac:dyDescent="0.25">
      <c r="A37" t="s">
        <v>90</v>
      </c>
      <c r="B37" t="s">
        <v>91</v>
      </c>
      <c r="C37">
        <v>113</v>
      </c>
    </row>
    <row r="38" spans="1:3" x14ac:dyDescent="0.25">
      <c r="A38" t="s">
        <v>92</v>
      </c>
      <c r="B38" t="s">
        <v>93</v>
      </c>
      <c r="C38">
        <v>107</v>
      </c>
    </row>
    <row r="39" spans="1:3" x14ac:dyDescent="0.25">
      <c r="A39" t="s">
        <v>94</v>
      </c>
      <c r="B39" t="s">
        <v>95</v>
      </c>
      <c r="C39">
        <v>51</v>
      </c>
    </row>
    <row r="40" spans="1:3" x14ac:dyDescent="0.25">
      <c r="A40" t="s">
        <v>96</v>
      </c>
      <c r="B40" t="s">
        <v>97</v>
      </c>
      <c r="C40">
        <v>88</v>
      </c>
    </row>
    <row r="41" spans="1:3" x14ac:dyDescent="0.25">
      <c r="A41" t="s">
        <v>98</v>
      </c>
      <c r="B41" t="s">
        <v>99</v>
      </c>
      <c r="C41">
        <v>37</v>
      </c>
    </row>
    <row r="42" spans="1:3" x14ac:dyDescent="0.25">
      <c r="A42" t="s">
        <v>100</v>
      </c>
      <c r="B42" t="s">
        <v>101</v>
      </c>
      <c r="C42">
        <v>35</v>
      </c>
    </row>
    <row r="43" spans="1:3" x14ac:dyDescent="0.25">
      <c r="A43" t="s">
        <v>102</v>
      </c>
      <c r="B43" t="s">
        <v>103</v>
      </c>
      <c r="C43">
        <v>168</v>
      </c>
    </row>
    <row r="44" spans="1:3" x14ac:dyDescent="0.25">
      <c r="A44" t="s">
        <v>104</v>
      </c>
      <c r="B44" t="s">
        <v>105</v>
      </c>
      <c r="C44">
        <v>46</v>
      </c>
    </row>
    <row r="45" spans="1:3" x14ac:dyDescent="0.25">
      <c r="A45" t="s">
        <v>106</v>
      </c>
      <c r="B45" t="s">
        <v>107</v>
      </c>
      <c r="C45">
        <v>27</v>
      </c>
    </row>
    <row r="46" spans="1:3" x14ac:dyDescent="0.25">
      <c r="A46" t="s">
        <v>108</v>
      </c>
      <c r="B46" t="s">
        <v>109</v>
      </c>
      <c r="C46">
        <v>455</v>
      </c>
    </row>
    <row r="47" spans="1:3" x14ac:dyDescent="0.25">
      <c r="A47" t="s">
        <v>110</v>
      </c>
      <c r="B47" t="s">
        <v>111</v>
      </c>
      <c r="C47">
        <v>3910</v>
      </c>
    </row>
    <row r="48" spans="1:3" x14ac:dyDescent="0.25">
      <c r="A48" t="s">
        <v>112</v>
      </c>
      <c r="B48" t="s">
        <v>113</v>
      </c>
      <c r="C48">
        <v>95</v>
      </c>
    </row>
    <row r="49" spans="1:3" x14ac:dyDescent="0.25">
      <c r="A49" t="s">
        <v>114</v>
      </c>
      <c r="B49" t="s">
        <v>115</v>
      </c>
      <c r="C49">
        <v>283</v>
      </c>
    </row>
    <row r="50" spans="1:3" x14ac:dyDescent="0.25">
      <c r="A50" t="s">
        <v>116</v>
      </c>
      <c r="B50" t="s">
        <v>117</v>
      </c>
      <c r="C50">
        <v>230</v>
      </c>
    </row>
    <row r="51" spans="1:3" x14ac:dyDescent="0.25">
      <c r="A51" t="s">
        <v>118</v>
      </c>
      <c r="B51" t="s">
        <v>119</v>
      </c>
      <c r="C51">
        <v>177</v>
      </c>
    </row>
    <row r="52" spans="1:3" x14ac:dyDescent="0.25">
      <c r="A52" t="s">
        <v>120</v>
      </c>
      <c r="B52" t="s">
        <v>121</v>
      </c>
      <c r="C52">
        <v>224</v>
      </c>
    </row>
    <row r="53" spans="1:3" x14ac:dyDescent="0.25">
      <c r="A53" t="s">
        <v>122</v>
      </c>
      <c r="B53" t="s">
        <v>123</v>
      </c>
      <c r="C53">
        <v>516</v>
      </c>
    </row>
    <row r="54" spans="1:3" x14ac:dyDescent="0.25">
      <c r="A54" t="s">
        <v>124</v>
      </c>
      <c r="B54" t="s">
        <v>125</v>
      </c>
      <c r="C54">
        <v>189</v>
      </c>
    </row>
    <row r="55" spans="1:3" x14ac:dyDescent="0.25">
      <c r="A55" t="s">
        <v>126</v>
      </c>
      <c r="B55" t="s">
        <v>127</v>
      </c>
      <c r="C55">
        <v>161</v>
      </c>
    </row>
    <row r="56" spans="1:3" x14ac:dyDescent="0.25">
      <c r="A56" t="s">
        <v>128</v>
      </c>
      <c r="B56" t="s">
        <v>129</v>
      </c>
      <c r="C56">
        <v>365</v>
      </c>
    </row>
    <row r="57" spans="1:3" x14ac:dyDescent="0.25">
      <c r="A57" t="s">
        <v>130</v>
      </c>
      <c r="B57" t="s">
        <v>131</v>
      </c>
      <c r="C57">
        <v>380</v>
      </c>
    </row>
    <row r="58" spans="1:3" x14ac:dyDescent="0.25">
      <c r="A58" t="s">
        <v>132</v>
      </c>
      <c r="B58" t="s">
        <v>133</v>
      </c>
      <c r="C58">
        <v>111</v>
      </c>
    </row>
    <row r="59" spans="1:3" x14ac:dyDescent="0.25">
      <c r="A59" t="s">
        <v>134</v>
      </c>
      <c r="B59" t="s">
        <v>135</v>
      </c>
      <c r="C59">
        <v>201</v>
      </c>
    </row>
    <row r="60" spans="1:3" x14ac:dyDescent="0.25">
      <c r="A60" t="s">
        <v>136</v>
      </c>
      <c r="B60" t="s">
        <v>137</v>
      </c>
      <c r="C60">
        <v>126</v>
      </c>
    </row>
    <row r="61" spans="1:3" x14ac:dyDescent="0.25">
      <c r="A61" t="s">
        <v>138</v>
      </c>
      <c r="B61" t="s">
        <v>139</v>
      </c>
      <c r="C61">
        <v>90</v>
      </c>
    </row>
    <row r="62" spans="1:3" x14ac:dyDescent="0.25">
      <c r="A62" t="s">
        <v>140</v>
      </c>
      <c r="B62" t="s">
        <v>141</v>
      </c>
      <c r="C62">
        <v>143</v>
      </c>
    </row>
    <row r="63" spans="1:3" x14ac:dyDescent="0.25">
      <c r="A63" t="s">
        <v>142</v>
      </c>
      <c r="B63" t="s">
        <v>143</v>
      </c>
      <c r="C63">
        <v>70</v>
      </c>
    </row>
    <row r="64" spans="1:3" x14ac:dyDescent="0.25">
      <c r="A64" t="s">
        <v>144</v>
      </c>
      <c r="B64" t="s">
        <v>145</v>
      </c>
      <c r="C64">
        <v>245</v>
      </c>
    </row>
    <row r="65" spans="1:3" x14ac:dyDescent="0.25">
      <c r="A65" t="s">
        <v>146</v>
      </c>
      <c r="B65" t="s">
        <v>147</v>
      </c>
      <c r="C65">
        <v>33</v>
      </c>
    </row>
    <row r="66" spans="1:3" x14ac:dyDescent="0.25">
      <c r="A66" t="s">
        <v>148</v>
      </c>
      <c r="B66" t="s">
        <v>149</v>
      </c>
      <c r="C66">
        <v>79</v>
      </c>
    </row>
    <row r="67" spans="1:3" x14ac:dyDescent="0.25">
      <c r="A67" t="s">
        <v>150</v>
      </c>
      <c r="B67" t="s">
        <v>151</v>
      </c>
      <c r="C67">
        <v>61</v>
      </c>
    </row>
    <row r="68" spans="1:3" x14ac:dyDescent="0.25">
      <c r="A68" t="s">
        <v>152</v>
      </c>
      <c r="B68" t="s">
        <v>153</v>
      </c>
      <c r="C68">
        <v>92</v>
      </c>
    </row>
    <row r="69" spans="1:3" x14ac:dyDescent="0.25">
      <c r="A69" t="s">
        <v>154</v>
      </c>
      <c r="B69" t="s">
        <v>155</v>
      </c>
      <c r="C69">
        <v>150</v>
      </c>
    </row>
    <row r="70" spans="1:3" x14ac:dyDescent="0.25">
      <c r="A70" t="s">
        <v>156</v>
      </c>
      <c r="B70" t="s">
        <v>157</v>
      </c>
      <c r="C70">
        <v>102</v>
      </c>
    </row>
    <row r="71" spans="1:3" x14ac:dyDescent="0.25">
      <c r="A71" t="s">
        <v>158</v>
      </c>
      <c r="B71" t="s">
        <v>159</v>
      </c>
      <c r="C71">
        <v>411</v>
      </c>
    </row>
    <row r="72" spans="1:3" x14ac:dyDescent="0.25">
      <c r="A72" t="s">
        <v>160</v>
      </c>
      <c r="B72" t="s">
        <v>161</v>
      </c>
      <c r="C72">
        <v>57</v>
      </c>
    </row>
    <row r="73" spans="1:3" x14ac:dyDescent="0.25">
      <c r="A73" t="s">
        <v>162</v>
      </c>
      <c r="B73" t="s">
        <v>163</v>
      </c>
      <c r="C73">
        <v>155</v>
      </c>
    </row>
    <row r="74" spans="1:3" x14ac:dyDescent="0.25">
      <c r="A74" t="s">
        <v>164</v>
      </c>
      <c r="B74" t="s">
        <v>165</v>
      </c>
      <c r="C74">
        <v>50</v>
      </c>
    </row>
    <row r="75" spans="1:3" x14ac:dyDescent="0.25">
      <c r="A75" t="s">
        <v>166</v>
      </c>
      <c r="B75" t="s">
        <v>167</v>
      </c>
      <c r="C75">
        <v>185</v>
      </c>
    </row>
    <row r="76" spans="1:3" x14ac:dyDescent="0.25">
      <c r="A76" t="s">
        <v>168</v>
      </c>
      <c r="B76" t="s">
        <v>169</v>
      </c>
      <c r="C76">
        <v>1543</v>
      </c>
    </row>
    <row r="77" spans="1:3" x14ac:dyDescent="0.25">
      <c r="A77" t="s">
        <v>170</v>
      </c>
      <c r="B77" t="s">
        <v>171</v>
      </c>
      <c r="C77">
        <v>114</v>
      </c>
    </row>
    <row r="78" spans="1:3" x14ac:dyDescent="0.25">
      <c r="A78" t="s">
        <v>172</v>
      </c>
      <c r="B78" t="s">
        <v>173</v>
      </c>
      <c r="C78">
        <v>90</v>
      </c>
    </row>
    <row r="79" spans="1:3" x14ac:dyDescent="0.25">
      <c r="A79" t="s">
        <v>174</v>
      </c>
      <c r="B79" t="s">
        <v>175</v>
      </c>
      <c r="C79">
        <v>156</v>
      </c>
    </row>
    <row r="80" spans="1:3" x14ac:dyDescent="0.25">
      <c r="A80" t="s">
        <v>176</v>
      </c>
      <c r="B80" t="s">
        <v>177</v>
      </c>
      <c r="C80">
        <v>142</v>
      </c>
    </row>
    <row r="81" spans="1:3" x14ac:dyDescent="0.25">
      <c r="A81" t="s">
        <v>178</v>
      </c>
      <c r="B81" t="s">
        <v>179</v>
      </c>
      <c r="C81">
        <v>248</v>
      </c>
    </row>
    <row r="82" spans="1:3" x14ac:dyDescent="0.25">
      <c r="A82" t="s">
        <v>180</v>
      </c>
      <c r="B82" t="s">
        <v>181</v>
      </c>
      <c r="C82">
        <v>170</v>
      </c>
    </row>
    <row r="83" spans="1:3" x14ac:dyDescent="0.25">
      <c r="A83" t="s">
        <v>182</v>
      </c>
      <c r="B83" t="s">
        <v>183</v>
      </c>
      <c r="C83">
        <v>234</v>
      </c>
    </row>
    <row r="84" spans="1:3" x14ac:dyDescent="0.25">
      <c r="A84" t="s">
        <v>184</v>
      </c>
      <c r="B84" t="s">
        <v>185</v>
      </c>
      <c r="C84">
        <v>176</v>
      </c>
    </row>
    <row r="85" spans="1:3" x14ac:dyDescent="0.25">
      <c r="A85" t="s">
        <v>186</v>
      </c>
      <c r="B85" t="s">
        <v>187</v>
      </c>
      <c r="C85">
        <v>94</v>
      </c>
    </row>
    <row r="86" spans="1:3" x14ac:dyDescent="0.25">
      <c r="A86" t="s">
        <v>188</v>
      </c>
      <c r="B86" t="s">
        <v>189</v>
      </c>
      <c r="C86">
        <v>62</v>
      </c>
    </row>
    <row r="87" spans="1:3" x14ac:dyDescent="0.25">
      <c r="A87" t="s">
        <v>190</v>
      </c>
      <c r="B87" t="s">
        <v>191</v>
      </c>
      <c r="C87">
        <v>180</v>
      </c>
    </row>
    <row r="88" spans="1:3" x14ac:dyDescent="0.25">
      <c r="A88" t="s">
        <v>192</v>
      </c>
      <c r="B88" t="s">
        <v>193</v>
      </c>
      <c r="C88">
        <v>224</v>
      </c>
    </row>
    <row r="89" spans="1:3" x14ac:dyDescent="0.25">
      <c r="A89" t="s">
        <v>194</v>
      </c>
      <c r="B89" t="s">
        <v>195</v>
      </c>
      <c r="C89">
        <v>188</v>
      </c>
    </row>
    <row r="90" spans="1:3" x14ac:dyDescent="0.25">
      <c r="A90" t="s">
        <v>196</v>
      </c>
      <c r="B90" t="s">
        <v>197</v>
      </c>
      <c r="C90">
        <v>85</v>
      </c>
    </row>
    <row r="91" spans="1:3" x14ac:dyDescent="0.25">
      <c r="A91" t="s">
        <v>198</v>
      </c>
      <c r="B91" t="s">
        <v>199</v>
      </c>
      <c r="C91">
        <v>114</v>
      </c>
    </row>
    <row r="92" spans="1:3" x14ac:dyDescent="0.25">
      <c r="A92" t="s">
        <v>200</v>
      </c>
      <c r="B92" t="s">
        <v>201</v>
      </c>
      <c r="C92">
        <v>276</v>
      </c>
    </row>
    <row r="93" spans="1:3" x14ac:dyDescent="0.25">
      <c r="A93" t="s">
        <v>202</v>
      </c>
      <c r="B93" t="s">
        <v>203</v>
      </c>
      <c r="C93">
        <v>322</v>
      </c>
    </row>
    <row r="94" spans="1:3" x14ac:dyDescent="0.25">
      <c r="A94" t="s">
        <v>204</v>
      </c>
      <c r="B94" t="s">
        <v>205</v>
      </c>
      <c r="C94">
        <v>228</v>
      </c>
    </row>
    <row r="95" spans="1:3" x14ac:dyDescent="0.25">
      <c r="A95" t="s">
        <v>206</v>
      </c>
      <c r="B95" t="s">
        <v>207</v>
      </c>
      <c r="C95">
        <v>415</v>
      </c>
    </row>
    <row r="96" spans="1:3" x14ac:dyDescent="0.25">
      <c r="A96" t="s">
        <v>208</v>
      </c>
      <c r="B96" t="s">
        <v>209</v>
      </c>
      <c r="C96">
        <v>92</v>
      </c>
    </row>
    <row r="97" spans="1:3" x14ac:dyDescent="0.25">
      <c r="A97" t="s">
        <v>210</v>
      </c>
      <c r="B97" t="s">
        <v>211</v>
      </c>
      <c r="C97">
        <v>225</v>
      </c>
    </row>
    <row r="98" spans="1:3" x14ac:dyDescent="0.25">
      <c r="A98" t="s">
        <v>212</v>
      </c>
      <c r="B98" t="s">
        <v>213</v>
      </c>
      <c r="C98">
        <v>327</v>
      </c>
    </row>
    <row r="99" spans="1:3" x14ac:dyDescent="0.25">
      <c r="A99" t="s">
        <v>214</v>
      </c>
      <c r="B99" t="s">
        <v>215</v>
      </c>
      <c r="C99">
        <v>88</v>
      </c>
    </row>
    <row r="100" spans="1:3" x14ac:dyDescent="0.25">
      <c r="A100" t="s">
        <v>216</v>
      </c>
      <c r="B100" t="s">
        <v>217</v>
      </c>
      <c r="C100">
        <v>180</v>
      </c>
    </row>
    <row r="101" spans="1:3" x14ac:dyDescent="0.25">
      <c r="A101" t="s">
        <v>218</v>
      </c>
      <c r="B101" t="s">
        <v>219</v>
      </c>
      <c r="C101">
        <v>100</v>
      </c>
    </row>
    <row r="102" spans="1:3" x14ac:dyDescent="0.25">
      <c r="A102" t="s">
        <v>220</v>
      </c>
      <c r="B102" t="s">
        <v>221</v>
      </c>
      <c r="C102">
        <v>116</v>
      </c>
    </row>
    <row r="103" spans="1:3" x14ac:dyDescent="0.25">
      <c r="A103" t="s">
        <v>222</v>
      </c>
      <c r="B103" t="s">
        <v>223</v>
      </c>
      <c r="C103">
        <v>417</v>
      </c>
    </row>
    <row r="104" spans="1:3" x14ac:dyDescent="0.25">
      <c r="A104" t="s">
        <v>224</v>
      </c>
      <c r="B104" t="s">
        <v>225</v>
      </c>
      <c r="C104">
        <v>176</v>
      </c>
    </row>
    <row r="105" spans="1:3" x14ac:dyDescent="0.25">
      <c r="A105" t="s">
        <v>226</v>
      </c>
      <c r="B105" t="s">
        <v>227</v>
      </c>
      <c r="C105">
        <v>368</v>
      </c>
    </row>
    <row r="106" spans="1:3" x14ac:dyDescent="0.25">
      <c r="A106" t="s">
        <v>228</v>
      </c>
      <c r="B106" t="s">
        <v>229</v>
      </c>
      <c r="C106">
        <v>382</v>
      </c>
    </row>
    <row r="107" spans="1:3" x14ac:dyDescent="0.25">
      <c r="A107" t="s">
        <v>230</v>
      </c>
      <c r="B107" t="s">
        <v>231</v>
      </c>
      <c r="C107">
        <v>213</v>
      </c>
    </row>
    <row r="108" spans="1:3" x14ac:dyDescent="0.25">
      <c r="A108" t="s">
        <v>232</v>
      </c>
      <c r="B108" t="s">
        <v>233</v>
      </c>
      <c r="C108">
        <v>641</v>
      </c>
    </row>
    <row r="109" spans="1:3" x14ac:dyDescent="0.25">
      <c r="A109" t="s">
        <v>234</v>
      </c>
      <c r="B109" t="s">
        <v>235</v>
      </c>
      <c r="C109">
        <v>140</v>
      </c>
    </row>
    <row r="110" spans="1:3" x14ac:dyDescent="0.25">
      <c r="A110" t="s">
        <v>236</v>
      </c>
      <c r="B110" t="s">
        <v>237</v>
      </c>
      <c r="C110">
        <v>272</v>
      </c>
    </row>
    <row r="111" spans="1:3" x14ac:dyDescent="0.25">
      <c r="A111" t="s">
        <v>238</v>
      </c>
      <c r="B111" t="s">
        <v>239</v>
      </c>
      <c r="C111">
        <v>173</v>
      </c>
    </row>
    <row r="112" spans="1:3" x14ac:dyDescent="0.25">
      <c r="A112" t="s">
        <v>240</v>
      </c>
      <c r="B112" t="s">
        <v>241</v>
      </c>
      <c r="C112">
        <v>85</v>
      </c>
    </row>
    <row r="113" spans="1:3" x14ac:dyDescent="0.25">
      <c r="A113" t="s">
        <v>242</v>
      </c>
      <c r="B113" t="s">
        <v>243</v>
      </c>
      <c r="C113">
        <v>158</v>
      </c>
    </row>
    <row r="114" spans="1:3" x14ac:dyDescent="0.25">
      <c r="A114" t="s">
        <v>244</v>
      </c>
      <c r="B114" t="s">
        <v>245</v>
      </c>
      <c r="C114">
        <v>106</v>
      </c>
    </row>
    <row r="115" spans="1:3" x14ac:dyDescent="0.25">
      <c r="A115" t="s">
        <v>246</v>
      </c>
      <c r="B115" t="s">
        <v>247</v>
      </c>
      <c r="C115">
        <v>255</v>
      </c>
    </row>
    <row r="116" spans="1:3" x14ac:dyDescent="0.25">
      <c r="A116" t="s">
        <v>248</v>
      </c>
      <c r="B116" t="s">
        <v>249</v>
      </c>
      <c r="C116">
        <v>181</v>
      </c>
    </row>
    <row r="117" spans="1:3" x14ac:dyDescent="0.25">
      <c r="A117" t="s">
        <v>250</v>
      </c>
      <c r="B117" t="s">
        <v>251</v>
      </c>
      <c r="C117">
        <v>254</v>
      </c>
    </row>
    <row r="118" spans="1:3" x14ac:dyDescent="0.25">
      <c r="A118" t="s">
        <v>252</v>
      </c>
      <c r="B118" t="s">
        <v>253</v>
      </c>
      <c r="C118">
        <v>111</v>
      </c>
    </row>
    <row r="119" spans="1:3" x14ac:dyDescent="0.25">
      <c r="A119" t="s">
        <v>254</v>
      </c>
      <c r="B119" t="s">
        <v>255</v>
      </c>
      <c r="C119">
        <v>287</v>
      </c>
    </row>
    <row r="120" spans="1:3" x14ac:dyDescent="0.25">
      <c r="A120" t="s">
        <v>256</v>
      </c>
      <c r="B120" t="s">
        <v>257</v>
      </c>
      <c r="C120">
        <v>188</v>
      </c>
    </row>
    <row r="121" spans="1:3" x14ac:dyDescent="0.25">
      <c r="A121" t="s">
        <v>258</v>
      </c>
      <c r="B121" t="s">
        <v>259</v>
      </c>
      <c r="C121">
        <v>259</v>
      </c>
    </row>
    <row r="122" spans="1:3" x14ac:dyDescent="0.25">
      <c r="A122" t="s">
        <v>260</v>
      </c>
      <c r="B122" t="s">
        <v>261</v>
      </c>
      <c r="C122">
        <v>167</v>
      </c>
    </row>
    <row r="123" spans="1:3" x14ac:dyDescent="0.25">
      <c r="A123" t="s">
        <v>262</v>
      </c>
      <c r="B123" t="s">
        <v>263</v>
      </c>
      <c r="C123">
        <v>465</v>
      </c>
    </row>
    <row r="124" spans="1:3" x14ac:dyDescent="0.25">
      <c r="A124" t="s">
        <v>264</v>
      </c>
      <c r="B124" t="s">
        <v>265</v>
      </c>
      <c r="C124">
        <v>136</v>
      </c>
    </row>
    <row r="125" spans="1:3" x14ac:dyDescent="0.25">
      <c r="A125" t="s">
        <v>266</v>
      </c>
      <c r="B125" t="s">
        <v>267</v>
      </c>
      <c r="C125">
        <v>160</v>
      </c>
    </row>
    <row r="126" spans="1:3" x14ac:dyDescent="0.25">
      <c r="A126" t="s">
        <v>268</v>
      </c>
      <c r="B126" t="s">
        <v>269</v>
      </c>
      <c r="C126">
        <v>63</v>
      </c>
    </row>
    <row r="127" spans="1:3" x14ac:dyDescent="0.25">
      <c r="A127" t="s">
        <v>270</v>
      </c>
      <c r="B127" t="s">
        <v>271</v>
      </c>
      <c r="C127">
        <v>223</v>
      </c>
    </row>
    <row r="128" spans="1:3" x14ac:dyDescent="0.25">
      <c r="A128" t="s">
        <v>272</v>
      </c>
      <c r="B128" t="s">
        <v>273</v>
      </c>
      <c r="C128">
        <v>130</v>
      </c>
    </row>
    <row r="129" spans="1:3" x14ac:dyDescent="0.25">
      <c r="A129" t="s">
        <v>274</v>
      </c>
      <c r="B129" t="s">
        <v>275</v>
      </c>
      <c r="C129">
        <v>60</v>
      </c>
    </row>
    <row r="130" spans="1:3" x14ac:dyDescent="0.25">
      <c r="A130" t="s">
        <v>276</v>
      </c>
      <c r="B130" t="s">
        <v>277</v>
      </c>
      <c r="C130">
        <v>86</v>
      </c>
    </row>
    <row r="131" spans="1:3" x14ac:dyDescent="0.25">
      <c r="A131" t="s">
        <v>278</v>
      </c>
      <c r="B131" t="s">
        <v>279</v>
      </c>
      <c r="C131">
        <v>76</v>
      </c>
    </row>
    <row r="132" spans="1:3" x14ac:dyDescent="0.25">
      <c r="A132" t="s">
        <v>280</v>
      </c>
      <c r="B132" t="s">
        <v>281</v>
      </c>
      <c r="C132">
        <v>110</v>
      </c>
    </row>
    <row r="133" spans="1:3" x14ac:dyDescent="0.25">
      <c r="A133" t="s">
        <v>282</v>
      </c>
      <c r="B133" t="s">
        <v>283</v>
      </c>
      <c r="C133">
        <v>130</v>
      </c>
    </row>
    <row r="134" spans="1:3" x14ac:dyDescent="0.25">
      <c r="A134" t="s">
        <v>284</v>
      </c>
      <c r="B134" t="s">
        <v>285</v>
      </c>
      <c r="C134">
        <v>122</v>
      </c>
    </row>
    <row r="135" spans="1:3" x14ac:dyDescent="0.25">
      <c r="A135" t="s">
        <v>286</v>
      </c>
      <c r="B135" t="s">
        <v>287</v>
      </c>
      <c r="C135">
        <v>119</v>
      </c>
    </row>
    <row r="136" spans="1:3" x14ac:dyDescent="0.25">
      <c r="A136" t="s">
        <v>288</v>
      </c>
      <c r="B136" t="s">
        <v>289</v>
      </c>
      <c r="C136">
        <v>84</v>
      </c>
    </row>
    <row r="137" spans="1:3" x14ac:dyDescent="0.25">
      <c r="A137" t="s">
        <v>290</v>
      </c>
      <c r="B137" t="s">
        <v>43</v>
      </c>
      <c r="C137">
        <v>133</v>
      </c>
    </row>
    <row r="138" spans="1:3" x14ac:dyDescent="0.25">
      <c r="A138" t="s">
        <v>291</v>
      </c>
      <c r="B138" t="s">
        <v>292</v>
      </c>
      <c r="C138">
        <v>123</v>
      </c>
    </row>
    <row r="139" spans="1:3" x14ac:dyDescent="0.25">
      <c r="A139" t="s">
        <v>293</v>
      </c>
      <c r="B139" t="s">
        <v>294</v>
      </c>
      <c r="C139">
        <v>149</v>
      </c>
    </row>
    <row r="140" spans="1:3" x14ac:dyDescent="0.25">
      <c r="A140" t="s">
        <v>295</v>
      </c>
      <c r="B140" t="s">
        <v>296</v>
      </c>
      <c r="C140">
        <v>133</v>
      </c>
    </row>
    <row r="141" spans="1:3" x14ac:dyDescent="0.25">
      <c r="A141" t="s">
        <v>297</v>
      </c>
      <c r="B141" t="s">
        <v>298</v>
      </c>
      <c r="C141">
        <v>117</v>
      </c>
    </row>
    <row r="142" spans="1:3" x14ac:dyDescent="0.25">
      <c r="A142" t="s">
        <v>299</v>
      </c>
      <c r="B142" t="s">
        <v>300</v>
      </c>
      <c r="C142">
        <v>184</v>
      </c>
    </row>
    <row r="143" spans="1:3" x14ac:dyDescent="0.25">
      <c r="A143" t="s">
        <v>301</v>
      </c>
      <c r="B143" t="s">
        <v>302</v>
      </c>
      <c r="C143">
        <v>79</v>
      </c>
    </row>
    <row r="144" spans="1:3" x14ac:dyDescent="0.25">
      <c r="A144" t="s">
        <v>303</v>
      </c>
      <c r="B144" t="s">
        <v>304</v>
      </c>
      <c r="C144">
        <v>137</v>
      </c>
    </row>
    <row r="145" spans="1:3" x14ac:dyDescent="0.25">
      <c r="A145" t="s">
        <v>305</v>
      </c>
      <c r="B145" t="s">
        <v>306</v>
      </c>
      <c r="C145">
        <v>732</v>
      </c>
    </row>
    <row r="146" spans="1:3" x14ac:dyDescent="0.25">
      <c r="A146" t="s">
        <v>307</v>
      </c>
      <c r="B146" t="s">
        <v>308</v>
      </c>
      <c r="C146">
        <v>47</v>
      </c>
    </row>
    <row r="147" spans="1:3" x14ac:dyDescent="0.25">
      <c r="A147" t="s">
        <v>309</v>
      </c>
      <c r="B147" t="s">
        <v>310</v>
      </c>
      <c r="C147">
        <v>164</v>
      </c>
    </row>
    <row r="148" spans="1:3" x14ac:dyDescent="0.25">
      <c r="A148" t="s">
        <v>311</v>
      </c>
      <c r="B148" t="s">
        <v>312</v>
      </c>
      <c r="C148">
        <v>110</v>
      </c>
    </row>
    <row r="149" spans="1:3" x14ac:dyDescent="0.25">
      <c r="A149" t="s">
        <v>313</v>
      </c>
      <c r="B149" t="s">
        <v>314</v>
      </c>
      <c r="C149">
        <v>117</v>
      </c>
    </row>
    <row r="150" spans="1:3" x14ac:dyDescent="0.25">
      <c r="A150" t="s">
        <v>315</v>
      </c>
      <c r="B150" t="s">
        <v>316</v>
      </c>
      <c r="C150">
        <v>216</v>
      </c>
    </row>
    <row r="151" spans="1:3" x14ac:dyDescent="0.25">
      <c r="A151" t="s">
        <v>317</v>
      </c>
      <c r="B151" t="s">
        <v>318</v>
      </c>
      <c r="C151">
        <v>74</v>
      </c>
    </row>
    <row r="152" spans="1:3" x14ac:dyDescent="0.25">
      <c r="A152" t="s">
        <v>319</v>
      </c>
      <c r="B152" t="s">
        <v>320</v>
      </c>
      <c r="C152">
        <v>36</v>
      </c>
    </row>
    <row r="153" spans="1:3" x14ac:dyDescent="0.25">
      <c r="A153" t="s">
        <v>321</v>
      </c>
      <c r="B153" t="s">
        <v>322</v>
      </c>
      <c r="C153">
        <v>58</v>
      </c>
    </row>
    <row r="154" spans="1:3" x14ac:dyDescent="0.25">
      <c r="A154" t="s">
        <v>323</v>
      </c>
      <c r="B154" t="s">
        <v>324</v>
      </c>
      <c r="C154">
        <v>136</v>
      </c>
    </row>
    <row r="155" spans="1:3" x14ac:dyDescent="0.25">
      <c r="A155" t="s">
        <v>325</v>
      </c>
      <c r="B155" t="s">
        <v>326</v>
      </c>
      <c r="C155">
        <v>128</v>
      </c>
    </row>
    <row r="156" spans="1:3" x14ac:dyDescent="0.25">
      <c r="A156" t="s">
        <v>327</v>
      </c>
      <c r="B156" t="s">
        <v>328</v>
      </c>
      <c r="C156">
        <v>131</v>
      </c>
    </row>
    <row r="157" spans="1:3" x14ac:dyDescent="0.25">
      <c r="A157" t="s">
        <v>329</v>
      </c>
      <c r="B157" t="s">
        <v>330</v>
      </c>
      <c r="C157">
        <v>36</v>
      </c>
    </row>
    <row r="158" spans="1:3" x14ac:dyDescent="0.25">
      <c r="A158" t="s">
        <v>331</v>
      </c>
      <c r="B158" t="s">
        <v>332</v>
      </c>
      <c r="C158">
        <v>115</v>
      </c>
    </row>
    <row r="159" spans="1:3" x14ac:dyDescent="0.25">
      <c r="A159" t="s">
        <v>333</v>
      </c>
      <c r="B159" t="s">
        <v>334</v>
      </c>
      <c r="C159">
        <v>171</v>
      </c>
    </row>
    <row r="160" spans="1:3" x14ac:dyDescent="0.25">
      <c r="A160" t="s">
        <v>335</v>
      </c>
      <c r="B160" t="s">
        <v>336</v>
      </c>
      <c r="C160">
        <v>67</v>
      </c>
    </row>
    <row r="161" spans="1:3" x14ac:dyDescent="0.25">
      <c r="A161" t="s">
        <v>337</v>
      </c>
      <c r="B161" t="s">
        <v>338</v>
      </c>
      <c r="C161">
        <v>81</v>
      </c>
    </row>
    <row r="162" spans="1:3" x14ac:dyDescent="0.25">
      <c r="A162" t="s">
        <v>339</v>
      </c>
      <c r="B162" t="s">
        <v>340</v>
      </c>
      <c r="C162">
        <v>77</v>
      </c>
    </row>
    <row r="163" spans="1:3" x14ac:dyDescent="0.25">
      <c r="A163" t="s">
        <v>341</v>
      </c>
      <c r="B163" t="s">
        <v>342</v>
      </c>
      <c r="C163">
        <v>115</v>
      </c>
    </row>
    <row r="164" spans="1:3" x14ac:dyDescent="0.25">
      <c r="A164" t="s">
        <v>343</v>
      </c>
      <c r="B164" t="s">
        <v>344</v>
      </c>
      <c r="C164">
        <v>45</v>
      </c>
    </row>
    <row r="165" spans="1:3" x14ac:dyDescent="0.25">
      <c r="A165" t="s">
        <v>345</v>
      </c>
      <c r="B165" t="s">
        <v>346</v>
      </c>
      <c r="C165">
        <v>92</v>
      </c>
    </row>
    <row r="166" spans="1:3" x14ac:dyDescent="0.25">
      <c r="A166" t="s">
        <v>347</v>
      </c>
      <c r="B166" t="s">
        <v>348</v>
      </c>
      <c r="C166">
        <v>73</v>
      </c>
    </row>
    <row r="167" spans="1:3" x14ac:dyDescent="0.25">
      <c r="A167" t="s">
        <v>349</v>
      </c>
      <c r="B167" t="s">
        <v>350</v>
      </c>
      <c r="C167">
        <v>179</v>
      </c>
    </row>
    <row r="168" spans="1:3" x14ac:dyDescent="0.25">
      <c r="A168" t="s">
        <v>351</v>
      </c>
      <c r="B168" t="s">
        <v>352</v>
      </c>
      <c r="C168">
        <v>65</v>
      </c>
    </row>
    <row r="169" spans="1:3" x14ac:dyDescent="0.25">
      <c r="A169" t="s">
        <v>353</v>
      </c>
      <c r="B169" t="s">
        <v>354</v>
      </c>
      <c r="C169">
        <v>325</v>
      </c>
    </row>
    <row r="170" spans="1:3" x14ac:dyDescent="0.25">
      <c r="A170" t="s">
        <v>355</v>
      </c>
      <c r="B170" t="s">
        <v>356</v>
      </c>
      <c r="C170">
        <v>142</v>
      </c>
    </row>
    <row r="171" spans="1:3" x14ac:dyDescent="0.25">
      <c r="A171" t="s">
        <v>357</v>
      </c>
      <c r="B171" t="s">
        <v>358</v>
      </c>
      <c r="C171">
        <v>72</v>
      </c>
    </row>
    <row r="172" spans="1:3" x14ac:dyDescent="0.25">
      <c r="A172" t="s">
        <v>359</v>
      </c>
      <c r="B172" t="s">
        <v>360</v>
      </c>
      <c r="C172">
        <v>157</v>
      </c>
    </row>
    <row r="173" spans="1:3" x14ac:dyDescent="0.25">
      <c r="A173" t="s">
        <v>361</v>
      </c>
      <c r="B173" t="s">
        <v>362</v>
      </c>
      <c r="C173">
        <v>55</v>
      </c>
    </row>
    <row r="174" spans="1:3" x14ac:dyDescent="0.25">
      <c r="A174" t="s">
        <v>363</v>
      </c>
      <c r="B174" t="s">
        <v>364</v>
      </c>
      <c r="C174">
        <v>156</v>
      </c>
    </row>
    <row r="175" spans="1:3" x14ac:dyDescent="0.25">
      <c r="A175" t="s">
        <v>365</v>
      </c>
      <c r="B175" t="s">
        <v>366</v>
      </c>
      <c r="C175">
        <v>59</v>
      </c>
    </row>
    <row r="176" spans="1:3" x14ac:dyDescent="0.25">
      <c r="A176" t="s">
        <v>367</v>
      </c>
      <c r="B176" t="s">
        <v>368</v>
      </c>
      <c r="C176">
        <v>75</v>
      </c>
    </row>
    <row r="177" spans="1:3" x14ac:dyDescent="0.25">
      <c r="A177" t="s">
        <v>369</v>
      </c>
      <c r="B177" t="s">
        <v>370</v>
      </c>
      <c r="C177">
        <v>190</v>
      </c>
    </row>
    <row r="178" spans="1:3" x14ac:dyDescent="0.25">
      <c r="A178" t="s">
        <v>371</v>
      </c>
      <c r="B178" t="s">
        <v>372</v>
      </c>
      <c r="C178">
        <v>101</v>
      </c>
    </row>
    <row r="179" spans="1:3" x14ac:dyDescent="0.25">
      <c r="A179" t="s">
        <v>373</v>
      </c>
      <c r="B179" t="s">
        <v>374</v>
      </c>
      <c r="C179">
        <v>676</v>
      </c>
    </row>
    <row r="180" spans="1:3" x14ac:dyDescent="0.25">
      <c r="A180" t="s">
        <v>375</v>
      </c>
      <c r="B180" t="s">
        <v>201</v>
      </c>
      <c r="C180">
        <v>85</v>
      </c>
    </row>
    <row r="181" spans="1:3" x14ac:dyDescent="0.25">
      <c r="A181" t="s">
        <v>376</v>
      </c>
      <c r="B181" t="s">
        <v>377</v>
      </c>
      <c r="C181">
        <v>73</v>
      </c>
    </row>
    <row r="182" spans="1:3" x14ac:dyDescent="0.25">
      <c r="A182" t="s">
        <v>378</v>
      </c>
      <c r="B182" t="s">
        <v>379</v>
      </c>
      <c r="C182">
        <v>46</v>
      </c>
    </row>
    <row r="183" spans="1:3" x14ac:dyDescent="0.25">
      <c r="A183" t="s">
        <v>380</v>
      </c>
      <c r="B183" t="s">
        <v>381</v>
      </c>
      <c r="C183">
        <v>55</v>
      </c>
    </row>
    <row r="184" spans="1:3" x14ac:dyDescent="0.25">
      <c r="A184" t="s">
        <v>382</v>
      </c>
      <c r="B184" t="s">
        <v>383</v>
      </c>
      <c r="C184">
        <v>56</v>
      </c>
    </row>
    <row r="185" spans="1:3" x14ac:dyDescent="0.25">
      <c r="A185" t="s">
        <v>384</v>
      </c>
      <c r="B185" t="s">
        <v>385</v>
      </c>
      <c r="C185">
        <v>64</v>
      </c>
    </row>
    <row r="186" spans="1:3" x14ac:dyDescent="0.25">
      <c r="A186" t="s">
        <v>386</v>
      </c>
      <c r="B186" t="s">
        <v>387</v>
      </c>
      <c r="C186">
        <v>66</v>
      </c>
    </row>
    <row r="187" spans="1:3" x14ac:dyDescent="0.25">
      <c r="A187" t="s">
        <v>388</v>
      </c>
      <c r="B187" t="s">
        <v>389</v>
      </c>
      <c r="C187">
        <v>117</v>
      </c>
    </row>
    <row r="188" spans="1:3" x14ac:dyDescent="0.25">
      <c r="A188" t="s">
        <v>390</v>
      </c>
      <c r="B188" t="s">
        <v>391</v>
      </c>
      <c r="C188">
        <v>99</v>
      </c>
    </row>
    <row r="189" spans="1:3" x14ac:dyDescent="0.25">
      <c r="A189" t="s">
        <v>392</v>
      </c>
      <c r="B189" t="s">
        <v>393</v>
      </c>
      <c r="C189">
        <v>72</v>
      </c>
    </row>
    <row r="190" spans="1:3" x14ac:dyDescent="0.25">
      <c r="A190" t="s">
        <v>394</v>
      </c>
      <c r="B190" t="s">
        <v>395</v>
      </c>
      <c r="C190">
        <v>48</v>
      </c>
    </row>
    <row r="191" spans="1:3" x14ac:dyDescent="0.25">
      <c r="A191" t="s">
        <v>396</v>
      </c>
      <c r="B191" t="s">
        <v>397</v>
      </c>
      <c r="C191">
        <v>31</v>
      </c>
    </row>
    <row r="192" spans="1:3" x14ac:dyDescent="0.25">
      <c r="A192" t="s">
        <v>398</v>
      </c>
      <c r="B192" t="s">
        <v>399</v>
      </c>
      <c r="C192">
        <v>39</v>
      </c>
    </row>
    <row r="193" spans="1:3" x14ac:dyDescent="0.25">
      <c r="A193" t="s">
        <v>400</v>
      </c>
      <c r="B193" t="s">
        <v>401</v>
      </c>
      <c r="C193">
        <v>157</v>
      </c>
    </row>
    <row r="194" spans="1:3" x14ac:dyDescent="0.25">
      <c r="A194" t="s">
        <v>402</v>
      </c>
      <c r="B194" t="s">
        <v>403</v>
      </c>
      <c r="C194">
        <v>216</v>
      </c>
    </row>
    <row r="195" spans="1:3" x14ac:dyDescent="0.25">
      <c r="A195" t="s">
        <v>404</v>
      </c>
      <c r="B195" t="s">
        <v>405</v>
      </c>
      <c r="C195">
        <v>119</v>
      </c>
    </row>
    <row r="196" spans="1:3" x14ac:dyDescent="0.25">
      <c r="A196" t="s">
        <v>406</v>
      </c>
      <c r="B196" t="s">
        <v>407</v>
      </c>
      <c r="C196">
        <v>179</v>
      </c>
    </row>
    <row r="197" spans="1:3" x14ac:dyDescent="0.25">
      <c r="A197" t="s">
        <v>408</v>
      </c>
      <c r="B197" t="s">
        <v>409</v>
      </c>
      <c r="C197">
        <v>125</v>
      </c>
    </row>
    <row r="198" spans="1:3" x14ac:dyDescent="0.25">
      <c r="A198" t="s">
        <v>410</v>
      </c>
      <c r="B198" t="s">
        <v>411</v>
      </c>
      <c r="C198">
        <v>156</v>
      </c>
    </row>
    <row r="199" spans="1:3" x14ac:dyDescent="0.25">
      <c r="A199" t="s">
        <v>412</v>
      </c>
      <c r="B199" t="s">
        <v>413</v>
      </c>
      <c r="C199">
        <v>355</v>
      </c>
    </row>
    <row r="200" spans="1:3" x14ac:dyDescent="0.25">
      <c r="A200" t="s">
        <v>414</v>
      </c>
      <c r="B200" t="s">
        <v>415</v>
      </c>
      <c r="C200">
        <v>112</v>
      </c>
    </row>
    <row r="201" spans="1:3" x14ac:dyDescent="0.25">
      <c r="A201" t="s">
        <v>416</v>
      </c>
      <c r="B201" t="s">
        <v>417</v>
      </c>
      <c r="C201">
        <v>112</v>
      </c>
    </row>
    <row r="202" spans="1:3" x14ac:dyDescent="0.25">
      <c r="A202" t="s">
        <v>418</v>
      </c>
      <c r="B202" t="s">
        <v>419</v>
      </c>
      <c r="C202">
        <v>38</v>
      </c>
    </row>
    <row r="203" spans="1:3" x14ac:dyDescent="0.25">
      <c r="A203" t="s">
        <v>420</v>
      </c>
      <c r="B203" t="s">
        <v>421</v>
      </c>
      <c r="C203">
        <v>56</v>
      </c>
    </row>
    <row r="204" spans="1:3" x14ac:dyDescent="0.25">
      <c r="A204" t="s">
        <v>422</v>
      </c>
      <c r="B204" t="s">
        <v>423</v>
      </c>
      <c r="C204">
        <v>58</v>
      </c>
    </row>
    <row r="205" spans="1:3" x14ac:dyDescent="0.25">
      <c r="A205" t="s">
        <v>424</v>
      </c>
      <c r="B205" t="s">
        <v>425</v>
      </c>
      <c r="C205">
        <v>107</v>
      </c>
    </row>
    <row r="206" spans="1:3" x14ac:dyDescent="0.25">
      <c r="A206" t="s">
        <v>426</v>
      </c>
      <c r="B206" t="s">
        <v>427</v>
      </c>
      <c r="C206">
        <v>102</v>
      </c>
    </row>
    <row r="207" spans="1:3" x14ac:dyDescent="0.25">
      <c r="A207" t="s">
        <v>428</v>
      </c>
      <c r="B207" t="s">
        <v>429</v>
      </c>
      <c r="C207">
        <v>42</v>
      </c>
    </row>
    <row r="208" spans="1:3" x14ac:dyDescent="0.25">
      <c r="A208" t="s">
        <v>430</v>
      </c>
      <c r="B208" t="s">
        <v>431</v>
      </c>
      <c r="C208">
        <v>105</v>
      </c>
    </row>
    <row r="209" spans="1:3" x14ac:dyDescent="0.25">
      <c r="A209" t="s">
        <v>432</v>
      </c>
      <c r="B209" t="s">
        <v>433</v>
      </c>
      <c r="C209">
        <v>93</v>
      </c>
    </row>
    <row r="210" spans="1:3" x14ac:dyDescent="0.25">
      <c r="A210" t="s">
        <v>434</v>
      </c>
      <c r="B210" t="s">
        <v>435</v>
      </c>
      <c r="C210">
        <v>78</v>
      </c>
    </row>
    <row r="211" spans="1:3" x14ac:dyDescent="0.25">
      <c r="A211" t="s">
        <v>436</v>
      </c>
      <c r="B211" t="s">
        <v>437</v>
      </c>
      <c r="C211">
        <v>80</v>
      </c>
    </row>
    <row r="212" spans="1:3" x14ac:dyDescent="0.25">
      <c r="A212" t="s">
        <v>438</v>
      </c>
      <c r="B212" t="s">
        <v>439</v>
      </c>
      <c r="C212">
        <v>56</v>
      </c>
    </row>
    <row r="213" spans="1:3" x14ac:dyDescent="0.25">
      <c r="A213" t="s">
        <v>440</v>
      </c>
      <c r="B213" t="s">
        <v>441</v>
      </c>
      <c r="C213">
        <v>349</v>
      </c>
    </row>
    <row r="214" spans="1:3" x14ac:dyDescent="0.25">
      <c r="A214" t="s">
        <v>442</v>
      </c>
      <c r="B214" t="s">
        <v>326</v>
      </c>
      <c r="C214">
        <v>114</v>
      </c>
    </row>
    <row r="215" spans="1:3" x14ac:dyDescent="0.25">
      <c r="A215" t="s">
        <v>443</v>
      </c>
      <c r="B215" t="s">
        <v>444</v>
      </c>
      <c r="C215">
        <v>171</v>
      </c>
    </row>
    <row r="216" spans="1:3" x14ac:dyDescent="0.25">
      <c r="A216" t="s">
        <v>445</v>
      </c>
      <c r="B216" t="s">
        <v>446</v>
      </c>
      <c r="C216">
        <v>125</v>
      </c>
    </row>
    <row r="217" spans="1:3" x14ac:dyDescent="0.25">
      <c r="A217" t="s">
        <v>447</v>
      </c>
      <c r="B217" t="s">
        <v>448</v>
      </c>
      <c r="C217">
        <v>147</v>
      </c>
    </row>
    <row r="218" spans="1:3" x14ac:dyDescent="0.25">
      <c r="A218" t="s">
        <v>449</v>
      </c>
      <c r="B218" t="s">
        <v>450</v>
      </c>
      <c r="C218">
        <v>178</v>
      </c>
    </row>
    <row r="219" spans="1:3" x14ac:dyDescent="0.25">
      <c r="A219" t="s">
        <v>451</v>
      </c>
      <c r="B219" t="s">
        <v>452</v>
      </c>
      <c r="C219">
        <v>220</v>
      </c>
    </row>
    <row r="220" spans="1:3" x14ac:dyDescent="0.25">
      <c r="A220" t="s">
        <v>453</v>
      </c>
      <c r="B220" t="s">
        <v>454</v>
      </c>
      <c r="C220">
        <v>62</v>
      </c>
    </row>
    <row r="221" spans="1:3" x14ac:dyDescent="0.25">
      <c r="A221" t="s">
        <v>455</v>
      </c>
      <c r="B221" t="s">
        <v>456</v>
      </c>
      <c r="C221">
        <v>309</v>
      </c>
    </row>
    <row r="222" spans="1:3" x14ac:dyDescent="0.25">
      <c r="A222" t="s">
        <v>457</v>
      </c>
      <c r="B222" t="s">
        <v>458</v>
      </c>
      <c r="C222">
        <v>95</v>
      </c>
    </row>
    <row r="223" spans="1:3" x14ac:dyDescent="0.25">
      <c r="A223" t="s">
        <v>459</v>
      </c>
      <c r="B223" t="s">
        <v>460</v>
      </c>
      <c r="C223">
        <v>95</v>
      </c>
    </row>
    <row r="224" spans="1:3" x14ac:dyDescent="0.25">
      <c r="A224" t="s">
        <v>461</v>
      </c>
      <c r="B224" t="s">
        <v>462</v>
      </c>
      <c r="C224">
        <v>74</v>
      </c>
    </row>
    <row r="225" spans="1:3" x14ac:dyDescent="0.25">
      <c r="A225" t="s">
        <v>463</v>
      </c>
      <c r="B225" t="s">
        <v>464</v>
      </c>
      <c r="C225">
        <v>93</v>
      </c>
    </row>
    <row r="226" spans="1:3" x14ac:dyDescent="0.25">
      <c r="A226" t="s">
        <v>465</v>
      </c>
      <c r="B226" t="s">
        <v>87</v>
      </c>
      <c r="C226">
        <v>249</v>
      </c>
    </row>
    <row r="227" spans="1:3" x14ac:dyDescent="0.25">
      <c r="A227" t="s">
        <v>466</v>
      </c>
      <c r="B227" t="s">
        <v>467</v>
      </c>
      <c r="C227">
        <v>77</v>
      </c>
    </row>
    <row r="228" spans="1:3" x14ac:dyDescent="0.25">
      <c r="A228" t="s">
        <v>468</v>
      </c>
      <c r="B228" t="s">
        <v>469</v>
      </c>
      <c r="C228">
        <v>64</v>
      </c>
    </row>
    <row r="229" spans="1:3" x14ac:dyDescent="0.25">
      <c r="A229" t="s">
        <v>470</v>
      </c>
      <c r="B229" t="s">
        <v>471</v>
      </c>
      <c r="C229">
        <v>207</v>
      </c>
    </row>
    <row r="230" spans="1:3" x14ac:dyDescent="0.25">
      <c r="A230" t="s">
        <v>472</v>
      </c>
      <c r="B230" t="s">
        <v>473</v>
      </c>
      <c r="C230">
        <v>212</v>
      </c>
    </row>
    <row r="231" spans="1:3" x14ac:dyDescent="0.25">
      <c r="A231" t="s">
        <v>474</v>
      </c>
      <c r="B231" t="s">
        <v>475</v>
      </c>
      <c r="C231">
        <v>126</v>
      </c>
    </row>
    <row r="232" spans="1:3" x14ac:dyDescent="0.25">
      <c r="A232" t="s">
        <v>476</v>
      </c>
      <c r="B232" t="s">
        <v>477</v>
      </c>
      <c r="C232">
        <v>173</v>
      </c>
    </row>
    <row r="233" spans="1:3" x14ac:dyDescent="0.25">
      <c r="A233" t="s">
        <v>478</v>
      </c>
      <c r="B233" t="s">
        <v>479</v>
      </c>
      <c r="C233">
        <v>95</v>
      </c>
    </row>
    <row r="234" spans="1:3" x14ac:dyDescent="0.25">
      <c r="A234" t="s">
        <v>480</v>
      </c>
      <c r="B234" t="s">
        <v>481</v>
      </c>
      <c r="C234">
        <v>128</v>
      </c>
    </row>
    <row r="235" spans="1:3" x14ac:dyDescent="0.25">
      <c r="A235" t="s">
        <v>482</v>
      </c>
      <c r="B235" t="s">
        <v>483</v>
      </c>
      <c r="C235">
        <v>136</v>
      </c>
    </row>
    <row r="236" spans="1:3" x14ac:dyDescent="0.25">
      <c r="A236" t="s">
        <v>484</v>
      </c>
      <c r="B236" t="s">
        <v>485</v>
      </c>
      <c r="C236">
        <v>170</v>
      </c>
    </row>
    <row r="237" spans="1:3" x14ac:dyDescent="0.25">
      <c r="A237" t="s">
        <v>486</v>
      </c>
      <c r="B237" t="s">
        <v>487</v>
      </c>
      <c r="C237">
        <v>115</v>
      </c>
    </row>
    <row r="238" spans="1:3" x14ac:dyDescent="0.25">
      <c r="A238" t="s">
        <v>488</v>
      </c>
      <c r="B238" t="s">
        <v>125</v>
      </c>
      <c r="C238">
        <v>77</v>
      </c>
    </row>
    <row r="239" spans="1:3" x14ac:dyDescent="0.25">
      <c r="A239" t="s">
        <v>489</v>
      </c>
      <c r="B239" t="s">
        <v>490</v>
      </c>
      <c r="C239">
        <v>140</v>
      </c>
    </row>
    <row r="240" spans="1:3" x14ac:dyDescent="0.25">
      <c r="A240" t="s">
        <v>491</v>
      </c>
      <c r="B240" t="s">
        <v>492</v>
      </c>
      <c r="C240">
        <v>86</v>
      </c>
    </row>
    <row r="241" spans="1:3" x14ac:dyDescent="0.25">
      <c r="A241" t="s">
        <v>493</v>
      </c>
      <c r="B241" t="s">
        <v>494</v>
      </c>
      <c r="C241">
        <v>40</v>
      </c>
    </row>
    <row r="242" spans="1:3" x14ac:dyDescent="0.25">
      <c r="A242" t="s">
        <v>495</v>
      </c>
      <c r="B242" t="s">
        <v>496</v>
      </c>
      <c r="C242">
        <v>115</v>
      </c>
    </row>
    <row r="243" spans="1:3" x14ac:dyDescent="0.25">
      <c r="A243" t="s">
        <v>497</v>
      </c>
      <c r="B243" t="s">
        <v>498</v>
      </c>
      <c r="C243">
        <v>102</v>
      </c>
    </row>
    <row r="244" spans="1:3" x14ac:dyDescent="0.25">
      <c r="A244" t="s">
        <v>499</v>
      </c>
      <c r="B244" t="s">
        <v>500</v>
      </c>
      <c r="C244">
        <v>76</v>
      </c>
    </row>
    <row r="245" spans="1:3" x14ac:dyDescent="0.25">
      <c r="A245" t="s">
        <v>501</v>
      </c>
      <c r="B245" t="s">
        <v>502</v>
      </c>
      <c r="C245">
        <v>177</v>
      </c>
    </row>
    <row r="246" spans="1:3" x14ac:dyDescent="0.25">
      <c r="A246" t="s">
        <v>503</v>
      </c>
      <c r="B246" t="s">
        <v>504</v>
      </c>
      <c r="C246">
        <v>79</v>
      </c>
    </row>
    <row r="247" spans="1:3" x14ac:dyDescent="0.25">
      <c r="A247" t="s">
        <v>505</v>
      </c>
      <c r="B247" t="s">
        <v>506</v>
      </c>
      <c r="C247">
        <v>132</v>
      </c>
    </row>
    <row r="248" spans="1:3" x14ac:dyDescent="0.25">
      <c r="A248" t="s">
        <v>507</v>
      </c>
      <c r="B248" t="s">
        <v>508</v>
      </c>
      <c r="C248">
        <v>260</v>
      </c>
    </row>
    <row r="249" spans="1:3" x14ac:dyDescent="0.25">
      <c r="A249" t="s">
        <v>509</v>
      </c>
      <c r="B249" t="s">
        <v>510</v>
      </c>
      <c r="C249">
        <v>93</v>
      </c>
    </row>
    <row r="250" spans="1:3" x14ac:dyDescent="0.25">
      <c r="A250" t="s">
        <v>511</v>
      </c>
      <c r="B250" t="s">
        <v>512</v>
      </c>
      <c r="C250">
        <v>100</v>
      </c>
    </row>
    <row r="251" spans="1:3" x14ac:dyDescent="0.25">
      <c r="A251" t="s">
        <v>513</v>
      </c>
      <c r="B251" t="s">
        <v>514</v>
      </c>
      <c r="C251">
        <v>119</v>
      </c>
    </row>
    <row r="252" spans="1:3" x14ac:dyDescent="0.25">
      <c r="A252" t="s">
        <v>515</v>
      </c>
      <c r="B252" t="s">
        <v>516</v>
      </c>
      <c r="C252">
        <v>660</v>
      </c>
    </row>
    <row r="253" spans="1:3" x14ac:dyDescent="0.25">
      <c r="A253" t="s">
        <v>517</v>
      </c>
      <c r="B253" t="s">
        <v>518</v>
      </c>
      <c r="C253">
        <v>166</v>
      </c>
    </row>
    <row r="254" spans="1:3" x14ac:dyDescent="0.25">
      <c r="A254" t="s">
        <v>519</v>
      </c>
      <c r="B254" t="s">
        <v>520</v>
      </c>
      <c r="C254">
        <v>79</v>
      </c>
    </row>
    <row r="255" spans="1:3" x14ac:dyDescent="0.25">
      <c r="A255" t="s">
        <v>521</v>
      </c>
      <c r="B255" t="s">
        <v>522</v>
      </c>
      <c r="C255">
        <v>104</v>
      </c>
    </row>
    <row r="256" spans="1:3" x14ac:dyDescent="0.25">
      <c r="A256" t="s">
        <v>523</v>
      </c>
      <c r="B256" t="s">
        <v>524</v>
      </c>
      <c r="C256">
        <v>1163</v>
      </c>
    </row>
    <row r="257" spans="1:3" x14ac:dyDescent="0.25">
      <c r="A257" t="s">
        <v>525</v>
      </c>
      <c r="B257" t="s">
        <v>526</v>
      </c>
      <c r="C257">
        <v>95</v>
      </c>
    </row>
    <row r="258" spans="1:3" x14ac:dyDescent="0.25">
      <c r="A258" t="s">
        <v>527</v>
      </c>
      <c r="B258" t="s">
        <v>528</v>
      </c>
      <c r="C258">
        <v>144</v>
      </c>
    </row>
    <row r="259" spans="1:3" x14ac:dyDescent="0.25">
      <c r="A259" t="s">
        <v>529</v>
      </c>
      <c r="B259" t="s">
        <v>530</v>
      </c>
      <c r="C259">
        <v>88</v>
      </c>
    </row>
    <row r="260" spans="1:3" x14ac:dyDescent="0.25">
      <c r="A260" t="s">
        <v>531</v>
      </c>
      <c r="B260" t="s">
        <v>532</v>
      </c>
      <c r="C260">
        <v>102</v>
      </c>
    </row>
    <row r="261" spans="1:3" x14ac:dyDescent="0.25">
      <c r="A261" t="s">
        <v>533</v>
      </c>
      <c r="B261" t="s">
        <v>534</v>
      </c>
      <c r="C261">
        <v>222</v>
      </c>
    </row>
    <row r="262" spans="1:3" x14ac:dyDescent="0.25">
      <c r="A262" t="s">
        <v>535</v>
      </c>
      <c r="B262" t="s">
        <v>536</v>
      </c>
      <c r="C262">
        <v>97</v>
      </c>
    </row>
    <row r="263" spans="1:3" x14ac:dyDescent="0.25">
      <c r="A263" t="s">
        <v>537</v>
      </c>
      <c r="B263" t="s">
        <v>538</v>
      </c>
      <c r="C263">
        <v>106</v>
      </c>
    </row>
    <row r="264" spans="1:3" x14ac:dyDescent="0.25">
      <c r="A264" t="s">
        <v>539</v>
      </c>
      <c r="B264" t="s">
        <v>540</v>
      </c>
      <c r="C264">
        <v>114</v>
      </c>
    </row>
    <row r="265" spans="1:3" x14ac:dyDescent="0.25">
      <c r="A265" t="s">
        <v>541</v>
      </c>
      <c r="B265" t="s">
        <v>542</v>
      </c>
      <c r="C265">
        <v>40</v>
      </c>
    </row>
    <row r="266" spans="1:3" x14ac:dyDescent="0.25">
      <c r="A266" t="s">
        <v>543</v>
      </c>
      <c r="B266" t="s">
        <v>544</v>
      </c>
      <c r="C266">
        <v>123</v>
      </c>
    </row>
    <row r="267" spans="1:3" x14ac:dyDescent="0.25">
      <c r="A267" t="s">
        <v>545</v>
      </c>
      <c r="B267" t="s">
        <v>546</v>
      </c>
      <c r="C267">
        <v>91</v>
      </c>
    </row>
    <row r="268" spans="1:3" x14ac:dyDescent="0.25">
      <c r="A268" t="s">
        <v>547</v>
      </c>
      <c r="B268" t="s">
        <v>548</v>
      </c>
      <c r="C268">
        <v>108</v>
      </c>
    </row>
    <row r="269" spans="1:3" x14ac:dyDescent="0.25">
      <c r="A269" t="s">
        <v>549</v>
      </c>
      <c r="B269" t="s">
        <v>550</v>
      </c>
      <c r="C269">
        <v>62</v>
      </c>
    </row>
    <row r="270" spans="1:3" x14ac:dyDescent="0.25">
      <c r="A270" t="s">
        <v>551</v>
      </c>
      <c r="B270" t="s">
        <v>552</v>
      </c>
      <c r="C270">
        <v>893</v>
      </c>
    </row>
    <row r="271" spans="1:3" x14ac:dyDescent="0.25">
      <c r="A271" t="s">
        <v>553</v>
      </c>
      <c r="B271" t="s">
        <v>554</v>
      </c>
      <c r="C271">
        <v>137</v>
      </c>
    </row>
    <row r="272" spans="1:3" x14ac:dyDescent="0.25">
      <c r="A272" t="s">
        <v>555</v>
      </c>
      <c r="B272" t="s">
        <v>556</v>
      </c>
      <c r="C272">
        <v>123</v>
      </c>
    </row>
    <row r="273" spans="1:3" x14ac:dyDescent="0.25">
      <c r="A273" t="s">
        <v>557</v>
      </c>
      <c r="B273" t="s">
        <v>558</v>
      </c>
      <c r="C273">
        <v>137</v>
      </c>
    </row>
    <row r="274" spans="1:3" x14ac:dyDescent="0.25">
      <c r="A274" t="s">
        <v>559</v>
      </c>
      <c r="B274" t="s">
        <v>560</v>
      </c>
      <c r="C274">
        <v>71</v>
      </c>
    </row>
    <row r="275" spans="1:3" x14ac:dyDescent="0.25">
      <c r="A275" t="s">
        <v>561</v>
      </c>
      <c r="B275" t="s">
        <v>562</v>
      </c>
      <c r="C275">
        <v>146</v>
      </c>
    </row>
    <row r="276" spans="1:3" x14ac:dyDescent="0.25">
      <c r="A276" t="s">
        <v>563</v>
      </c>
      <c r="B276" t="s">
        <v>564</v>
      </c>
      <c r="C276">
        <v>248</v>
      </c>
    </row>
    <row r="277" spans="1:3" x14ac:dyDescent="0.25">
      <c r="A277" t="s">
        <v>565</v>
      </c>
      <c r="B277" t="s">
        <v>566</v>
      </c>
      <c r="C277">
        <v>91</v>
      </c>
    </row>
    <row r="278" spans="1:3" x14ac:dyDescent="0.25">
      <c r="A278" t="s">
        <v>567</v>
      </c>
      <c r="B278" t="s">
        <v>568</v>
      </c>
      <c r="C278">
        <v>152</v>
      </c>
    </row>
    <row r="279" spans="1:3" x14ac:dyDescent="0.25">
      <c r="A279" t="s">
        <v>569</v>
      </c>
      <c r="B279" t="s">
        <v>570</v>
      </c>
      <c r="C279">
        <v>78</v>
      </c>
    </row>
    <row r="280" spans="1:3" x14ac:dyDescent="0.25">
      <c r="A280" t="s">
        <v>571</v>
      </c>
      <c r="B280" t="s">
        <v>572</v>
      </c>
      <c r="C280">
        <v>119</v>
      </c>
    </row>
    <row r="281" spans="1:3" x14ac:dyDescent="0.25">
      <c r="A281" t="s">
        <v>573</v>
      </c>
      <c r="B281" t="s">
        <v>574</v>
      </c>
      <c r="C281">
        <v>80</v>
      </c>
    </row>
    <row r="282" spans="1:3" x14ac:dyDescent="0.25">
      <c r="A282" t="s">
        <v>575</v>
      </c>
      <c r="B282" t="s">
        <v>576</v>
      </c>
      <c r="C282">
        <v>97</v>
      </c>
    </row>
    <row r="283" spans="1:3" x14ac:dyDescent="0.25">
      <c r="A283" t="s">
        <v>577</v>
      </c>
      <c r="B283" t="s">
        <v>578</v>
      </c>
      <c r="C283">
        <v>93</v>
      </c>
    </row>
    <row r="284" spans="1:3" x14ac:dyDescent="0.25">
      <c r="A284" t="s">
        <v>579</v>
      </c>
      <c r="B284" t="s">
        <v>580</v>
      </c>
      <c r="C284">
        <v>188</v>
      </c>
    </row>
    <row r="285" spans="1:3" x14ac:dyDescent="0.25">
      <c r="A285" t="s">
        <v>581</v>
      </c>
      <c r="B285" t="s">
        <v>582</v>
      </c>
      <c r="C285">
        <v>72</v>
      </c>
    </row>
    <row r="286" spans="1:3" x14ac:dyDescent="0.25">
      <c r="A286" t="s">
        <v>583</v>
      </c>
      <c r="B286" t="s">
        <v>584</v>
      </c>
      <c r="C286">
        <v>189</v>
      </c>
    </row>
    <row r="287" spans="1:3" x14ac:dyDescent="0.25">
      <c r="A287" t="s">
        <v>585</v>
      </c>
      <c r="B287" t="s">
        <v>586</v>
      </c>
      <c r="C287">
        <v>152</v>
      </c>
    </row>
    <row r="288" spans="1:3" x14ac:dyDescent="0.25">
      <c r="A288" t="s">
        <v>587</v>
      </c>
      <c r="B288" t="s">
        <v>588</v>
      </c>
      <c r="C288">
        <v>56</v>
      </c>
    </row>
    <row r="289" spans="1:3" x14ac:dyDescent="0.25">
      <c r="A289" t="s">
        <v>589</v>
      </c>
      <c r="B289" t="s">
        <v>590</v>
      </c>
      <c r="C289">
        <v>78</v>
      </c>
    </row>
    <row r="290" spans="1:3" x14ac:dyDescent="0.25">
      <c r="A290" t="s">
        <v>591</v>
      </c>
      <c r="B290" t="s">
        <v>592</v>
      </c>
      <c r="C290">
        <v>207</v>
      </c>
    </row>
    <row r="291" spans="1:3" x14ac:dyDescent="0.25">
      <c r="A291" t="s">
        <v>593</v>
      </c>
      <c r="B291" t="s">
        <v>594</v>
      </c>
      <c r="C291">
        <v>100</v>
      </c>
    </row>
    <row r="292" spans="1:3" x14ac:dyDescent="0.25">
      <c r="A292" t="s">
        <v>595</v>
      </c>
      <c r="B292" t="s">
        <v>596</v>
      </c>
      <c r="C292">
        <v>194</v>
      </c>
    </row>
    <row r="293" spans="1:3" x14ac:dyDescent="0.25">
      <c r="A293" t="s">
        <v>597</v>
      </c>
      <c r="B293" t="s">
        <v>598</v>
      </c>
      <c r="C293">
        <v>200</v>
      </c>
    </row>
    <row r="294" spans="1:3" x14ac:dyDescent="0.25">
      <c r="A294" t="s">
        <v>599</v>
      </c>
      <c r="B294" t="s">
        <v>600</v>
      </c>
      <c r="C294">
        <v>319</v>
      </c>
    </row>
    <row r="295" spans="1:3" x14ac:dyDescent="0.25">
      <c r="A295" t="s">
        <v>601</v>
      </c>
      <c r="B295" t="s">
        <v>304</v>
      </c>
      <c r="C295">
        <v>311</v>
      </c>
    </row>
    <row r="296" spans="1:3" x14ac:dyDescent="0.25">
      <c r="A296" t="s">
        <v>602</v>
      </c>
      <c r="B296" t="s">
        <v>603</v>
      </c>
      <c r="C296">
        <v>125</v>
      </c>
    </row>
    <row r="297" spans="1:3" x14ac:dyDescent="0.25">
      <c r="A297" t="s">
        <v>604</v>
      </c>
      <c r="B297" t="s">
        <v>605</v>
      </c>
      <c r="C297">
        <v>120</v>
      </c>
    </row>
    <row r="298" spans="1:3" x14ac:dyDescent="0.25">
      <c r="A298" t="s">
        <v>606</v>
      </c>
      <c r="B298" t="s">
        <v>607</v>
      </c>
      <c r="C298">
        <v>278</v>
      </c>
    </row>
    <row r="299" spans="1:3" x14ac:dyDescent="0.25">
      <c r="A299" t="s">
        <v>608</v>
      </c>
      <c r="B299" t="s">
        <v>609</v>
      </c>
      <c r="C299">
        <v>58</v>
      </c>
    </row>
    <row r="300" spans="1:3" x14ac:dyDescent="0.25">
      <c r="A300" t="s">
        <v>610</v>
      </c>
      <c r="B300" t="s">
        <v>611</v>
      </c>
      <c r="C300">
        <v>171</v>
      </c>
    </row>
    <row r="301" spans="1:3" x14ac:dyDescent="0.25">
      <c r="A301" t="s">
        <v>612</v>
      </c>
      <c r="B301" t="s">
        <v>613</v>
      </c>
      <c r="C301">
        <v>141</v>
      </c>
    </row>
    <row r="302" spans="1:3" x14ac:dyDescent="0.25">
      <c r="A302" t="s">
        <v>614</v>
      </c>
      <c r="B302" t="s">
        <v>615</v>
      </c>
      <c r="C302">
        <v>66</v>
      </c>
    </row>
    <row r="303" spans="1:3" x14ac:dyDescent="0.25">
      <c r="A303" t="s">
        <v>616</v>
      </c>
      <c r="B303" t="s">
        <v>520</v>
      </c>
      <c r="C303">
        <v>73</v>
      </c>
    </row>
    <row r="304" spans="1:3" x14ac:dyDescent="0.25">
      <c r="A304" t="s">
        <v>617</v>
      </c>
      <c r="B304" t="s">
        <v>618</v>
      </c>
      <c r="C304">
        <v>148</v>
      </c>
    </row>
    <row r="305" spans="1:3" x14ac:dyDescent="0.25">
      <c r="A305" t="s">
        <v>619</v>
      </c>
      <c r="B305" t="s">
        <v>620</v>
      </c>
      <c r="C305">
        <v>95</v>
      </c>
    </row>
    <row r="306" spans="1:3" x14ac:dyDescent="0.25">
      <c r="A306" t="s">
        <v>621</v>
      </c>
      <c r="B306" t="s">
        <v>622</v>
      </c>
      <c r="C306">
        <v>237</v>
      </c>
    </row>
    <row r="307" spans="1:3" x14ac:dyDescent="0.25">
      <c r="A307" t="s">
        <v>623</v>
      </c>
      <c r="B307" t="s">
        <v>624</v>
      </c>
      <c r="C307">
        <v>1317</v>
      </c>
    </row>
    <row r="308" spans="1:3" x14ac:dyDescent="0.25">
      <c r="A308" t="s">
        <v>625</v>
      </c>
      <c r="B308" t="s">
        <v>187</v>
      </c>
      <c r="C308">
        <v>186</v>
      </c>
    </row>
    <row r="309" spans="1:3" x14ac:dyDescent="0.25">
      <c r="A309" t="s">
        <v>626</v>
      </c>
      <c r="B309" t="s">
        <v>627</v>
      </c>
      <c r="C309">
        <v>71</v>
      </c>
    </row>
    <row r="310" spans="1:3" x14ac:dyDescent="0.25">
      <c r="A310" t="s">
        <v>628</v>
      </c>
      <c r="B310" t="s">
        <v>629</v>
      </c>
      <c r="C310">
        <v>89</v>
      </c>
    </row>
    <row r="311" spans="1:3" x14ac:dyDescent="0.25">
      <c r="A311" t="s">
        <v>630</v>
      </c>
      <c r="B311" t="s">
        <v>631</v>
      </c>
      <c r="C311">
        <v>255</v>
      </c>
    </row>
    <row r="312" spans="1:3" x14ac:dyDescent="0.25">
      <c r="A312" t="s">
        <v>632</v>
      </c>
      <c r="B312" t="s">
        <v>633</v>
      </c>
      <c r="C312">
        <v>81</v>
      </c>
    </row>
    <row r="313" spans="1:3" x14ac:dyDescent="0.25">
      <c r="A313" t="s">
        <v>634</v>
      </c>
      <c r="B313" t="s">
        <v>635</v>
      </c>
      <c r="C313">
        <v>166</v>
      </c>
    </row>
    <row r="314" spans="1:3" x14ac:dyDescent="0.25">
      <c r="A314" t="s">
        <v>636</v>
      </c>
      <c r="B314" t="s">
        <v>637</v>
      </c>
      <c r="C314">
        <v>102</v>
      </c>
    </row>
    <row r="315" spans="1:3" x14ac:dyDescent="0.25">
      <c r="A315" t="s">
        <v>638</v>
      </c>
      <c r="B315" t="s">
        <v>639</v>
      </c>
      <c r="C315">
        <v>111</v>
      </c>
    </row>
    <row r="316" spans="1:3" x14ac:dyDescent="0.25">
      <c r="A316" t="s">
        <v>640</v>
      </c>
      <c r="B316" t="s">
        <v>641</v>
      </c>
      <c r="C316">
        <v>68</v>
      </c>
    </row>
    <row r="317" spans="1:3" x14ac:dyDescent="0.25">
      <c r="A317" t="s">
        <v>642</v>
      </c>
      <c r="B317" t="s">
        <v>314</v>
      </c>
      <c r="C317">
        <v>172</v>
      </c>
    </row>
    <row r="318" spans="1:3" x14ac:dyDescent="0.25">
      <c r="A318" t="s">
        <v>643</v>
      </c>
      <c r="B318" t="s">
        <v>644</v>
      </c>
      <c r="C318">
        <v>124</v>
      </c>
    </row>
    <row r="319" spans="1:3" x14ac:dyDescent="0.25">
      <c r="A319" t="s">
        <v>645</v>
      </c>
      <c r="B319" t="s">
        <v>646</v>
      </c>
      <c r="C319">
        <v>253</v>
      </c>
    </row>
    <row r="320" spans="1:3" x14ac:dyDescent="0.25">
      <c r="A320" t="s">
        <v>647</v>
      </c>
      <c r="B320" t="s">
        <v>648</v>
      </c>
      <c r="C320">
        <v>260</v>
      </c>
    </row>
    <row r="321" spans="1:3" x14ac:dyDescent="0.25">
      <c r="A321" t="s">
        <v>649</v>
      </c>
      <c r="B321" t="s">
        <v>650</v>
      </c>
      <c r="C321">
        <v>191</v>
      </c>
    </row>
    <row r="322" spans="1:3" x14ac:dyDescent="0.25">
      <c r="A322" t="s">
        <v>651</v>
      </c>
      <c r="B322" t="s">
        <v>652</v>
      </c>
      <c r="C322">
        <v>814</v>
      </c>
    </row>
    <row r="323" spans="1:3" x14ac:dyDescent="0.25">
      <c r="A323" t="s">
        <v>653</v>
      </c>
      <c r="B323" t="s">
        <v>654</v>
      </c>
      <c r="C323">
        <v>467</v>
      </c>
    </row>
    <row r="324" spans="1:3" x14ac:dyDescent="0.25">
      <c r="A324" t="s">
        <v>655</v>
      </c>
      <c r="B324" t="s">
        <v>656</v>
      </c>
      <c r="C324">
        <v>137</v>
      </c>
    </row>
    <row r="325" spans="1:3" x14ac:dyDescent="0.25">
      <c r="A325" t="s">
        <v>657</v>
      </c>
      <c r="B325" t="s">
        <v>658</v>
      </c>
      <c r="C325">
        <v>79</v>
      </c>
    </row>
    <row r="326" spans="1:3" x14ac:dyDescent="0.25">
      <c r="A326" t="s">
        <v>659</v>
      </c>
      <c r="B326" t="s">
        <v>660</v>
      </c>
      <c r="C326">
        <v>97</v>
      </c>
    </row>
    <row r="327" spans="1:3" x14ac:dyDescent="0.25">
      <c r="A327" t="s">
        <v>661</v>
      </c>
      <c r="B327" t="s">
        <v>662</v>
      </c>
      <c r="C327">
        <v>46</v>
      </c>
    </row>
    <row r="328" spans="1:3" x14ac:dyDescent="0.25">
      <c r="A328" t="s">
        <v>663</v>
      </c>
      <c r="B328" t="s">
        <v>664</v>
      </c>
      <c r="C328">
        <v>64</v>
      </c>
    </row>
    <row r="329" spans="1:3" x14ac:dyDescent="0.25">
      <c r="A329" t="s">
        <v>665</v>
      </c>
      <c r="B329" t="s">
        <v>666</v>
      </c>
      <c r="C329">
        <v>45</v>
      </c>
    </row>
    <row r="330" spans="1:3" x14ac:dyDescent="0.25">
      <c r="A330" t="s">
        <v>667</v>
      </c>
      <c r="B330" t="s">
        <v>668</v>
      </c>
      <c r="C330">
        <v>229</v>
      </c>
    </row>
    <row r="331" spans="1:3" x14ac:dyDescent="0.25">
      <c r="A331" t="s">
        <v>669</v>
      </c>
      <c r="B331" t="s">
        <v>670</v>
      </c>
      <c r="C331">
        <v>84</v>
      </c>
    </row>
    <row r="332" spans="1:3" x14ac:dyDescent="0.25">
      <c r="A332" t="s">
        <v>671</v>
      </c>
      <c r="B332" t="s">
        <v>672</v>
      </c>
      <c r="C332">
        <v>94</v>
      </c>
    </row>
    <row r="333" spans="1:3" x14ac:dyDescent="0.25">
      <c r="A333" t="s">
        <v>673</v>
      </c>
      <c r="B333" t="s">
        <v>674</v>
      </c>
      <c r="C333">
        <v>53</v>
      </c>
    </row>
    <row r="334" spans="1:3" x14ac:dyDescent="0.25">
      <c r="A334" t="s">
        <v>675</v>
      </c>
      <c r="B334" t="s">
        <v>676</v>
      </c>
      <c r="C334">
        <v>100</v>
      </c>
    </row>
    <row r="335" spans="1:3" x14ac:dyDescent="0.25">
      <c r="A335" t="s">
        <v>677</v>
      </c>
      <c r="B335" t="s">
        <v>678</v>
      </c>
      <c r="C335">
        <v>242</v>
      </c>
    </row>
    <row r="336" spans="1:3" x14ac:dyDescent="0.25">
      <c r="A336" t="s">
        <v>679</v>
      </c>
      <c r="B336" t="s">
        <v>680</v>
      </c>
      <c r="C336">
        <v>351</v>
      </c>
    </row>
    <row r="337" spans="1:3" x14ac:dyDescent="0.25">
      <c r="A337" t="s">
        <v>681</v>
      </c>
      <c r="B337" t="s">
        <v>682</v>
      </c>
      <c r="C337">
        <v>69</v>
      </c>
    </row>
    <row r="338" spans="1:3" x14ac:dyDescent="0.25">
      <c r="A338" t="s">
        <v>683</v>
      </c>
      <c r="B338" t="s">
        <v>684</v>
      </c>
      <c r="C338">
        <v>158</v>
      </c>
    </row>
    <row r="339" spans="1:3" x14ac:dyDescent="0.25">
      <c r="A339" t="s">
        <v>685</v>
      </c>
      <c r="B339" t="s">
        <v>686</v>
      </c>
      <c r="C339">
        <v>160</v>
      </c>
    </row>
    <row r="340" spans="1:3" x14ac:dyDescent="0.25">
      <c r="A340" t="s">
        <v>687</v>
      </c>
      <c r="B340" t="s">
        <v>688</v>
      </c>
      <c r="C340">
        <v>79</v>
      </c>
    </row>
    <row r="341" spans="1:3" x14ac:dyDescent="0.25">
      <c r="A341" t="s">
        <v>689</v>
      </c>
      <c r="B341" t="s">
        <v>690</v>
      </c>
      <c r="C341">
        <v>179</v>
      </c>
    </row>
    <row r="342" spans="1:3" x14ac:dyDescent="0.25">
      <c r="A342" t="s">
        <v>691</v>
      </c>
      <c r="B342" t="s">
        <v>692</v>
      </c>
      <c r="C342">
        <v>99</v>
      </c>
    </row>
    <row r="343" spans="1:3" x14ac:dyDescent="0.25">
      <c r="A343" t="s">
        <v>693</v>
      </c>
      <c r="B343" t="s">
        <v>694</v>
      </c>
      <c r="C343">
        <v>212</v>
      </c>
    </row>
    <row r="344" spans="1:3" x14ac:dyDescent="0.25">
      <c r="A344" t="s">
        <v>695</v>
      </c>
      <c r="B344" t="s">
        <v>696</v>
      </c>
      <c r="C344">
        <v>166</v>
      </c>
    </row>
    <row r="345" spans="1:3" x14ac:dyDescent="0.25">
      <c r="A345" t="s">
        <v>697</v>
      </c>
      <c r="B345" t="s">
        <v>119</v>
      </c>
      <c r="C345">
        <v>67</v>
      </c>
    </row>
    <row r="346" spans="1:3" x14ac:dyDescent="0.25">
      <c r="A346" t="s">
        <v>698</v>
      </c>
      <c r="B346" t="s">
        <v>699</v>
      </c>
      <c r="C346">
        <v>115</v>
      </c>
    </row>
    <row r="347" spans="1:3" x14ac:dyDescent="0.25">
      <c r="A347" t="s">
        <v>700</v>
      </c>
      <c r="B347" t="s">
        <v>701</v>
      </c>
      <c r="C347">
        <v>419</v>
      </c>
    </row>
    <row r="348" spans="1:3" x14ac:dyDescent="0.25">
      <c r="A348" t="s">
        <v>702</v>
      </c>
      <c r="B348" t="s">
        <v>703</v>
      </c>
      <c r="C348">
        <v>108</v>
      </c>
    </row>
    <row r="349" spans="1:3" x14ac:dyDescent="0.25">
      <c r="A349" t="s">
        <v>704</v>
      </c>
      <c r="B349" t="s">
        <v>705</v>
      </c>
      <c r="C349">
        <v>126</v>
      </c>
    </row>
    <row r="350" spans="1:3" x14ac:dyDescent="0.25">
      <c r="A350" t="s">
        <v>706</v>
      </c>
      <c r="B350" t="s">
        <v>707</v>
      </c>
      <c r="C350">
        <v>202</v>
      </c>
    </row>
    <row r="351" spans="1:3" x14ac:dyDescent="0.25">
      <c r="A351" t="s">
        <v>708</v>
      </c>
      <c r="B351" t="s">
        <v>709</v>
      </c>
      <c r="C351">
        <v>232</v>
      </c>
    </row>
    <row r="352" spans="1:3" x14ac:dyDescent="0.25">
      <c r="A352" t="s">
        <v>710</v>
      </c>
      <c r="B352" t="s">
        <v>711</v>
      </c>
      <c r="C352">
        <v>165</v>
      </c>
    </row>
    <row r="353" spans="1:3" x14ac:dyDescent="0.25">
      <c r="A353" t="s">
        <v>712</v>
      </c>
      <c r="B353" t="s">
        <v>713</v>
      </c>
      <c r="C353">
        <v>113</v>
      </c>
    </row>
    <row r="354" spans="1:3" x14ac:dyDescent="0.25">
      <c r="A354" t="s">
        <v>714</v>
      </c>
      <c r="B354" t="s">
        <v>715</v>
      </c>
      <c r="C354">
        <v>230</v>
      </c>
    </row>
    <row r="355" spans="1:3" x14ac:dyDescent="0.25">
      <c r="A355" t="s">
        <v>716</v>
      </c>
      <c r="B355" t="s">
        <v>717</v>
      </c>
      <c r="C355">
        <v>231</v>
      </c>
    </row>
    <row r="356" spans="1:3" x14ac:dyDescent="0.25">
      <c r="A356" t="s">
        <v>718</v>
      </c>
      <c r="B356" t="s">
        <v>719</v>
      </c>
      <c r="C356">
        <v>65</v>
      </c>
    </row>
    <row r="357" spans="1:3" x14ac:dyDescent="0.25">
      <c r="A357" t="s">
        <v>720</v>
      </c>
      <c r="B357" t="s">
        <v>721</v>
      </c>
      <c r="C357">
        <v>1178</v>
      </c>
    </row>
    <row r="358" spans="1:3" x14ac:dyDescent="0.25">
      <c r="A358" t="s">
        <v>722</v>
      </c>
      <c r="B358" t="s">
        <v>723</v>
      </c>
      <c r="C358">
        <v>641</v>
      </c>
    </row>
    <row r="359" spans="1:3" x14ac:dyDescent="0.25">
      <c r="A359" t="s">
        <v>724</v>
      </c>
      <c r="B359" t="s">
        <v>725</v>
      </c>
      <c r="C359">
        <v>71</v>
      </c>
    </row>
    <row r="360" spans="1:3" x14ac:dyDescent="0.25">
      <c r="A360" t="s">
        <v>726</v>
      </c>
      <c r="B360" t="s">
        <v>727</v>
      </c>
      <c r="C360">
        <v>175</v>
      </c>
    </row>
    <row r="361" spans="1:3" x14ac:dyDescent="0.25">
      <c r="A361" t="s">
        <v>728</v>
      </c>
      <c r="B361" t="s">
        <v>729</v>
      </c>
      <c r="C361">
        <v>88</v>
      </c>
    </row>
    <row r="362" spans="1:3" x14ac:dyDescent="0.25">
      <c r="A362" t="s">
        <v>730</v>
      </c>
      <c r="B362" t="s">
        <v>731</v>
      </c>
      <c r="C362">
        <v>115</v>
      </c>
    </row>
    <row r="363" spans="1:3" x14ac:dyDescent="0.25">
      <c r="A363" t="s">
        <v>732</v>
      </c>
      <c r="B363" t="s">
        <v>733</v>
      </c>
      <c r="C363">
        <v>59</v>
      </c>
    </row>
    <row r="364" spans="1:3" x14ac:dyDescent="0.25">
      <c r="A364" t="s">
        <v>734</v>
      </c>
      <c r="B364" t="s">
        <v>735</v>
      </c>
      <c r="C364">
        <v>131</v>
      </c>
    </row>
    <row r="365" spans="1:3" x14ac:dyDescent="0.25">
      <c r="A365" t="s">
        <v>736</v>
      </c>
      <c r="B365" t="s">
        <v>737</v>
      </c>
      <c r="C365">
        <v>88</v>
      </c>
    </row>
    <row r="366" spans="1:3" x14ac:dyDescent="0.25">
      <c r="A366" t="s">
        <v>738</v>
      </c>
      <c r="B366" t="s">
        <v>739</v>
      </c>
      <c r="C366">
        <v>161</v>
      </c>
    </row>
    <row r="367" spans="1:3" x14ac:dyDescent="0.25">
      <c r="A367" t="s">
        <v>740</v>
      </c>
      <c r="B367" t="s">
        <v>741</v>
      </c>
      <c r="C367">
        <v>46</v>
      </c>
    </row>
    <row r="368" spans="1:3" x14ac:dyDescent="0.25">
      <c r="A368" t="s">
        <v>742</v>
      </c>
      <c r="B368" t="s">
        <v>743</v>
      </c>
      <c r="C368">
        <v>193</v>
      </c>
    </row>
    <row r="369" spans="1:3" x14ac:dyDescent="0.25">
      <c r="A369" t="s">
        <v>744</v>
      </c>
      <c r="B369" t="s">
        <v>745</v>
      </c>
      <c r="C369">
        <v>238</v>
      </c>
    </row>
    <row r="370" spans="1:3" x14ac:dyDescent="0.25">
      <c r="A370" t="s">
        <v>746</v>
      </c>
      <c r="B370" t="s">
        <v>747</v>
      </c>
      <c r="C370">
        <v>207</v>
      </c>
    </row>
    <row r="371" spans="1:3" x14ac:dyDescent="0.25">
      <c r="A371" t="s">
        <v>748</v>
      </c>
      <c r="B371" t="s">
        <v>749</v>
      </c>
      <c r="C371">
        <v>119</v>
      </c>
    </row>
    <row r="372" spans="1:3" x14ac:dyDescent="0.25">
      <c r="A372" t="s">
        <v>750</v>
      </c>
      <c r="B372" t="s">
        <v>751</v>
      </c>
      <c r="C372">
        <v>81</v>
      </c>
    </row>
    <row r="373" spans="1:3" x14ac:dyDescent="0.25">
      <c r="A373" t="s">
        <v>752</v>
      </c>
      <c r="B373" t="s">
        <v>753</v>
      </c>
      <c r="C373">
        <v>93</v>
      </c>
    </row>
    <row r="374" spans="1:3" x14ac:dyDescent="0.25">
      <c r="A374" t="s">
        <v>754</v>
      </c>
      <c r="B374" t="s">
        <v>755</v>
      </c>
      <c r="C374">
        <v>50</v>
      </c>
    </row>
    <row r="375" spans="1:3" x14ac:dyDescent="0.25">
      <c r="A375" t="s">
        <v>756</v>
      </c>
      <c r="B375" t="s">
        <v>757</v>
      </c>
      <c r="C375">
        <v>49</v>
      </c>
    </row>
    <row r="376" spans="1:3" x14ac:dyDescent="0.25">
      <c r="A376" t="s">
        <v>758</v>
      </c>
      <c r="B376" t="s">
        <v>759</v>
      </c>
      <c r="C376">
        <v>103</v>
      </c>
    </row>
    <row r="377" spans="1:3" x14ac:dyDescent="0.25">
      <c r="A377" t="s">
        <v>760</v>
      </c>
      <c r="B377" t="s">
        <v>761</v>
      </c>
      <c r="C377">
        <v>136</v>
      </c>
    </row>
    <row r="378" spans="1:3" x14ac:dyDescent="0.25">
      <c r="A378" t="s">
        <v>762</v>
      </c>
      <c r="B378" t="s">
        <v>763</v>
      </c>
      <c r="C378">
        <v>83</v>
      </c>
    </row>
    <row r="379" spans="1:3" x14ac:dyDescent="0.25">
      <c r="A379" t="s">
        <v>764</v>
      </c>
      <c r="B379" t="s">
        <v>765</v>
      </c>
      <c r="C379">
        <v>110</v>
      </c>
    </row>
    <row r="380" spans="1:3" x14ac:dyDescent="0.25">
      <c r="A380" t="s">
        <v>766</v>
      </c>
      <c r="B380" t="s">
        <v>767</v>
      </c>
      <c r="C380">
        <v>50</v>
      </c>
    </row>
    <row r="381" spans="1:3" x14ac:dyDescent="0.25">
      <c r="A381" t="s">
        <v>768</v>
      </c>
      <c r="B381" t="s">
        <v>769</v>
      </c>
      <c r="C381">
        <v>228</v>
      </c>
    </row>
    <row r="382" spans="1:3" x14ac:dyDescent="0.25">
      <c r="A382" t="s">
        <v>770</v>
      </c>
      <c r="B382" t="s">
        <v>771</v>
      </c>
      <c r="C382">
        <v>129</v>
      </c>
    </row>
    <row r="383" spans="1:3" x14ac:dyDescent="0.25">
      <c r="A383" t="s">
        <v>772</v>
      </c>
      <c r="B383" t="s">
        <v>773</v>
      </c>
      <c r="C383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DANE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 m</dc:creator>
  <cp:lastModifiedBy>izza</cp:lastModifiedBy>
  <dcterms:created xsi:type="dcterms:W3CDTF">2017-04-25T17:26:15Z</dcterms:created>
  <dcterms:modified xsi:type="dcterms:W3CDTF">2017-04-30T09:03:12Z</dcterms:modified>
</cp:coreProperties>
</file>