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frowy_2130\Desktop\"/>
    </mc:Choice>
  </mc:AlternateContent>
  <bookViews>
    <workbookView xWindow="0" yWindow="0" windowWidth="14370" windowHeight="7350" activeTab="1"/>
  </bookViews>
  <sheets>
    <sheet name="OPIS" sheetId="1" r:id="rId1"/>
    <sheet name="DANE" sheetId="2" r:id="rId2"/>
    <sheet name="TABLICA" sheetId="3" r:id="rId3"/>
  </sheets>
  <definedNames>
    <definedName name="_xlchart.v1.0" hidden="1">DANE!$E$2:$E$312</definedName>
  </definedNames>
  <calcPr calcId="171027"/>
  <pivotCaches>
    <pivotCache cacheId="6" r:id="rId4"/>
  </pivotCaches>
</workbook>
</file>

<file path=xl/calcChain.xml><?xml version="1.0" encoding="utf-8"?>
<calcChain xmlns="http://schemas.openxmlformats.org/spreadsheetml/2006/main">
  <c r="R19" i="2" l="1"/>
  <c r="R18" i="2"/>
  <c r="R17" i="2"/>
  <c r="N17" i="2"/>
  <c r="R14" i="2" s="1"/>
  <c r="N16" i="2"/>
  <c r="R13" i="2" s="1"/>
  <c r="N13" i="2"/>
  <c r="N12" i="2"/>
  <c r="R23" i="2" s="1"/>
  <c r="N11" i="2"/>
  <c r="R7" i="2" s="1"/>
  <c r="N10" i="2"/>
  <c r="R6" i="2" s="1"/>
  <c r="N6" i="2"/>
  <c r="N5" i="2"/>
  <c r="R20" i="2" l="1"/>
  <c r="R21" i="2" s="1"/>
  <c r="N7" i="2"/>
  <c r="R5" i="2"/>
  <c r="O6" i="2"/>
  <c r="R8" i="2"/>
  <c r="R22" i="2" l="1"/>
  <c r="R9" i="2"/>
  <c r="I4" i="2"/>
  <c r="I6" i="2"/>
  <c r="I8" i="2"/>
  <c r="I10" i="2"/>
  <c r="I12" i="2"/>
  <c r="I14" i="2"/>
  <c r="I16" i="2"/>
  <c r="I18" i="2"/>
  <c r="I20" i="2"/>
  <c r="I22" i="2"/>
  <c r="I24" i="2"/>
  <c r="I26" i="2"/>
  <c r="I28" i="2"/>
  <c r="I30" i="2"/>
  <c r="I32" i="2"/>
  <c r="I34" i="2"/>
  <c r="I36" i="2"/>
  <c r="I38" i="2"/>
  <c r="I40" i="2"/>
  <c r="I42" i="2"/>
  <c r="I44" i="2"/>
  <c r="I46" i="2"/>
  <c r="I48" i="2"/>
  <c r="I50" i="2"/>
  <c r="I52" i="2"/>
  <c r="I54" i="2"/>
  <c r="I56" i="2"/>
  <c r="I58" i="2"/>
  <c r="I60" i="2"/>
  <c r="I62" i="2"/>
  <c r="I64" i="2"/>
  <c r="I66" i="2"/>
  <c r="I68" i="2"/>
  <c r="I70" i="2"/>
  <c r="I72" i="2"/>
  <c r="I74" i="2"/>
  <c r="I76" i="2"/>
  <c r="I78" i="2"/>
  <c r="I80" i="2"/>
  <c r="I82" i="2"/>
  <c r="I84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6" i="2"/>
  <c r="I128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3" i="2"/>
  <c r="I5" i="2"/>
  <c r="I7" i="2"/>
  <c r="I9" i="2"/>
  <c r="I11" i="2"/>
  <c r="I13" i="2"/>
  <c r="I15" i="2"/>
  <c r="I17" i="2"/>
  <c r="I19" i="2"/>
  <c r="I21" i="2"/>
  <c r="I23" i="2"/>
  <c r="I25" i="2"/>
  <c r="I27" i="2"/>
  <c r="I29" i="2"/>
  <c r="I31" i="2"/>
  <c r="I33" i="2"/>
  <c r="I35" i="2"/>
  <c r="I37" i="2"/>
  <c r="I39" i="2"/>
  <c r="I41" i="2"/>
  <c r="I43" i="2"/>
  <c r="I45" i="2"/>
  <c r="I47" i="2"/>
  <c r="I49" i="2"/>
  <c r="I51" i="2"/>
  <c r="I53" i="2"/>
  <c r="I55" i="2"/>
  <c r="I57" i="2"/>
  <c r="I59" i="2"/>
  <c r="I61" i="2"/>
  <c r="I63" i="2"/>
  <c r="I65" i="2"/>
  <c r="I67" i="2"/>
  <c r="I69" i="2"/>
  <c r="I71" i="2"/>
  <c r="I73" i="2"/>
  <c r="I75" i="2"/>
  <c r="I77" i="2"/>
  <c r="I79" i="2"/>
  <c r="I81" i="2"/>
  <c r="I83" i="2"/>
  <c r="I85" i="2"/>
  <c r="I87" i="2"/>
  <c r="I89" i="2"/>
  <c r="I91" i="2"/>
  <c r="I93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I125" i="2"/>
  <c r="I127" i="2"/>
  <c r="I129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I296" i="2"/>
  <c r="I298" i="2"/>
  <c r="I300" i="2"/>
  <c r="I302" i="2"/>
  <c r="I304" i="2"/>
  <c r="I306" i="2"/>
  <c r="I308" i="2"/>
  <c r="I310" i="2"/>
  <c r="I312" i="2"/>
  <c r="H3" i="2"/>
  <c r="H5" i="2"/>
  <c r="H7" i="2"/>
  <c r="H9" i="2"/>
  <c r="H11" i="2"/>
  <c r="H13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1" i="2"/>
  <c r="H63" i="2"/>
  <c r="H65" i="2"/>
  <c r="H67" i="2"/>
  <c r="H69" i="2"/>
  <c r="H71" i="2"/>
  <c r="H73" i="2"/>
  <c r="H75" i="2"/>
  <c r="H77" i="2"/>
  <c r="H79" i="2"/>
  <c r="H81" i="2"/>
  <c r="H83" i="2"/>
  <c r="H85" i="2"/>
  <c r="H87" i="2"/>
  <c r="H89" i="2"/>
  <c r="H91" i="2"/>
  <c r="H93" i="2"/>
  <c r="H95" i="2"/>
  <c r="H97" i="2"/>
  <c r="H99" i="2"/>
  <c r="H101" i="2"/>
  <c r="H103" i="2"/>
  <c r="H105" i="2"/>
  <c r="H107" i="2"/>
  <c r="H109" i="2"/>
  <c r="H111" i="2"/>
  <c r="H113" i="2"/>
  <c r="H115" i="2"/>
  <c r="H117" i="2"/>
  <c r="H119" i="2"/>
  <c r="H121" i="2"/>
  <c r="H123" i="2"/>
  <c r="H125" i="2"/>
  <c r="H127" i="2"/>
  <c r="H129" i="2"/>
  <c r="H131" i="2"/>
  <c r="H133" i="2"/>
  <c r="H135" i="2"/>
  <c r="H137" i="2"/>
  <c r="H139" i="2"/>
  <c r="H141" i="2"/>
  <c r="H143" i="2"/>
  <c r="H145" i="2"/>
  <c r="H147" i="2"/>
  <c r="H149" i="2"/>
  <c r="H151" i="2"/>
  <c r="H153" i="2"/>
  <c r="H155" i="2"/>
  <c r="H157" i="2"/>
  <c r="H159" i="2"/>
  <c r="H161" i="2"/>
  <c r="H163" i="2"/>
  <c r="H165" i="2"/>
  <c r="H167" i="2"/>
  <c r="H169" i="2"/>
  <c r="H171" i="2"/>
  <c r="H173" i="2"/>
  <c r="H175" i="2"/>
  <c r="H177" i="2"/>
  <c r="H179" i="2"/>
  <c r="H181" i="2"/>
  <c r="H183" i="2"/>
  <c r="H185" i="2"/>
  <c r="H187" i="2"/>
  <c r="H189" i="2"/>
  <c r="H191" i="2"/>
  <c r="H193" i="2"/>
  <c r="H195" i="2"/>
  <c r="H197" i="2"/>
  <c r="H199" i="2"/>
  <c r="H201" i="2"/>
  <c r="H203" i="2"/>
  <c r="H205" i="2"/>
  <c r="H207" i="2"/>
  <c r="H209" i="2"/>
  <c r="H211" i="2"/>
  <c r="H213" i="2"/>
  <c r="H215" i="2"/>
  <c r="H217" i="2"/>
  <c r="H219" i="2"/>
  <c r="H221" i="2"/>
  <c r="H223" i="2"/>
  <c r="H225" i="2"/>
  <c r="H227" i="2"/>
  <c r="H229" i="2"/>
  <c r="H231" i="2"/>
  <c r="H233" i="2"/>
  <c r="H235" i="2"/>
  <c r="H237" i="2"/>
  <c r="H239" i="2"/>
  <c r="H241" i="2"/>
  <c r="H243" i="2"/>
  <c r="H245" i="2"/>
  <c r="H247" i="2"/>
  <c r="H249" i="2"/>
  <c r="H251" i="2"/>
  <c r="H253" i="2"/>
  <c r="H255" i="2"/>
  <c r="H257" i="2"/>
  <c r="H259" i="2"/>
  <c r="H261" i="2"/>
  <c r="H263" i="2"/>
  <c r="H26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297" i="2"/>
  <c r="I299" i="2"/>
  <c r="I301" i="2"/>
  <c r="I303" i="2"/>
  <c r="I305" i="2"/>
  <c r="I307" i="2"/>
  <c r="I309" i="2"/>
  <c r="I311" i="2"/>
  <c r="I2" i="2"/>
  <c r="H4" i="2"/>
  <c r="H6" i="2"/>
  <c r="H8" i="2"/>
  <c r="H10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H46" i="2"/>
  <c r="H48" i="2"/>
  <c r="H50" i="2"/>
  <c r="H52" i="2"/>
  <c r="H54" i="2"/>
  <c r="H56" i="2"/>
  <c r="H58" i="2"/>
  <c r="H60" i="2"/>
  <c r="H62" i="2"/>
  <c r="H64" i="2"/>
  <c r="H66" i="2"/>
  <c r="H68" i="2"/>
  <c r="H70" i="2"/>
  <c r="H72" i="2"/>
  <c r="H74" i="2"/>
  <c r="H76" i="2"/>
  <c r="H78" i="2"/>
  <c r="H80" i="2"/>
  <c r="H82" i="2"/>
  <c r="H84" i="2"/>
  <c r="H86" i="2"/>
  <c r="H88" i="2"/>
  <c r="H90" i="2"/>
  <c r="H92" i="2"/>
  <c r="H94" i="2"/>
  <c r="H96" i="2"/>
  <c r="H98" i="2"/>
  <c r="H100" i="2"/>
  <c r="H102" i="2"/>
  <c r="H104" i="2"/>
  <c r="H106" i="2"/>
  <c r="H108" i="2"/>
  <c r="H110" i="2"/>
  <c r="H112" i="2"/>
  <c r="H114" i="2"/>
  <c r="H116" i="2"/>
  <c r="H118" i="2"/>
  <c r="H120" i="2"/>
  <c r="H122" i="2"/>
  <c r="H124" i="2"/>
  <c r="H126" i="2"/>
  <c r="H128" i="2"/>
  <c r="H130" i="2"/>
  <c r="H132" i="2"/>
  <c r="H134" i="2"/>
  <c r="H136" i="2"/>
  <c r="H138" i="2"/>
  <c r="H140" i="2"/>
  <c r="H142" i="2"/>
  <c r="H144" i="2"/>
  <c r="H146" i="2"/>
  <c r="H148" i="2"/>
  <c r="H150" i="2"/>
  <c r="H152" i="2"/>
  <c r="H154" i="2"/>
  <c r="H156" i="2"/>
  <c r="H158" i="2"/>
  <c r="H160" i="2"/>
  <c r="H162" i="2"/>
  <c r="H164" i="2"/>
  <c r="H166" i="2"/>
  <c r="H168" i="2"/>
  <c r="H170" i="2"/>
  <c r="H172" i="2"/>
  <c r="H174" i="2"/>
  <c r="H176" i="2"/>
  <c r="H178" i="2"/>
  <c r="H180" i="2"/>
  <c r="H182" i="2"/>
  <c r="H184" i="2"/>
  <c r="H186" i="2"/>
  <c r="H188" i="2"/>
  <c r="H190" i="2"/>
  <c r="H192" i="2"/>
  <c r="H194" i="2"/>
  <c r="H196" i="2"/>
  <c r="H198" i="2"/>
  <c r="H200" i="2"/>
  <c r="H202" i="2"/>
  <c r="H204" i="2"/>
  <c r="H206" i="2"/>
  <c r="H208" i="2"/>
  <c r="H210" i="2"/>
  <c r="H212" i="2"/>
  <c r="H214" i="2"/>
  <c r="H216" i="2"/>
  <c r="H218" i="2"/>
  <c r="H220" i="2"/>
  <c r="H222" i="2"/>
  <c r="H224" i="2"/>
  <c r="H226" i="2"/>
  <c r="H228" i="2"/>
  <c r="H230" i="2"/>
  <c r="H232" i="2"/>
  <c r="H234" i="2"/>
  <c r="H236" i="2"/>
  <c r="H238" i="2"/>
  <c r="H240" i="2"/>
  <c r="H242" i="2"/>
  <c r="H244" i="2"/>
  <c r="H246" i="2"/>
  <c r="H248" i="2"/>
  <c r="H250" i="2"/>
  <c r="H252" i="2"/>
  <c r="H254" i="2"/>
  <c r="H256" i="2"/>
  <c r="H258" i="2"/>
  <c r="H260" i="2"/>
  <c r="H262" i="2"/>
  <c r="H264" i="2"/>
  <c r="H266" i="2"/>
  <c r="H268" i="2"/>
  <c r="H270" i="2"/>
  <c r="H272" i="2"/>
  <c r="H274" i="2"/>
  <c r="H276" i="2"/>
  <c r="H278" i="2"/>
  <c r="H280" i="2"/>
  <c r="H282" i="2"/>
  <c r="H284" i="2"/>
  <c r="H286" i="2"/>
  <c r="H288" i="2"/>
  <c r="H290" i="2"/>
  <c r="H292" i="2"/>
  <c r="H294" i="2"/>
  <c r="H296" i="2"/>
  <c r="H298" i="2"/>
  <c r="H300" i="2"/>
  <c r="H302" i="2"/>
  <c r="H304" i="2"/>
  <c r="H306" i="2"/>
  <c r="H308" i="2"/>
  <c r="H310" i="2"/>
  <c r="H312" i="2"/>
  <c r="H267" i="2"/>
  <c r="H269" i="2"/>
  <c r="H271" i="2"/>
  <c r="H273" i="2"/>
  <c r="H275" i="2"/>
  <c r="H277" i="2"/>
  <c r="H279" i="2"/>
  <c r="H281" i="2"/>
  <c r="H283" i="2"/>
  <c r="H285" i="2"/>
  <c r="H287" i="2"/>
  <c r="H289" i="2"/>
  <c r="H291" i="2"/>
  <c r="H293" i="2"/>
  <c r="H295" i="2"/>
  <c r="H297" i="2"/>
  <c r="H299" i="2"/>
  <c r="H301" i="2"/>
  <c r="H303" i="2"/>
  <c r="H305" i="2"/>
  <c r="H307" i="2"/>
  <c r="H309" i="2"/>
  <c r="H311" i="2"/>
  <c r="H2" i="2"/>
  <c r="N8" i="2" s="1"/>
  <c r="N9" i="2" l="1"/>
  <c r="J3" i="2"/>
  <c r="J5" i="2"/>
  <c r="J7" i="2"/>
  <c r="J9" i="2"/>
  <c r="J11" i="2"/>
  <c r="J13" i="2"/>
  <c r="J15" i="2"/>
  <c r="J17" i="2"/>
  <c r="J19" i="2"/>
  <c r="J21" i="2"/>
  <c r="J23" i="2"/>
  <c r="J25" i="2"/>
  <c r="J27" i="2"/>
  <c r="J29" i="2"/>
  <c r="J31" i="2"/>
  <c r="J33" i="2"/>
  <c r="J35" i="2"/>
  <c r="J37" i="2"/>
  <c r="J39" i="2"/>
  <c r="J41" i="2"/>
  <c r="J43" i="2"/>
  <c r="J45" i="2"/>
  <c r="J47" i="2"/>
  <c r="J49" i="2"/>
  <c r="J51" i="2"/>
  <c r="J53" i="2"/>
  <c r="J55" i="2"/>
  <c r="J57" i="2"/>
  <c r="J59" i="2"/>
  <c r="J61" i="2"/>
  <c r="J63" i="2"/>
  <c r="J65" i="2"/>
  <c r="J67" i="2"/>
  <c r="J69" i="2"/>
  <c r="J71" i="2"/>
  <c r="J73" i="2"/>
  <c r="J75" i="2"/>
  <c r="J77" i="2"/>
  <c r="J79" i="2"/>
  <c r="J81" i="2"/>
  <c r="J83" i="2"/>
  <c r="J85" i="2"/>
  <c r="J87" i="2"/>
  <c r="J89" i="2"/>
  <c r="J91" i="2"/>
  <c r="J93" i="2"/>
  <c r="J95" i="2"/>
  <c r="J97" i="2"/>
  <c r="J99" i="2"/>
  <c r="J101" i="2"/>
  <c r="J103" i="2"/>
  <c r="J105" i="2"/>
  <c r="J107" i="2"/>
  <c r="J109" i="2"/>
  <c r="J111" i="2"/>
  <c r="J113" i="2"/>
  <c r="J115" i="2"/>
  <c r="J117" i="2"/>
  <c r="J119" i="2"/>
  <c r="J121" i="2"/>
  <c r="J123" i="2"/>
  <c r="J125" i="2"/>
  <c r="J127" i="2"/>
  <c r="J129" i="2"/>
  <c r="J131" i="2"/>
  <c r="J133" i="2"/>
  <c r="J135" i="2"/>
  <c r="J137" i="2"/>
  <c r="J139" i="2"/>
  <c r="J141" i="2"/>
  <c r="J143" i="2"/>
  <c r="J145" i="2"/>
  <c r="J147" i="2"/>
  <c r="J149" i="2"/>
  <c r="J151" i="2"/>
  <c r="J153" i="2"/>
  <c r="J6" i="2"/>
  <c r="J10" i="2"/>
  <c r="J14" i="2"/>
  <c r="J18" i="2"/>
  <c r="J22" i="2"/>
  <c r="J26" i="2"/>
  <c r="J30" i="2"/>
  <c r="J34" i="2"/>
  <c r="J38" i="2"/>
  <c r="J42" i="2"/>
  <c r="J46" i="2"/>
  <c r="J50" i="2"/>
  <c r="J54" i="2"/>
  <c r="J58" i="2"/>
  <c r="J62" i="2"/>
  <c r="J66" i="2"/>
  <c r="J70" i="2"/>
  <c r="J74" i="2"/>
  <c r="J78" i="2"/>
  <c r="J82" i="2"/>
  <c r="J86" i="2"/>
  <c r="J90" i="2"/>
  <c r="J94" i="2"/>
  <c r="J98" i="2"/>
  <c r="J102" i="2"/>
  <c r="J106" i="2"/>
  <c r="J110" i="2"/>
  <c r="J114" i="2"/>
  <c r="J118" i="2"/>
  <c r="J122" i="2"/>
  <c r="J126" i="2"/>
  <c r="J130" i="2"/>
  <c r="J134" i="2"/>
  <c r="J138" i="2"/>
  <c r="J142" i="2"/>
  <c r="J146" i="2"/>
  <c r="J150" i="2"/>
  <c r="J154" i="2"/>
  <c r="J156" i="2"/>
  <c r="J158" i="2"/>
  <c r="J160" i="2"/>
  <c r="J162" i="2"/>
  <c r="J164" i="2"/>
  <c r="J166" i="2"/>
  <c r="J168" i="2"/>
  <c r="J170" i="2"/>
  <c r="J172" i="2"/>
  <c r="J174" i="2"/>
  <c r="J176" i="2"/>
  <c r="J178" i="2"/>
  <c r="J180" i="2"/>
  <c r="J182" i="2"/>
  <c r="J184" i="2"/>
  <c r="J186" i="2"/>
  <c r="J188" i="2"/>
  <c r="J190" i="2"/>
  <c r="J192" i="2"/>
  <c r="J194" i="2"/>
  <c r="J196" i="2"/>
  <c r="J198" i="2"/>
  <c r="J200" i="2"/>
  <c r="J202" i="2"/>
  <c r="J204" i="2"/>
  <c r="J206" i="2"/>
  <c r="J208" i="2"/>
  <c r="J210" i="2"/>
  <c r="J212" i="2"/>
  <c r="J214" i="2"/>
  <c r="J216" i="2"/>
  <c r="J218" i="2"/>
  <c r="J220" i="2"/>
  <c r="J222" i="2"/>
  <c r="J224" i="2"/>
  <c r="J226" i="2"/>
  <c r="J228" i="2"/>
  <c r="J230" i="2"/>
  <c r="J232" i="2"/>
  <c r="J234" i="2"/>
  <c r="J236" i="2"/>
  <c r="J238" i="2"/>
  <c r="J240" i="2"/>
  <c r="J242" i="2"/>
  <c r="J244" i="2"/>
  <c r="J4" i="2"/>
  <c r="J8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84" i="2"/>
  <c r="J88" i="2"/>
  <c r="J92" i="2"/>
  <c r="J96" i="2"/>
  <c r="J100" i="2"/>
  <c r="J104" i="2"/>
  <c r="J108" i="2"/>
  <c r="J112" i="2"/>
  <c r="J116" i="2"/>
  <c r="J120" i="2"/>
  <c r="J124" i="2"/>
  <c r="J128" i="2"/>
  <c r="J132" i="2"/>
  <c r="J136" i="2"/>
  <c r="J140" i="2"/>
  <c r="J144" i="2"/>
  <c r="J148" i="2"/>
  <c r="J152" i="2"/>
  <c r="J155" i="2"/>
  <c r="J157" i="2"/>
  <c r="J159" i="2"/>
  <c r="J161" i="2"/>
  <c r="J163" i="2"/>
  <c r="J165" i="2"/>
  <c r="J167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7" i="2"/>
  <c r="J249" i="2"/>
  <c r="J251" i="2"/>
  <c r="J253" i="2"/>
  <c r="J255" i="2"/>
  <c r="J257" i="2"/>
  <c r="J259" i="2"/>
  <c r="J261" i="2"/>
  <c r="J263" i="2"/>
  <c r="J265" i="2"/>
  <c r="J267" i="2"/>
  <c r="J269" i="2"/>
  <c r="J271" i="2"/>
  <c r="J273" i="2"/>
  <c r="J275" i="2"/>
  <c r="J277" i="2"/>
  <c r="J279" i="2"/>
  <c r="J281" i="2"/>
  <c r="J283" i="2"/>
  <c r="J285" i="2"/>
  <c r="J287" i="2"/>
  <c r="J289" i="2"/>
  <c r="J291" i="2"/>
  <c r="J293" i="2"/>
  <c r="J295" i="2"/>
  <c r="J297" i="2"/>
  <c r="J299" i="2"/>
  <c r="J301" i="2"/>
  <c r="J303" i="2"/>
  <c r="J305" i="2"/>
  <c r="J307" i="2"/>
  <c r="J309" i="2"/>
  <c r="J311" i="2"/>
  <c r="J2" i="2"/>
  <c r="J171" i="2"/>
  <c r="J175" i="2"/>
  <c r="J179" i="2"/>
  <c r="J183" i="2"/>
  <c r="J187" i="2"/>
  <c r="J191" i="2"/>
  <c r="J195" i="2"/>
  <c r="J199" i="2"/>
  <c r="J203" i="2"/>
  <c r="J207" i="2"/>
  <c r="J211" i="2"/>
  <c r="J215" i="2"/>
  <c r="J219" i="2"/>
  <c r="J223" i="2"/>
  <c r="J227" i="2"/>
  <c r="J231" i="2"/>
  <c r="J235" i="2"/>
  <c r="J239" i="2"/>
  <c r="J243" i="2"/>
  <c r="J246" i="2"/>
  <c r="J248" i="2"/>
  <c r="J250" i="2"/>
  <c r="J252" i="2"/>
  <c r="J254" i="2"/>
  <c r="J256" i="2"/>
  <c r="J258" i="2"/>
  <c r="J260" i="2"/>
  <c r="J262" i="2"/>
  <c r="J264" i="2"/>
  <c r="J266" i="2"/>
  <c r="J268" i="2"/>
  <c r="J270" i="2"/>
  <c r="J272" i="2"/>
  <c r="J274" i="2"/>
  <c r="J276" i="2"/>
  <c r="J278" i="2"/>
  <c r="J280" i="2"/>
  <c r="J282" i="2"/>
  <c r="J284" i="2"/>
  <c r="J286" i="2"/>
  <c r="J288" i="2"/>
  <c r="J290" i="2"/>
  <c r="J292" i="2"/>
  <c r="J294" i="2"/>
  <c r="J296" i="2"/>
  <c r="J298" i="2"/>
  <c r="J300" i="2"/>
  <c r="J302" i="2"/>
  <c r="J304" i="2"/>
  <c r="J306" i="2"/>
  <c r="J308" i="2"/>
  <c r="J310" i="2"/>
  <c r="J312" i="2"/>
  <c r="R10" i="2" l="1"/>
  <c r="S12" i="2" s="1"/>
  <c r="N14" i="2"/>
  <c r="R11" i="2" l="1"/>
  <c r="R12" i="2"/>
</calcChain>
</file>

<file path=xl/sharedStrings.xml><?xml version="1.0" encoding="utf-8"?>
<sst xmlns="http://schemas.openxmlformats.org/spreadsheetml/2006/main" count="2552" uniqueCount="670">
  <si>
    <t>Kategoria:</t>
  </si>
  <si>
    <t>KULTURA I SZTUKA</t>
  </si>
  <si>
    <t>Dane dotyczące teatrów i instytucji muzycznych (spr. K-01), muzeów (spr. K-02), obiektów działalności wystawienniczej (spr. K-05), bibliotek (spr. K-03); do księgozbioru bibliotek zaliczono książki i broszury oraz gazety i czasopisma. Informacje o kinach dotyczą kin ogólnie dostępnych (spr. K-08), domy kultury, ośrodki kultury, kluby, świetlice (spr. K-07); organizacja imprez masowych (K-09).</t>
  </si>
  <si>
    <t>Grupa:</t>
  </si>
  <si>
    <t>MUZEA</t>
  </si>
  <si>
    <t>-</t>
  </si>
  <si>
    <t>Podgrupa:</t>
  </si>
  <si>
    <t>Muzea</t>
  </si>
  <si>
    <t>Data ostatniej aktualizacji:</t>
  </si>
  <si>
    <t>2016-06-22</t>
  </si>
  <si>
    <t>Wymiary:</t>
  </si>
  <si>
    <t>Muzea; Rok</t>
  </si>
  <si>
    <t>Przypisy:</t>
  </si>
  <si>
    <t>Znak '-' oznacza brak danych</t>
  </si>
  <si>
    <t>Kod</t>
  </si>
  <si>
    <t>Nazwa</t>
  </si>
  <si>
    <t>Rok</t>
  </si>
  <si>
    <t>Wartosc</t>
  </si>
  <si>
    <t>Jednostka miary</t>
  </si>
  <si>
    <t>Atrybut</t>
  </si>
  <si>
    <t>1101508000</t>
  </si>
  <si>
    <t>Powiat pabianicki</t>
  </si>
  <si>
    <t>zwiedzający muzea i oddziały</t>
  </si>
  <si>
    <t>2015</t>
  </si>
  <si>
    <t>osoba</t>
  </si>
  <si>
    <t xml:space="preserve"> </t>
  </si>
  <si>
    <t>1101520000</t>
  </si>
  <si>
    <t>Powiat zgierski</t>
  </si>
  <si>
    <t>1101521000</t>
  </si>
  <si>
    <t>Powiat brzeziński</t>
  </si>
  <si>
    <t>1101661000</t>
  </si>
  <si>
    <t>Powiat m.Łódź</t>
  </si>
  <si>
    <t>1101701000</t>
  </si>
  <si>
    <t>Powiat bełchatowski</t>
  </si>
  <si>
    <t>1101707000</t>
  </si>
  <si>
    <t>Powiat opoczyński</t>
  </si>
  <si>
    <t>1101710000</t>
  </si>
  <si>
    <t>Powiat piotrkowski</t>
  </si>
  <si>
    <t>1101712000</t>
  </si>
  <si>
    <t>Powiat radomszczański</t>
  </si>
  <si>
    <t>1101716000</t>
  </si>
  <si>
    <t>Powiat tomaszowski</t>
  </si>
  <si>
    <t>1101762000</t>
  </si>
  <si>
    <t>Powiat m.Piotrków Trybunalski</t>
  </si>
  <si>
    <t>1101803000</t>
  </si>
  <si>
    <t>Powiat łaski</t>
  </si>
  <si>
    <t>1101811000</t>
  </si>
  <si>
    <t>Powiat poddębicki</t>
  </si>
  <si>
    <t>1101814000</t>
  </si>
  <si>
    <t>Powiat sieradzki</t>
  </si>
  <si>
    <t>1101817000</t>
  </si>
  <si>
    <t>Powiat wieluński</t>
  </si>
  <si>
    <t>1101819000</t>
  </si>
  <si>
    <t>Powiat zduńskowolski</t>
  </si>
  <si>
    <t>1101902000</t>
  </si>
  <si>
    <t>Powiat kutnowski</t>
  </si>
  <si>
    <t>1101904000</t>
  </si>
  <si>
    <t>Powiat łęczycki</t>
  </si>
  <si>
    <t>1101905000</t>
  </si>
  <si>
    <t>Powiat łowicki</t>
  </si>
  <si>
    <t>1101913000</t>
  </si>
  <si>
    <t>Powiat rawski</t>
  </si>
  <si>
    <t>1101915000</t>
  </si>
  <si>
    <t>Powiat skierniewicki</t>
  </si>
  <si>
    <t>1142502000</t>
  </si>
  <si>
    <t>Powiat ciechanowski</t>
  </si>
  <si>
    <t>1142513000</t>
  </si>
  <si>
    <t>Powiat mławski</t>
  </si>
  <si>
    <t>1142524000</t>
  </si>
  <si>
    <t>Powiat pułtuski</t>
  </si>
  <si>
    <t>1142537000</t>
  </si>
  <si>
    <t>Powiat żuromiński</t>
  </si>
  <si>
    <t>1142611000</t>
  </si>
  <si>
    <t>Powiat makowski</t>
  </si>
  <si>
    <t>1142615000</t>
  </si>
  <si>
    <t>Powiat ostrołęcki</t>
  </si>
  <si>
    <t>1142622000</t>
  </si>
  <si>
    <t>Powiat przasnyski</t>
  </si>
  <si>
    <t>1142661000</t>
  </si>
  <si>
    <t>Powiat m.Ostrołęka</t>
  </si>
  <si>
    <t>1142707000</t>
  </si>
  <si>
    <t>Powiat kozienicki</t>
  </si>
  <si>
    <t>1142723000</t>
  </si>
  <si>
    <t>Powiat przysuski</t>
  </si>
  <si>
    <t>1142725000</t>
  </si>
  <si>
    <t>Powiat radomski</t>
  </si>
  <si>
    <t>1142730000</t>
  </si>
  <si>
    <t>Powiat szydłowiecki</t>
  </si>
  <si>
    <t>1142736000</t>
  </si>
  <si>
    <t>Powiat zwoleński</t>
  </si>
  <si>
    <t>1142763000</t>
  </si>
  <si>
    <t>Powiat m.Radom</t>
  </si>
  <si>
    <t>1142865000</t>
  </si>
  <si>
    <t>Powiat m. st. Warszawa</t>
  </si>
  <si>
    <t>1142903000</t>
  </si>
  <si>
    <t>Powiat garwoliński</t>
  </si>
  <si>
    <t>1142908000</t>
  </si>
  <si>
    <t>Powiat legionowski</t>
  </si>
  <si>
    <t>1142912000</t>
  </si>
  <si>
    <t>Powiat miński</t>
  </si>
  <si>
    <t>1142914000</t>
  </si>
  <si>
    <t>Powiat nowodworski</t>
  </si>
  <si>
    <t>1142917000</t>
  </si>
  <si>
    <t>Powiat otwocki</t>
  </si>
  <si>
    <t>1142934000</t>
  </si>
  <si>
    <t>Powiat wołomiński</t>
  </si>
  <si>
    <t>1143005000</t>
  </si>
  <si>
    <t>Powiat grodziski</t>
  </si>
  <si>
    <t>1143006000</t>
  </si>
  <si>
    <t>Powiat grójecki</t>
  </si>
  <si>
    <t>1143018000</t>
  </si>
  <si>
    <t>Powiat piaseczyński</t>
  </si>
  <si>
    <t>1143021000</t>
  </si>
  <si>
    <t>Powiat pruszkowski</t>
  </si>
  <si>
    <t>1143028000</t>
  </si>
  <si>
    <t>Powiat sochaczewski</t>
  </si>
  <si>
    <t>1143032000</t>
  </si>
  <si>
    <t>Powiat warszawski zachodni</t>
  </si>
  <si>
    <t>1143038000</t>
  </si>
  <si>
    <t>Powiat żyrardowski</t>
  </si>
  <si>
    <t>1147019000</t>
  </si>
  <si>
    <t>Powiat płocki</t>
  </si>
  <si>
    <t>1147027000</t>
  </si>
  <si>
    <t>Powiat sierpecki</t>
  </si>
  <si>
    <t>1147062000</t>
  </si>
  <si>
    <t>Powiat m.Płock</t>
  </si>
  <si>
    <t>1147126000</t>
  </si>
  <si>
    <t>Powiat siedlecki</t>
  </si>
  <si>
    <t>1147129000</t>
  </si>
  <si>
    <t>Powiat sokołowski</t>
  </si>
  <si>
    <t>1147133000</t>
  </si>
  <si>
    <t>Powiat węgrowski</t>
  </si>
  <si>
    <t>1147164000</t>
  </si>
  <si>
    <t>Powiat m.Siedlce</t>
  </si>
  <si>
    <t>2122001000</t>
  </si>
  <si>
    <t>Powiat bocheński</t>
  </si>
  <si>
    <t>2122006000</t>
  </si>
  <si>
    <t>Powiat krakowski</t>
  </si>
  <si>
    <t>2122008000</t>
  </si>
  <si>
    <t>Powiat miechowski</t>
  </si>
  <si>
    <t>2122009000</t>
  </si>
  <si>
    <t>Powiat myślenicki</t>
  </si>
  <si>
    <t>2122014000</t>
  </si>
  <si>
    <t>Powiat proszowicki</t>
  </si>
  <si>
    <t>2122019000</t>
  </si>
  <si>
    <t>Powiat wielicki</t>
  </si>
  <si>
    <t>2122161000</t>
  </si>
  <si>
    <t>Powiat m.Kraków</t>
  </si>
  <si>
    <t>2122205000</t>
  </si>
  <si>
    <t>Powiat gorlicki</t>
  </si>
  <si>
    <t>2122207000</t>
  </si>
  <si>
    <t>Powiat limanowski</t>
  </si>
  <si>
    <t>2122210000</t>
  </si>
  <si>
    <t>Powiat nowosądecki</t>
  </si>
  <si>
    <t>2122262000</t>
  </si>
  <si>
    <t>Powiat m.Nowy Sącz</t>
  </si>
  <si>
    <t>2122303000</t>
  </si>
  <si>
    <t>Powiat chrzanowski</t>
  </si>
  <si>
    <t>2122312000</t>
  </si>
  <si>
    <t>Powiat olkuski</t>
  </si>
  <si>
    <t>2122313000</t>
  </si>
  <si>
    <t>Powiat oświęcimski</t>
  </si>
  <si>
    <t>2122318000</t>
  </si>
  <si>
    <t>Powiat wadowicki</t>
  </si>
  <si>
    <t>2122402000</t>
  </si>
  <si>
    <t>Powiat brzeski</t>
  </si>
  <si>
    <t>2122404000</t>
  </si>
  <si>
    <t>Powiat dąbrowski</t>
  </si>
  <si>
    <t>2122416000</t>
  </si>
  <si>
    <t>Powiat tarnowski</t>
  </si>
  <si>
    <t>2122463000</t>
  </si>
  <si>
    <t>Powiat m.Tarnów</t>
  </si>
  <si>
    <t>2126911000</t>
  </si>
  <si>
    <t>Powiat nowotarski</t>
  </si>
  <si>
    <t>2126915000</t>
  </si>
  <si>
    <t>Powiat suski</t>
  </si>
  <si>
    <t>2126917000</t>
  </si>
  <si>
    <t>Powiat tatrzański</t>
  </si>
  <si>
    <t>2244402000</t>
  </si>
  <si>
    <t>Powiat bielski</t>
  </si>
  <si>
    <t>2244403000</t>
  </si>
  <si>
    <t>Powiat cieszyński</t>
  </si>
  <si>
    <t>2244417000</t>
  </si>
  <si>
    <t>Powiat żywiecki</t>
  </si>
  <si>
    <t>2244461000</t>
  </si>
  <si>
    <t>Powiat m.Bielsko-Biała</t>
  </si>
  <si>
    <t>2244513000</t>
  </si>
  <si>
    <t>Powiat tarnogórski</t>
  </si>
  <si>
    <t>2244562000</t>
  </si>
  <si>
    <t>Powiat m.Bytom</t>
  </si>
  <si>
    <t>2244604000</t>
  </si>
  <si>
    <t>Powiat częstochowski</t>
  </si>
  <si>
    <t>2244664000</t>
  </si>
  <si>
    <t>Powiat m.Częstochowa</t>
  </si>
  <si>
    <t>2244705000</t>
  </si>
  <si>
    <t>Powiat gliwicki</t>
  </si>
  <si>
    <t>2244766000</t>
  </si>
  <si>
    <t>Powiat m.Gliwice</t>
  </si>
  <si>
    <t>2244778000</t>
  </si>
  <si>
    <t>Powiat m.Zabrze</t>
  </si>
  <si>
    <t>2244863000</t>
  </si>
  <si>
    <t>Powiat m.Chorzów</t>
  </si>
  <si>
    <t>2244869000</t>
  </si>
  <si>
    <t>Powiat m.Katowice</t>
  </si>
  <si>
    <t>2244870000</t>
  </si>
  <si>
    <t>Powiat m.Mysłowice</t>
  </si>
  <si>
    <t>2244872000</t>
  </si>
  <si>
    <t>Powiat m.Ruda Śląska</t>
  </si>
  <si>
    <t>2244874000</t>
  </si>
  <si>
    <t>Powiat m.Siemianowice Śląskie</t>
  </si>
  <si>
    <t>2244876000</t>
  </si>
  <si>
    <t>Powiat m.Świętochłowice</t>
  </si>
  <si>
    <t>2244911000</t>
  </si>
  <si>
    <t>Powiat raciborski</t>
  </si>
  <si>
    <t>2244915000</t>
  </si>
  <si>
    <t>Powiat wodzisławski</t>
  </si>
  <si>
    <t>2244973000</t>
  </si>
  <si>
    <t>Powiat m.Rybnik</t>
  </si>
  <si>
    <t>2244979000</t>
  </si>
  <si>
    <t>Powiat m.Żory</t>
  </si>
  <si>
    <t>2245001000</t>
  </si>
  <si>
    <t>Powiat będziński</t>
  </si>
  <si>
    <t>2245065000</t>
  </si>
  <si>
    <t>Powiat m.Dąbrowa Górnicza</t>
  </si>
  <si>
    <t>2245068000</t>
  </si>
  <si>
    <t>Powiat m.Jaworzno</t>
  </si>
  <si>
    <t>2245075000</t>
  </si>
  <si>
    <t>Powiat m.Sosnowiec</t>
  </si>
  <si>
    <t>2245110000</t>
  </si>
  <si>
    <t>Powiat pszczyński</t>
  </si>
  <si>
    <t>2245177000</t>
  </si>
  <si>
    <t>Powiat m.Tychy</t>
  </si>
  <si>
    <t>3060901000</t>
  </si>
  <si>
    <t>Powiat bialski</t>
  </si>
  <si>
    <t>3060913000</t>
  </si>
  <si>
    <t>Powiat parczewski</t>
  </si>
  <si>
    <t>3060919000</t>
  </si>
  <si>
    <t>Powiat włodawski</t>
  </si>
  <si>
    <t>3060961000</t>
  </si>
  <si>
    <t>Powiat m.Biała Podlaska</t>
  </si>
  <si>
    <t>3061002000</t>
  </si>
  <si>
    <t>Powiat biłgorajski</t>
  </si>
  <si>
    <t>3061004000</t>
  </si>
  <si>
    <t>Powiat hrubieszowski</t>
  </si>
  <si>
    <t>3061006000</t>
  </si>
  <si>
    <t>Powiat krasnostawski</t>
  </si>
  <si>
    <t>3061018000</t>
  </si>
  <si>
    <t>3061062000</t>
  </si>
  <si>
    <t>Powiat m.Chełm</t>
  </si>
  <si>
    <t>3061064000</t>
  </si>
  <si>
    <t>Powiat m.Zamość</t>
  </si>
  <si>
    <t>3061108000</t>
  </si>
  <si>
    <t>Powiat lubartowski</t>
  </si>
  <si>
    <t>3061109000</t>
  </si>
  <si>
    <t>Powiat lubelski</t>
  </si>
  <si>
    <t>3061163000</t>
  </si>
  <si>
    <t>Powiat m.Lublin</t>
  </si>
  <si>
    <t>3061205000</t>
  </si>
  <si>
    <t>Powiat janowski</t>
  </si>
  <si>
    <t>3061207000</t>
  </si>
  <si>
    <t>Powiat kraśnicki</t>
  </si>
  <si>
    <t>3061211000</t>
  </si>
  <si>
    <t>Powiat łukowski</t>
  </si>
  <si>
    <t>3061212000</t>
  </si>
  <si>
    <t>Powiat opolski</t>
  </si>
  <si>
    <t>3061214000</t>
  </si>
  <si>
    <t>Powiat puławski</t>
  </si>
  <si>
    <t>3061216000</t>
  </si>
  <si>
    <t>Powiat rycki</t>
  </si>
  <si>
    <t>3183301000</t>
  </si>
  <si>
    <t>Powiat bieszczadzki</t>
  </si>
  <si>
    <t>3183302000</t>
  </si>
  <si>
    <t>Powiat brzozowski</t>
  </si>
  <si>
    <t>3183305000</t>
  </si>
  <si>
    <t>Powiat jasielski</t>
  </si>
  <si>
    <t>3183307000</t>
  </si>
  <si>
    <t>Powiat krośnieński</t>
  </si>
  <si>
    <t>3183317000</t>
  </si>
  <si>
    <t>Powiat sanocki</t>
  </si>
  <si>
    <t>3183321000</t>
  </si>
  <si>
    <t>Powiat leski</t>
  </si>
  <si>
    <t>3183361000</t>
  </si>
  <si>
    <t>Powiat m.Krosno</t>
  </si>
  <si>
    <t>3183404000</t>
  </si>
  <si>
    <t>Powiat jarosławski</t>
  </si>
  <si>
    <t>3183409000</t>
  </si>
  <si>
    <t>Powiat lubaczowski</t>
  </si>
  <si>
    <t>3183413000</t>
  </si>
  <si>
    <t>Powiat przemyski</t>
  </si>
  <si>
    <t>3183414000</t>
  </si>
  <si>
    <t>Powiat przeworski</t>
  </si>
  <si>
    <t>3183462000</t>
  </si>
  <si>
    <t>Powiat m.Przemyśl</t>
  </si>
  <si>
    <t>3183506000</t>
  </si>
  <si>
    <t>Powiat kolbuszowski</t>
  </si>
  <si>
    <t>3183510000</t>
  </si>
  <si>
    <t>Powiat łańcucki</t>
  </si>
  <si>
    <t>3183516000</t>
  </si>
  <si>
    <t>Powiat rzeszowski</t>
  </si>
  <si>
    <t>3183519000</t>
  </si>
  <si>
    <t>Powiat strzyżowski</t>
  </si>
  <si>
    <t>3183563000</t>
  </si>
  <si>
    <t>Powiat m.Rzeszów</t>
  </si>
  <si>
    <t>3183603000</t>
  </si>
  <si>
    <t>Powiat dębicki</t>
  </si>
  <si>
    <t>3183608000</t>
  </si>
  <si>
    <t>Powiat leżajski</t>
  </si>
  <si>
    <t>3183611000</t>
  </si>
  <si>
    <t>Powiat mielecki</t>
  </si>
  <si>
    <t>3183618000</t>
  </si>
  <si>
    <t>Powiat stalowowolski</t>
  </si>
  <si>
    <t>3183620000</t>
  </si>
  <si>
    <t>Powiat tarnobrzeski</t>
  </si>
  <si>
    <t>3183664000</t>
  </si>
  <si>
    <t>Powiat m.Tarnobrzeg</t>
  </si>
  <si>
    <t>3203702000</t>
  </si>
  <si>
    <t>Powiat białostocki</t>
  </si>
  <si>
    <t>3203711000</t>
  </si>
  <si>
    <t>Powiat sokólski</t>
  </si>
  <si>
    <t>3203761000</t>
  </si>
  <si>
    <t>Powiat m.Białystok</t>
  </si>
  <si>
    <t>3203803000</t>
  </si>
  <si>
    <t>3203805000</t>
  </si>
  <si>
    <t>Powiat hajnowski</t>
  </si>
  <si>
    <t>3203807000</t>
  </si>
  <si>
    <t>Powiat łomżyński</t>
  </si>
  <si>
    <t>3203810000</t>
  </si>
  <si>
    <t>Powiat siemiatycki</t>
  </si>
  <si>
    <t>3203813000</t>
  </si>
  <si>
    <t>Powiat wysokomazowiecki</t>
  </si>
  <si>
    <t>3203862000</t>
  </si>
  <si>
    <t>Powiat m.Łomża</t>
  </si>
  <si>
    <t>3203901000</t>
  </si>
  <si>
    <t>Powiat augustowski</t>
  </si>
  <si>
    <t>3203909000</t>
  </si>
  <si>
    <t>Powiat sejneński</t>
  </si>
  <si>
    <t>3203963000</t>
  </si>
  <si>
    <t>Powiat m.Suwałki</t>
  </si>
  <si>
    <t>3265204000</t>
  </si>
  <si>
    <t>Powiat kielecki</t>
  </si>
  <si>
    <t>3265205000</t>
  </si>
  <si>
    <t>Powiat konecki</t>
  </si>
  <si>
    <t>3265207000</t>
  </si>
  <si>
    <t>Powiat ostrowiecki</t>
  </si>
  <si>
    <t>3265210000</t>
  </si>
  <si>
    <t>Powiat skarżyski</t>
  </si>
  <si>
    <t>3265211000</t>
  </si>
  <si>
    <t>Powiat starachowicki</t>
  </si>
  <si>
    <t>3265261000</t>
  </si>
  <si>
    <t>Powiat m.Kielce</t>
  </si>
  <si>
    <t>3265301000</t>
  </si>
  <si>
    <t>Powiat buski</t>
  </si>
  <si>
    <t>3265302000</t>
  </si>
  <si>
    <t>Powiat jędrzejowski</t>
  </si>
  <si>
    <t>3265306000</t>
  </si>
  <si>
    <t>Powiat opatowski</t>
  </si>
  <si>
    <t>3265308000</t>
  </si>
  <si>
    <t>Powiat pińczowski</t>
  </si>
  <si>
    <t>3265309000</t>
  </si>
  <si>
    <t>Powiat sandomierski</t>
  </si>
  <si>
    <t>3265312000</t>
  </si>
  <si>
    <t>Powiat staszowski</t>
  </si>
  <si>
    <t>4081301000</t>
  </si>
  <si>
    <t>Powiat gorzowski</t>
  </si>
  <si>
    <t>4081303000</t>
  </si>
  <si>
    <t>Powiat międzyrzecki</t>
  </si>
  <si>
    <t>4081306000</t>
  </si>
  <si>
    <t>Powiat strzelecko-drezdenecki</t>
  </si>
  <si>
    <t>4081307000</t>
  </si>
  <si>
    <t>Powiat sulęciński</t>
  </si>
  <si>
    <t>4081361000</t>
  </si>
  <si>
    <t>Powiat m.Gorzów Wielkopolski</t>
  </si>
  <si>
    <t>4081404000</t>
  </si>
  <si>
    <t>Powiat nowosolski</t>
  </si>
  <si>
    <t>4081408000</t>
  </si>
  <si>
    <t>Powiat świebodziński</t>
  </si>
  <si>
    <t>4081409000</t>
  </si>
  <si>
    <t>Powiat zielonogórski</t>
  </si>
  <si>
    <t>4081410000</t>
  </si>
  <si>
    <t>Powiat żagański</t>
  </si>
  <si>
    <t>4081411000</t>
  </si>
  <si>
    <t>Powiat żarski</t>
  </si>
  <si>
    <t>4081412000</t>
  </si>
  <si>
    <t>Powiat wschowski</t>
  </si>
  <si>
    <t>4081462000</t>
  </si>
  <si>
    <t>Powiat m.Zielona Góra</t>
  </si>
  <si>
    <t>4305706000</t>
  </si>
  <si>
    <t>Powiat jarociński</t>
  </si>
  <si>
    <t>4305707000</t>
  </si>
  <si>
    <t>Powiat kaliski</t>
  </si>
  <si>
    <t>4305708000</t>
  </si>
  <si>
    <t>Powiat kępiński</t>
  </si>
  <si>
    <t>4305712000</t>
  </si>
  <si>
    <t>Powiat krotoszyński</t>
  </si>
  <si>
    <t>4305717000</t>
  </si>
  <si>
    <t>Powiat ostrowski</t>
  </si>
  <si>
    <t>4305718000</t>
  </si>
  <si>
    <t>Powiat ostrzeszowski</t>
  </si>
  <si>
    <t>4305720000</t>
  </si>
  <si>
    <t>Powiat pleszewski</t>
  </si>
  <si>
    <t>4305761000</t>
  </si>
  <si>
    <t>Powiat m.Kalisz</t>
  </si>
  <si>
    <t>4305803000</t>
  </si>
  <si>
    <t>Powiat gnieźnieński</t>
  </si>
  <si>
    <t>4305809000</t>
  </si>
  <si>
    <t>Powiat kolski</t>
  </si>
  <si>
    <t>4305810000</t>
  </si>
  <si>
    <t>Powiat koniński</t>
  </si>
  <si>
    <t>4305823000</t>
  </si>
  <si>
    <t>Powiat słupecki</t>
  </si>
  <si>
    <t>4305827000</t>
  </si>
  <si>
    <t>Powiat turecki</t>
  </si>
  <si>
    <t>4305830000</t>
  </si>
  <si>
    <t>Powiat wrzesiński</t>
  </si>
  <si>
    <t>4305862000</t>
  </si>
  <si>
    <t>Powiat m.Konin</t>
  </si>
  <si>
    <t>4305904000</t>
  </si>
  <si>
    <t>Powiat gostyński</t>
  </si>
  <si>
    <t>4305905000</t>
  </si>
  <si>
    <t>4305911000</t>
  </si>
  <si>
    <t>Powiat kościański</t>
  </si>
  <si>
    <t>4305914000</t>
  </si>
  <si>
    <t>Powiat międzychodzki</t>
  </si>
  <si>
    <t>4305915000</t>
  </si>
  <si>
    <t>Powiat nowotomyski</t>
  </si>
  <si>
    <t>4305922000</t>
  </si>
  <si>
    <t>Powiat rawicki</t>
  </si>
  <si>
    <t>4305929000</t>
  </si>
  <si>
    <t>Powiat wolsztyński</t>
  </si>
  <si>
    <t>4305963000</t>
  </si>
  <si>
    <t>Powiat m.Leszno</t>
  </si>
  <si>
    <t>4306002000</t>
  </si>
  <si>
    <t>Powiat czarnkowsko-trzcianecki</t>
  </si>
  <si>
    <t>4306019000</t>
  </si>
  <si>
    <t>Powiat pilski</t>
  </si>
  <si>
    <t>4306028000</t>
  </si>
  <si>
    <t>Powiat wągrowiecki</t>
  </si>
  <si>
    <t>4306031000</t>
  </si>
  <si>
    <t>Powiat złotowski</t>
  </si>
  <si>
    <t>4306116000</t>
  </si>
  <si>
    <t>Powiat obornicki</t>
  </si>
  <si>
    <t>4306121000</t>
  </si>
  <si>
    <t>Powiat poznański</t>
  </si>
  <si>
    <t>4306124000</t>
  </si>
  <si>
    <t>Powiat szamotulski</t>
  </si>
  <si>
    <t>4306125000</t>
  </si>
  <si>
    <t>Powiat średzki</t>
  </si>
  <si>
    <t>4306126000</t>
  </si>
  <si>
    <t>Powiat śremski</t>
  </si>
  <si>
    <t>4306264000</t>
  </si>
  <si>
    <t>Powiat m.Poznań</t>
  </si>
  <si>
    <t>4326308000</t>
  </si>
  <si>
    <t>Powiat kołobrzeski</t>
  </si>
  <si>
    <t>4326313000</t>
  </si>
  <si>
    <t>Powiat sławieński</t>
  </si>
  <si>
    <t>4326361000</t>
  </si>
  <si>
    <t>Powiat m.Koszalin</t>
  </si>
  <si>
    <t>4326410000</t>
  </si>
  <si>
    <t>Powiat myśliborski</t>
  </si>
  <si>
    <t>4326415000</t>
  </si>
  <si>
    <t>Powiat szczecinecki</t>
  </si>
  <si>
    <t>4326417000</t>
  </si>
  <si>
    <t>Powiat wałecki</t>
  </si>
  <si>
    <t>4326418000</t>
  </si>
  <si>
    <t>Powiat łobeski</t>
  </si>
  <si>
    <t>4326562000</t>
  </si>
  <si>
    <t>Powiat m.Szczecin</t>
  </si>
  <si>
    <t>4326605000</t>
  </si>
  <si>
    <t>Powiat gryficki</t>
  </si>
  <si>
    <t>4326606000</t>
  </si>
  <si>
    <t>Powiat gryfiński</t>
  </si>
  <si>
    <t>4326607000</t>
  </si>
  <si>
    <t>Powiat kamieński</t>
  </si>
  <si>
    <t>4326611000</t>
  </si>
  <si>
    <t>Powiat policki</t>
  </si>
  <si>
    <t>4326614000</t>
  </si>
  <si>
    <t>Powiat stargardzki</t>
  </si>
  <si>
    <t>4326663000</t>
  </si>
  <si>
    <t>Powiat m.Świnoujście</t>
  </si>
  <si>
    <t>5020101000</t>
  </si>
  <si>
    <t>Powiat bolesławiecki</t>
  </si>
  <si>
    <t>5020105000</t>
  </si>
  <si>
    <t>Powiat jaworski</t>
  </si>
  <si>
    <t>5020106000</t>
  </si>
  <si>
    <t>Powiat jeleniogórski</t>
  </si>
  <si>
    <t>5020107000</t>
  </si>
  <si>
    <t>Powiat kamiennogórski</t>
  </si>
  <si>
    <t>5020110000</t>
  </si>
  <si>
    <t>Powiat lubański</t>
  </si>
  <si>
    <t>5020112000</t>
  </si>
  <si>
    <t>Powiat lwówecki</t>
  </si>
  <si>
    <t>5020125000</t>
  </si>
  <si>
    <t>Powiat zgorzelecki</t>
  </si>
  <si>
    <t>5020161000</t>
  </si>
  <si>
    <t>Powiat m.Jelenia Góra</t>
  </si>
  <si>
    <t>5020203000</t>
  </si>
  <si>
    <t>Powiat głogowski</t>
  </si>
  <si>
    <t>5020209000</t>
  </si>
  <si>
    <t>Powiat legnicki</t>
  </si>
  <si>
    <t>5020262000</t>
  </si>
  <si>
    <t>Powiat m.Legnica</t>
  </si>
  <si>
    <t>5020302000</t>
  </si>
  <si>
    <t>Powiat dzierżoniowski</t>
  </si>
  <si>
    <t>5020308000</t>
  </si>
  <si>
    <t>Powiat kłodzki</t>
  </si>
  <si>
    <t>5020319000</t>
  </si>
  <si>
    <t>Powiat świdnicki</t>
  </si>
  <si>
    <t>5020324000</t>
  </si>
  <si>
    <t>Powiat ząbkowicki</t>
  </si>
  <si>
    <t>5020365000</t>
  </si>
  <si>
    <t>Powiat m.Wałbrzych od 2013</t>
  </si>
  <si>
    <t>5020414000</t>
  </si>
  <si>
    <t>Powiat oleśnicki</t>
  </si>
  <si>
    <t>5020418000</t>
  </si>
  <si>
    <t>5020423000</t>
  </si>
  <si>
    <t>Powiat wrocławski</t>
  </si>
  <si>
    <t>5020564000</t>
  </si>
  <si>
    <t>Powiat m.Wrocław</t>
  </si>
  <si>
    <t>5163101000</t>
  </si>
  <si>
    <t>5163102000</t>
  </si>
  <si>
    <t>Powiat głubczycki</t>
  </si>
  <si>
    <t>5163107000</t>
  </si>
  <si>
    <t>Powiat nyski</t>
  </si>
  <si>
    <t>5163110000</t>
  </si>
  <si>
    <t>Powiat prudnicki</t>
  </si>
  <si>
    <t>5163203000</t>
  </si>
  <si>
    <t>Powiat kędzierzyńsko-kozielski</t>
  </si>
  <si>
    <t>5163204000</t>
  </si>
  <si>
    <t>Powiat kluczborski</t>
  </si>
  <si>
    <t>5163208000</t>
  </si>
  <si>
    <t>Powiat oleski</t>
  </si>
  <si>
    <t>5163209000</t>
  </si>
  <si>
    <t>5163211000</t>
  </si>
  <si>
    <t>Powiat strzelecki</t>
  </si>
  <si>
    <t>5163261000</t>
  </si>
  <si>
    <t>Powiat m.Opole</t>
  </si>
  <si>
    <t>6040603000</t>
  </si>
  <si>
    <t>Powiat bydgoski</t>
  </si>
  <si>
    <t>6040615000</t>
  </si>
  <si>
    <t>Powiat toruński</t>
  </si>
  <si>
    <t>6040661000</t>
  </si>
  <si>
    <t>Powiat m.Bydgoszcz</t>
  </si>
  <si>
    <t>6040663000</t>
  </si>
  <si>
    <t>Powiat m.Toruń</t>
  </si>
  <si>
    <t>6040702000</t>
  </si>
  <si>
    <t>Powiat brodnicki</t>
  </si>
  <si>
    <t>6040704000</t>
  </si>
  <si>
    <t>Powiat chełmiński</t>
  </si>
  <si>
    <t>6040705000</t>
  </si>
  <si>
    <t>Powiat golubsko-dobrzyński</t>
  </si>
  <si>
    <t>6040712000</t>
  </si>
  <si>
    <t>Powiat rypiński</t>
  </si>
  <si>
    <t>6040717000</t>
  </si>
  <si>
    <t>Powiat wąbrzeski</t>
  </si>
  <si>
    <t>6040762000</t>
  </si>
  <si>
    <t>Powiat m.Grudziądz</t>
  </si>
  <si>
    <t>6040801000</t>
  </si>
  <si>
    <t>Powiat aleksandrowski</t>
  </si>
  <si>
    <t>6040818000</t>
  </si>
  <si>
    <t>Powiat włocławski</t>
  </si>
  <si>
    <t>6040864000</t>
  </si>
  <si>
    <t>Powiat m.Włocławek</t>
  </si>
  <si>
    <t>6046707000</t>
  </si>
  <si>
    <t>Powiat inowrocławski</t>
  </si>
  <si>
    <t>6046709000</t>
  </si>
  <si>
    <t>Powiat mogileński</t>
  </si>
  <si>
    <t>6046710000</t>
  </si>
  <si>
    <t>Powiat nakielski</t>
  </si>
  <si>
    <t>6046719000</t>
  </si>
  <si>
    <t>Powiat żniński</t>
  </si>
  <si>
    <t>6046816000</t>
  </si>
  <si>
    <t>Powiat tucholski</t>
  </si>
  <si>
    <t>6224005000</t>
  </si>
  <si>
    <t>Powiat kartuski</t>
  </si>
  <si>
    <t>6224010000</t>
  </si>
  <si>
    <t>6224011000</t>
  </si>
  <si>
    <t>Powiat pucki</t>
  </si>
  <si>
    <t>6224015000</t>
  </si>
  <si>
    <t>Powiat wejherowski</t>
  </si>
  <si>
    <t>6224101000</t>
  </si>
  <si>
    <t>Powiat bytowski</t>
  </si>
  <si>
    <t>6224108000</t>
  </si>
  <si>
    <t>Powiat lęborski</t>
  </si>
  <si>
    <t>6224112000</t>
  </si>
  <si>
    <t>Powiat słupski</t>
  </si>
  <si>
    <t>6224163000</t>
  </si>
  <si>
    <t>Powiat m.Słupsk</t>
  </si>
  <si>
    <t>6224207000</t>
  </si>
  <si>
    <t>Powiat kwidzyński</t>
  </si>
  <si>
    <t>6224209000</t>
  </si>
  <si>
    <t>Powiat malborski</t>
  </si>
  <si>
    <t>6224213000</t>
  </si>
  <si>
    <t>Powiat starogardzki</t>
  </si>
  <si>
    <t>6224214000</t>
  </si>
  <si>
    <t>Powiat tczewski</t>
  </si>
  <si>
    <t>6224216000</t>
  </si>
  <si>
    <t>Powiat sztumski</t>
  </si>
  <si>
    <t>6224361000</t>
  </si>
  <si>
    <t>Powiat m.Gdańsk</t>
  </si>
  <si>
    <t>6224362000</t>
  </si>
  <si>
    <t>Powiat m.Gdynia</t>
  </si>
  <si>
    <t>6224364000</t>
  </si>
  <si>
    <t>Powiat m.Sopot</t>
  </si>
  <si>
    <t>6227202000</t>
  </si>
  <si>
    <t>Powiat chojnicki</t>
  </si>
  <si>
    <t>6227203000</t>
  </si>
  <si>
    <t>Powiat człuchowski</t>
  </si>
  <si>
    <t>6227206000</t>
  </si>
  <si>
    <t>Powiat kościerski</t>
  </si>
  <si>
    <t>6285402000</t>
  </si>
  <si>
    <t>Powiat braniewski</t>
  </si>
  <si>
    <t>6285403000</t>
  </si>
  <si>
    <t>Powiat działdowski</t>
  </si>
  <si>
    <t>6285415000</t>
  </si>
  <si>
    <t>Powiat ostródzki</t>
  </si>
  <si>
    <t>6285461000</t>
  </si>
  <si>
    <t>Powiat m.Elbląg</t>
  </si>
  <si>
    <t>6285505000</t>
  </si>
  <si>
    <t>Powiat ełcki</t>
  </si>
  <si>
    <t>6285506000</t>
  </si>
  <si>
    <t>Powiat giżycki</t>
  </si>
  <si>
    <t>6285516000</t>
  </si>
  <si>
    <t>Powiat piski</t>
  </si>
  <si>
    <t>6285519000</t>
  </si>
  <si>
    <t>Powiat węgorzewski</t>
  </si>
  <si>
    <t>6285601000</t>
  </si>
  <si>
    <t>Powiat bartoszycki</t>
  </si>
  <si>
    <t>6285608000</t>
  </si>
  <si>
    <t>Powiat kętrzyński</t>
  </si>
  <si>
    <t>6285609000</t>
  </si>
  <si>
    <t>Powiat lidzbarski</t>
  </si>
  <si>
    <t>6285610000</t>
  </si>
  <si>
    <t>Powiat mrągowski</t>
  </si>
  <si>
    <t>6285614000</t>
  </si>
  <si>
    <t>Powiat olsztyński</t>
  </si>
  <si>
    <t>6285617000</t>
  </si>
  <si>
    <t>Powiat szczycieński</t>
  </si>
  <si>
    <t>6285662000</t>
  </si>
  <si>
    <t>Powiat m.Olsztyn</t>
  </si>
  <si>
    <t>Etykiety kolumn</t>
  </si>
  <si>
    <t>Etykiety wierszy</t>
  </si>
  <si>
    <t>Wartość</t>
  </si>
  <si>
    <t>Suma</t>
  </si>
  <si>
    <t>Zakres</t>
  </si>
  <si>
    <t>Średnia</t>
  </si>
  <si>
    <t>(Xi-Xśr)^2</t>
  </si>
  <si>
    <t>(Xi-Xśr)^3</t>
  </si>
  <si>
    <t>(Xi-Xśr)^4</t>
  </si>
  <si>
    <t>Wariancja</t>
  </si>
  <si>
    <t>Odchylenie standardowe</t>
  </si>
  <si>
    <t>Minimum</t>
  </si>
  <si>
    <t>Maksimum</t>
  </si>
  <si>
    <t>Tryb</t>
  </si>
  <si>
    <t>Licznik</t>
  </si>
  <si>
    <t>Mediana</t>
  </si>
  <si>
    <t>Błąd standardowy</t>
  </si>
  <si>
    <t>Kurtoza</t>
  </si>
  <si>
    <t>Skośność</t>
  </si>
  <si>
    <t>Miary klasyczne</t>
  </si>
  <si>
    <t xml:space="preserve">Minimum </t>
  </si>
  <si>
    <t>Vx</t>
  </si>
  <si>
    <t>Xtyp</t>
  </si>
  <si>
    <t>Miary pozycyjne</t>
  </si>
  <si>
    <t>Q1</t>
  </si>
  <si>
    <t>Q2</t>
  </si>
  <si>
    <t>Q3</t>
  </si>
  <si>
    <t>Q</t>
  </si>
  <si>
    <t>Aq</t>
  </si>
  <si>
    <t>Vq</t>
  </si>
  <si>
    <t>Dominanta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</si>
</sst>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E+00"/>
  </numFmts>
  <fonts count="2" x14ac:knownFonts="1">
    <font>
      <sz val="11"/>
      <name val="Calibri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 applyNumberFormat="1" applyFont="1"/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1" fontId="0" fillId="0" borderId="0" xfId="0" applyNumberFormat="1" applyFont="1"/>
    <xf numFmtId="0" fontId="0" fillId="0" borderId="0" xfId="0" pivotButton="1" applyNumberFormat="1" applyFont="1"/>
    <xf numFmtId="0" fontId="1" fillId="0" borderId="0" xfId="0" applyNumberFormat="1" applyFont="1"/>
    <xf numFmtId="0" fontId="1" fillId="0" borderId="1" xfId="0" applyNumberFormat="1" applyFont="1" applyBorder="1"/>
    <xf numFmtId="0" fontId="0" fillId="0" borderId="1" xfId="0" applyNumberFormat="1" applyFon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0" fillId="0" borderId="0" xfId="0"/>
    <xf numFmtId="0" fontId="1" fillId="0" borderId="0" xfId="0" applyFont="1"/>
    <xf numFmtId="2" fontId="0" fillId="0" borderId="0" xfId="0" applyNumberFormat="1" applyFont="1"/>
    <xf numFmtId="164" fontId="0" fillId="0" borderId="0" xfId="0" applyNumberFormat="1" applyFont="1"/>
    <xf numFmtId="1" fontId="0" fillId="0" borderId="0" xfId="0" applyNumberFormat="1" applyFont="1" applyBorder="1"/>
    <xf numFmtId="2" fontId="0" fillId="0" borderId="0" xfId="0" applyNumberFormat="1" applyFont="1" applyBorder="1"/>
    <xf numFmtId="165" fontId="0" fillId="0" borderId="0" xfId="0" applyNumberFormat="1" applyFont="1" applyBorder="1"/>
    <xf numFmtId="0" fontId="1" fillId="0" borderId="2" xfId="0" applyNumberFormat="1" applyFont="1" applyBorder="1"/>
    <xf numFmtId="2" fontId="0" fillId="0" borderId="2" xfId="0" applyNumberFormat="1" applyFont="1" applyBorder="1"/>
    <xf numFmtId="0" fontId="1" fillId="0" borderId="3" xfId="0" applyNumberFormat="1" applyFont="1" applyBorder="1"/>
    <xf numFmtId="0" fontId="0" fillId="0" borderId="3" xfId="0" applyNumberFormat="1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DANE!$E$2:$E$312</c:f>
              <c:numCache>
                <c:formatCode>0</c:formatCode>
                <c:ptCount val="311"/>
                <c:pt idx="0">
                  <c:v>12239</c:v>
                </c:pt>
                <c:pt idx="1">
                  <c:v>9181</c:v>
                </c:pt>
                <c:pt idx="2">
                  <c:v>10215</c:v>
                </c:pt>
                <c:pt idx="3">
                  <c:v>585502</c:v>
                </c:pt>
                <c:pt idx="4">
                  <c:v>2503</c:v>
                </c:pt>
                <c:pt idx="5">
                  <c:v>5700</c:v>
                </c:pt>
                <c:pt idx="6">
                  <c:v>3200</c:v>
                </c:pt>
                <c:pt idx="7">
                  <c:v>16196</c:v>
                </c:pt>
                <c:pt idx="8">
                  <c:v>80990</c:v>
                </c:pt>
                <c:pt idx="9">
                  <c:v>22115</c:v>
                </c:pt>
                <c:pt idx="10">
                  <c:v>1673</c:v>
                </c:pt>
                <c:pt idx="11">
                  <c:v>3157</c:v>
                </c:pt>
                <c:pt idx="12">
                  <c:v>21346</c:v>
                </c:pt>
                <c:pt idx="13">
                  <c:v>18741</c:v>
                </c:pt>
                <c:pt idx="14">
                  <c:v>10227</c:v>
                </c:pt>
                <c:pt idx="15">
                  <c:v>48590</c:v>
                </c:pt>
                <c:pt idx="16">
                  <c:v>36159</c:v>
                </c:pt>
                <c:pt idx="17">
                  <c:v>218059</c:v>
                </c:pt>
                <c:pt idx="18">
                  <c:v>5173</c:v>
                </c:pt>
                <c:pt idx="19">
                  <c:v>4012</c:v>
                </c:pt>
                <c:pt idx="20">
                  <c:v>68226</c:v>
                </c:pt>
                <c:pt idx="21">
                  <c:v>8740</c:v>
                </c:pt>
                <c:pt idx="22">
                  <c:v>9289</c:v>
                </c:pt>
                <c:pt idx="23">
                  <c:v>1808</c:v>
                </c:pt>
                <c:pt idx="24">
                  <c:v>250</c:v>
                </c:pt>
                <c:pt idx="25">
                  <c:v>14356</c:v>
                </c:pt>
                <c:pt idx="26">
                  <c:v>5916</c:v>
                </c:pt>
                <c:pt idx="27">
                  <c:v>11843</c:v>
                </c:pt>
                <c:pt idx="28">
                  <c:v>9493</c:v>
                </c:pt>
                <c:pt idx="29">
                  <c:v>3442</c:v>
                </c:pt>
                <c:pt idx="30">
                  <c:v>8392</c:v>
                </c:pt>
                <c:pt idx="31">
                  <c:v>13320</c:v>
                </c:pt>
                <c:pt idx="32">
                  <c:v>31487</c:v>
                </c:pt>
                <c:pt idx="33">
                  <c:v>72164</c:v>
                </c:pt>
                <c:pt idx="34">
                  <c:v>8558421</c:v>
                </c:pt>
                <c:pt idx="35">
                  <c:v>1570</c:v>
                </c:pt>
                <c:pt idx="36">
                  <c:v>19627</c:v>
                </c:pt>
                <c:pt idx="37">
                  <c:v>29690</c:v>
                </c:pt>
                <c:pt idx="38">
                  <c:v>26555</c:v>
                </c:pt>
                <c:pt idx="39">
                  <c:v>11581</c:v>
                </c:pt>
                <c:pt idx="40">
                  <c:v>9149</c:v>
                </c:pt>
                <c:pt idx="41">
                  <c:v>3853</c:v>
                </c:pt>
                <c:pt idx="42">
                  <c:v>7695</c:v>
                </c:pt>
                <c:pt idx="43">
                  <c:v>8458</c:v>
                </c:pt>
                <c:pt idx="44">
                  <c:v>23344</c:v>
                </c:pt>
                <c:pt idx="45">
                  <c:v>253544</c:v>
                </c:pt>
                <c:pt idx="46">
                  <c:v>647</c:v>
                </c:pt>
                <c:pt idx="47">
                  <c:v>12457</c:v>
                </c:pt>
                <c:pt idx="48">
                  <c:v>6118</c:v>
                </c:pt>
                <c:pt idx="49">
                  <c:v>59628</c:v>
                </c:pt>
                <c:pt idx="50">
                  <c:v>87498</c:v>
                </c:pt>
                <c:pt idx="51">
                  <c:v>584</c:v>
                </c:pt>
                <c:pt idx="52">
                  <c:v>55873</c:v>
                </c:pt>
                <c:pt idx="53">
                  <c:v>27524</c:v>
                </c:pt>
                <c:pt idx="54">
                  <c:v>11862</c:v>
                </c:pt>
                <c:pt idx="55">
                  <c:v>54338</c:v>
                </c:pt>
                <c:pt idx="56">
                  <c:v>6850</c:v>
                </c:pt>
                <c:pt idx="57">
                  <c:v>5900</c:v>
                </c:pt>
                <c:pt idx="58">
                  <c:v>21853</c:v>
                </c:pt>
                <c:pt idx="59">
                  <c:v>1690</c:v>
                </c:pt>
                <c:pt idx="60">
                  <c:v>1309341</c:v>
                </c:pt>
                <c:pt idx="61">
                  <c:v>4433352</c:v>
                </c:pt>
                <c:pt idx="62">
                  <c:v>76040</c:v>
                </c:pt>
                <c:pt idx="63">
                  <c:v>9151</c:v>
                </c:pt>
                <c:pt idx="64">
                  <c:v>27810</c:v>
                </c:pt>
                <c:pt idx="65">
                  <c:v>135552</c:v>
                </c:pt>
                <c:pt idx="66">
                  <c:v>84738</c:v>
                </c:pt>
                <c:pt idx="67">
                  <c:v>5669</c:v>
                </c:pt>
                <c:pt idx="68">
                  <c:v>1745623</c:v>
                </c:pt>
                <c:pt idx="69">
                  <c:v>250155</c:v>
                </c:pt>
                <c:pt idx="70">
                  <c:v>8758</c:v>
                </c:pt>
                <c:pt idx="71">
                  <c:v>38531</c:v>
                </c:pt>
                <c:pt idx="72">
                  <c:v>23095</c:v>
                </c:pt>
                <c:pt idx="73">
                  <c:v>61557</c:v>
                </c:pt>
                <c:pt idx="74">
                  <c:v>336256</c:v>
                </c:pt>
                <c:pt idx="75">
                  <c:v>20025</c:v>
                </c:pt>
                <c:pt idx="76">
                  <c:v>234351</c:v>
                </c:pt>
                <c:pt idx="77">
                  <c:v>6287</c:v>
                </c:pt>
                <c:pt idx="78">
                  <c:v>52126</c:v>
                </c:pt>
                <c:pt idx="79">
                  <c:v>136178</c:v>
                </c:pt>
                <c:pt idx="80">
                  <c:v>25668</c:v>
                </c:pt>
                <c:pt idx="81">
                  <c:v>70008</c:v>
                </c:pt>
                <c:pt idx="82">
                  <c:v>15302</c:v>
                </c:pt>
                <c:pt idx="83">
                  <c:v>11111</c:v>
                </c:pt>
                <c:pt idx="84">
                  <c:v>45872</c:v>
                </c:pt>
                <c:pt idx="85">
                  <c:v>17007</c:v>
                </c:pt>
                <c:pt idx="86">
                  <c:v>61996</c:v>
                </c:pt>
                <c:pt idx="87">
                  <c:v>121483</c:v>
                </c:pt>
                <c:pt idx="88">
                  <c:v>81305</c:v>
                </c:pt>
                <c:pt idx="89">
                  <c:v>462504</c:v>
                </c:pt>
                <c:pt idx="90">
                  <c:v>19425</c:v>
                </c:pt>
                <c:pt idx="91">
                  <c:v>5953</c:v>
                </c:pt>
                <c:pt idx="92">
                  <c:v>3753</c:v>
                </c:pt>
                <c:pt idx="93">
                  <c:v>17935</c:v>
                </c:pt>
                <c:pt idx="94">
                  <c:v>13460</c:v>
                </c:pt>
                <c:pt idx="95">
                  <c:v>5485</c:v>
                </c:pt>
                <c:pt idx="96">
                  <c:v>17306</c:v>
                </c:pt>
                <c:pt idx="97">
                  <c:v>28317</c:v>
                </c:pt>
                <c:pt idx="98">
                  <c:v>62012</c:v>
                </c:pt>
                <c:pt idx="99">
                  <c:v>14187</c:v>
                </c:pt>
                <c:pt idx="100">
                  <c:v>8962</c:v>
                </c:pt>
                <c:pt idx="101">
                  <c:v>19281</c:v>
                </c:pt>
                <c:pt idx="102">
                  <c:v>237609</c:v>
                </c:pt>
                <c:pt idx="103">
                  <c:v>48607</c:v>
                </c:pt>
                <c:pt idx="104">
                  <c:v>4919</c:v>
                </c:pt>
                <c:pt idx="105">
                  <c:v>2600</c:v>
                </c:pt>
                <c:pt idx="106">
                  <c:v>66959</c:v>
                </c:pt>
                <c:pt idx="107">
                  <c:v>16623</c:v>
                </c:pt>
                <c:pt idx="108">
                  <c:v>6560</c:v>
                </c:pt>
                <c:pt idx="109">
                  <c:v>7433</c:v>
                </c:pt>
                <c:pt idx="110">
                  <c:v>3616</c:v>
                </c:pt>
                <c:pt idx="111">
                  <c:v>35065</c:v>
                </c:pt>
                <c:pt idx="112">
                  <c:v>40845</c:v>
                </c:pt>
                <c:pt idx="113">
                  <c:v>97841</c:v>
                </c:pt>
                <c:pt idx="114">
                  <c:v>211030</c:v>
                </c:pt>
                <c:pt idx="115">
                  <c:v>5662</c:v>
                </c:pt>
                <c:pt idx="116">
                  <c:v>432244</c:v>
                </c:pt>
                <c:pt idx="117">
                  <c:v>8175</c:v>
                </c:pt>
                <c:pt idx="118">
                  <c:v>1316</c:v>
                </c:pt>
                <c:pt idx="119">
                  <c:v>20614</c:v>
                </c:pt>
                <c:pt idx="120">
                  <c:v>1311</c:v>
                </c:pt>
                <c:pt idx="121">
                  <c:v>141876</c:v>
                </c:pt>
                <c:pt idx="122">
                  <c:v>27203</c:v>
                </c:pt>
                <c:pt idx="123">
                  <c:v>403419</c:v>
                </c:pt>
                <c:pt idx="124">
                  <c:v>5170</c:v>
                </c:pt>
                <c:pt idx="125">
                  <c:v>38260</c:v>
                </c:pt>
                <c:pt idx="126">
                  <c:v>77945</c:v>
                </c:pt>
                <c:pt idx="127">
                  <c:v>201753</c:v>
                </c:pt>
                <c:pt idx="128">
                  <c:v>4600</c:v>
                </c:pt>
                <c:pt idx="129">
                  <c:v>17568</c:v>
                </c:pt>
                <c:pt idx="130">
                  <c:v>5568</c:v>
                </c:pt>
                <c:pt idx="131">
                  <c:v>22865</c:v>
                </c:pt>
                <c:pt idx="132">
                  <c:v>48040</c:v>
                </c:pt>
                <c:pt idx="133">
                  <c:v>8200</c:v>
                </c:pt>
                <c:pt idx="134">
                  <c:v>38831</c:v>
                </c:pt>
                <c:pt idx="135">
                  <c:v>35369</c:v>
                </c:pt>
                <c:pt idx="136">
                  <c:v>342632</c:v>
                </c:pt>
                <c:pt idx="137">
                  <c:v>475</c:v>
                </c:pt>
                <c:pt idx="138">
                  <c:v>8069</c:v>
                </c:pt>
                <c:pt idx="139">
                  <c:v>82131</c:v>
                </c:pt>
                <c:pt idx="140">
                  <c:v>24300</c:v>
                </c:pt>
                <c:pt idx="141">
                  <c:v>6597</c:v>
                </c:pt>
                <c:pt idx="142">
                  <c:v>10750</c:v>
                </c:pt>
                <c:pt idx="143">
                  <c:v>24625</c:v>
                </c:pt>
                <c:pt idx="144">
                  <c:v>40865</c:v>
                </c:pt>
                <c:pt idx="145">
                  <c:v>11533</c:v>
                </c:pt>
                <c:pt idx="146">
                  <c:v>221757</c:v>
                </c:pt>
                <c:pt idx="147">
                  <c:v>4146</c:v>
                </c:pt>
                <c:pt idx="148">
                  <c:v>99107</c:v>
                </c:pt>
                <c:pt idx="149">
                  <c:v>15977</c:v>
                </c:pt>
                <c:pt idx="150">
                  <c:v>14335</c:v>
                </c:pt>
                <c:pt idx="151">
                  <c:v>42378</c:v>
                </c:pt>
                <c:pt idx="152">
                  <c:v>9458</c:v>
                </c:pt>
                <c:pt idx="153">
                  <c:v>72055</c:v>
                </c:pt>
                <c:pt idx="154">
                  <c:v>26848</c:v>
                </c:pt>
                <c:pt idx="155">
                  <c:v>5141</c:v>
                </c:pt>
                <c:pt idx="156">
                  <c:v>7602</c:v>
                </c:pt>
                <c:pt idx="157">
                  <c:v>29883</c:v>
                </c:pt>
                <c:pt idx="158">
                  <c:v>212365</c:v>
                </c:pt>
                <c:pt idx="159">
                  <c:v>6252</c:v>
                </c:pt>
                <c:pt idx="160">
                  <c:v>55808</c:v>
                </c:pt>
                <c:pt idx="161">
                  <c:v>58108</c:v>
                </c:pt>
                <c:pt idx="162">
                  <c:v>21816</c:v>
                </c:pt>
                <c:pt idx="163">
                  <c:v>280744</c:v>
                </c:pt>
                <c:pt idx="164">
                  <c:v>6713</c:v>
                </c:pt>
                <c:pt idx="165">
                  <c:v>18641</c:v>
                </c:pt>
                <c:pt idx="166">
                  <c:v>950</c:v>
                </c:pt>
                <c:pt idx="167">
                  <c:v>7753</c:v>
                </c:pt>
                <c:pt idx="168">
                  <c:v>70861</c:v>
                </c:pt>
                <c:pt idx="169">
                  <c:v>16522</c:v>
                </c:pt>
                <c:pt idx="170">
                  <c:v>8700</c:v>
                </c:pt>
                <c:pt idx="171">
                  <c:v>63331</c:v>
                </c:pt>
                <c:pt idx="172">
                  <c:v>5661</c:v>
                </c:pt>
                <c:pt idx="173">
                  <c:v>2472</c:v>
                </c:pt>
                <c:pt idx="174">
                  <c:v>35835</c:v>
                </c:pt>
                <c:pt idx="175">
                  <c:v>765</c:v>
                </c:pt>
                <c:pt idx="176">
                  <c:v>7586</c:v>
                </c:pt>
                <c:pt idx="177">
                  <c:v>24252</c:v>
                </c:pt>
                <c:pt idx="178">
                  <c:v>11486</c:v>
                </c:pt>
                <c:pt idx="179">
                  <c:v>3011</c:v>
                </c:pt>
                <c:pt idx="180">
                  <c:v>8634</c:v>
                </c:pt>
                <c:pt idx="181">
                  <c:v>62202</c:v>
                </c:pt>
                <c:pt idx="182">
                  <c:v>29213</c:v>
                </c:pt>
                <c:pt idx="183">
                  <c:v>12269</c:v>
                </c:pt>
                <c:pt idx="184">
                  <c:v>2117</c:v>
                </c:pt>
                <c:pt idx="185">
                  <c:v>7102</c:v>
                </c:pt>
                <c:pt idx="186">
                  <c:v>44738</c:v>
                </c:pt>
                <c:pt idx="187">
                  <c:v>6696</c:v>
                </c:pt>
                <c:pt idx="188">
                  <c:v>88915</c:v>
                </c:pt>
                <c:pt idx="189">
                  <c:v>20024</c:v>
                </c:pt>
                <c:pt idx="190">
                  <c:v>152880</c:v>
                </c:pt>
                <c:pt idx="191">
                  <c:v>29107</c:v>
                </c:pt>
                <c:pt idx="192">
                  <c:v>2787</c:v>
                </c:pt>
                <c:pt idx="193">
                  <c:v>3021</c:v>
                </c:pt>
                <c:pt idx="194">
                  <c:v>11454</c:v>
                </c:pt>
                <c:pt idx="195">
                  <c:v>27871</c:v>
                </c:pt>
                <c:pt idx="196">
                  <c:v>14488</c:v>
                </c:pt>
                <c:pt idx="197">
                  <c:v>10264</c:v>
                </c:pt>
                <c:pt idx="198">
                  <c:v>22573</c:v>
                </c:pt>
                <c:pt idx="199">
                  <c:v>8679</c:v>
                </c:pt>
                <c:pt idx="200">
                  <c:v>7000</c:v>
                </c:pt>
                <c:pt idx="201">
                  <c:v>11824</c:v>
                </c:pt>
                <c:pt idx="202">
                  <c:v>3600</c:v>
                </c:pt>
                <c:pt idx="203">
                  <c:v>56466</c:v>
                </c:pt>
                <c:pt idx="204">
                  <c:v>17517</c:v>
                </c:pt>
                <c:pt idx="205">
                  <c:v>5463</c:v>
                </c:pt>
                <c:pt idx="206">
                  <c:v>29790</c:v>
                </c:pt>
                <c:pt idx="207">
                  <c:v>4933</c:v>
                </c:pt>
                <c:pt idx="208">
                  <c:v>4102</c:v>
                </c:pt>
                <c:pt idx="209">
                  <c:v>13384</c:v>
                </c:pt>
                <c:pt idx="210">
                  <c:v>200999</c:v>
                </c:pt>
                <c:pt idx="211">
                  <c:v>24752</c:v>
                </c:pt>
                <c:pt idx="212">
                  <c:v>18577</c:v>
                </c:pt>
                <c:pt idx="213">
                  <c:v>420</c:v>
                </c:pt>
                <c:pt idx="214">
                  <c:v>321313</c:v>
                </c:pt>
                <c:pt idx="215">
                  <c:v>136768</c:v>
                </c:pt>
                <c:pt idx="216">
                  <c:v>91456</c:v>
                </c:pt>
                <c:pt idx="217">
                  <c:v>14938</c:v>
                </c:pt>
                <c:pt idx="218">
                  <c:v>3812</c:v>
                </c:pt>
                <c:pt idx="219">
                  <c:v>9660</c:v>
                </c:pt>
                <c:pt idx="220">
                  <c:v>19098</c:v>
                </c:pt>
                <c:pt idx="221">
                  <c:v>190</c:v>
                </c:pt>
                <c:pt idx="222">
                  <c:v>163732</c:v>
                </c:pt>
                <c:pt idx="223">
                  <c:v>6374</c:v>
                </c:pt>
                <c:pt idx="224">
                  <c:v>3286</c:v>
                </c:pt>
                <c:pt idx="225">
                  <c:v>44723</c:v>
                </c:pt>
                <c:pt idx="226">
                  <c:v>3858</c:v>
                </c:pt>
                <c:pt idx="227">
                  <c:v>30972</c:v>
                </c:pt>
                <c:pt idx="228">
                  <c:v>84278</c:v>
                </c:pt>
                <c:pt idx="229">
                  <c:v>31105</c:v>
                </c:pt>
                <c:pt idx="230">
                  <c:v>61659</c:v>
                </c:pt>
                <c:pt idx="231">
                  <c:v>76190</c:v>
                </c:pt>
                <c:pt idx="232">
                  <c:v>8879</c:v>
                </c:pt>
                <c:pt idx="233">
                  <c:v>6108</c:v>
                </c:pt>
                <c:pt idx="234">
                  <c:v>19032</c:v>
                </c:pt>
                <c:pt idx="235">
                  <c:v>2518</c:v>
                </c:pt>
                <c:pt idx="236">
                  <c:v>69057</c:v>
                </c:pt>
                <c:pt idx="237">
                  <c:v>13351</c:v>
                </c:pt>
                <c:pt idx="238">
                  <c:v>3419</c:v>
                </c:pt>
                <c:pt idx="239">
                  <c:v>27976</c:v>
                </c:pt>
                <c:pt idx="240">
                  <c:v>2416</c:v>
                </c:pt>
                <c:pt idx="241">
                  <c:v>150223</c:v>
                </c:pt>
                <c:pt idx="242">
                  <c:v>86212</c:v>
                </c:pt>
                <c:pt idx="243">
                  <c:v>2878</c:v>
                </c:pt>
                <c:pt idx="244">
                  <c:v>29146</c:v>
                </c:pt>
                <c:pt idx="245">
                  <c:v>7640</c:v>
                </c:pt>
                <c:pt idx="246">
                  <c:v>3337</c:v>
                </c:pt>
                <c:pt idx="247">
                  <c:v>12496</c:v>
                </c:pt>
                <c:pt idx="248">
                  <c:v>1224448</c:v>
                </c:pt>
                <c:pt idx="249">
                  <c:v>58648</c:v>
                </c:pt>
                <c:pt idx="250">
                  <c:v>2772</c:v>
                </c:pt>
                <c:pt idx="251">
                  <c:v>17785</c:v>
                </c:pt>
                <c:pt idx="252">
                  <c:v>17115</c:v>
                </c:pt>
                <c:pt idx="253">
                  <c:v>3036</c:v>
                </c:pt>
                <c:pt idx="254">
                  <c:v>7045</c:v>
                </c:pt>
                <c:pt idx="255">
                  <c:v>10000</c:v>
                </c:pt>
                <c:pt idx="256">
                  <c:v>1372</c:v>
                </c:pt>
                <c:pt idx="257">
                  <c:v>5256</c:v>
                </c:pt>
                <c:pt idx="258">
                  <c:v>114133</c:v>
                </c:pt>
                <c:pt idx="259">
                  <c:v>1316</c:v>
                </c:pt>
                <c:pt idx="260">
                  <c:v>9853</c:v>
                </c:pt>
                <c:pt idx="261">
                  <c:v>109861</c:v>
                </c:pt>
                <c:pt idx="262">
                  <c:v>380125</c:v>
                </c:pt>
                <c:pt idx="263">
                  <c:v>40912</c:v>
                </c:pt>
                <c:pt idx="264">
                  <c:v>11344</c:v>
                </c:pt>
                <c:pt idx="265">
                  <c:v>40300</c:v>
                </c:pt>
                <c:pt idx="266">
                  <c:v>7103</c:v>
                </c:pt>
                <c:pt idx="267">
                  <c:v>80</c:v>
                </c:pt>
                <c:pt idx="268">
                  <c:v>36355</c:v>
                </c:pt>
                <c:pt idx="269">
                  <c:v>3044</c:v>
                </c:pt>
                <c:pt idx="270">
                  <c:v>28401</c:v>
                </c:pt>
                <c:pt idx="271">
                  <c:v>17915</c:v>
                </c:pt>
                <c:pt idx="272">
                  <c:v>19504</c:v>
                </c:pt>
                <c:pt idx="273">
                  <c:v>1977</c:v>
                </c:pt>
                <c:pt idx="274">
                  <c:v>13927</c:v>
                </c:pt>
                <c:pt idx="275">
                  <c:v>336272</c:v>
                </c:pt>
                <c:pt idx="276">
                  <c:v>6863</c:v>
                </c:pt>
                <c:pt idx="277">
                  <c:v>39793</c:v>
                </c:pt>
                <c:pt idx="278">
                  <c:v>108078</c:v>
                </c:pt>
                <c:pt idx="279">
                  <c:v>120797</c:v>
                </c:pt>
                <c:pt idx="280">
                  <c:v>49443</c:v>
                </c:pt>
                <c:pt idx="281">
                  <c:v>39740</c:v>
                </c:pt>
                <c:pt idx="282">
                  <c:v>12513</c:v>
                </c:pt>
                <c:pt idx="283">
                  <c:v>86187</c:v>
                </c:pt>
                <c:pt idx="284">
                  <c:v>19908</c:v>
                </c:pt>
                <c:pt idx="285">
                  <c:v>22425</c:v>
                </c:pt>
                <c:pt idx="286">
                  <c:v>544421</c:v>
                </c:pt>
                <c:pt idx="287">
                  <c:v>14846</c:v>
                </c:pt>
                <c:pt idx="288">
                  <c:v>54578</c:v>
                </c:pt>
                <c:pt idx="289">
                  <c:v>1509</c:v>
                </c:pt>
                <c:pt idx="290">
                  <c:v>677627</c:v>
                </c:pt>
                <c:pt idx="291">
                  <c:v>340067</c:v>
                </c:pt>
                <c:pt idx="292">
                  <c:v>41465</c:v>
                </c:pt>
                <c:pt idx="293">
                  <c:v>4540</c:v>
                </c:pt>
                <c:pt idx="294">
                  <c:v>30512</c:v>
                </c:pt>
                <c:pt idx="295">
                  <c:v>174288</c:v>
                </c:pt>
                <c:pt idx="296">
                  <c:v>142768</c:v>
                </c:pt>
                <c:pt idx="297">
                  <c:v>14857</c:v>
                </c:pt>
                <c:pt idx="298">
                  <c:v>170479</c:v>
                </c:pt>
                <c:pt idx="299">
                  <c:v>30326</c:v>
                </c:pt>
                <c:pt idx="300">
                  <c:v>32371</c:v>
                </c:pt>
                <c:pt idx="301">
                  <c:v>1012</c:v>
                </c:pt>
                <c:pt idx="302">
                  <c:v>27218</c:v>
                </c:pt>
                <c:pt idx="303">
                  <c:v>8139</c:v>
                </c:pt>
                <c:pt idx="304">
                  <c:v>1200</c:v>
                </c:pt>
                <c:pt idx="305">
                  <c:v>33729</c:v>
                </c:pt>
                <c:pt idx="306">
                  <c:v>40260</c:v>
                </c:pt>
                <c:pt idx="307">
                  <c:v>18191</c:v>
                </c:pt>
                <c:pt idx="308">
                  <c:v>93076</c:v>
                </c:pt>
                <c:pt idx="309">
                  <c:v>7531</c:v>
                </c:pt>
                <c:pt idx="310">
                  <c:v>79745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C-48D3-AEB5-09035122A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232504"/>
        <c:axId val="551232176"/>
      </c:barChart>
      <c:catAx>
        <c:axId val="551232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1232176"/>
        <c:crosses val="autoZero"/>
        <c:auto val="1"/>
        <c:lblAlgn val="ctr"/>
        <c:lblOffset val="100"/>
        <c:noMultiLvlLbl val="0"/>
      </c:catAx>
      <c:valAx>
        <c:axId val="5512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123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l-PL"/>
              <a:t>Liczba osób zwiedzających muzea i oddziały </a:t>
            </a:r>
          </a:p>
          <a:p>
            <a:pPr algn="ctr">
              <a:defRPr/>
            </a:pPr>
            <a:endParaRPr lang="pl-PL"/>
          </a:p>
        </cx:rich>
      </cx:tx>
    </cx:title>
    <cx:plotArea>
      <cx:plotAreaRegion>
        <cx:series layoutId="clusteredColumn" uniqueId="{AFB5447A-86C0-4E36-B9EB-3BD91E64208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24</xdr:row>
      <xdr:rowOff>0</xdr:rowOff>
    </xdr:from>
    <xdr:to>
      <xdr:col>16</xdr:col>
      <xdr:colOff>342900</xdr:colOff>
      <xdr:row>38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Wykres 4">
              <a:extLst>
                <a:ext uri="{FF2B5EF4-FFF2-40B4-BE49-F238E27FC236}">
                  <a16:creationId xmlns:a16="http://schemas.microsoft.com/office/drawing/2014/main" id="{CCF976DD-F5FA-4F95-8A6E-B123D4C3C0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8825" y="4600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10</xdr:col>
      <xdr:colOff>600075</xdr:colOff>
      <xdr:row>40</xdr:row>
      <xdr:rowOff>19050</xdr:rowOff>
    </xdr:from>
    <xdr:to>
      <xdr:col>16</xdr:col>
      <xdr:colOff>390525</xdr:colOff>
      <xdr:row>54</xdr:row>
      <xdr:rowOff>95250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2CBC0C0-81A3-4D1E-84BA-8431E5658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cyfrowy_2130" refreshedDate="42855.891495254633" createdVersion="6" refreshedVersion="6" recordCount="311">
  <cacheSource type="worksheet">
    <worksheetSource ref="A1:E312" sheet="DANE"/>
  </cacheSource>
  <cacheFields count="5">
    <cacheField name="Kod" numFmtId="0">
      <sharedItems count="311">
        <s v="1101508000"/>
        <s v="1101520000"/>
        <s v="1101521000"/>
        <s v="1101661000"/>
        <s v="1101701000"/>
        <s v="1101707000"/>
        <s v="1101710000"/>
        <s v="1101712000"/>
        <s v="1101716000"/>
        <s v="1101762000"/>
        <s v="1101803000"/>
        <s v="1101811000"/>
        <s v="1101814000"/>
        <s v="1101817000"/>
        <s v="1101819000"/>
        <s v="1101902000"/>
        <s v="1101904000"/>
        <s v="1101905000"/>
        <s v="1101913000"/>
        <s v="1101915000"/>
        <s v="1142502000"/>
        <s v="1142513000"/>
        <s v="1142524000"/>
        <s v="1142537000"/>
        <s v="1142611000"/>
        <s v="1142615000"/>
        <s v="1142622000"/>
        <s v="1142661000"/>
        <s v="1142707000"/>
        <s v="1142723000"/>
        <s v="1142725000"/>
        <s v="1142730000"/>
        <s v="1142736000"/>
        <s v="1142763000"/>
        <s v="1142865000"/>
        <s v="1142903000"/>
        <s v="1142908000"/>
        <s v="1142912000"/>
        <s v="1142914000"/>
        <s v="1142917000"/>
        <s v="1142934000"/>
        <s v="1143005000"/>
        <s v="1143006000"/>
        <s v="1143018000"/>
        <s v="1143021000"/>
        <s v="1143028000"/>
        <s v="1143032000"/>
        <s v="1143038000"/>
        <s v="1147019000"/>
        <s v="1147027000"/>
        <s v="1147062000"/>
        <s v="1147126000"/>
        <s v="1147129000"/>
        <s v="1147133000"/>
        <s v="1147164000"/>
        <s v="2122001000"/>
        <s v="2122006000"/>
        <s v="2122008000"/>
        <s v="2122009000"/>
        <s v="2122014000"/>
        <s v="2122019000"/>
        <s v="2122161000"/>
        <s v="2122205000"/>
        <s v="2122207000"/>
        <s v="2122210000"/>
        <s v="2122262000"/>
        <s v="2122303000"/>
        <s v="2122312000"/>
        <s v="2122313000"/>
        <s v="2122318000"/>
        <s v="2122402000"/>
        <s v="2122404000"/>
        <s v="2122416000"/>
        <s v="2122463000"/>
        <s v="2126911000"/>
        <s v="2126915000"/>
        <s v="2126917000"/>
        <s v="2244402000"/>
        <s v="2244403000"/>
        <s v="2244417000"/>
        <s v="2244461000"/>
        <s v="2244513000"/>
        <s v="2244562000"/>
        <s v="2244604000"/>
        <s v="2244664000"/>
        <s v="2244705000"/>
        <s v="2244766000"/>
        <s v="2244778000"/>
        <s v="2244863000"/>
        <s v="2244869000"/>
        <s v="2244870000"/>
        <s v="2244872000"/>
        <s v="2244874000"/>
        <s v="2244876000"/>
        <s v="2244911000"/>
        <s v="2244915000"/>
        <s v="2244973000"/>
        <s v="2244979000"/>
        <s v="2245001000"/>
        <s v="2245065000"/>
        <s v="2245068000"/>
        <s v="2245075000"/>
        <s v="2245110000"/>
        <s v="2245177000"/>
        <s v="3060901000"/>
        <s v="3060913000"/>
        <s v="3060919000"/>
        <s v="3060961000"/>
        <s v="3061002000"/>
        <s v="3061004000"/>
        <s v="3061006000"/>
        <s v="3061018000"/>
        <s v="3061062000"/>
        <s v="3061064000"/>
        <s v="3061108000"/>
        <s v="3061109000"/>
        <s v="3061163000"/>
        <s v="3061205000"/>
        <s v="3061207000"/>
        <s v="3061211000"/>
        <s v="3061212000"/>
        <s v="3061214000"/>
        <s v="3061216000"/>
        <s v="3183301000"/>
        <s v="3183302000"/>
        <s v="3183305000"/>
        <s v="3183307000"/>
        <s v="3183317000"/>
        <s v="3183321000"/>
        <s v="3183361000"/>
        <s v="3183404000"/>
        <s v="3183409000"/>
        <s v="3183413000"/>
        <s v="3183414000"/>
        <s v="3183462000"/>
        <s v="3183506000"/>
        <s v="3183510000"/>
        <s v="3183516000"/>
        <s v="3183519000"/>
        <s v="3183563000"/>
        <s v="3183603000"/>
        <s v="3183608000"/>
        <s v="3183611000"/>
        <s v="3183618000"/>
        <s v="3183620000"/>
        <s v="3183664000"/>
        <s v="3203702000"/>
        <s v="3203711000"/>
        <s v="3203761000"/>
        <s v="3203803000"/>
        <s v="3203805000"/>
        <s v="3203807000"/>
        <s v="3203810000"/>
        <s v="3203813000"/>
        <s v="3203862000"/>
        <s v="3203901000"/>
        <s v="3203909000"/>
        <s v="3203963000"/>
        <s v="3265204000"/>
        <s v="3265205000"/>
        <s v="3265207000"/>
        <s v="3265210000"/>
        <s v="3265211000"/>
        <s v="3265261000"/>
        <s v="3265301000"/>
        <s v="3265302000"/>
        <s v="3265306000"/>
        <s v="3265308000"/>
        <s v="3265309000"/>
        <s v="3265312000"/>
        <s v="4081301000"/>
        <s v="4081303000"/>
        <s v="4081306000"/>
        <s v="4081307000"/>
        <s v="4081361000"/>
        <s v="4081404000"/>
        <s v="4081408000"/>
        <s v="4081409000"/>
        <s v="4081410000"/>
        <s v="4081411000"/>
        <s v="4081412000"/>
        <s v="4081462000"/>
        <s v="4305706000"/>
        <s v="4305707000"/>
        <s v="4305708000"/>
        <s v="4305712000"/>
        <s v="4305717000"/>
        <s v="4305718000"/>
        <s v="4305720000"/>
        <s v="4305761000"/>
        <s v="4305803000"/>
        <s v="4305809000"/>
        <s v="4305810000"/>
        <s v="4305823000"/>
        <s v="4305827000"/>
        <s v="4305830000"/>
        <s v="4305862000"/>
        <s v="4305904000"/>
        <s v="4305905000"/>
        <s v="4305911000"/>
        <s v="4305914000"/>
        <s v="4305915000"/>
        <s v="4305922000"/>
        <s v="4305929000"/>
        <s v="4305963000"/>
        <s v="4306002000"/>
        <s v="4306019000"/>
        <s v="4306028000"/>
        <s v="4306031000"/>
        <s v="4306116000"/>
        <s v="4306121000"/>
        <s v="4306124000"/>
        <s v="4306125000"/>
        <s v="4306126000"/>
        <s v="4306264000"/>
        <s v="4326308000"/>
        <s v="4326313000"/>
        <s v="4326361000"/>
        <s v="4326410000"/>
        <s v="4326415000"/>
        <s v="4326417000"/>
        <s v="4326418000"/>
        <s v="4326562000"/>
        <s v="4326605000"/>
        <s v="4326606000"/>
        <s v="4326607000"/>
        <s v="4326611000"/>
        <s v="4326614000"/>
        <s v="4326663000"/>
        <s v="5020101000"/>
        <s v="5020105000"/>
        <s v="5020106000"/>
        <s v="5020107000"/>
        <s v="5020110000"/>
        <s v="5020112000"/>
        <s v="5020125000"/>
        <s v="5020161000"/>
        <s v="5020203000"/>
        <s v="5020209000"/>
        <s v="5020262000"/>
        <s v="5020302000"/>
        <s v="5020308000"/>
        <s v="5020319000"/>
        <s v="5020324000"/>
        <s v="5020365000"/>
        <s v="5020414000"/>
        <s v="5020418000"/>
        <s v="5020423000"/>
        <s v="5020564000"/>
        <s v="5163101000"/>
        <s v="5163102000"/>
        <s v="5163107000"/>
        <s v="5163110000"/>
        <s v="5163203000"/>
        <s v="5163204000"/>
        <s v="5163208000"/>
        <s v="5163209000"/>
        <s v="5163211000"/>
        <s v="5163261000"/>
        <s v="6040603000"/>
        <s v="6040615000"/>
        <s v="6040661000"/>
        <s v="6040663000"/>
        <s v="6040702000"/>
        <s v="6040704000"/>
        <s v="6040705000"/>
        <s v="6040712000"/>
        <s v="6040717000"/>
        <s v="6040762000"/>
        <s v="6040801000"/>
        <s v="6040818000"/>
        <s v="6040864000"/>
        <s v="6046707000"/>
        <s v="6046709000"/>
        <s v="6046710000"/>
        <s v="6046719000"/>
        <s v="6046816000"/>
        <s v="6224005000"/>
        <s v="6224010000"/>
        <s v="6224011000"/>
        <s v="6224015000"/>
        <s v="6224101000"/>
        <s v="6224108000"/>
        <s v="6224112000"/>
        <s v="6224163000"/>
        <s v="6224207000"/>
        <s v="6224209000"/>
        <s v="6224213000"/>
        <s v="6224214000"/>
        <s v="6224216000"/>
        <s v="6224361000"/>
        <s v="6224362000"/>
        <s v="6224364000"/>
        <s v="6227202000"/>
        <s v="6227203000"/>
        <s v="6227206000"/>
        <s v="6285402000"/>
        <s v="6285403000"/>
        <s v="6285415000"/>
        <s v="6285461000"/>
        <s v="6285505000"/>
        <s v="6285506000"/>
        <s v="6285516000"/>
        <s v="6285519000"/>
        <s v="6285601000"/>
        <s v="6285608000"/>
        <s v="6285609000"/>
        <s v="6285610000"/>
        <s v="6285614000"/>
        <s v="6285617000"/>
        <s v="6285662000"/>
      </sharedItems>
    </cacheField>
    <cacheField name="Nazwa" numFmtId="0">
      <sharedItems count="304">
        <s v="Powiat pabianicki"/>
        <s v="Powiat zgierski"/>
        <s v="Powiat brzeziński"/>
        <s v="Powiat m.Łódź"/>
        <s v="Powiat bełchatowski"/>
        <s v="Powiat opoczyński"/>
        <s v="Powiat piotrkowski"/>
        <s v="Powiat radomszczański"/>
        <s v="Powiat tomaszowski"/>
        <s v="Powiat m.Piotrków Trybunalski"/>
        <s v="Powiat łaski"/>
        <s v="Powiat poddębicki"/>
        <s v="Powiat sieradzki"/>
        <s v="Powiat wieluński"/>
        <s v="Powiat zduńskowolski"/>
        <s v="Powiat kutnowski"/>
        <s v="Powiat łęczycki"/>
        <s v="Powiat łowicki"/>
        <s v="Powiat rawski"/>
        <s v="Powiat skierniewicki"/>
        <s v="Powiat ciechanowski"/>
        <s v="Powiat mławski"/>
        <s v="Powiat pułtuski"/>
        <s v="Powiat żuromiński"/>
        <s v="Powiat makowski"/>
        <s v="Powiat ostrołęcki"/>
        <s v="Powiat przasnyski"/>
        <s v="Powiat m.Ostrołęka"/>
        <s v="Powiat kozienicki"/>
        <s v="Powiat przysuski"/>
        <s v="Powiat radomski"/>
        <s v="Powiat szydłowiecki"/>
        <s v="Powiat zwoleński"/>
        <s v="Powiat m.Radom"/>
        <s v="Powiat m. st. Warszawa"/>
        <s v="Powiat garwoliński"/>
        <s v="Powiat legionowski"/>
        <s v="Powiat miński"/>
        <s v="Powiat nowodworski"/>
        <s v="Powiat otwocki"/>
        <s v="Powiat wołomiński"/>
        <s v="Powiat grodziski"/>
        <s v="Powiat grójecki"/>
        <s v="Powiat piaseczyński"/>
        <s v="Powiat pruszkowski"/>
        <s v="Powiat sochaczewski"/>
        <s v="Powiat warszawski zachodni"/>
        <s v="Powiat żyrardowski"/>
        <s v="Powiat płocki"/>
        <s v="Powiat sierpecki"/>
        <s v="Powiat m.Płock"/>
        <s v="Powiat siedlecki"/>
        <s v="Powiat sokołowski"/>
        <s v="Powiat węgrowski"/>
        <s v="Powiat m.Siedlce"/>
        <s v="Powiat bocheński"/>
        <s v="Powiat krakowski"/>
        <s v="Powiat miechowski"/>
        <s v="Powiat myślenicki"/>
        <s v="Powiat proszowicki"/>
        <s v="Powiat wielicki"/>
        <s v="Powiat m.Kraków"/>
        <s v="Powiat gorlicki"/>
        <s v="Powiat limanowski"/>
        <s v="Powiat nowosądecki"/>
        <s v="Powiat m.Nowy Sącz"/>
        <s v="Powiat chrzanowski"/>
        <s v="Powiat olkuski"/>
        <s v="Powiat oświęcimski"/>
        <s v="Powiat wadowicki"/>
        <s v="Powiat brzeski"/>
        <s v="Powiat dąbrowski"/>
        <s v="Powiat tarnowski"/>
        <s v="Powiat m.Tarnów"/>
        <s v="Powiat nowotarski"/>
        <s v="Powiat suski"/>
        <s v="Powiat tatrzański"/>
        <s v="Powiat bielski"/>
        <s v="Powiat cieszyński"/>
        <s v="Powiat żywiecki"/>
        <s v="Powiat m.Bielsko-Biała"/>
        <s v="Powiat tarnogórski"/>
        <s v="Powiat m.Bytom"/>
        <s v="Powiat częstochowski"/>
        <s v="Powiat m.Częstochowa"/>
        <s v="Powiat gliwicki"/>
        <s v="Powiat m.Gliwice"/>
        <s v="Powiat m.Zabrze"/>
        <s v="Powiat m.Chorzów"/>
        <s v="Powiat m.Katowice"/>
        <s v="Powiat m.Mysłowice"/>
        <s v="Powiat m.Ruda Śląska"/>
        <s v="Powiat m.Siemianowice Śląskie"/>
        <s v="Powiat m.Świętochłowice"/>
        <s v="Powiat raciborski"/>
        <s v="Powiat wodzisławski"/>
        <s v="Powiat m.Rybnik"/>
        <s v="Powiat m.Żory"/>
        <s v="Powiat będziński"/>
        <s v="Powiat m.Dąbrowa Górnicza"/>
        <s v="Powiat m.Jaworzno"/>
        <s v="Powiat m.Sosnowiec"/>
        <s v="Powiat pszczyński"/>
        <s v="Powiat m.Tychy"/>
        <s v="Powiat bialski"/>
        <s v="Powiat parczewski"/>
        <s v="Powiat włodawski"/>
        <s v="Powiat m.Biała Podlaska"/>
        <s v="Powiat biłgorajski"/>
        <s v="Powiat hrubieszowski"/>
        <s v="Powiat krasnostawski"/>
        <s v="Powiat m.Chełm"/>
        <s v="Powiat m.Zamość"/>
        <s v="Powiat lubartowski"/>
        <s v="Powiat lubelski"/>
        <s v="Powiat m.Lublin"/>
        <s v="Powiat janowski"/>
        <s v="Powiat kraśnicki"/>
        <s v="Powiat łukowski"/>
        <s v="Powiat opolski"/>
        <s v="Powiat puławski"/>
        <s v="Powiat rycki"/>
        <s v="Powiat bieszczadzki"/>
        <s v="Powiat brzozowski"/>
        <s v="Powiat jasielski"/>
        <s v="Powiat krośnieński"/>
        <s v="Powiat sanocki"/>
        <s v="Powiat leski"/>
        <s v="Powiat m.Krosno"/>
        <s v="Powiat jarosławski"/>
        <s v="Powiat lubaczowski"/>
        <s v="Powiat przemyski"/>
        <s v="Powiat przeworski"/>
        <s v="Powiat m.Przemyśl"/>
        <s v="Powiat kolbuszowski"/>
        <s v="Powiat łańcucki"/>
        <s v="Powiat rzeszowski"/>
        <s v="Powiat strzyżowski"/>
        <s v="Powiat m.Rzeszów"/>
        <s v="Powiat dębicki"/>
        <s v="Powiat leżajski"/>
        <s v="Powiat mielecki"/>
        <s v="Powiat stalowowolski"/>
        <s v="Powiat tarnobrzeski"/>
        <s v="Powiat m.Tarnobrzeg"/>
        <s v="Powiat białostocki"/>
        <s v="Powiat sokólski"/>
        <s v="Powiat m.Białystok"/>
        <s v="Powiat hajnowski"/>
        <s v="Powiat łomżyński"/>
        <s v="Powiat siemiatycki"/>
        <s v="Powiat wysokomazowiecki"/>
        <s v="Powiat m.Łomża"/>
        <s v="Powiat augustowski"/>
        <s v="Powiat sejneński"/>
        <s v="Powiat m.Suwałki"/>
        <s v="Powiat kielecki"/>
        <s v="Powiat konecki"/>
        <s v="Powiat ostrowiecki"/>
        <s v="Powiat skarżyski"/>
        <s v="Powiat starachowicki"/>
        <s v="Powiat m.Kielce"/>
        <s v="Powiat buski"/>
        <s v="Powiat jędrzejowski"/>
        <s v="Powiat opatowski"/>
        <s v="Powiat pińczowski"/>
        <s v="Powiat sandomierski"/>
        <s v="Powiat staszowski"/>
        <s v="Powiat gorzowski"/>
        <s v="Powiat międzyrzecki"/>
        <s v="Powiat strzelecko-drezdenecki"/>
        <s v="Powiat sulęciński"/>
        <s v="Powiat m.Gorzów Wielkopolski"/>
        <s v="Powiat nowosolski"/>
        <s v="Powiat świebodziński"/>
        <s v="Powiat zielonogórski"/>
        <s v="Powiat żagański"/>
        <s v="Powiat żarski"/>
        <s v="Powiat wschowski"/>
        <s v="Powiat m.Zielona Góra"/>
        <s v="Powiat jarociński"/>
        <s v="Powiat kaliski"/>
        <s v="Powiat kępiński"/>
        <s v="Powiat krotoszyński"/>
        <s v="Powiat ostrowski"/>
        <s v="Powiat ostrzeszowski"/>
        <s v="Powiat pleszewski"/>
        <s v="Powiat m.Kalisz"/>
        <s v="Powiat gnieźnieński"/>
        <s v="Powiat kolski"/>
        <s v="Powiat koniński"/>
        <s v="Powiat słupecki"/>
        <s v="Powiat turecki"/>
        <s v="Powiat wrzesiński"/>
        <s v="Powiat m.Konin"/>
        <s v="Powiat gostyński"/>
        <s v="Powiat kościański"/>
        <s v="Powiat międzychodzki"/>
        <s v="Powiat nowotomyski"/>
        <s v="Powiat rawicki"/>
        <s v="Powiat wolsztyński"/>
        <s v="Powiat m.Leszno"/>
        <s v="Powiat czarnkowsko-trzcianecki"/>
        <s v="Powiat pilski"/>
        <s v="Powiat wągrowiecki"/>
        <s v="Powiat złotowski"/>
        <s v="Powiat obornicki"/>
        <s v="Powiat poznański"/>
        <s v="Powiat szamotulski"/>
        <s v="Powiat średzki"/>
        <s v="Powiat śremski"/>
        <s v="Powiat m.Poznań"/>
        <s v="Powiat kołobrzeski"/>
        <s v="Powiat sławieński"/>
        <s v="Powiat m.Koszalin"/>
        <s v="Powiat myśliborski"/>
        <s v="Powiat szczecinecki"/>
        <s v="Powiat wałecki"/>
        <s v="Powiat łobeski"/>
        <s v="Powiat m.Szczecin"/>
        <s v="Powiat gryficki"/>
        <s v="Powiat gryfiński"/>
        <s v="Powiat kamieński"/>
        <s v="Powiat policki"/>
        <s v="Powiat stargardzki"/>
        <s v="Powiat m.Świnoujście"/>
        <s v="Powiat bolesławiecki"/>
        <s v="Powiat jaworski"/>
        <s v="Powiat jeleniogórski"/>
        <s v="Powiat kamiennogórski"/>
        <s v="Powiat lubański"/>
        <s v="Powiat lwówecki"/>
        <s v="Powiat zgorzelecki"/>
        <s v="Powiat m.Jelenia Góra"/>
        <s v="Powiat głogowski"/>
        <s v="Powiat legnicki"/>
        <s v="Powiat m.Legnica"/>
        <s v="Powiat dzierżoniowski"/>
        <s v="Powiat kłodzki"/>
        <s v="Powiat świdnicki"/>
        <s v="Powiat ząbkowicki"/>
        <s v="Powiat m.Wałbrzych od 2013"/>
        <s v="Powiat oleśnicki"/>
        <s v="Powiat wrocławski"/>
        <s v="Powiat m.Wrocław"/>
        <s v="Powiat głubczycki"/>
        <s v="Powiat nyski"/>
        <s v="Powiat prudnicki"/>
        <s v="Powiat kędzierzyńsko-kozielski"/>
        <s v="Powiat kluczborski"/>
        <s v="Powiat oleski"/>
        <s v="Powiat strzelecki"/>
        <s v="Powiat m.Opole"/>
        <s v="Powiat bydgoski"/>
        <s v="Powiat toruński"/>
        <s v="Powiat m.Bydgoszcz"/>
        <s v="Powiat m.Toruń"/>
        <s v="Powiat brodnicki"/>
        <s v="Powiat chełmiński"/>
        <s v="Powiat golubsko-dobrzyński"/>
        <s v="Powiat rypiński"/>
        <s v="Powiat wąbrzeski"/>
        <s v="Powiat m.Grudziądz"/>
        <s v="Powiat aleksandrowski"/>
        <s v="Powiat włocławski"/>
        <s v="Powiat m.Włocławek"/>
        <s v="Powiat inowrocławski"/>
        <s v="Powiat mogileński"/>
        <s v="Powiat nakielski"/>
        <s v="Powiat żniński"/>
        <s v="Powiat tucholski"/>
        <s v="Powiat kartuski"/>
        <s v="Powiat pucki"/>
        <s v="Powiat wejherowski"/>
        <s v="Powiat bytowski"/>
        <s v="Powiat lęborski"/>
        <s v="Powiat słupski"/>
        <s v="Powiat m.Słupsk"/>
        <s v="Powiat kwidzyński"/>
        <s v="Powiat malborski"/>
        <s v="Powiat starogardzki"/>
        <s v="Powiat tczewski"/>
        <s v="Powiat sztumski"/>
        <s v="Powiat m.Gdańsk"/>
        <s v="Powiat m.Gdynia"/>
        <s v="Powiat m.Sopot"/>
        <s v="Powiat chojnicki"/>
        <s v="Powiat człuchowski"/>
        <s v="Powiat kościerski"/>
        <s v="Powiat braniewski"/>
        <s v="Powiat działdowski"/>
        <s v="Powiat ostródzki"/>
        <s v="Powiat m.Elbląg"/>
        <s v="Powiat ełcki"/>
        <s v="Powiat giżycki"/>
        <s v="Powiat piski"/>
        <s v="Powiat węgorzewski"/>
        <s v="Powiat bartoszycki"/>
        <s v="Powiat kętrzyński"/>
        <s v="Powiat lidzbarski"/>
        <s v="Powiat mrągowski"/>
        <s v="Powiat olsztyński"/>
        <s v="Powiat szczycieński"/>
        <s v="Powiat m.Olsztyn"/>
      </sharedItems>
    </cacheField>
    <cacheField name="Muzea" numFmtId="0">
      <sharedItems count="1">
        <s v="zwiedzający muzea i oddziały"/>
      </sharedItems>
    </cacheField>
    <cacheField name="Rok" numFmtId="0">
      <sharedItems count="1">
        <s v="2015"/>
      </sharedItems>
    </cacheField>
    <cacheField name="Wartosc" numFmtId="1">
      <sharedItems containsSemiMixedTypes="0" containsString="0" containsNumber="1" containsInteger="1" minValue="80" maxValue="8558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">
  <r>
    <x v="0"/>
    <x v="0"/>
    <x v="0"/>
    <x v="0"/>
    <n v="12239"/>
  </r>
  <r>
    <x v="1"/>
    <x v="1"/>
    <x v="0"/>
    <x v="0"/>
    <n v="9181"/>
  </r>
  <r>
    <x v="2"/>
    <x v="2"/>
    <x v="0"/>
    <x v="0"/>
    <n v="10215"/>
  </r>
  <r>
    <x v="3"/>
    <x v="3"/>
    <x v="0"/>
    <x v="0"/>
    <n v="585502"/>
  </r>
  <r>
    <x v="4"/>
    <x v="4"/>
    <x v="0"/>
    <x v="0"/>
    <n v="2503"/>
  </r>
  <r>
    <x v="5"/>
    <x v="5"/>
    <x v="0"/>
    <x v="0"/>
    <n v="5700"/>
  </r>
  <r>
    <x v="6"/>
    <x v="6"/>
    <x v="0"/>
    <x v="0"/>
    <n v="3200"/>
  </r>
  <r>
    <x v="7"/>
    <x v="7"/>
    <x v="0"/>
    <x v="0"/>
    <n v="16196"/>
  </r>
  <r>
    <x v="8"/>
    <x v="8"/>
    <x v="0"/>
    <x v="0"/>
    <n v="80990"/>
  </r>
  <r>
    <x v="9"/>
    <x v="9"/>
    <x v="0"/>
    <x v="0"/>
    <n v="22115"/>
  </r>
  <r>
    <x v="10"/>
    <x v="10"/>
    <x v="0"/>
    <x v="0"/>
    <n v="1673"/>
  </r>
  <r>
    <x v="11"/>
    <x v="11"/>
    <x v="0"/>
    <x v="0"/>
    <n v="3157"/>
  </r>
  <r>
    <x v="12"/>
    <x v="12"/>
    <x v="0"/>
    <x v="0"/>
    <n v="21346"/>
  </r>
  <r>
    <x v="13"/>
    <x v="13"/>
    <x v="0"/>
    <x v="0"/>
    <n v="18741"/>
  </r>
  <r>
    <x v="14"/>
    <x v="14"/>
    <x v="0"/>
    <x v="0"/>
    <n v="10227"/>
  </r>
  <r>
    <x v="15"/>
    <x v="15"/>
    <x v="0"/>
    <x v="0"/>
    <n v="48590"/>
  </r>
  <r>
    <x v="16"/>
    <x v="16"/>
    <x v="0"/>
    <x v="0"/>
    <n v="36159"/>
  </r>
  <r>
    <x v="17"/>
    <x v="17"/>
    <x v="0"/>
    <x v="0"/>
    <n v="218059"/>
  </r>
  <r>
    <x v="18"/>
    <x v="18"/>
    <x v="0"/>
    <x v="0"/>
    <n v="5173"/>
  </r>
  <r>
    <x v="19"/>
    <x v="19"/>
    <x v="0"/>
    <x v="0"/>
    <n v="4012"/>
  </r>
  <r>
    <x v="20"/>
    <x v="20"/>
    <x v="0"/>
    <x v="0"/>
    <n v="68226"/>
  </r>
  <r>
    <x v="21"/>
    <x v="21"/>
    <x v="0"/>
    <x v="0"/>
    <n v="8740"/>
  </r>
  <r>
    <x v="22"/>
    <x v="22"/>
    <x v="0"/>
    <x v="0"/>
    <n v="9289"/>
  </r>
  <r>
    <x v="23"/>
    <x v="23"/>
    <x v="0"/>
    <x v="0"/>
    <n v="1808"/>
  </r>
  <r>
    <x v="24"/>
    <x v="24"/>
    <x v="0"/>
    <x v="0"/>
    <n v="250"/>
  </r>
  <r>
    <x v="25"/>
    <x v="25"/>
    <x v="0"/>
    <x v="0"/>
    <n v="14356"/>
  </r>
  <r>
    <x v="26"/>
    <x v="26"/>
    <x v="0"/>
    <x v="0"/>
    <n v="5916"/>
  </r>
  <r>
    <x v="27"/>
    <x v="27"/>
    <x v="0"/>
    <x v="0"/>
    <n v="11843"/>
  </r>
  <r>
    <x v="28"/>
    <x v="28"/>
    <x v="0"/>
    <x v="0"/>
    <n v="9493"/>
  </r>
  <r>
    <x v="29"/>
    <x v="29"/>
    <x v="0"/>
    <x v="0"/>
    <n v="3442"/>
  </r>
  <r>
    <x v="30"/>
    <x v="30"/>
    <x v="0"/>
    <x v="0"/>
    <n v="8392"/>
  </r>
  <r>
    <x v="31"/>
    <x v="31"/>
    <x v="0"/>
    <x v="0"/>
    <n v="13320"/>
  </r>
  <r>
    <x v="32"/>
    <x v="32"/>
    <x v="0"/>
    <x v="0"/>
    <n v="31487"/>
  </r>
  <r>
    <x v="33"/>
    <x v="33"/>
    <x v="0"/>
    <x v="0"/>
    <n v="72164"/>
  </r>
  <r>
    <x v="34"/>
    <x v="34"/>
    <x v="0"/>
    <x v="0"/>
    <n v="8558421"/>
  </r>
  <r>
    <x v="35"/>
    <x v="35"/>
    <x v="0"/>
    <x v="0"/>
    <n v="1570"/>
  </r>
  <r>
    <x v="36"/>
    <x v="36"/>
    <x v="0"/>
    <x v="0"/>
    <n v="19627"/>
  </r>
  <r>
    <x v="37"/>
    <x v="37"/>
    <x v="0"/>
    <x v="0"/>
    <n v="29690"/>
  </r>
  <r>
    <x v="38"/>
    <x v="38"/>
    <x v="0"/>
    <x v="0"/>
    <n v="26555"/>
  </r>
  <r>
    <x v="39"/>
    <x v="39"/>
    <x v="0"/>
    <x v="0"/>
    <n v="11581"/>
  </r>
  <r>
    <x v="40"/>
    <x v="40"/>
    <x v="0"/>
    <x v="0"/>
    <n v="9149"/>
  </r>
  <r>
    <x v="41"/>
    <x v="41"/>
    <x v="0"/>
    <x v="0"/>
    <n v="3853"/>
  </r>
  <r>
    <x v="42"/>
    <x v="42"/>
    <x v="0"/>
    <x v="0"/>
    <n v="7695"/>
  </r>
  <r>
    <x v="43"/>
    <x v="43"/>
    <x v="0"/>
    <x v="0"/>
    <n v="8458"/>
  </r>
  <r>
    <x v="44"/>
    <x v="44"/>
    <x v="0"/>
    <x v="0"/>
    <n v="23344"/>
  </r>
  <r>
    <x v="45"/>
    <x v="45"/>
    <x v="0"/>
    <x v="0"/>
    <n v="253544"/>
  </r>
  <r>
    <x v="46"/>
    <x v="46"/>
    <x v="0"/>
    <x v="0"/>
    <n v="647"/>
  </r>
  <r>
    <x v="47"/>
    <x v="47"/>
    <x v="0"/>
    <x v="0"/>
    <n v="12457"/>
  </r>
  <r>
    <x v="48"/>
    <x v="48"/>
    <x v="0"/>
    <x v="0"/>
    <n v="6118"/>
  </r>
  <r>
    <x v="49"/>
    <x v="49"/>
    <x v="0"/>
    <x v="0"/>
    <n v="59628"/>
  </r>
  <r>
    <x v="50"/>
    <x v="50"/>
    <x v="0"/>
    <x v="0"/>
    <n v="87498"/>
  </r>
  <r>
    <x v="51"/>
    <x v="51"/>
    <x v="0"/>
    <x v="0"/>
    <n v="584"/>
  </r>
  <r>
    <x v="52"/>
    <x v="52"/>
    <x v="0"/>
    <x v="0"/>
    <n v="55873"/>
  </r>
  <r>
    <x v="53"/>
    <x v="53"/>
    <x v="0"/>
    <x v="0"/>
    <n v="27524"/>
  </r>
  <r>
    <x v="54"/>
    <x v="54"/>
    <x v="0"/>
    <x v="0"/>
    <n v="11862"/>
  </r>
  <r>
    <x v="55"/>
    <x v="55"/>
    <x v="0"/>
    <x v="0"/>
    <n v="54338"/>
  </r>
  <r>
    <x v="56"/>
    <x v="56"/>
    <x v="0"/>
    <x v="0"/>
    <n v="6850"/>
  </r>
  <r>
    <x v="57"/>
    <x v="57"/>
    <x v="0"/>
    <x v="0"/>
    <n v="5900"/>
  </r>
  <r>
    <x v="58"/>
    <x v="58"/>
    <x v="0"/>
    <x v="0"/>
    <n v="21853"/>
  </r>
  <r>
    <x v="59"/>
    <x v="59"/>
    <x v="0"/>
    <x v="0"/>
    <n v="1690"/>
  </r>
  <r>
    <x v="60"/>
    <x v="60"/>
    <x v="0"/>
    <x v="0"/>
    <n v="1309341"/>
  </r>
  <r>
    <x v="61"/>
    <x v="61"/>
    <x v="0"/>
    <x v="0"/>
    <n v="4433352"/>
  </r>
  <r>
    <x v="62"/>
    <x v="62"/>
    <x v="0"/>
    <x v="0"/>
    <n v="76040"/>
  </r>
  <r>
    <x v="63"/>
    <x v="63"/>
    <x v="0"/>
    <x v="0"/>
    <n v="9151"/>
  </r>
  <r>
    <x v="64"/>
    <x v="64"/>
    <x v="0"/>
    <x v="0"/>
    <n v="27810"/>
  </r>
  <r>
    <x v="65"/>
    <x v="65"/>
    <x v="0"/>
    <x v="0"/>
    <n v="135552"/>
  </r>
  <r>
    <x v="66"/>
    <x v="66"/>
    <x v="0"/>
    <x v="0"/>
    <n v="84738"/>
  </r>
  <r>
    <x v="67"/>
    <x v="67"/>
    <x v="0"/>
    <x v="0"/>
    <n v="5669"/>
  </r>
  <r>
    <x v="68"/>
    <x v="68"/>
    <x v="0"/>
    <x v="0"/>
    <n v="1745623"/>
  </r>
  <r>
    <x v="69"/>
    <x v="69"/>
    <x v="0"/>
    <x v="0"/>
    <n v="250155"/>
  </r>
  <r>
    <x v="70"/>
    <x v="70"/>
    <x v="0"/>
    <x v="0"/>
    <n v="8758"/>
  </r>
  <r>
    <x v="71"/>
    <x v="71"/>
    <x v="0"/>
    <x v="0"/>
    <n v="38531"/>
  </r>
  <r>
    <x v="72"/>
    <x v="72"/>
    <x v="0"/>
    <x v="0"/>
    <n v="23095"/>
  </r>
  <r>
    <x v="73"/>
    <x v="73"/>
    <x v="0"/>
    <x v="0"/>
    <n v="61557"/>
  </r>
  <r>
    <x v="74"/>
    <x v="74"/>
    <x v="0"/>
    <x v="0"/>
    <n v="336256"/>
  </r>
  <r>
    <x v="75"/>
    <x v="75"/>
    <x v="0"/>
    <x v="0"/>
    <n v="20025"/>
  </r>
  <r>
    <x v="76"/>
    <x v="76"/>
    <x v="0"/>
    <x v="0"/>
    <n v="234351"/>
  </r>
  <r>
    <x v="77"/>
    <x v="77"/>
    <x v="0"/>
    <x v="0"/>
    <n v="6287"/>
  </r>
  <r>
    <x v="78"/>
    <x v="78"/>
    <x v="0"/>
    <x v="0"/>
    <n v="52126"/>
  </r>
  <r>
    <x v="79"/>
    <x v="79"/>
    <x v="0"/>
    <x v="0"/>
    <n v="136178"/>
  </r>
  <r>
    <x v="80"/>
    <x v="80"/>
    <x v="0"/>
    <x v="0"/>
    <n v="25668"/>
  </r>
  <r>
    <x v="81"/>
    <x v="81"/>
    <x v="0"/>
    <x v="0"/>
    <n v="70008"/>
  </r>
  <r>
    <x v="82"/>
    <x v="82"/>
    <x v="0"/>
    <x v="0"/>
    <n v="15302"/>
  </r>
  <r>
    <x v="83"/>
    <x v="83"/>
    <x v="0"/>
    <x v="0"/>
    <n v="11111"/>
  </r>
  <r>
    <x v="84"/>
    <x v="84"/>
    <x v="0"/>
    <x v="0"/>
    <n v="45872"/>
  </r>
  <r>
    <x v="85"/>
    <x v="85"/>
    <x v="0"/>
    <x v="0"/>
    <n v="17007"/>
  </r>
  <r>
    <x v="86"/>
    <x v="86"/>
    <x v="0"/>
    <x v="0"/>
    <n v="61996"/>
  </r>
  <r>
    <x v="87"/>
    <x v="87"/>
    <x v="0"/>
    <x v="0"/>
    <n v="121483"/>
  </r>
  <r>
    <x v="88"/>
    <x v="88"/>
    <x v="0"/>
    <x v="0"/>
    <n v="81305"/>
  </r>
  <r>
    <x v="89"/>
    <x v="89"/>
    <x v="0"/>
    <x v="0"/>
    <n v="462504"/>
  </r>
  <r>
    <x v="90"/>
    <x v="90"/>
    <x v="0"/>
    <x v="0"/>
    <n v="19425"/>
  </r>
  <r>
    <x v="91"/>
    <x v="91"/>
    <x v="0"/>
    <x v="0"/>
    <n v="5953"/>
  </r>
  <r>
    <x v="92"/>
    <x v="92"/>
    <x v="0"/>
    <x v="0"/>
    <n v="3753"/>
  </r>
  <r>
    <x v="93"/>
    <x v="93"/>
    <x v="0"/>
    <x v="0"/>
    <n v="17935"/>
  </r>
  <r>
    <x v="94"/>
    <x v="94"/>
    <x v="0"/>
    <x v="0"/>
    <n v="13460"/>
  </r>
  <r>
    <x v="95"/>
    <x v="95"/>
    <x v="0"/>
    <x v="0"/>
    <n v="5485"/>
  </r>
  <r>
    <x v="96"/>
    <x v="96"/>
    <x v="0"/>
    <x v="0"/>
    <n v="17306"/>
  </r>
  <r>
    <x v="97"/>
    <x v="97"/>
    <x v="0"/>
    <x v="0"/>
    <n v="28317"/>
  </r>
  <r>
    <x v="98"/>
    <x v="98"/>
    <x v="0"/>
    <x v="0"/>
    <n v="62012"/>
  </r>
  <r>
    <x v="99"/>
    <x v="99"/>
    <x v="0"/>
    <x v="0"/>
    <n v="14187"/>
  </r>
  <r>
    <x v="100"/>
    <x v="100"/>
    <x v="0"/>
    <x v="0"/>
    <n v="8962"/>
  </r>
  <r>
    <x v="101"/>
    <x v="101"/>
    <x v="0"/>
    <x v="0"/>
    <n v="19281"/>
  </r>
  <r>
    <x v="102"/>
    <x v="102"/>
    <x v="0"/>
    <x v="0"/>
    <n v="237609"/>
  </r>
  <r>
    <x v="103"/>
    <x v="103"/>
    <x v="0"/>
    <x v="0"/>
    <n v="48607"/>
  </r>
  <r>
    <x v="104"/>
    <x v="104"/>
    <x v="0"/>
    <x v="0"/>
    <n v="4919"/>
  </r>
  <r>
    <x v="105"/>
    <x v="105"/>
    <x v="0"/>
    <x v="0"/>
    <n v="2600"/>
  </r>
  <r>
    <x v="106"/>
    <x v="106"/>
    <x v="0"/>
    <x v="0"/>
    <n v="66959"/>
  </r>
  <r>
    <x v="107"/>
    <x v="107"/>
    <x v="0"/>
    <x v="0"/>
    <n v="16623"/>
  </r>
  <r>
    <x v="108"/>
    <x v="108"/>
    <x v="0"/>
    <x v="0"/>
    <n v="6560"/>
  </r>
  <r>
    <x v="109"/>
    <x v="109"/>
    <x v="0"/>
    <x v="0"/>
    <n v="7433"/>
  </r>
  <r>
    <x v="110"/>
    <x v="110"/>
    <x v="0"/>
    <x v="0"/>
    <n v="3616"/>
  </r>
  <r>
    <x v="111"/>
    <x v="8"/>
    <x v="0"/>
    <x v="0"/>
    <n v="35065"/>
  </r>
  <r>
    <x v="112"/>
    <x v="111"/>
    <x v="0"/>
    <x v="0"/>
    <n v="40845"/>
  </r>
  <r>
    <x v="113"/>
    <x v="112"/>
    <x v="0"/>
    <x v="0"/>
    <n v="97841"/>
  </r>
  <r>
    <x v="114"/>
    <x v="113"/>
    <x v="0"/>
    <x v="0"/>
    <n v="211030"/>
  </r>
  <r>
    <x v="115"/>
    <x v="114"/>
    <x v="0"/>
    <x v="0"/>
    <n v="5662"/>
  </r>
  <r>
    <x v="116"/>
    <x v="115"/>
    <x v="0"/>
    <x v="0"/>
    <n v="432244"/>
  </r>
  <r>
    <x v="117"/>
    <x v="116"/>
    <x v="0"/>
    <x v="0"/>
    <n v="8175"/>
  </r>
  <r>
    <x v="118"/>
    <x v="117"/>
    <x v="0"/>
    <x v="0"/>
    <n v="1316"/>
  </r>
  <r>
    <x v="119"/>
    <x v="118"/>
    <x v="0"/>
    <x v="0"/>
    <n v="20614"/>
  </r>
  <r>
    <x v="120"/>
    <x v="119"/>
    <x v="0"/>
    <x v="0"/>
    <n v="1311"/>
  </r>
  <r>
    <x v="121"/>
    <x v="120"/>
    <x v="0"/>
    <x v="0"/>
    <n v="141876"/>
  </r>
  <r>
    <x v="122"/>
    <x v="121"/>
    <x v="0"/>
    <x v="0"/>
    <n v="27203"/>
  </r>
  <r>
    <x v="123"/>
    <x v="122"/>
    <x v="0"/>
    <x v="0"/>
    <n v="403419"/>
  </r>
  <r>
    <x v="124"/>
    <x v="123"/>
    <x v="0"/>
    <x v="0"/>
    <n v="5170"/>
  </r>
  <r>
    <x v="125"/>
    <x v="124"/>
    <x v="0"/>
    <x v="0"/>
    <n v="38260"/>
  </r>
  <r>
    <x v="126"/>
    <x v="125"/>
    <x v="0"/>
    <x v="0"/>
    <n v="77945"/>
  </r>
  <r>
    <x v="127"/>
    <x v="126"/>
    <x v="0"/>
    <x v="0"/>
    <n v="201753"/>
  </r>
  <r>
    <x v="128"/>
    <x v="127"/>
    <x v="0"/>
    <x v="0"/>
    <n v="4600"/>
  </r>
  <r>
    <x v="129"/>
    <x v="128"/>
    <x v="0"/>
    <x v="0"/>
    <n v="17568"/>
  </r>
  <r>
    <x v="130"/>
    <x v="129"/>
    <x v="0"/>
    <x v="0"/>
    <n v="5568"/>
  </r>
  <r>
    <x v="131"/>
    <x v="130"/>
    <x v="0"/>
    <x v="0"/>
    <n v="22865"/>
  </r>
  <r>
    <x v="132"/>
    <x v="131"/>
    <x v="0"/>
    <x v="0"/>
    <n v="48040"/>
  </r>
  <r>
    <x v="133"/>
    <x v="132"/>
    <x v="0"/>
    <x v="0"/>
    <n v="8200"/>
  </r>
  <r>
    <x v="134"/>
    <x v="133"/>
    <x v="0"/>
    <x v="0"/>
    <n v="38831"/>
  </r>
  <r>
    <x v="135"/>
    <x v="134"/>
    <x v="0"/>
    <x v="0"/>
    <n v="35369"/>
  </r>
  <r>
    <x v="136"/>
    <x v="135"/>
    <x v="0"/>
    <x v="0"/>
    <n v="342632"/>
  </r>
  <r>
    <x v="137"/>
    <x v="136"/>
    <x v="0"/>
    <x v="0"/>
    <n v="475"/>
  </r>
  <r>
    <x v="138"/>
    <x v="137"/>
    <x v="0"/>
    <x v="0"/>
    <n v="8069"/>
  </r>
  <r>
    <x v="139"/>
    <x v="138"/>
    <x v="0"/>
    <x v="0"/>
    <n v="82131"/>
  </r>
  <r>
    <x v="140"/>
    <x v="139"/>
    <x v="0"/>
    <x v="0"/>
    <n v="24300"/>
  </r>
  <r>
    <x v="141"/>
    <x v="140"/>
    <x v="0"/>
    <x v="0"/>
    <n v="6597"/>
  </r>
  <r>
    <x v="142"/>
    <x v="141"/>
    <x v="0"/>
    <x v="0"/>
    <n v="10750"/>
  </r>
  <r>
    <x v="143"/>
    <x v="142"/>
    <x v="0"/>
    <x v="0"/>
    <n v="24625"/>
  </r>
  <r>
    <x v="144"/>
    <x v="143"/>
    <x v="0"/>
    <x v="0"/>
    <n v="40865"/>
  </r>
  <r>
    <x v="145"/>
    <x v="144"/>
    <x v="0"/>
    <x v="0"/>
    <n v="11533"/>
  </r>
  <r>
    <x v="146"/>
    <x v="145"/>
    <x v="0"/>
    <x v="0"/>
    <n v="221757"/>
  </r>
  <r>
    <x v="147"/>
    <x v="146"/>
    <x v="0"/>
    <x v="0"/>
    <n v="4146"/>
  </r>
  <r>
    <x v="148"/>
    <x v="147"/>
    <x v="0"/>
    <x v="0"/>
    <n v="99107"/>
  </r>
  <r>
    <x v="149"/>
    <x v="77"/>
    <x v="0"/>
    <x v="0"/>
    <n v="15977"/>
  </r>
  <r>
    <x v="150"/>
    <x v="148"/>
    <x v="0"/>
    <x v="0"/>
    <n v="14335"/>
  </r>
  <r>
    <x v="151"/>
    <x v="149"/>
    <x v="0"/>
    <x v="0"/>
    <n v="42378"/>
  </r>
  <r>
    <x v="152"/>
    <x v="150"/>
    <x v="0"/>
    <x v="0"/>
    <n v="9458"/>
  </r>
  <r>
    <x v="153"/>
    <x v="151"/>
    <x v="0"/>
    <x v="0"/>
    <n v="72055"/>
  </r>
  <r>
    <x v="154"/>
    <x v="152"/>
    <x v="0"/>
    <x v="0"/>
    <n v="26848"/>
  </r>
  <r>
    <x v="155"/>
    <x v="153"/>
    <x v="0"/>
    <x v="0"/>
    <n v="5141"/>
  </r>
  <r>
    <x v="156"/>
    <x v="154"/>
    <x v="0"/>
    <x v="0"/>
    <n v="7602"/>
  </r>
  <r>
    <x v="157"/>
    <x v="155"/>
    <x v="0"/>
    <x v="0"/>
    <n v="29883"/>
  </r>
  <r>
    <x v="158"/>
    <x v="156"/>
    <x v="0"/>
    <x v="0"/>
    <n v="212365"/>
  </r>
  <r>
    <x v="159"/>
    <x v="157"/>
    <x v="0"/>
    <x v="0"/>
    <n v="6252"/>
  </r>
  <r>
    <x v="160"/>
    <x v="158"/>
    <x v="0"/>
    <x v="0"/>
    <n v="55808"/>
  </r>
  <r>
    <x v="161"/>
    <x v="159"/>
    <x v="0"/>
    <x v="0"/>
    <n v="58108"/>
  </r>
  <r>
    <x v="162"/>
    <x v="160"/>
    <x v="0"/>
    <x v="0"/>
    <n v="21816"/>
  </r>
  <r>
    <x v="163"/>
    <x v="161"/>
    <x v="0"/>
    <x v="0"/>
    <n v="280744"/>
  </r>
  <r>
    <x v="164"/>
    <x v="162"/>
    <x v="0"/>
    <x v="0"/>
    <n v="6713"/>
  </r>
  <r>
    <x v="165"/>
    <x v="163"/>
    <x v="0"/>
    <x v="0"/>
    <n v="18641"/>
  </r>
  <r>
    <x v="166"/>
    <x v="164"/>
    <x v="0"/>
    <x v="0"/>
    <n v="950"/>
  </r>
  <r>
    <x v="167"/>
    <x v="165"/>
    <x v="0"/>
    <x v="0"/>
    <n v="7753"/>
  </r>
  <r>
    <x v="168"/>
    <x v="166"/>
    <x v="0"/>
    <x v="0"/>
    <n v="70861"/>
  </r>
  <r>
    <x v="169"/>
    <x v="167"/>
    <x v="0"/>
    <x v="0"/>
    <n v="16522"/>
  </r>
  <r>
    <x v="170"/>
    <x v="168"/>
    <x v="0"/>
    <x v="0"/>
    <n v="8700"/>
  </r>
  <r>
    <x v="171"/>
    <x v="169"/>
    <x v="0"/>
    <x v="0"/>
    <n v="63331"/>
  </r>
  <r>
    <x v="172"/>
    <x v="170"/>
    <x v="0"/>
    <x v="0"/>
    <n v="5661"/>
  </r>
  <r>
    <x v="173"/>
    <x v="171"/>
    <x v="0"/>
    <x v="0"/>
    <n v="2472"/>
  </r>
  <r>
    <x v="174"/>
    <x v="172"/>
    <x v="0"/>
    <x v="0"/>
    <n v="35835"/>
  </r>
  <r>
    <x v="175"/>
    <x v="173"/>
    <x v="0"/>
    <x v="0"/>
    <n v="765"/>
  </r>
  <r>
    <x v="176"/>
    <x v="174"/>
    <x v="0"/>
    <x v="0"/>
    <n v="7586"/>
  </r>
  <r>
    <x v="177"/>
    <x v="175"/>
    <x v="0"/>
    <x v="0"/>
    <n v="24252"/>
  </r>
  <r>
    <x v="178"/>
    <x v="176"/>
    <x v="0"/>
    <x v="0"/>
    <n v="11486"/>
  </r>
  <r>
    <x v="179"/>
    <x v="177"/>
    <x v="0"/>
    <x v="0"/>
    <n v="3011"/>
  </r>
  <r>
    <x v="180"/>
    <x v="178"/>
    <x v="0"/>
    <x v="0"/>
    <n v="8634"/>
  </r>
  <r>
    <x v="181"/>
    <x v="179"/>
    <x v="0"/>
    <x v="0"/>
    <n v="62202"/>
  </r>
  <r>
    <x v="182"/>
    <x v="180"/>
    <x v="0"/>
    <x v="0"/>
    <n v="29213"/>
  </r>
  <r>
    <x v="183"/>
    <x v="181"/>
    <x v="0"/>
    <x v="0"/>
    <n v="12269"/>
  </r>
  <r>
    <x v="184"/>
    <x v="182"/>
    <x v="0"/>
    <x v="0"/>
    <n v="2117"/>
  </r>
  <r>
    <x v="185"/>
    <x v="183"/>
    <x v="0"/>
    <x v="0"/>
    <n v="7102"/>
  </r>
  <r>
    <x v="186"/>
    <x v="184"/>
    <x v="0"/>
    <x v="0"/>
    <n v="44738"/>
  </r>
  <r>
    <x v="187"/>
    <x v="185"/>
    <x v="0"/>
    <x v="0"/>
    <n v="6696"/>
  </r>
  <r>
    <x v="188"/>
    <x v="186"/>
    <x v="0"/>
    <x v="0"/>
    <n v="88915"/>
  </r>
  <r>
    <x v="189"/>
    <x v="187"/>
    <x v="0"/>
    <x v="0"/>
    <n v="20024"/>
  </r>
  <r>
    <x v="190"/>
    <x v="188"/>
    <x v="0"/>
    <x v="0"/>
    <n v="152880"/>
  </r>
  <r>
    <x v="191"/>
    <x v="189"/>
    <x v="0"/>
    <x v="0"/>
    <n v="29107"/>
  </r>
  <r>
    <x v="192"/>
    <x v="190"/>
    <x v="0"/>
    <x v="0"/>
    <n v="2787"/>
  </r>
  <r>
    <x v="193"/>
    <x v="191"/>
    <x v="0"/>
    <x v="0"/>
    <n v="3021"/>
  </r>
  <r>
    <x v="194"/>
    <x v="192"/>
    <x v="0"/>
    <x v="0"/>
    <n v="11454"/>
  </r>
  <r>
    <x v="195"/>
    <x v="193"/>
    <x v="0"/>
    <x v="0"/>
    <n v="27871"/>
  </r>
  <r>
    <x v="196"/>
    <x v="194"/>
    <x v="0"/>
    <x v="0"/>
    <n v="14488"/>
  </r>
  <r>
    <x v="197"/>
    <x v="195"/>
    <x v="0"/>
    <x v="0"/>
    <n v="10264"/>
  </r>
  <r>
    <x v="198"/>
    <x v="41"/>
    <x v="0"/>
    <x v="0"/>
    <n v="22573"/>
  </r>
  <r>
    <x v="199"/>
    <x v="196"/>
    <x v="0"/>
    <x v="0"/>
    <n v="8679"/>
  </r>
  <r>
    <x v="200"/>
    <x v="197"/>
    <x v="0"/>
    <x v="0"/>
    <n v="7000"/>
  </r>
  <r>
    <x v="201"/>
    <x v="198"/>
    <x v="0"/>
    <x v="0"/>
    <n v="11824"/>
  </r>
  <r>
    <x v="202"/>
    <x v="199"/>
    <x v="0"/>
    <x v="0"/>
    <n v="3600"/>
  </r>
  <r>
    <x v="203"/>
    <x v="200"/>
    <x v="0"/>
    <x v="0"/>
    <n v="56466"/>
  </r>
  <r>
    <x v="204"/>
    <x v="201"/>
    <x v="0"/>
    <x v="0"/>
    <n v="17517"/>
  </r>
  <r>
    <x v="205"/>
    <x v="202"/>
    <x v="0"/>
    <x v="0"/>
    <n v="5463"/>
  </r>
  <r>
    <x v="206"/>
    <x v="203"/>
    <x v="0"/>
    <x v="0"/>
    <n v="29790"/>
  </r>
  <r>
    <x v="207"/>
    <x v="204"/>
    <x v="0"/>
    <x v="0"/>
    <n v="4933"/>
  </r>
  <r>
    <x v="208"/>
    <x v="205"/>
    <x v="0"/>
    <x v="0"/>
    <n v="4102"/>
  </r>
  <r>
    <x v="209"/>
    <x v="206"/>
    <x v="0"/>
    <x v="0"/>
    <n v="13384"/>
  </r>
  <r>
    <x v="210"/>
    <x v="207"/>
    <x v="0"/>
    <x v="0"/>
    <n v="200999"/>
  </r>
  <r>
    <x v="211"/>
    <x v="208"/>
    <x v="0"/>
    <x v="0"/>
    <n v="24752"/>
  </r>
  <r>
    <x v="212"/>
    <x v="209"/>
    <x v="0"/>
    <x v="0"/>
    <n v="18577"/>
  </r>
  <r>
    <x v="213"/>
    <x v="210"/>
    <x v="0"/>
    <x v="0"/>
    <n v="420"/>
  </r>
  <r>
    <x v="214"/>
    <x v="211"/>
    <x v="0"/>
    <x v="0"/>
    <n v="321313"/>
  </r>
  <r>
    <x v="215"/>
    <x v="212"/>
    <x v="0"/>
    <x v="0"/>
    <n v="136768"/>
  </r>
  <r>
    <x v="216"/>
    <x v="213"/>
    <x v="0"/>
    <x v="0"/>
    <n v="91456"/>
  </r>
  <r>
    <x v="217"/>
    <x v="214"/>
    <x v="0"/>
    <x v="0"/>
    <n v="14938"/>
  </r>
  <r>
    <x v="218"/>
    <x v="215"/>
    <x v="0"/>
    <x v="0"/>
    <n v="3812"/>
  </r>
  <r>
    <x v="219"/>
    <x v="216"/>
    <x v="0"/>
    <x v="0"/>
    <n v="9660"/>
  </r>
  <r>
    <x v="220"/>
    <x v="217"/>
    <x v="0"/>
    <x v="0"/>
    <n v="19098"/>
  </r>
  <r>
    <x v="221"/>
    <x v="218"/>
    <x v="0"/>
    <x v="0"/>
    <n v="190"/>
  </r>
  <r>
    <x v="222"/>
    <x v="219"/>
    <x v="0"/>
    <x v="0"/>
    <n v="163732"/>
  </r>
  <r>
    <x v="223"/>
    <x v="220"/>
    <x v="0"/>
    <x v="0"/>
    <n v="6374"/>
  </r>
  <r>
    <x v="224"/>
    <x v="221"/>
    <x v="0"/>
    <x v="0"/>
    <n v="3286"/>
  </r>
  <r>
    <x v="225"/>
    <x v="222"/>
    <x v="0"/>
    <x v="0"/>
    <n v="44723"/>
  </r>
  <r>
    <x v="226"/>
    <x v="223"/>
    <x v="0"/>
    <x v="0"/>
    <n v="3858"/>
  </r>
  <r>
    <x v="227"/>
    <x v="224"/>
    <x v="0"/>
    <x v="0"/>
    <n v="30972"/>
  </r>
  <r>
    <x v="228"/>
    <x v="225"/>
    <x v="0"/>
    <x v="0"/>
    <n v="84278"/>
  </r>
  <r>
    <x v="229"/>
    <x v="226"/>
    <x v="0"/>
    <x v="0"/>
    <n v="31105"/>
  </r>
  <r>
    <x v="230"/>
    <x v="227"/>
    <x v="0"/>
    <x v="0"/>
    <n v="61659"/>
  </r>
  <r>
    <x v="231"/>
    <x v="228"/>
    <x v="0"/>
    <x v="0"/>
    <n v="76190"/>
  </r>
  <r>
    <x v="232"/>
    <x v="229"/>
    <x v="0"/>
    <x v="0"/>
    <n v="8879"/>
  </r>
  <r>
    <x v="233"/>
    <x v="230"/>
    <x v="0"/>
    <x v="0"/>
    <n v="6108"/>
  </r>
  <r>
    <x v="234"/>
    <x v="231"/>
    <x v="0"/>
    <x v="0"/>
    <n v="19032"/>
  </r>
  <r>
    <x v="235"/>
    <x v="232"/>
    <x v="0"/>
    <x v="0"/>
    <n v="2518"/>
  </r>
  <r>
    <x v="236"/>
    <x v="233"/>
    <x v="0"/>
    <x v="0"/>
    <n v="69057"/>
  </r>
  <r>
    <x v="237"/>
    <x v="234"/>
    <x v="0"/>
    <x v="0"/>
    <n v="13351"/>
  </r>
  <r>
    <x v="238"/>
    <x v="235"/>
    <x v="0"/>
    <x v="0"/>
    <n v="3419"/>
  </r>
  <r>
    <x v="239"/>
    <x v="236"/>
    <x v="0"/>
    <x v="0"/>
    <n v="27976"/>
  </r>
  <r>
    <x v="240"/>
    <x v="237"/>
    <x v="0"/>
    <x v="0"/>
    <n v="2416"/>
  </r>
  <r>
    <x v="241"/>
    <x v="238"/>
    <x v="0"/>
    <x v="0"/>
    <n v="150223"/>
  </r>
  <r>
    <x v="242"/>
    <x v="239"/>
    <x v="0"/>
    <x v="0"/>
    <n v="86212"/>
  </r>
  <r>
    <x v="243"/>
    <x v="240"/>
    <x v="0"/>
    <x v="0"/>
    <n v="2878"/>
  </r>
  <r>
    <x v="244"/>
    <x v="241"/>
    <x v="0"/>
    <x v="0"/>
    <n v="29146"/>
  </r>
  <r>
    <x v="245"/>
    <x v="242"/>
    <x v="0"/>
    <x v="0"/>
    <n v="7640"/>
  </r>
  <r>
    <x v="246"/>
    <x v="209"/>
    <x v="0"/>
    <x v="0"/>
    <n v="3337"/>
  </r>
  <r>
    <x v="247"/>
    <x v="243"/>
    <x v="0"/>
    <x v="0"/>
    <n v="12496"/>
  </r>
  <r>
    <x v="248"/>
    <x v="244"/>
    <x v="0"/>
    <x v="0"/>
    <n v="1224448"/>
  </r>
  <r>
    <x v="249"/>
    <x v="70"/>
    <x v="0"/>
    <x v="0"/>
    <n v="58648"/>
  </r>
  <r>
    <x v="250"/>
    <x v="245"/>
    <x v="0"/>
    <x v="0"/>
    <n v="2772"/>
  </r>
  <r>
    <x v="251"/>
    <x v="246"/>
    <x v="0"/>
    <x v="0"/>
    <n v="17785"/>
  </r>
  <r>
    <x v="252"/>
    <x v="247"/>
    <x v="0"/>
    <x v="0"/>
    <n v="17115"/>
  </r>
  <r>
    <x v="253"/>
    <x v="248"/>
    <x v="0"/>
    <x v="0"/>
    <n v="3036"/>
  </r>
  <r>
    <x v="254"/>
    <x v="249"/>
    <x v="0"/>
    <x v="0"/>
    <n v="7045"/>
  </r>
  <r>
    <x v="255"/>
    <x v="250"/>
    <x v="0"/>
    <x v="0"/>
    <n v="10000"/>
  </r>
  <r>
    <x v="256"/>
    <x v="119"/>
    <x v="0"/>
    <x v="0"/>
    <n v="1372"/>
  </r>
  <r>
    <x v="257"/>
    <x v="251"/>
    <x v="0"/>
    <x v="0"/>
    <n v="5256"/>
  </r>
  <r>
    <x v="258"/>
    <x v="252"/>
    <x v="0"/>
    <x v="0"/>
    <n v="114133"/>
  </r>
  <r>
    <x v="259"/>
    <x v="253"/>
    <x v="0"/>
    <x v="0"/>
    <n v="1316"/>
  </r>
  <r>
    <x v="260"/>
    <x v="254"/>
    <x v="0"/>
    <x v="0"/>
    <n v="9853"/>
  </r>
  <r>
    <x v="261"/>
    <x v="255"/>
    <x v="0"/>
    <x v="0"/>
    <n v="109861"/>
  </r>
  <r>
    <x v="262"/>
    <x v="256"/>
    <x v="0"/>
    <x v="0"/>
    <n v="380125"/>
  </r>
  <r>
    <x v="263"/>
    <x v="257"/>
    <x v="0"/>
    <x v="0"/>
    <n v="40912"/>
  </r>
  <r>
    <x v="264"/>
    <x v="258"/>
    <x v="0"/>
    <x v="0"/>
    <n v="11344"/>
  </r>
  <r>
    <x v="265"/>
    <x v="259"/>
    <x v="0"/>
    <x v="0"/>
    <n v="40300"/>
  </r>
  <r>
    <x v="266"/>
    <x v="260"/>
    <x v="0"/>
    <x v="0"/>
    <n v="7103"/>
  </r>
  <r>
    <x v="267"/>
    <x v="261"/>
    <x v="0"/>
    <x v="0"/>
    <n v="80"/>
  </r>
  <r>
    <x v="268"/>
    <x v="262"/>
    <x v="0"/>
    <x v="0"/>
    <n v="36355"/>
  </r>
  <r>
    <x v="269"/>
    <x v="263"/>
    <x v="0"/>
    <x v="0"/>
    <n v="3044"/>
  </r>
  <r>
    <x v="270"/>
    <x v="264"/>
    <x v="0"/>
    <x v="0"/>
    <n v="28401"/>
  </r>
  <r>
    <x v="271"/>
    <x v="265"/>
    <x v="0"/>
    <x v="0"/>
    <n v="17915"/>
  </r>
  <r>
    <x v="272"/>
    <x v="266"/>
    <x v="0"/>
    <x v="0"/>
    <n v="19504"/>
  </r>
  <r>
    <x v="273"/>
    <x v="267"/>
    <x v="0"/>
    <x v="0"/>
    <n v="1977"/>
  </r>
  <r>
    <x v="274"/>
    <x v="268"/>
    <x v="0"/>
    <x v="0"/>
    <n v="13927"/>
  </r>
  <r>
    <x v="275"/>
    <x v="269"/>
    <x v="0"/>
    <x v="0"/>
    <n v="336272"/>
  </r>
  <r>
    <x v="276"/>
    <x v="270"/>
    <x v="0"/>
    <x v="0"/>
    <n v="6863"/>
  </r>
  <r>
    <x v="277"/>
    <x v="271"/>
    <x v="0"/>
    <x v="0"/>
    <n v="39793"/>
  </r>
  <r>
    <x v="278"/>
    <x v="38"/>
    <x v="0"/>
    <x v="0"/>
    <n v="108078"/>
  </r>
  <r>
    <x v="279"/>
    <x v="272"/>
    <x v="0"/>
    <x v="0"/>
    <n v="120797"/>
  </r>
  <r>
    <x v="280"/>
    <x v="273"/>
    <x v="0"/>
    <x v="0"/>
    <n v="49443"/>
  </r>
  <r>
    <x v="281"/>
    <x v="274"/>
    <x v="0"/>
    <x v="0"/>
    <n v="39740"/>
  </r>
  <r>
    <x v="282"/>
    <x v="275"/>
    <x v="0"/>
    <x v="0"/>
    <n v="12513"/>
  </r>
  <r>
    <x v="283"/>
    <x v="276"/>
    <x v="0"/>
    <x v="0"/>
    <n v="86187"/>
  </r>
  <r>
    <x v="284"/>
    <x v="277"/>
    <x v="0"/>
    <x v="0"/>
    <n v="19908"/>
  </r>
  <r>
    <x v="285"/>
    <x v="278"/>
    <x v="0"/>
    <x v="0"/>
    <n v="22425"/>
  </r>
  <r>
    <x v="286"/>
    <x v="279"/>
    <x v="0"/>
    <x v="0"/>
    <n v="544421"/>
  </r>
  <r>
    <x v="287"/>
    <x v="280"/>
    <x v="0"/>
    <x v="0"/>
    <n v="14846"/>
  </r>
  <r>
    <x v="288"/>
    <x v="281"/>
    <x v="0"/>
    <x v="0"/>
    <n v="54578"/>
  </r>
  <r>
    <x v="289"/>
    <x v="282"/>
    <x v="0"/>
    <x v="0"/>
    <n v="1509"/>
  </r>
  <r>
    <x v="290"/>
    <x v="283"/>
    <x v="0"/>
    <x v="0"/>
    <n v="677627"/>
  </r>
  <r>
    <x v="291"/>
    <x v="284"/>
    <x v="0"/>
    <x v="0"/>
    <n v="340067"/>
  </r>
  <r>
    <x v="292"/>
    <x v="285"/>
    <x v="0"/>
    <x v="0"/>
    <n v="41465"/>
  </r>
  <r>
    <x v="293"/>
    <x v="286"/>
    <x v="0"/>
    <x v="0"/>
    <n v="4540"/>
  </r>
  <r>
    <x v="294"/>
    <x v="287"/>
    <x v="0"/>
    <x v="0"/>
    <n v="30512"/>
  </r>
  <r>
    <x v="295"/>
    <x v="288"/>
    <x v="0"/>
    <x v="0"/>
    <n v="174288"/>
  </r>
  <r>
    <x v="296"/>
    <x v="289"/>
    <x v="0"/>
    <x v="0"/>
    <n v="142768"/>
  </r>
  <r>
    <x v="297"/>
    <x v="290"/>
    <x v="0"/>
    <x v="0"/>
    <n v="14857"/>
  </r>
  <r>
    <x v="298"/>
    <x v="291"/>
    <x v="0"/>
    <x v="0"/>
    <n v="170479"/>
  </r>
  <r>
    <x v="299"/>
    <x v="292"/>
    <x v="0"/>
    <x v="0"/>
    <n v="30326"/>
  </r>
  <r>
    <x v="300"/>
    <x v="293"/>
    <x v="0"/>
    <x v="0"/>
    <n v="32371"/>
  </r>
  <r>
    <x v="301"/>
    <x v="294"/>
    <x v="0"/>
    <x v="0"/>
    <n v="1012"/>
  </r>
  <r>
    <x v="302"/>
    <x v="295"/>
    <x v="0"/>
    <x v="0"/>
    <n v="27218"/>
  </r>
  <r>
    <x v="303"/>
    <x v="296"/>
    <x v="0"/>
    <x v="0"/>
    <n v="8139"/>
  </r>
  <r>
    <x v="304"/>
    <x v="297"/>
    <x v="0"/>
    <x v="0"/>
    <n v="1200"/>
  </r>
  <r>
    <x v="305"/>
    <x v="298"/>
    <x v="0"/>
    <x v="0"/>
    <n v="33729"/>
  </r>
  <r>
    <x v="306"/>
    <x v="299"/>
    <x v="0"/>
    <x v="0"/>
    <n v="40260"/>
  </r>
  <r>
    <x v="307"/>
    <x v="300"/>
    <x v="0"/>
    <x v="0"/>
    <n v="18191"/>
  </r>
  <r>
    <x v="308"/>
    <x v="301"/>
    <x v="0"/>
    <x v="0"/>
    <n v="93076"/>
  </r>
  <r>
    <x v="309"/>
    <x v="302"/>
    <x v="0"/>
    <x v="0"/>
    <n v="7531"/>
  </r>
  <r>
    <x v="310"/>
    <x v="303"/>
    <x v="0"/>
    <x v="0"/>
    <n v="797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6" applyNumberFormats="0" applyBorderFormats="0" applyFontFormats="0" applyPatternFormats="0" applyAlignmentFormats="0" applyWidthHeightFormats="1" dataCaption="Data" updatedVersion="6" showMemberPropertyTips="0" useAutoFormatting="1" rowGrandTotals="0" colGrandTotals="0" itemPrintTitles="1" createdVersion="4" indent="0" compact="0" compactData="0" gridDropZones="1">
  <location ref="A1:C314" firstHeaderRow="1" firstDataRow="3" firstDataCol="2"/>
  <pivotFields count="5">
    <pivotField axis="axisRow" compact="0" outline="0" subtotalTop="0" showAll="0" defaultSubtotal="0">
      <items count="3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</items>
    </pivotField>
    <pivotField axis="axisRow" compact="0" outline="0" subtotalTop="0" showAll="0" defaultSubtotal="0">
      <items count="3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</items>
    </pivotField>
    <pivotField axis="axisCol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/>
  </pivotFields>
  <rowFields count="2">
    <field x="0"/>
    <field x="1"/>
  </rowFields>
  <rowItems count="311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4"/>
    </i>
    <i>
      <x v="45"/>
      <x v="45"/>
    </i>
    <i>
      <x v="46"/>
      <x v="46"/>
    </i>
    <i>
      <x v="47"/>
      <x v="47"/>
    </i>
    <i>
      <x v="48"/>
      <x v="48"/>
    </i>
    <i>
      <x v="49"/>
      <x v="49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0"/>
      <x v="60"/>
    </i>
    <i>
      <x v="61"/>
      <x v="61"/>
    </i>
    <i>
      <x v="62"/>
      <x v="62"/>
    </i>
    <i>
      <x v="63"/>
      <x v="63"/>
    </i>
    <i>
      <x v="64"/>
      <x v="64"/>
    </i>
    <i>
      <x v="65"/>
      <x v="65"/>
    </i>
    <i>
      <x v="66"/>
      <x v="66"/>
    </i>
    <i>
      <x v="67"/>
      <x v="67"/>
    </i>
    <i>
      <x v="68"/>
      <x v="68"/>
    </i>
    <i>
      <x v="69"/>
      <x v="69"/>
    </i>
    <i>
      <x v="70"/>
      <x v="70"/>
    </i>
    <i>
      <x v="71"/>
      <x v="71"/>
    </i>
    <i>
      <x v="72"/>
      <x v="72"/>
    </i>
    <i>
      <x v="73"/>
      <x v="73"/>
    </i>
    <i>
      <x v="74"/>
      <x v="74"/>
    </i>
    <i>
      <x v="75"/>
      <x v="75"/>
    </i>
    <i>
      <x v="76"/>
      <x v="76"/>
    </i>
    <i>
      <x v="77"/>
      <x v="77"/>
    </i>
    <i>
      <x v="78"/>
      <x v="78"/>
    </i>
    <i>
      <x v="79"/>
      <x v="79"/>
    </i>
    <i>
      <x v="80"/>
      <x v="80"/>
    </i>
    <i>
      <x v="81"/>
      <x v="81"/>
    </i>
    <i>
      <x v="82"/>
      <x v="82"/>
    </i>
    <i>
      <x v="83"/>
      <x v="83"/>
    </i>
    <i>
      <x v="84"/>
      <x v="84"/>
    </i>
    <i>
      <x v="85"/>
      <x v="85"/>
    </i>
    <i>
      <x v="86"/>
      <x v="86"/>
    </i>
    <i>
      <x v="87"/>
      <x v="87"/>
    </i>
    <i>
      <x v="88"/>
      <x v="88"/>
    </i>
    <i>
      <x v="89"/>
      <x v="89"/>
    </i>
    <i>
      <x v="90"/>
      <x v="90"/>
    </i>
    <i>
      <x v="91"/>
      <x v="91"/>
    </i>
    <i>
      <x v="92"/>
      <x v="92"/>
    </i>
    <i>
      <x v="93"/>
      <x v="93"/>
    </i>
    <i>
      <x v="94"/>
      <x v="94"/>
    </i>
    <i>
      <x v="95"/>
      <x v="95"/>
    </i>
    <i>
      <x v="96"/>
      <x v="96"/>
    </i>
    <i>
      <x v="97"/>
      <x v="97"/>
    </i>
    <i>
      <x v="98"/>
      <x v="98"/>
    </i>
    <i>
      <x v="99"/>
      <x v="99"/>
    </i>
    <i>
      <x v="100"/>
      <x v="100"/>
    </i>
    <i>
      <x v="101"/>
      <x v="101"/>
    </i>
    <i>
      <x v="102"/>
      <x v="102"/>
    </i>
    <i>
      <x v="103"/>
      <x v="103"/>
    </i>
    <i>
      <x v="104"/>
      <x v="104"/>
    </i>
    <i>
      <x v="105"/>
      <x v="105"/>
    </i>
    <i>
      <x v="106"/>
      <x v="106"/>
    </i>
    <i>
      <x v="107"/>
      <x v="107"/>
    </i>
    <i>
      <x v="108"/>
      <x v="108"/>
    </i>
    <i>
      <x v="109"/>
      <x v="109"/>
    </i>
    <i>
      <x v="110"/>
      <x v="110"/>
    </i>
    <i>
      <x v="111"/>
      <x v="8"/>
    </i>
    <i>
      <x v="112"/>
      <x v="111"/>
    </i>
    <i>
      <x v="113"/>
      <x v="112"/>
    </i>
    <i>
      <x v="114"/>
      <x v="113"/>
    </i>
    <i>
      <x v="115"/>
      <x v="114"/>
    </i>
    <i>
      <x v="116"/>
      <x v="115"/>
    </i>
    <i>
      <x v="117"/>
      <x v="116"/>
    </i>
    <i>
      <x v="118"/>
      <x v="117"/>
    </i>
    <i>
      <x v="119"/>
      <x v="118"/>
    </i>
    <i>
      <x v="120"/>
      <x v="119"/>
    </i>
    <i>
      <x v="121"/>
      <x v="120"/>
    </i>
    <i>
      <x v="122"/>
      <x v="121"/>
    </i>
    <i>
      <x v="123"/>
      <x v="122"/>
    </i>
    <i>
      <x v="124"/>
      <x v="123"/>
    </i>
    <i>
      <x v="125"/>
      <x v="124"/>
    </i>
    <i>
      <x v="126"/>
      <x v="125"/>
    </i>
    <i>
      <x v="127"/>
      <x v="126"/>
    </i>
    <i>
      <x v="128"/>
      <x v="127"/>
    </i>
    <i>
      <x v="129"/>
      <x v="128"/>
    </i>
    <i>
      <x v="130"/>
      <x v="129"/>
    </i>
    <i>
      <x v="131"/>
      <x v="130"/>
    </i>
    <i>
      <x v="132"/>
      <x v="131"/>
    </i>
    <i>
      <x v="133"/>
      <x v="132"/>
    </i>
    <i>
      <x v="134"/>
      <x v="133"/>
    </i>
    <i>
      <x v="135"/>
      <x v="134"/>
    </i>
    <i>
      <x v="136"/>
      <x v="135"/>
    </i>
    <i>
      <x v="137"/>
      <x v="136"/>
    </i>
    <i>
      <x v="138"/>
      <x v="137"/>
    </i>
    <i>
      <x v="139"/>
      <x v="138"/>
    </i>
    <i>
      <x v="140"/>
      <x v="139"/>
    </i>
    <i>
      <x v="141"/>
      <x v="140"/>
    </i>
    <i>
      <x v="142"/>
      <x v="141"/>
    </i>
    <i>
      <x v="143"/>
      <x v="142"/>
    </i>
    <i>
      <x v="144"/>
      <x v="143"/>
    </i>
    <i>
      <x v="145"/>
      <x v="144"/>
    </i>
    <i>
      <x v="146"/>
      <x v="145"/>
    </i>
    <i>
      <x v="147"/>
      <x v="146"/>
    </i>
    <i>
      <x v="148"/>
      <x v="147"/>
    </i>
    <i>
      <x v="149"/>
      <x v="77"/>
    </i>
    <i>
      <x v="150"/>
      <x v="148"/>
    </i>
    <i>
      <x v="151"/>
      <x v="149"/>
    </i>
    <i>
      <x v="152"/>
      <x v="150"/>
    </i>
    <i>
      <x v="153"/>
      <x v="151"/>
    </i>
    <i>
      <x v="154"/>
      <x v="152"/>
    </i>
    <i>
      <x v="155"/>
      <x v="153"/>
    </i>
    <i>
      <x v="156"/>
      <x v="154"/>
    </i>
    <i>
      <x v="157"/>
      <x v="155"/>
    </i>
    <i>
      <x v="158"/>
      <x v="156"/>
    </i>
    <i>
      <x v="159"/>
      <x v="157"/>
    </i>
    <i>
      <x v="160"/>
      <x v="158"/>
    </i>
    <i>
      <x v="161"/>
      <x v="159"/>
    </i>
    <i>
      <x v="162"/>
      <x v="160"/>
    </i>
    <i>
      <x v="163"/>
      <x v="161"/>
    </i>
    <i>
      <x v="164"/>
      <x v="162"/>
    </i>
    <i>
      <x v="165"/>
      <x v="163"/>
    </i>
    <i>
      <x v="166"/>
      <x v="164"/>
    </i>
    <i>
      <x v="167"/>
      <x v="165"/>
    </i>
    <i>
      <x v="168"/>
      <x v="166"/>
    </i>
    <i>
      <x v="169"/>
      <x v="167"/>
    </i>
    <i>
      <x v="170"/>
      <x v="168"/>
    </i>
    <i>
      <x v="171"/>
      <x v="169"/>
    </i>
    <i>
      <x v="172"/>
      <x v="170"/>
    </i>
    <i>
      <x v="173"/>
      <x v="171"/>
    </i>
    <i>
      <x v="174"/>
      <x v="172"/>
    </i>
    <i>
      <x v="175"/>
      <x v="173"/>
    </i>
    <i>
      <x v="176"/>
      <x v="174"/>
    </i>
    <i>
      <x v="177"/>
      <x v="175"/>
    </i>
    <i>
      <x v="178"/>
      <x v="176"/>
    </i>
    <i>
      <x v="179"/>
      <x v="177"/>
    </i>
    <i>
      <x v="180"/>
      <x v="178"/>
    </i>
    <i>
      <x v="181"/>
      <x v="179"/>
    </i>
    <i>
      <x v="182"/>
      <x v="180"/>
    </i>
    <i>
      <x v="183"/>
      <x v="181"/>
    </i>
    <i>
      <x v="184"/>
      <x v="182"/>
    </i>
    <i>
      <x v="185"/>
      <x v="183"/>
    </i>
    <i>
      <x v="186"/>
      <x v="184"/>
    </i>
    <i>
      <x v="187"/>
      <x v="185"/>
    </i>
    <i>
      <x v="188"/>
      <x v="186"/>
    </i>
    <i>
      <x v="189"/>
      <x v="187"/>
    </i>
    <i>
      <x v="190"/>
      <x v="188"/>
    </i>
    <i>
      <x v="191"/>
      <x v="189"/>
    </i>
    <i>
      <x v="192"/>
      <x v="190"/>
    </i>
    <i>
      <x v="193"/>
      <x v="191"/>
    </i>
    <i>
      <x v="194"/>
      <x v="192"/>
    </i>
    <i>
      <x v="195"/>
      <x v="193"/>
    </i>
    <i>
      <x v="196"/>
      <x v="194"/>
    </i>
    <i>
      <x v="197"/>
      <x v="195"/>
    </i>
    <i>
      <x v="198"/>
      <x v="41"/>
    </i>
    <i>
      <x v="199"/>
      <x v="196"/>
    </i>
    <i>
      <x v="200"/>
      <x v="197"/>
    </i>
    <i>
      <x v="201"/>
      <x v="198"/>
    </i>
    <i>
      <x v="202"/>
      <x v="199"/>
    </i>
    <i>
      <x v="203"/>
      <x v="200"/>
    </i>
    <i>
      <x v="204"/>
      <x v="201"/>
    </i>
    <i>
      <x v="205"/>
      <x v="202"/>
    </i>
    <i>
      <x v="206"/>
      <x v="203"/>
    </i>
    <i>
      <x v="207"/>
      <x v="204"/>
    </i>
    <i>
      <x v="208"/>
      <x v="205"/>
    </i>
    <i>
      <x v="209"/>
      <x v="206"/>
    </i>
    <i>
      <x v="210"/>
      <x v="207"/>
    </i>
    <i>
      <x v="211"/>
      <x v="208"/>
    </i>
    <i>
      <x v="212"/>
      <x v="209"/>
    </i>
    <i>
      <x v="213"/>
      <x v="210"/>
    </i>
    <i>
      <x v="214"/>
      <x v="211"/>
    </i>
    <i>
      <x v="215"/>
      <x v="212"/>
    </i>
    <i>
      <x v="216"/>
      <x v="213"/>
    </i>
    <i>
      <x v="217"/>
      <x v="214"/>
    </i>
    <i>
      <x v="218"/>
      <x v="215"/>
    </i>
    <i>
      <x v="219"/>
      <x v="216"/>
    </i>
    <i>
      <x v="220"/>
      <x v="217"/>
    </i>
    <i>
      <x v="221"/>
      <x v="218"/>
    </i>
    <i>
      <x v="222"/>
      <x v="219"/>
    </i>
    <i>
      <x v="223"/>
      <x v="220"/>
    </i>
    <i>
      <x v="224"/>
      <x v="221"/>
    </i>
    <i>
      <x v="225"/>
      <x v="222"/>
    </i>
    <i>
      <x v="226"/>
      <x v="223"/>
    </i>
    <i>
      <x v="227"/>
      <x v="224"/>
    </i>
    <i>
      <x v="228"/>
      <x v="225"/>
    </i>
    <i>
      <x v="229"/>
      <x v="226"/>
    </i>
    <i>
      <x v="230"/>
      <x v="227"/>
    </i>
    <i>
      <x v="231"/>
      <x v="228"/>
    </i>
    <i>
      <x v="232"/>
      <x v="229"/>
    </i>
    <i>
      <x v="233"/>
      <x v="230"/>
    </i>
    <i>
      <x v="234"/>
      <x v="231"/>
    </i>
    <i>
      <x v="235"/>
      <x v="232"/>
    </i>
    <i>
      <x v="236"/>
      <x v="233"/>
    </i>
    <i>
      <x v="237"/>
      <x v="234"/>
    </i>
    <i>
      <x v="238"/>
      <x v="235"/>
    </i>
    <i>
      <x v="239"/>
      <x v="236"/>
    </i>
    <i>
      <x v="240"/>
      <x v="237"/>
    </i>
    <i>
      <x v="241"/>
      <x v="238"/>
    </i>
    <i>
      <x v="242"/>
      <x v="239"/>
    </i>
    <i>
      <x v="243"/>
      <x v="240"/>
    </i>
    <i>
      <x v="244"/>
      <x v="241"/>
    </i>
    <i>
      <x v="245"/>
      <x v="242"/>
    </i>
    <i>
      <x v="246"/>
      <x v="209"/>
    </i>
    <i>
      <x v="247"/>
      <x v="243"/>
    </i>
    <i>
      <x v="248"/>
      <x v="244"/>
    </i>
    <i>
      <x v="249"/>
      <x v="70"/>
    </i>
    <i>
      <x v="250"/>
      <x v="245"/>
    </i>
    <i>
      <x v="251"/>
      <x v="246"/>
    </i>
    <i>
      <x v="252"/>
      <x v="247"/>
    </i>
    <i>
      <x v="253"/>
      <x v="248"/>
    </i>
    <i>
      <x v="254"/>
      <x v="249"/>
    </i>
    <i>
      <x v="255"/>
      <x v="250"/>
    </i>
    <i>
      <x v="256"/>
      <x v="119"/>
    </i>
    <i>
      <x v="257"/>
      <x v="251"/>
    </i>
    <i>
      <x v="258"/>
      <x v="252"/>
    </i>
    <i>
      <x v="259"/>
      <x v="253"/>
    </i>
    <i>
      <x v="260"/>
      <x v="254"/>
    </i>
    <i>
      <x v="261"/>
      <x v="255"/>
    </i>
    <i>
      <x v="262"/>
      <x v="256"/>
    </i>
    <i>
      <x v="263"/>
      <x v="257"/>
    </i>
    <i>
      <x v="264"/>
      <x v="258"/>
    </i>
    <i>
      <x v="265"/>
      <x v="259"/>
    </i>
    <i>
      <x v="266"/>
      <x v="260"/>
    </i>
    <i>
      <x v="267"/>
      <x v="261"/>
    </i>
    <i>
      <x v="268"/>
      <x v="262"/>
    </i>
    <i>
      <x v="269"/>
      <x v="263"/>
    </i>
    <i>
      <x v="270"/>
      <x v="264"/>
    </i>
    <i>
      <x v="271"/>
      <x v="265"/>
    </i>
    <i>
      <x v="272"/>
      <x v="266"/>
    </i>
    <i>
      <x v="273"/>
      <x v="267"/>
    </i>
    <i>
      <x v="274"/>
      <x v="268"/>
    </i>
    <i>
      <x v="275"/>
      <x v="269"/>
    </i>
    <i>
      <x v="276"/>
      <x v="270"/>
    </i>
    <i>
      <x v="277"/>
      <x v="271"/>
    </i>
    <i>
      <x v="278"/>
      <x v="38"/>
    </i>
    <i>
      <x v="279"/>
      <x v="272"/>
    </i>
    <i>
      <x v="280"/>
      <x v="273"/>
    </i>
    <i>
      <x v="281"/>
      <x v="274"/>
    </i>
    <i>
      <x v="282"/>
      <x v="275"/>
    </i>
    <i>
      <x v="283"/>
      <x v="276"/>
    </i>
    <i>
      <x v="284"/>
      <x v="277"/>
    </i>
    <i>
      <x v="285"/>
      <x v="278"/>
    </i>
    <i>
      <x v="286"/>
      <x v="279"/>
    </i>
    <i>
      <x v="287"/>
      <x v="280"/>
    </i>
    <i>
      <x v="288"/>
      <x v="281"/>
    </i>
    <i>
      <x v="289"/>
      <x v="282"/>
    </i>
    <i>
      <x v="290"/>
      <x v="283"/>
    </i>
    <i>
      <x v="291"/>
      <x v="284"/>
    </i>
    <i>
      <x v="292"/>
      <x v="285"/>
    </i>
    <i>
      <x v="293"/>
      <x v="286"/>
    </i>
    <i>
      <x v="294"/>
      <x v="287"/>
    </i>
    <i>
      <x v="295"/>
      <x v="288"/>
    </i>
    <i>
      <x v="296"/>
      <x v="289"/>
    </i>
    <i>
      <x v="297"/>
      <x v="290"/>
    </i>
    <i>
      <x v="298"/>
      <x v="291"/>
    </i>
    <i>
      <x v="299"/>
      <x v="292"/>
    </i>
    <i>
      <x v="300"/>
      <x v="293"/>
    </i>
    <i>
      <x v="301"/>
      <x v="294"/>
    </i>
    <i>
      <x v="302"/>
      <x v="295"/>
    </i>
    <i>
      <x v="303"/>
      <x v="296"/>
    </i>
    <i>
      <x v="304"/>
      <x v="297"/>
    </i>
    <i>
      <x v="305"/>
      <x v="298"/>
    </i>
    <i>
      <x v="306"/>
      <x v="299"/>
    </i>
    <i>
      <x v="307"/>
      <x v="300"/>
    </i>
    <i>
      <x v="308"/>
      <x v="301"/>
    </i>
    <i>
      <x v="309"/>
      <x v="302"/>
    </i>
    <i>
      <x v="310"/>
      <x v="303"/>
    </i>
  </rowItems>
  <colFields count="2">
    <field x="2"/>
    <field x="3"/>
  </colFields>
  <colItems count="1">
    <i>
      <x/>
      <x/>
    </i>
  </colItems>
  <dataFields count="1">
    <dataField name="Wartosc" fld="4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5" x14ac:dyDescent="0.25"/>
  <cols>
    <col min="1" max="1" width="20" customWidth="1"/>
    <col min="2" max="2" width="200" customWidth="1"/>
  </cols>
  <sheetData>
    <row r="1" spans="1:2" x14ac:dyDescent="0.25">
      <c r="A1" t="s">
        <v>0</v>
      </c>
      <c r="B1" t="s">
        <v>1</v>
      </c>
    </row>
    <row r="2" spans="1:2" ht="50.1" customHeight="1" x14ac:dyDescent="0.25">
      <c r="B2" s="2" t="s">
        <v>2</v>
      </c>
    </row>
    <row r="3" spans="1:2" x14ac:dyDescent="0.25">
      <c r="A3" t="s">
        <v>3</v>
      </c>
      <c r="B3" t="s">
        <v>4</v>
      </c>
    </row>
    <row r="4" spans="1:2" x14ac:dyDescent="0.25"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B6" t="s">
        <v>5</v>
      </c>
    </row>
    <row r="7" spans="1:2" x14ac:dyDescent="0.25">
      <c r="A7" t="s">
        <v>8</v>
      </c>
      <c r="B7" t="s">
        <v>9</v>
      </c>
    </row>
    <row r="8" spans="1:2" x14ac:dyDescent="0.25">
      <c r="A8" t="s">
        <v>10</v>
      </c>
      <c r="B8" t="s">
        <v>11</v>
      </c>
    </row>
    <row r="9" spans="1:2" ht="50.1" customHeight="1" x14ac:dyDescent="0.25">
      <c r="A9" s="1" t="s">
        <v>12</v>
      </c>
      <c r="B9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2"/>
  <sheetViews>
    <sheetView tabSelected="1" topLeftCell="I1" workbookViewId="0">
      <selection activeCell="N17" sqref="N17"/>
    </sheetView>
  </sheetViews>
  <sheetFormatPr defaultRowHeight="15" x14ac:dyDescent="0.25"/>
  <cols>
    <col min="2" max="2" width="28.5703125" customWidth="1"/>
    <col min="3" max="3" width="26.28515625" customWidth="1"/>
    <col min="8" max="8" width="12.140625" customWidth="1"/>
    <col min="9" max="9" width="12.7109375" bestFit="1" customWidth="1"/>
    <col min="10" max="10" width="11" bestFit="1" customWidth="1"/>
    <col min="13" max="13" width="23.140625" customWidth="1"/>
    <col min="14" max="14" width="12" bestFit="1" customWidth="1"/>
    <col min="17" max="17" width="22.5703125" customWidth="1"/>
    <col min="18" max="18" width="10.28515625" bestFit="1" customWidth="1"/>
    <col min="19" max="19" width="9.5703125" bestFit="1" customWidth="1"/>
  </cols>
  <sheetData>
    <row r="1" spans="1:19" x14ac:dyDescent="0.25">
      <c r="A1" t="s">
        <v>14</v>
      </c>
      <c r="B1" t="s">
        <v>15</v>
      </c>
      <c r="C1" t="s">
        <v>7</v>
      </c>
      <c r="D1" t="s">
        <v>16</v>
      </c>
      <c r="E1" t="s">
        <v>17</v>
      </c>
      <c r="F1" t="s">
        <v>18</v>
      </c>
      <c r="G1" t="s">
        <v>19</v>
      </c>
      <c r="H1" s="10" t="s">
        <v>645</v>
      </c>
      <c r="I1" s="11" t="s">
        <v>646</v>
      </c>
      <c r="J1" s="5" t="s">
        <v>647</v>
      </c>
    </row>
    <row r="2" spans="1:19" x14ac:dyDescent="0.25">
      <c r="A2" t="s">
        <v>20</v>
      </c>
      <c r="B2" t="s">
        <v>21</v>
      </c>
      <c r="C2" t="s">
        <v>22</v>
      </c>
      <c r="D2" t="s">
        <v>23</v>
      </c>
      <c r="E2" s="3">
        <v>12239</v>
      </c>
      <c r="F2" t="s">
        <v>24</v>
      </c>
      <c r="G2" t="s">
        <v>25</v>
      </c>
      <c r="H2">
        <f>(E2-$N$7)^2</f>
        <v>8976170246.9083767</v>
      </c>
      <c r="I2">
        <f>(E2-$N$7)^3</f>
        <v>-850426180576195.13</v>
      </c>
      <c r="J2">
        <f>(E2-$N$8)^4</f>
        <v>1.0329627352026195E+46</v>
      </c>
    </row>
    <row r="3" spans="1:19" ht="15.75" thickBot="1" x14ac:dyDescent="0.3">
      <c r="A3" t="s">
        <v>26</v>
      </c>
      <c r="B3" t="s">
        <v>27</v>
      </c>
      <c r="C3" t="s">
        <v>22</v>
      </c>
      <c r="D3" t="s">
        <v>23</v>
      </c>
      <c r="E3" s="3">
        <v>9181</v>
      </c>
      <c r="F3" t="s">
        <v>24</v>
      </c>
      <c r="G3" t="s">
        <v>25</v>
      </c>
      <c r="H3">
        <f t="shared" ref="H3:H66" si="0">(E3-$N$7)^2</f>
        <v>9564967675.0241318</v>
      </c>
      <c r="I3">
        <f t="shared" ref="I3:I66" si="1">(E3-$N$7)^3</f>
        <v>-935460081988543.5</v>
      </c>
      <c r="J3">
        <f t="shared" ref="J3:J66" si="2">(E3-$N$8)^4</f>
        <v>1.0329627748359864E+46</v>
      </c>
    </row>
    <row r="4" spans="1:19" ht="15.75" thickBot="1" x14ac:dyDescent="0.3">
      <c r="A4" t="s">
        <v>28</v>
      </c>
      <c r="B4" t="s">
        <v>29</v>
      </c>
      <c r="C4" t="s">
        <v>22</v>
      </c>
      <c r="D4" t="s">
        <v>23</v>
      </c>
      <c r="E4" s="3">
        <v>10215</v>
      </c>
      <c r="F4" t="s">
        <v>24</v>
      </c>
      <c r="G4" t="s">
        <v>25</v>
      </c>
      <c r="H4">
        <f t="shared" si="0"/>
        <v>9363785081.1720409</v>
      </c>
      <c r="I4">
        <f t="shared" si="1"/>
        <v>-906102139217335.13</v>
      </c>
      <c r="J4">
        <f t="shared" si="2"/>
        <v>1.0329627614347758E+46</v>
      </c>
      <c r="M4" s="6" t="s">
        <v>641</v>
      </c>
      <c r="N4" s="7"/>
      <c r="Q4" s="19" t="s">
        <v>658</v>
      </c>
      <c r="R4" s="20"/>
    </row>
    <row r="5" spans="1:19" x14ac:dyDescent="0.25">
      <c r="A5" t="s">
        <v>30</v>
      </c>
      <c r="B5" t="s">
        <v>31</v>
      </c>
      <c r="C5" t="s">
        <v>22</v>
      </c>
      <c r="D5" t="s">
        <v>23</v>
      </c>
      <c r="E5" s="3">
        <v>585502</v>
      </c>
      <c r="F5" t="s">
        <v>24</v>
      </c>
      <c r="G5" t="s">
        <v>25</v>
      </c>
      <c r="H5">
        <f t="shared" si="0"/>
        <v>228981722748.41641</v>
      </c>
      <c r="I5">
        <f t="shared" si="1"/>
        <v>1.095724134873409E+17</v>
      </c>
      <c r="J5">
        <f t="shared" si="2"/>
        <v>1.0329553054180255E+46</v>
      </c>
      <c r="M5" s="8" t="s">
        <v>642</v>
      </c>
      <c r="N5" s="14">
        <f>SUM(E2:E312)</f>
        <v>33271294</v>
      </c>
      <c r="Q5" s="5" t="s">
        <v>653</v>
      </c>
      <c r="R5">
        <f>N6</f>
        <v>311</v>
      </c>
    </row>
    <row r="6" spans="1:19" x14ac:dyDescent="0.25">
      <c r="A6" t="s">
        <v>32</v>
      </c>
      <c r="B6" t="s">
        <v>33</v>
      </c>
      <c r="C6" t="s">
        <v>22</v>
      </c>
      <c r="D6" t="s">
        <v>23</v>
      </c>
      <c r="E6" s="3">
        <v>2503</v>
      </c>
      <c r="F6" t="s">
        <v>24</v>
      </c>
      <c r="G6" t="s">
        <v>25</v>
      </c>
      <c r="H6">
        <f t="shared" si="0"/>
        <v>10915788876.927668</v>
      </c>
      <c r="I6">
        <f t="shared" si="1"/>
        <v>-1140466915380568.5</v>
      </c>
      <c r="J6">
        <f t="shared" si="2"/>
        <v>1.0329628613865545E+46</v>
      </c>
      <c r="M6" s="8" t="s">
        <v>653</v>
      </c>
      <c r="N6" s="9">
        <f>ROWS(E2:E312)</f>
        <v>311</v>
      </c>
      <c r="O6">
        <f>SQRT(N6)</f>
        <v>17.635192088548397</v>
      </c>
      <c r="Q6" s="5" t="s">
        <v>659</v>
      </c>
      <c r="R6" s="3">
        <f>N10</f>
        <v>80</v>
      </c>
    </row>
    <row r="7" spans="1:19" x14ac:dyDescent="0.25">
      <c r="A7" t="s">
        <v>34</v>
      </c>
      <c r="B7" t="s">
        <v>35</v>
      </c>
      <c r="C7" t="s">
        <v>22</v>
      </c>
      <c r="D7" t="s">
        <v>23</v>
      </c>
      <c r="E7" s="3">
        <v>5700</v>
      </c>
      <c r="F7" t="s">
        <v>24</v>
      </c>
      <c r="G7" t="s">
        <v>25</v>
      </c>
      <c r="H7">
        <f t="shared" si="0"/>
        <v>10257973180.352106</v>
      </c>
      <c r="I7">
        <f t="shared" si="1"/>
        <v>-1038944477398070</v>
      </c>
      <c r="J7">
        <f t="shared" si="2"/>
        <v>1.0329628199516681E+46</v>
      </c>
      <c r="M7" s="8" t="s">
        <v>644</v>
      </c>
      <c r="N7" s="15">
        <f>(N5/N6)</f>
        <v>106981.65273311897</v>
      </c>
      <c r="Q7" s="5" t="s">
        <v>651</v>
      </c>
      <c r="R7" s="3">
        <f>N11</f>
        <v>8558421</v>
      </c>
    </row>
    <row r="8" spans="1:19" x14ac:dyDescent="0.25">
      <c r="A8" t="s">
        <v>36</v>
      </c>
      <c r="B8" t="s">
        <v>37</v>
      </c>
      <c r="C8" t="s">
        <v>22</v>
      </c>
      <c r="D8" t="s">
        <v>23</v>
      </c>
      <c r="E8" s="3">
        <v>3200</v>
      </c>
      <c r="F8" t="s">
        <v>24</v>
      </c>
      <c r="G8" t="s">
        <v>25</v>
      </c>
      <c r="H8">
        <f t="shared" si="0"/>
        <v>10770631444.0177</v>
      </c>
      <c r="I8">
        <f t="shared" si="1"/>
        <v>-1117793932239456.8</v>
      </c>
      <c r="J8">
        <f t="shared" si="2"/>
        <v>1.0329628523530493E+46</v>
      </c>
      <c r="M8" s="8" t="s">
        <v>648</v>
      </c>
      <c r="N8" s="9">
        <f>SUM(H2:H312)/N6</f>
        <v>318802104962.16266</v>
      </c>
      <c r="Q8" s="5" t="s">
        <v>643</v>
      </c>
      <c r="R8" s="3">
        <f>R7-R6</f>
        <v>8558341</v>
      </c>
    </row>
    <row r="9" spans="1:19" x14ac:dyDescent="0.25">
      <c r="A9" t="s">
        <v>38</v>
      </c>
      <c r="B9" t="s">
        <v>39</v>
      </c>
      <c r="C9" t="s">
        <v>22</v>
      </c>
      <c r="D9" t="s">
        <v>23</v>
      </c>
      <c r="E9" s="3">
        <v>16196</v>
      </c>
      <c r="F9" t="s">
        <v>24</v>
      </c>
      <c r="G9" t="s">
        <v>25</v>
      </c>
      <c r="H9">
        <f t="shared" si="0"/>
        <v>8242034742.1784725</v>
      </c>
      <c r="I9">
        <f t="shared" si="1"/>
        <v>-748258503917716.63</v>
      </c>
      <c r="J9">
        <f t="shared" si="2"/>
        <v>1.032962683917718E+46</v>
      </c>
      <c r="M9" s="8" t="s">
        <v>649</v>
      </c>
      <c r="N9" s="15">
        <f>SQRT(N8)</f>
        <v>564625.63257627853</v>
      </c>
      <c r="Q9" s="5" t="s">
        <v>644</v>
      </c>
      <c r="R9" s="12">
        <f>N7</f>
        <v>106981.65273311897</v>
      </c>
    </row>
    <row r="10" spans="1:19" x14ac:dyDescent="0.25">
      <c r="A10" t="s">
        <v>40</v>
      </c>
      <c r="B10" t="s">
        <v>41</v>
      </c>
      <c r="C10" t="s">
        <v>22</v>
      </c>
      <c r="D10" t="s">
        <v>23</v>
      </c>
      <c r="E10" s="3">
        <v>80990</v>
      </c>
      <c r="F10" t="s">
        <v>24</v>
      </c>
      <c r="G10" t="s">
        <v>25</v>
      </c>
      <c r="H10">
        <f t="shared" si="0"/>
        <v>675566011.79905093</v>
      </c>
      <c r="I10">
        <f t="shared" si="1"/>
        <v>-17559077176979.086</v>
      </c>
      <c r="J10">
        <f t="shared" si="2"/>
        <v>1.0329618441520314E+46</v>
      </c>
      <c r="M10" s="8" t="s">
        <v>650</v>
      </c>
      <c r="N10" s="14">
        <f>MIN(E2:E312)</f>
        <v>80</v>
      </c>
      <c r="Q10" s="5" t="s">
        <v>649</v>
      </c>
      <c r="R10" s="12">
        <f>N9</f>
        <v>564625.63257627853</v>
      </c>
    </row>
    <row r="11" spans="1:19" x14ac:dyDescent="0.25">
      <c r="A11" t="s">
        <v>42</v>
      </c>
      <c r="B11" t="s">
        <v>43</v>
      </c>
      <c r="C11" t="s">
        <v>22</v>
      </c>
      <c r="D11" t="s">
        <v>23</v>
      </c>
      <c r="E11" s="3">
        <v>22115</v>
      </c>
      <c r="F11" t="s">
        <v>24</v>
      </c>
      <c r="G11" t="s">
        <v>25</v>
      </c>
      <c r="H11">
        <f t="shared" si="0"/>
        <v>7202348746.1238098</v>
      </c>
      <c r="I11">
        <f t="shared" si="1"/>
        <v>-611239229900104.25</v>
      </c>
      <c r="J11">
        <f t="shared" si="2"/>
        <v>1.0329626072042187E+46</v>
      </c>
      <c r="M11" s="8" t="s">
        <v>651</v>
      </c>
      <c r="N11" s="14">
        <f>MAX(E2:E312)</f>
        <v>8558421</v>
      </c>
      <c r="Q11" s="5" t="s">
        <v>660</v>
      </c>
      <c r="R11">
        <f>R10/R9</f>
        <v>5.2777800506112751</v>
      </c>
    </row>
    <row r="12" spans="1:19" x14ac:dyDescent="0.25">
      <c r="A12" t="s">
        <v>44</v>
      </c>
      <c r="B12" t="s">
        <v>45</v>
      </c>
      <c r="C12" t="s">
        <v>22</v>
      </c>
      <c r="D12" t="s">
        <v>23</v>
      </c>
      <c r="E12" s="3">
        <v>1673</v>
      </c>
      <c r="F12" t="s">
        <v>24</v>
      </c>
      <c r="G12" t="s">
        <v>25</v>
      </c>
      <c r="H12">
        <f t="shared" si="0"/>
        <v>11089912340.464645</v>
      </c>
      <c r="I12">
        <f t="shared" si="1"/>
        <v>-1167863727502722</v>
      </c>
      <c r="J12">
        <f t="shared" si="2"/>
        <v>1.0329628721438134E+46</v>
      </c>
      <c r="M12" s="8" t="s">
        <v>652</v>
      </c>
      <c r="N12" s="9">
        <f>_xlfn.MODE.SNGL(E2:E312)</f>
        <v>1316</v>
      </c>
      <c r="Q12" s="5" t="s">
        <v>661</v>
      </c>
      <c r="R12" s="12">
        <f>R9-R10</f>
        <v>-457643.97984315956</v>
      </c>
      <c r="S12" s="12">
        <f>R9+R10</f>
        <v>671607.2853093975</v>
      </c>
    </row>
    <row r="13" spans="1:19" x14ac:dyDescent="0.25">
      <c r="A13" t="s">
        <v>46</v>
      </c>
      <c r="B13" t="s">
        <v>47</v>
      </c>
      <c r="C13" t="s">
        <v>22</v>
      </c>
      <c r="D13" t="s">
        <v>23</v>
      </c>
      <c r="E13" s="3">
        <v>3157</v>
      </c>
      <c r="F13" t="s">
        <v>24</v>
      </c>
      <c r="G13" t="s">
        <v>25</v>
      </c>
      <c r="H13">
        <f t="shared" si="0"/>
        <v>10779558515.152748</v>
      </c>
      <c r="I13">
        <f t="shared" si="1"/>
        <v>-1119183919452069.6</v>
      </c>
      <c r="J13">
        <f t="shared" si="2"/>
        <v>1.0329628529103533E+46</v>
      </c>
      <c r="M13" s="8" t="s">
        <v>654</v>
      </c>
      <c r="N13" s="14">
        <f>MEDIAN(E2:E312)</f>
        <v>18577</v>
      </c>
      <c r="Q13" s="5" t="s">
        <v>656</v>
      </c>
      <c r="R13" s="12">
        <f>N16</f>
        <v>172.62418495145366</v>
      </c>
    </row>
    <row r="14" spans="1:19" x14ac:dyDescent="0.25">
      <c r="A14" t="s">
        <v>48</v>
      </c>
      <c r="B14" t="s">
        <v>49</v>
      </c>
      <c r="C14" t="s">
        <v>22</v>
      </c>
      <c r="D14" t="s">
        <v>23</v>
      </c>
      <c r="E14" s="3">
        <v>21346</v>
      </c>
      <c r="F14" t="s">
        <v>24</v>
      </c>
      <c r="G14" t="s">
        <v>25</v>
      </c>
      <c r="H14">
        <f t="shared" si="0"/>
        <v>7333465019.0273466</v>
      </c>
      <c r="I14">
        <f t="shared" si="1"/>
        <v>-628006063699901.63</v>
      </c>
      <c r="J14">
        <f t="shared" si="2"/>
        <v>1.0329626171708821E+46</v>
      </c>
      <c r="M14" s="8" t="s">
        <v>655</v>
      </c>
      <c r="N14" s="15">
        <f>(N9/O6)</f>
        <v>32016.982278459236</v>
      </c>
      <c r="Q14" s="5" t="s">
        <v>657</v>
      </c>
      <c r="R14" s="12">
        <f>N17</f>
        <v>12.431509893766359</v>
      </c>
    </row>
    <row r="15" spans="1:19" x14ac:dyDescent="0.25">
      <c r="A15" t="s">
        <v>50</v>
      </c>
      <c r="B15" t="s">
        <v>51</v>
      </c>
      <c r="C15" t="s">
        <v>22</v>
      </c>
      <c r="D15" t="s">
        <v>23</v>
      </c>
      <c r="E15" s="3">
        <v>18741</v>
      </c>
      <c r="F15" t="s">
        <v>24</v>
      </c>
      <c r="G15" t="s">
        <v>25</v>
      </c>
      <c r="H15">
        <f t="shared" si="0"/>
        <v>7786412794.7668962</v>
      </c>
      <c r="I15">
        <f t="shared" si="1"/>
        <v>-687078147459740</v>
      </c>
      <c r="J15">
        <f t="shared" si="2"/>
        <v>1.0329626509331162E+46</v>
      </c>
      <c r="M15" s="8" t="s">
        <v>643</v>
      </c>
      <c r="N15" s="16"/>
    </row>
    <row r="16" spans="1:19" x14ac:dyDescent="0.25">
      <c r="A16" t="s">
        <v>52</v>
      </c>
      <c r="B16" t="s">
        <v>53</v>
      </c>
      <c r="C16" t="s">
        <v>22</v>
      </c>
      <c r="D16" t="s">
        <v>23</v>
      </c>
      <c r="E16" s="3">
        <v>10227</v>
      </c>
      <c r="F16" t="s">
        <v>24</v>
      </c>
      <c r="G16" t="s">
        <v>25</v>
      </c>
      <c r="H16">
        <f t="shared" si="0"/>
        <v>9361462825.5064468</v>
      </c>
      <c r="I16">
        <f t="shared" si="1"/>
        <v>-905765084755879</v>
      </c>
      <c r="J16">
        <f t="shared" si="2"/>
        <v>1.0329627612792493E+46</v>
      </c>
      <c r="M16" s="8" t="s">
        <v>656</v>
      </c>
      <c r="N16" s="15">
        <f>KURT(E2:E312)</f>
        <v>172.62418495145366</v>
      </c>
      <c r="Q16" s="19" t="s">
        <v>662</v>
      </c>
      <c r="R16" s="20"/>
    </row>
    <row r="17" spans="1:18" ht="15.75" thickBot="1" x14ac:dyDescent="0.3">
      <c r="A17" t="s">
        <v>54</v>
      </c>
      <c r="B17" t="s">
        <v>55</v>
      </c>
      <c r="C17" t="s">
        <v>22</v>
      </c>
      <c r="D17" t="s">
        <v>23</v>
      </c>
      <c r="E17" s="3">
        <v>48590</v>
      </c>
      <c r="F17" t="s">
        <v>24</v>
      </c>
      <c r="G17" t="s">
        <v>25</v>
      </c>
      <c r="H17">
        <f t="shared" si="0"/>
        <v>3409585108.9051604</v>
      </c>
      <c r="I17">
        <f t="shared" si="1"/>
        <v>-199091309643203.75</v>
      </c>
      <c r="J17">
        <f t="shared" si="2"/>
        <v>1.0329622640736924E+46</v>
      </c>
      <c r="M17" s="17" t="s">
        <v>657</v>
      </c>
      <c r="N17" s="18">
        <f>SKEW(E2:E312)</f>
        <v>12.431509893766359</v>
      </c>
      <c r="Q17" s="5" t="s">
        <v>663</v>
      </c>
      <c r="R17">
        <f>QUARTILE($E$2:$E$312,1)</f>
        <v>6931.5</v>
      </c>
    </row>
    <row r="18" spans="1:18" x14ac:dyDescent="0.25">
      <c r="A18" t="s">
        <v>56</v>
      </c>
      <c r="B18" t="s">
        <v>57</v>
      </c>
      <c r="C18" t="s">
        <v>22</v>
      </c>
      <c r="D18" t="s">
        <v>23</v>
      </c>
      <c r="E18" s="3">
        <v>36159</v>
      </c>
      <c r="F18" t="s">
        <v>24</v>
      </c>
      <c r="G18" t="s">
        <v>25</v>
      </c>
      <c r="H18">
        <f t="shared" si="0"/>
        <v>5015848140.1559639</v>
      </c>
      <c r="I18">
        <f t="shared" si="1"/>
        <v>-355235670992326.5</v>
      </c>
      <c r="J18">
        <f t="shared" si="2"/>
        <v>1.0329624251862623E+46</v>
      </c>
      <c r="Q18" s="5" t="s">
        <v>664</v>
      </c>
      <c r="R18">
        <f>QUARTILE($E$2:$E$312,2)</f>
        <v>18577</v>
      </c>
    </row>
    <row r="19" spans="1:18" x14ac:dyDescent="0.25">
      <c r="A19" t="s">
        <v>58</v>
      </c>
      <c r="B19" t="s">
        <v>59</v>
      </c>
      <c r="C19" t="s">
        <v>22</v>
      </c>
      <c r="D19" t="s">
        <v>23</v>
      </c>
      <c r="E19" s="3">
        <v>218059</v>
      </c>
      <c r="F19" t="s">
        <v>24</v>
      </c>
      <c r="G19" t="s">
        <v>25</v>
      </c>
      <c r="H19">
        <f t="shared" si="0"/>
        <v>12338177075.847282</v>
      </c>
      <c r="I19">
        <f t="shared" si="1"/>
        <v>1370491979694159.3</v>
      </c>
      <c r="J19">
        <f t="shared" si="2"/>
        <v>1.0329600676644933E+46</v>
      </c>
      <c r="Q19" s="5" t="s">
        <v>665</v>
      </c>
      <c r="R19">
        <f>QUARTILE($E$2:$E$312,3)</f>
        <v>55840.5</v>
      </c>
    </row>
    <row r="20" spans="1:18" x14ac:dyDescent="0.25">
      <c r="A20" t="s">
        <v>60</v>
      </c>
      <c r="B20" t="s">
        <v>61</v>
      </c>
      <c r="C20" t="s">
        <v>22</v>
      </c>
      <c r="D20" t="s">
        <v>23</v>
      </c>
      <c r="E20" s="3">
        <v>5173</v>
      </c>
      <c r="F20" t="s">
        <v>24</v>
      </c>
      <c r="G20" t="s">
        <v>25</v>
      </c>
      <c r="H20">
        <f t="shared" si="0"/>
        <v>10365001771.332813</v>
      </c>
      <c r="I20">
        <f t="shared" si="1"/>
        <v>-1055246865915785.4</v>
      </c>
      <c r="J20">
        <f t="shared" si="2"/>
        <v>1.0329628267818794E+46</v>
      </c>
      <c r="Q20" s="5" t="s">
        <v>666</v>
      </c>
      <c r="R20">
        <f>(R19-R17)/2</f>
        <v>24454.5</v>
      </c>
    </row>
    <row r="21" spans="1:18" x14ac:dyDescent="0.25">
      <c r="A21" t="s">
        <v>62</v>
      </c>
      <c r="B21" t="s">
        <v>63</v>
      </c>
      <c r="C21" t="s">
        <v>22</v>
      </c>
      <c r="D21" t="s">
        <v>23</v>
      </c>
      <c r="E21" s="3">
        <v>4012</v>
      </c>
      <c r="F21" t="s">
        <v>24</v>
      </c>
      <c r="G21" t="s">
        <v>25</v>
      </c>
      <c r="H21">
        <f t="shared" si="0"/>
        <v>10602749383.979115</v>
      </c>
      <c r="I21">
        <f t="shared" si="1"/>
        <v>-1091761422084620.5</v>
      </c>
      <c r="J21">
        <f t="shared" si="2"/>
        <v>1.0329628418290809E+46</v>
      </c>
      <c r="Q21" s="5" t="s">
        <v>668</v>
      </c>
      <c r="R21" s="13">
        <f>R20/R18</f>
        <v>1.3163858534747268</v>
      </c>
    </row>
    <row r="22" spans="1:18" x14ac:dyDescent="0.25">
      <c r="A22" t="s">
        <v>64</v>
      </c>
      <c r="B22" t="s">
        <v>65</v>
      </c>
      <c r="C22" t="s">
        <v>22</v>
      </c>
      <c r="D22" t="s">
        <v>23</v>
      </c>
      <c r="E22" s="3">
        <v>68226</v>
      </c>
      <c r="F22" t="s">
        <v>24</v>
      </c>
      <c r="G22" t="s">
        <v>25</v>
      </c>
      <c r="H22">
        <f t="shared" si="0"/>
        <v>1502000618.770112</v>
      </c>
      <c r="I22">
        <f t="shared" si="1"/>
        <v>-58211014385984.281</v>
      </c>
      <c r="J22">
        <f t="shared" si="2"/>
        <v>1.0329620095804138E+46</v>
      </c>
      <c r="Q22" s="5" t="s">
        <v>667</v>
      </c>
      <c r="R22" s="13">
        <f>(R17+R19-2*R18)/R20</f>
        <v>1.0475781553497312</v>
      </c>
    </row>
    <row r="23" spans="1:18" x14ac:dyDescent="0.25">
      <c r="A23" t="s">
        <v>66</v>
      </c>
      <c r="B23" t="s">
        <v>67</v>
      </c>
      <c r="C23" t="s">
        <v>22</v>
      </c>
      <c r="D23" t="s">
        <v>23</v>
      </c>
      <c r="E23" s="3">
        <v>8740</v>
      </c>
      <c r="F23" t="s">
        <v>24</v>
      </c>
      <c r="G23" t="s">
        <v>25</v>
      </c>
      <c r="H23">
        <f t="shared" si="0"/>
        <v>9651422331.7347431</v>
      </c>
      <c r="I23">
        <f t="shared" si="1"/>
        <v>-948171681094954</v>
      </c>
      <c r="J23">
        <f t="shared" si="2"/>
        <v>1.0329627805515899E+46</v>
      </c>
      <c r="Q23" s="5" t="s">
        <v>669</v>
      </c>
      <c r="R23">
        <f>N12</f>
        <v>1316</v>
      </c>
    </row>
    <row r="24" spans="1:18" x14ac:dyDescent="0.25">
      <c r="A24" t="s">
        <v>68</v>
      </c>
      <c r="B24" t="s">
        <v>69</v>
      </c>
      <c r="C24" t="s">
        <v>22</v>
      </c>
      <c r="D24" t="s">
        <v>23</v>
      </c>
      <c r="E24" s="3">
        <v>9289</v>
      </c>
      <c r="F24" t="s">
        <v>24</v>
      </c>
      <c r="G24" t="s">
        <v>25</v>
      </c>
      <c r="H24">
        <f t="shared" si="0"/>
        <v>9543854398.0337772</v>
      </c>
      <c r="I24">
        <f t="shared" si="1"/>
        <v>-932364453442564</v>
      </c>
      <c r="J24">
        <f t="shared" si="2"/>
        <v>1.032962773436247E+46</v>
      </c>
    </row>
    <row r="25" spans="1:18" x14ac:dyDescent="0.25">
      <c r="A25" t="s">
        <v>70</v>
      </c>
      <c r="B25" t="s">
        <v>71</v>
      </c>
      <c r="C25" t="s">
        <v>22</v>
      </c>
      <c r="D25" t="s">
        <v>23</v>
      </c>
      <c r="E25" s="3">
        <v>1808</v>
      </c>
      <c r="F25" t="s">
        <v>24</v>
      </c>
      <c r="G25" t="s">
        <v>25</v>
      </c>
      <c r="H25">
        <f t="shared" si="0"/>
        <v>11061497229.226704</v>
      </c>
      <c r="I25">
        <f t="shared" si="1"/>
        <v>-1163378068295047</v>
      </c>
      <c r="J25">
        <f t="shared" si="2"/>
        <v>1.0329628703941388E+46</v>
      </c>
    </row>
    <row r="26" spans="1:18" x14ac:dyDescent="0.25">
      <c r="A26" t="s">
        <v>72</v>
      </c>
      <c r="B26" t="s">
        <v>73</v>
      </c>
      <c r="C26" t="s">
        <v>22</v>
      </c>
      <c r="D26" t="s">
        <v>23</v>
      </c>
      <c r="E26" s="3">
        <v>250</v>
      </c>
      <c r="F26" t="s">
        <v>24</v>
      </c>
      <c r="G26" t="s">
        <v>25</v>
      </c>
      <c r="H26">
        <f t="shared" si="0"/>
        <v>11391645695.143103</v>
      </c>
      <c r="I26">
        <f t="shared" si="1"/>
        <v>-1215849172392743.3</v>
      </c>
      <c r="J26">
        <f t="shared" si="2"/>
        <v>1.0329628905866801E+46</v>
      </c>
    </row>
    <row r="27" spans="1:18" x14ac:dyDescent="0.25">
      <c r="A27" t="s">
        <v>74</v>
      </c>
      <c r="B27" t="s">
        <v>75</v>
      </c>
      <c r="C27" t="s">
        <v>22</v>
      </c>
      <c r="D27" t="s">
        <v>23</v>
      </c>
      <c r="E27" s="3">
        <v>14356</v>
      </c>
      <c r="F27" t="s">
        <v>24</v>
      </c>
      <c r="G27" t="s">
        <v>25</v>
      </c>
      <c r="H27">
        <f t="shared" si="0"/>
        <v>8579511544.2363501</v>
      </c>
      <c r="I27">
        <f t="shared" si="1"/>
        <v>-794682856916221.5</v>
      </c>
      <c r="J27">
        <f t="shared" si="2"/>
        <v>1.0329627077651321E+46</v>
      </c>
    </row>
    <row r="28" spans="1:18" x14ac:dyDescent="0.25">
      <c r="A28" t="s">
        <v>76</v>
      </c>
      <c r="B28" t="s">
        <v>77</v>
      </c>
      <c r="C28" t="s">
        <v>22</v>
      </c>
      <c r="D28" t="s">
        <v>23</v>
      </c>
      <c r="E28" s="3">
        <v>5916</v>
      </c>
      <c r="F28" t="s">
        <v>24</v>
      </c>
      <c r="G28" t="s">
        <v>25</v>
      </c>
      <c r="H28">
        <f t="shared" si="0"/>
        <v>10214266162.371399</v>
      </c>
      <c r="I28">
        <f t="shared" si="1"/>
        <v>-1032311476889875.6</v>
      </c>
      <c r="J28">
        <f t="shared" si="2"/>
        <v>1.0329628171521889E+46</v>
      </c>
    </row>
    <row r="29" spans="1:18" x14ac:dyDescent="0.25">
      <c r="A29" t="s">
        <v>78</v>
      </c>
      <c r="B29" t="s">
        <v>79</v>
      </c>
      <c r="C29" t="s">
        <v>22</v>
      </c>
      <c r="D29" t="s">
        <v>23</v>
      </c>
      <c r="E29" s="3">
        <v>11843</v>
      </c>
      <c r="F29" t="s">
        <v>24</v>
      </c>
      <c r="G29" t="s">
        <v>25</v>
      </c>
      <c r="H29">
        <f t="shared" si="0"/>
        <v>9051363243.8730068</v>
      </c>
      <c r="I29">
        <f t="shared" si="1"/>
        <v>-861134504420151.25</v>
      </c>
      <c r="J29">
        <f t="shared" si="2"/>
        <v>1.032962740334998E+46</v>
      </c>
    </row>
    <row r="30" spans="1:18" x14ac:dyDescent="0.25">
      <c r="A30" t="s">
        <v>80</v>
      </c>
      <c r="B30" t="s">
        <v>81</v>
      </c>
      <c r="C30" t="s">
        <v>22</v>
      </c>
      <c r="D30" t="s">
        <v>23</v>
      </c>
      <c r="E30" s="3">
        <v>9493</v>
      </c>
      <c r="F30" t="s">
        <v>24</v>
      </c>
      <c r="G30" t="s">
        <v>25</v>
      </c>
      <c r="H30">
        <f t="shared" si="0"/>
        <v>9504037411.7186661</v>
      </c>
      <c r="I30">
        <f t="shared" si="1"/>
        <v>-926535802793611.88</v>
      </c>
      <c r="J30">
        <f t="shared" si="2"/>
        <v>1.0329627707922944E+46</v>
      </c>
    </row>
    <row r="31" spans="1:18" x14ac:dyDescent="0.25">
      <c r="A31" t="s">
        <v>82</v>
      </c>
      <c r="B31" t="s">
        <v>83</v>
      </c>
      <c r="C31" t="s">
        <v>22</v>
      </c>
      <c r="D31" t="s">
        <v>23</v>
      </c>
      <c r="E31" s="3">
        <v>3442</v>
      </c>
      <c r="F31" t="s">
        <v>24</v>
      </c>
      <c r="G31" t="s">
        <v>25</v>
      </c>
      <c r="H31">
        <f t="shared" si="0"/>
        <v>10720459688.094872</v>
      </c>
      <c r="I31">
        <f t="shared" si="1"/>
        <v>-1109992673244743.9</v>
      </c>
      <c r="J31">
        <f t="shared" si="2"/>
        <v>1.0329628492165958E+46</v>
      </c>
    </row>
    <row r="32" spans="1:18" x14ac:dyDescent="0.25">
      <c r="A32" t="s">
        <v>84</v>
      </c>
      <c r="B32" t="s">
        <v>85</v>
      </c>
      <c r="C32" t="s">
        <v>22</v>
      </c>
      <c r="D32" t="s">
        <v>23</v>
      </c>
      <c r="E32" s="3">
        <v>8392</v>
      </c>
      <c r="F32" t="s">
        <v>24</v>
      </c>
      <c r="G32" t="s">
        <v>25</v>
      </c>
      <c r="H32">
        <f t="shared" si="0"/>
        <v>9719919626.036993</v>
      </c>
      <c r="I32">
        <f t="shared" si="1"/>
        <v>-958283500524814.75</v>
      </c>
      <c r="J32">
        <f t="shared" si="2"/>
        <v>1.0329627850618617E+46</v>
      </c>
    </row>
    <row r="33" spans="1:10" x14ac:dyDescent="0.25">
      <c r="A33" t="s">
        <v>86</v>
      </c>
      <c r="B33" t="s">
        <v>87</v>
      </c>
      <c r="C33" t="s">
        <v>22</v>
      </c>
      <c r="D33" t="s">
        <v>23</v>
      </c>
      <c r="E33" s="3">
        <v>13320</v>
      </c>
      <c r="F33" t="s">
        <v>24</v>
      </c>
      <c r="G33" t="s">
        <v>25</v>
      </c>
      <c r="H33">
        <f t="shared" si="0"/>
        <v>8772505192.6993732</v>
      </c>
      <c r="I33">
        <f t="shared" si="1"/>
        <v>-821647334958091.63</v>
      </c>
      <c r="J33">
        <f t="shared" si="2"/>
        <v>1.0329627211922632E+46</v>
      </c>
    </row>
    <row r="34" spans="1:10" x14ac:dyDescent="0.25">
      <c r="A34" t="s">
        <v>88</v>
      </c>
      <c r="B34" t="s">
        <v>89</v>
      </c>
      <c r="C34" t="s">
        <v>22</v>
      </c>
      <c r="D34" t="s">
        <v>23</v>
      </c>
      <c r="E34" s="3">
        <v>31487</v>
      </c>
      <c r="F34" t="s">
        <v>24</v>
      </c>
      <c r="G34" t="s">
        <v>25</v>
      </c>
      <c r="H34">
        <f t="shared" si="0"/>
        <v>5699442591.2942276</v>
      </c>
      <c r="I34">
        <f t="shared" si="1"/>
        <v>-430277439202105.44</v>
      </c>
      <c r="J34">
        <f t="shared" si="2"/>
        <v>1.0329624857379468E+46</v>
      </c>
    </row>
    <row r="35" spans="1:10" x14ac:dyDescent="0.25">
      <c r="A35" t="s">
        <v>90</v>
      </c>
      <c r="B35" t="s">
        <v>91</v>
      </c>
      <c r="C35" t="s">
        <v>22</v>
      </c>
      <c r="D35" t="s">
        <v>23</v>
      </c>
      <c r="E35" s="3">
        <v>72164</v>
      </c>
      <c r="F35" t="s">
        <v>24</v>
      </c>
      <c r="G35" t="s">
        <v>25</v>
      </c>
      <c r="H35">
        <f t="shared" si="0"/>
        <v>1212268941.8440671</v>
      </c>
      <c r="I35">
        <f t="shared" si="1"/>
        <v>-42208359036272.328</v>
      </c>
      <c r="J35">
        <f t="shared" si="2"/>
        <v>1.0329619585417898E+46</v>
      </c>
    </row>
    <row r="36" spans="1:10" x14ac:dyDescent="0.25">
      <c r="A36" t="s">
        <v>92</v>
      </c>
      <c r="B36" t="s">
        <v>93</v>
      </c>
      <c r="C36" t="s">
        <v>22</v>
      </c>
      <c r="D36" t="s">
        <v>23</v>
      </c>
      <c r="E36" s="3">
        <v>8558421</v>
      </c>
      <c r="F36" t="s">
        <v>24</v>
      </c>
      <c r="G36" t="s">
        <v>25</v>
      </c>
      <c r="H36">
        <f t="shared" si="0"/>
        <v>71426827040530.844</v>
      </c>
      <c r="I36">
        <f t="shared" si="1"/>
        <v>6.0365949650076841E+20</v>
      </c>
      <c r="J36">
        <f t="shared" si="2"/>
        <v>1.0328519764244798E+46</v>
      </c>
    </row>
    <row r="37" spans="1:10" x14ac:dyDescent="0.25">
      <c r="A37" t="s">
        <v>94</v>
      </c>
      <c r="B37" t="s">
        <v>95</v>
      </c>
      <c r="C37" t="s">
        <v>22</v>
      </c>
      <c r="D37" t="s">
        <v>23</v>
      </c>
      <c r="E37" s="3">
        <v>1570</v>
      </c>
      <c r="F37" t="s">
        <v>24</v>
      </c>
      <c r="G37" t="s">
        <v>25</v>
      </c>
      <c r="H37">
        <f t="shared" si="0"/>
        <v>11111616531.927668</v>
      </c>
      <c r="I37">
        <f t="shared" si="1"/>
        <v>-1171293863167143</v>
      </c>
      <c r="J37">
        <f t="shared" si="2"/>
        <v>1.0329628734787504E+46</v>
      </c>
    </row>
    <row r="38" spans="1:10" x14ac:dyDescent="0.25">
      <c r="A38" t="s">
        <v>96</v>
      </c>
      <c r="B38" t="s">
        <v>97</v>
      </c>
      <c r="C38" t="s">
        <v>22</v>
      </c>
      <c r="D38" t="s">
        <v>23</v>
      </c>
      <c r="E38" s="3">
        <v>19627</v>
      </c>
      <c r="F38" t="s">
        <v>24</v>
      </c>
      <c r="G38" t="s">
        <v>25</v>
      </c>
      <c r="H38">
        <f t="shared" si="0"/>
        <v>7630835354.1238098</v>
      </c>
      <c r="I38">
        <f t="shared" si="1"/>
        <v>-666588972423092.38</v>
      </c>
      <c r="J38">
        <f t="shared" si="2"/>
        <v>1.0329626394500683E+46</v>
      </c>
    </row>
    <row r="39" spans="1:10" x14ac:dyDescent="0.25">
      <c r="A39" t="s">
        <v>98</v>
      </c>
      <c r="B39" t="s">
        <v>99</v>
      </c>
      <c r="C39" t="s">
        <v>22</v>
      </c>
      <c r="D39" t="s">
        <v>23</v>
      </c>
      <c r="E39" s="3">
        <v>29690</v>
      </c>
      <c r="F39" t="s">
        <v>24</v>
      </c>
      <c r="G39" t="s">
        <v>25</v>
      </c>
      <c r="H39">
        <f t="shared" si="0"/>
        <v>5973999582.2170572</v>
      </c>
      <c r="I39">
        <f t="shared" si="1"/>
        <v>-461740301136518.63</v>
      </c>
      <c r="J39">
        <f t="shared" si="2"/>
        <v>1.0329625090280537E+46</v>
      </c>
    </row>
    <row r="40" spans="1:10" x14ac:dyDescent="0.25">
      <c r="A40" t="s">
        <v>100</v>
      </c>
      <c r="B40" t="s">
        <v>101</v>
      </c>
      <c r="C40" t="s">
        <v>22</v>
      </c>
      <c r="D40" t="s">
        <v>23</v>
      </c>
      <c r="E40" s="3">
        <v>26555</v>
      </c>
      <c r="F40" t="s">
        <v>24</v>
      </c>
      <c r="G40" t="s">
        <v>25</v>
      </c>
      <c r="H40">
        <f t="shared" si="0"/>
        <v>6468446469.853713</v>
      </c>
      <c r="I40">
        <f t="shared" si="1"/>
        <v>-520235497953693.88</v>
      </c>
      <c r="J40">
        <f t="shared" si="2"/>
        <v>1.0329625496593765E+46</v>
      </c>
    </row>
    <row r="41" spans="1:10" x14ac:dyDescent="0.25">
      <c r="A41" t="s">
        <v>102</v>
      </c>
      <c r="B41" t="s">
        <v>103</v>
      </c>
      <c r="C41" t="s">
        <v>22</v>
      </c>
      <c r="D41" t="s">
        <v>23</v>
      </c>
      <c r="E41" s="3">
        <v>11581</v>
      </c>
      <c r="F41" t="s">
        <v>24</v>
      </c>
      <c r="G41" t="s">
        <v>25</v>
      </c>
      <c r="H41">
        <f t="shared" si="0"/>
        <v>9101284541.9051609</v>
      </c>
      <c r="I41">
        <f t="shared" si="1"/>
        <v>-868268486007598</v>
      </c>
      <c r="J41">
        <f t="shared" si="2"/>
        <v>1.0329627437306622E+46</v>
      </c>
    </row>
    <row r="42" spans="1:10" x14ac:dyDescent="0.25">
      <c r="A42" t="s">
        <v>104</v>
      </c>
      <c r="B42" t="s">
        <v>105</v>
      </c>
      <c r="C42" t="s">
        <v>22</v>
      </c>
      <c r="D42" t="s">
        <v>23</v>
      </c>
      <c r="E42" s="3">
        <v>9149</v>
      </c>
      <c r="F42" t="s">
        <v>24</v>
      </c>
      <c r="G42" t="s">
        <v>25</v>
      </c>
      <c r="H42">
        <f t="shared" si="0"/>
        <v>9571227940.7990513</v>
      </c>
      <c r="I42">
        <f t="shared" si="1"/>
        <v>-936378619361719</v>
      </c>
      <c r="J42">
        <f t="shared" si="2"/>
        <v>1.0329627752507242E+46</v>
      </c>
    </row>
    <row r="43" spans="1:10" x14ac:dyDescent="0.25">
      <c r="A43" t="s">
        <v>106</v>
      </c>
      <c r="B43" t="s">
        <v>107</v>
      </c>
      <c r="C43" t="s">
        <v>22</v>
      </c>
      <c r="D43" t="s">
        <v>23</v>
      </c>
      <c r="E43" s="3">
        <v>3853</v>
      </c>
      <c r="F43" t="s">
        <v>24</v>
      </c>
      <c r="G43" t="s">
        <v>25</v>
      </c>
      <c r="H43">
        <f t="shared" si="0"/>
        <v>10635519014.548246</v>
      </c>
      <c r="I43">
        <f t="shared" si="1"/>
        <v>-1096826747087829.8</v>
      </c>
      <c r="J43">
        <f t="shared" si="2"/>
        <v>1.0329628438898086E+46</v>
      </c>
    </row>
    <row r="44" spans="1:10" x14ac:dyDescent="0.25">
      <c r="A44" t="s">
        <v>108</v>
      </c>
      <c r="B44" t="s">
        <v>109</v>
      </c>
      <c r="C44" t="s">
        <v>22</v>
      </c>
      <c r="D44" t="s">
        <v>23</v>
      </c>
      <c r="E44" s="3">
        <v>7695</v>
      </c>
      <c r="F44" t="s">
        <v>24</v>
      </c>
      <c r="G44" t="s">
        <v>25</v>
      </c>
      <c r="H44">
        <f t="shared" si="0"/>
        <v>9857839410.9469604</v>
      </c>
      <c r="I44">
        <f t="shared" si="1"/>
        <v>-978751878293545</v>
      </c>
      <c r="J44">
        <f t="shared" si="2"/>
        <v>1.0329627940953667E+46</v>
      </c>
    </row>
    <row r="45" spans="1:10" x14ac:dyDescent="0.25">
      <c r="A45" t="s">
        <v>110</v>
      </c>
      <c r="B45" t="s">
        <v>111</v>
      </c>
      <c r="C45" t="s">
        <v>22</v>
      </c>
      <c r="D45" t="s">
        <v>23</v>
      </c>
      <c r="E45" s="3">
        <v>8458</v>
      </c>
      <c r="F45" t="s">
        <v>24</v>
      </c>
      <c r="G45" t="s">
        <v>25</v>
      </c>
      <c r="H45">
        <f t="shared" si="0"/>
        <v>9706910147.8762207</v>
      </c>
      <c r="I45">
        <f t="shared" si="1"/>
        <v>-956360244520945.25</v>
      </c>
      <c r="J45">
        <f t="shared" si="2"/>
        <v>1.0329627842064654E+46</v>
      </c>
    </row>
    <row r="46" spans="1:10" x14ac:dyDescent="0.25">
      <c r="A46" t="s">
        <v>112</v>
      </c>
      <c r="B46" t="s">
        <v>113</v>
      </c>
      <c r="C46" t="s">
        <v>22</v>
      </c>
      <c r="D46" t="s">
        <v>23</v>
      </c>
      <c r="E46" s="3">
        <v>23344</v>
      </c>
      <c r="F46" t="s">
        <v>24</v>
      </c>
      <c r="G46" t="s">
        <v>25</v>
      </c>
      <c r="H46">
        <f t="shared" si="0"/>
        <v>6995256954.7058039</v>
      </c>
      <c r="I46">
        <f t="shared" si="1"/>
        <v>-585066871956619.38</v>
      </c>
      <c r="J46">
        <f t="shared" si="2"/>
        <v>1.0329625912757024E+46</v>
      </c>
    </row>
    <row r="47" spans="1:10" x14ac:dyDescent="0.25">
      <c r="A47" t="s">
        <v>114</v>
      </c>
      <c r="B47" t="s">
        <v>115</v>
      </c>
      <c r="C47" t="s">
        <v>22</v>
      </c>
      <c r="D47" t="s">
        <v>23</v>
      </c>
      <c r="E47" s="3">
        <v>253544</v>
      </c>
      <c r="F47" t="s">
        <v>24</v>
      </c>
      <c r="G47" t="s">
        <v>25</v>
      </c>
      <c r="H47">
        <f t="shared" si="0"/>
        <v>21480521636.377831</v>
      </c>
      <c r="I47">
        <f t="shared" si="1"/>
        <v>3148235671544559</v>
      </c>
      <c r="J47">
        <f t="shared" si="2"/>
        <v>1.0329596077602907E+46</v>
      </c>
    </row>
    <row r="48" spans="1:10" x14ac:dyDescent="0.25">
      <c r="A48" t="s">
        <v>116</v>
      </c>
      <c r="B48" t="s">
        <v>117</v>
      </c>
      <c r="C48" t="s">
        <v>22</v>
      </c>
      <c r="D48" t="s">
        <v>23</v>
      </c>
      <c r="E48" s="3">
        <v>647</v>
      </c>
      <c r="F48" t="s">
        <v>24</v>
      </c>
      <c r="G48" t="s">
        <v>25</v>
      </c>
      <c r="H48">
        <f t="shared" si="0"/>
        <v>11307058371.873007</v>
      </c>
      <c r="I48">
        <f t="shared" si="1"/>
        <v>-1202332125406221.8</v>
      </c>
      <c r="J48">
        <f t="shared" si="2"/>
        <v>1.0329628854413406E+46</v>
      </c>
    </row>
    <row r="49" spans="1:10" x14ac:dyDescent="0.25">
      <c r="A49" t="s">
        <v>118</v>
      </c>
      <c r="B49" t="s">
        <v>119</v>
      </c>
      <c r="C49" t="s">
        <v>22</v>
      </c>
      <c r="D49" t="s">
        <v>23</v>
      </c>
      <c r="E49" s="3">
        <v>12457</v>
      </c>
      <c r="F49" t="s">
        <v>24</v>
      </c>
      <c r="G49" t="s">
        <v>25</v>
      </c>
      <c r="H49">
        <f t="shared" si="0"/>
        <v>8934909974.3167362</v>
      </c>
      <c r="I49">
        <f t="shared" si="1"/>
        <v>-844569262523970.5</v>
      </c>
      <c r="J49">
        <f t="shared" si="2"/>
        <v>1.0329627323772193E+46</v>
      </c>
    </row>
    <row r="50" spans="1:10" x14ac:dyDescent="0.25">
      <c r="A50" t="s">
        <v>120</v>
      </c>
      <c r="B50" t="s">
        <v>121</v>
      </c>
      <c r="C50" t="s">
        <v>22</v>
      </c>
      <c r="D50" t="s">
        <v>23</v>
      </c>
      <c r="E50" s="3">
        <v>6118</v>
      </c>
      <c r="F50" t="s">
        <v>24</v>
      </c>
      <c r="G50" t="s">
        <v>25</v>
      </c>
      <c r="H50">
        <f t="shared" si="0"/>
        <v>10173476442.667219</v>
      </c>
      <c r="I50">
        <f t="shared" si="1"/>
        <v>-1026133995001752.9</v>
      </c>
      <c r="J50">
        <f t="shared" si="2"/>
        <v>1.0329628145341575E+46</v>
      </c>
    </row>
    <row r="51" spans="1:10" x14ac:dyDescent="0.25">
      <c r="A51" t="s">
        <v>122</v>
      </c>
      <c r="B51" t="s">
        <v>123</v>
      </c>
      <c r="C51" t="s">
        <v>22</v>
      </c>
      <c r="D51" t="s">
        <v>23</v>
      </c>
      <c r="E51" s="3">
        <v>59628</v>
      </c>
      <c r="F51" t="s">
        <v>24</v>
      </c>
      <c r="G51" t="s">
        <v>25</v>
      </c>
      <c r="H51">
        <f t="shared" si="0"/>
        <v>2242368427.1688261</v>
      </c>
      <c r="I51">
        <f t="shared" si="1"/>
        <v>-106184335799862.77</v>
      </c>
      <c r="J51">
        <f t="shared" si="2"/>
        <v>1.0329621210151813E+46</v>
      </c>
    </row>
    <row r="52" spans="1:10" x14ac:dyDescent="0.25">
      <c r="A52" t="s">
        <v>124</v>
      </c>
      <c r="B52" t="s">
        <v>125</v>
      </c>
      <c r="C52" t="s">
        <v>22</v>
      </c>
      <c r="D52" t="s">
        <v>23</v>
      </c>
      <c r="E52" s="3">
        <v>87498</v>
      </c>
      <c r="F52" t="s">
        <v>24</v>
      </c>
      <c r="G52" t="s">
        <v>25</v>
      </c>
      <c r="H52">
        <f t="shared" si="0"/>
        <v>379612723.82477438</v>
      </c>
      <c r="I52">
        <f t="shared" si="1"/>
        <v>-7396242484075.3027</v>
      </c>
      <c r="J52">
        <f t="shared" si="2"/>
        <v>1.0329617598048197E+46</v>
      </c>
    </row>
    <row r="53" spans="1:10" x14ac:dyDescent="0.25">
      <c r="A53" t="s">
        <v>126</v>
      </c>
      <c r="B53" t="s">
        <v>127</v>
      </c>
      <c r="C53" t="s">
        <v>22</v>
      </c>
      <c r="D53" t="s">
        <v>23</v>
      </c>
      <c r="E53" s="3">
        <v>584</v>
      </c>
      <c r="F53" t="s">
        <v>24</v>
      </c>
      <c r="G53" t="s">
        <v>25</v>
      </c>
      <c r="H53">
        <f t="shared" si="0"/>
        <v>11320460507.117378</v>
      </c>
      <c r="I53">
        <f t="shared" si="1"/>
        <v>-1204470425815262.8</v>
      </c>
      <c r="J53">
        <f t="shared" si="2"/>
        <v>1.0329628862578556E+46</v>
      </c>
    </row>
    <row r="54" spans="1:10" x14ac:dyDescent="0.25">
      <c r="A54" t="s">
        <v>128</v>
      </c>
      <c r="B54" t="s">
        <v>129</v>
      </c>
      <c r="C54" t="s">
        <v>22</v>
      </c>
      <c r="D54" t="s">
        <v>23</v>
      </c>
      <c r="E54" s="3">
        <v>55873</v>
      </c>
      <c r="F54" t="s">
        <v>24</v>
      </c>
      <c r="G54" t="s">
        <v>25</v>
      </c>
      <c r="H54">
        <f t="shared" si="0"/>
        <v>2612094384.1945496</v>
      </c>
      <c r="I54">
        <f t="shared" si="1"/>
        <v>-133500624787929.48</v>
      </c>
      <c r="J54">
        <f t="shared" si="2"/>
        <v>1.0329621696820314E+46</v>
      </c>
    </row>
    <row r="55" spans="1:10" x14ac:dyDescent="0.25">
      <c r="A55" t="s">
        <v>130</v>
      </c>
      <c r="B55" t="s">
        <v>131</v>
      </c>
      <c r="C55" t="s">
        <v>22</v>
      </c>
      <c r="D55" t="s">
        <v>23</v>
      </c>
      <c r="E55" s="3">
        <v>27524</v>
      </c>
      <c r="F55" t="s">
        <v>24</v>
      </c>
      <c r="G55" t="s">
        <v>25</v>
      </c>
      <c r="H55">
        <f t="shared" si="0"/>
        <v>6313518577.8569288</v>
      </c>
      <c r="I55">
        <f t="shared" si="1"/>
        <v>-501657366683451</v>
      </c>
      <c r="J55">
        <f t="shared" si="2"/>
        <v>1.0329625371006039E+46</v>
      </c>
    </row>
    <row r="56" spans="1:10" x14ac:dyDescent="0.25">
      <c r="A56" t="s">
        <v>132</v>
      </c>
      <c r="B56" t="s">
        <v>133</v>
      </c>
      <c r="C56" t="s">
        <v>22</v>
      </c>
      <c r="D56" t="s">
        <v>23</v>
      </c>
      <c r="E56" s="3">
        <v>11862</v>
      </c>
      <c r="F56" t="s">
        <v>24</v>
      </c>
      <c r="G56" t="s">
        <v>25</v>
      </c>
      <c r="H56">
        <f t="shared" si="0"/>
        <v>9047748336.0691471</v>
      </c>
      <c r="I56">
        <f t="shared" si="1"/>
        <v>-860618679743552.25</v>
      </c>
      <c r="J56">
        <f t="shared" si="2"/>
        <v>1.0329627400887473E+46</v>
      </c>
    </row>
    <row r="57" spans="1:10" x14ac:dyDescent="0.25">
      <c r="A57" t="s">
        <v>134</v>
      </c>
      <c r="B57" t="s">
        <v>135</v>
      </c>
      <c r="C57" t="s">
        <v>22</v>
      </c>
      <c r="D57" t="s">
        <v>23</v>
      </c>
      <c r="E57" s="3">
        <v>54338</v>
      </c>
      <c r="F57" t="s">
        <v>24</v>
      </c>
      <c r="G57" t="s">
        <v>25</v>
      </c>
      <c r="H57">
        <f t="shared" si="0"/>
        <v>2771354173.0852246</v>
      </c>
      <c r="I57">
        <f t="shared" si="1"/>
        <v>-145894206688378.66</v>
      </c>
      <c r="J57">
        <f t="shared" si="2"/>
        <v>1.0329621895764698E+46</v>
      </c>
    </row>
    <row r="58" spans="1:10" x14ac:dyDescent="0.25">
      <c r="A58" t="s">
        <v>136</v>
      </c>
      <c r="B58" t="s">
        <v>137</v>
      </c>
      <c r="C58" t="s">
        <v>22</v>
      </c>
      <c r="D58" t="s">
        <v>23</v>
      </c>
      <c r="E58" s="3">
        <v>6850</v>
      </c>
      <c r="F58" t="s">
        <v>24</v>
      </c>
      <c r="G58" t="s">
        <v>25</v>
      </c>
      <c r="H58">
        <f t="shared" si="0"/>
        <v>10026347879.065931</v>
      </c>
      <c r="I58">
        <f t="shared" si="1"/>
        <v>-1003954784008073.8</v>
      </c>
      <c r="J58">
        <f t="shared" si="2"/>
        <v>1.0329628050470333E+46</v>
      </c>
    </row>
    <row r="59" spans="1:10" x14ac:dyDescent="0.25">
      <c r="A59" t="s">
        <v>138</v>
      </c>
      <c r="B59" t="s">
        <v>139</v>
      </c>
      <c r="C59" t="s">
        <v>22</v>
      </c>
      <c r="D59" t="s">
        <v>23</v>
      </c>
      <c r="E59" s="3">
        <v>5900</v>
      </c>
      <c r="F59" t="s">
        <v>24</v>
      </c>
      <c r="G59" t="s">
        <v>25</v>
      </c>
      <c r="H59">
        <f t="shared" si="0"/>
        <v>10217500519.258858</v>
      </c>
      <c r="I59">
        <f t="shared" si="1"/>
        <v>-1032801839288186.6</v>
      </c>
      <c r="J59">
        <f t="shared" si="2"/>
        <v>1.0329628173595577E+46</v>
      </c>
    </row>
    <row r="60" spans="1:10" x14ac:dyDescent="0.25">
      <c r="A60" t="s">
        <v>140</v>
      </c>
      <c r="B60" t="s">
        <v>141</v>
      </c>
      <c r="C60" t="s">
        <v>22</v>
      </c>
      <c r="D60" t="s">
        <v>23</v>
      </c>
      <c r="E60" s="3">
        <v>21853</v>
      </c>
      <c r="F60" t="s">
        <v>24</v>
      </c>
      <c r="G60" t="s">
        <v>25</v>
      </c>
      <c r="H60">
        <f t="shared" si="0"/>
        <v>7246887516.1559639</v>
      </c>
      <c r="I60">
        <f t="shared" si="1"/>
        <v>-616917770758816.13</v>
      </c>
      <c r="J60">
        <f t="shared" si="2"/>
        <v>1.0329626105998831E+46</v>
      </c>
    </row>
    <row r="61" spans="1:10" x14ac:dyDescent="0.25">
      <c r="A61" t="s">
        <v>142</v>
      </c>
      <c r="B61" t="s">
        <v>143</v>
      </c>
      <c r="C61" t="s">
        <v>22</v>
      </c>
      <c r="D61" t="s">
        <v>23</v>
      </c>
      <c r="E61" s="3">
        <v>1690</v>
      </c>
      <c r="F61" t="s">
        <v>24</v>
      </c>
      <c r="G61" t="s">
        <v>25</v>
      </c>
      <c r="H61">
        <f t="shared" si="0"/>
        <v>11086332135.271719</v>
      </c>
      <c r="I61">
        <f t="shared" si="1"/>
        <v>-1167298233271047.3</v>
      </c>
      <c r="J61">
        <f t="shared" si="2"/>
        <v>1.0329628719234839E+46</v>
      </c>
    </row>
    <row r="62" spans="1:10" x14ac:dyDescent="0.25">
      <c r="A62" t="s">
        <v>144</v>
      </c>
      <c r="B62" t="s">
        <v>145</v>
      </c>
      <c r="C62" t="s">
        <v>22</v>
      </c>
      <c r="D62" t="s">
        <v>23</v>
      </c>
      <c r="E62" s="3">
        <v>1309341</v>
      </c>
      <c r="F62" t="s">
        <v>24</v>
      </c>
      <c r="G62" t="s">
        <v>25</v>
      </c>
      <c r="H62">
        <f t="shared" si="0"/>
        <v>1445667999960.0403</v>
      </c>
      <c r="I62">
        <f t="shared" si="1"/>
        <v>1.7382124327965714E+18</v>
      </c>
      <c r="J62">
        <f t="shared" si="2"/>
        <v>1.0329459241479469E+46</v>
      </c>
    </row>
    <row r="63" spans="1:10" x14ac:dyDescent="0.25">
      <c r="A63" t="s">
        <v>146</v>
      </c>
      <c r="B63" t="s">
        <v>147</v>
      </c>
      <c r="C63" t="s">
        <v>22</v>
      </c>
      <c r="D63" t="s">
        <v>23</v>
      </c>
      <c r="E63" s="3">
        <v>4433352</v>
      </c>
      <c r="F63" t="s">
        <v>24</v>
      </c>
      <c r="G63" t="s">
        <v>25</v>
      </c>
      <c r="H63">
        <f t="shared" si="0"/>
        <v>18717480381710.152</v>
      </c>
      <c r="I63">
        <f t="shared" si="1"/>
        <v>8.0978752098980381E+19</v>
      </c>
      <c r="J63">
        <f t="shared" si="2"/>
        <v>1.0329054363318345E+46</v>
      </c>
    </row>
    <row r="64" spans="1:10" x14ac:dyDescent="0.25">
      <c r="A64" t="s">
        <v>148</v>
      </c>
      <c r="B64" t="s">
        <v>149</v>
      </c>
      <c r="C64" t="s">
        <v>22</v>
      </c>
      <c r="D64" t="s">
        <v>23</v>
      </c>
      <c r="E64" s="3">
        <v>76040</v>
      </c>
      <c r="F64" t="s">
        <v>24</v>
      </c>
      <c r="G64" t="s">
        <v>25</v>
      </c>
      <c r="H64">
        <f t="shared" si="0"/>
        <v>957385873.85692871</v>
      </c>
      <c r="I64">
        <f t="shared" si="1"/>
        <v>-29623101240474.734</v>
      </c>
      <c r="J64">
        <f t="shared" si="2"/>
        <v>1.0329619083067215E+46</v>
      </c>
    </row>
    <row r="65" spans="1:10" x14ac:dyDescent="0.25">
      <c r="A65" t="s">
        <v>150</v>
      </c>
      <c r="B65" t="s">
        <v>151</v>
      </c>
      <c r="C65" t="s">
        <v>22</v>
      </c>
      <c r="D65" t="s">
        <v>23</v>
      </c>
      <c r="E65" s="3">
        <v>9151</v>
      </c>
      <c r="F65" t="s">
        <v>24</v>
      </c>
      <c r="G65" t="s">
        <v>25</v>
      </c>
      <c r="H65">
        <f t="shared" si="0"/>
        <v>9570836614.188118</v>
      </c>
      <c r="I65">
        <f t="shared" si="1"/>
        <v>-936321193168057.88</v>
      </c>
      <c r="J65">
        <f t="shared" si="2"/>
        <v>1.0329627752248028E+46</v>
      </c>
    </row>
    <row r="66" spans="1:10" x14ac:dyDescent="0.25">
      <c r="A66" t="s">
        <v>152</v>
      </c>
      <c r="B66" t="s">
        <v>153</v>
      </c>
      <c r="C66" t="s">
        <v>22</v>
      </c>
      <c r="D66" t="s">
        <v>23</v>
      </c>
      <c r="E66" s="3">
        <v>27810</v>
      </c>
      <c r="F66" t="s">
        <v>24</v>
      </c>
      <c r="G66" t="s">
        <v>25</v>
      </c>
      <c r="H66">
        <f t="shared" si="0"/>
        <v>6268150596.4935846</v>
      </c>
      <c r="I66">
        <f t="shared" si="1"/>
        <v>-496259842304482.63</v>
      </c>
      <c r="J66">
        <f t="shared" si="2"/>
        <v>1.0329625333938868E+46</v>
      </c>
    </row>
    <row r="67" spans="1:10" x14ac:dyDescent="0.25">
      <c r="A67" t="s">
        <v>154</v>
      </c>
      <c r="B67" t="s">
        <v>155</v>
      </c>
      <c r="C67" t="s">
        <v>22</v>
      </c>
      <c r="D67" t="s">
        <v>23</v>
      </c>
      <c r="E67" s="3">
        <v>135552</v>
      </c>
      <c r="F67" t="s">
        <v>24</v>
      </c>
      <c r="G67" t="s">
        <v>25</v>
      </c>
      <c r="H67">
        <f t="shared" ref="H67:H130" si="3">(E67-$N$7)^2</f>
        <v>816264742.95017624</v>
      </c>
      <c r="I67">
        <f t="shared" ref="I67:I130" si="4">(E67-$N$7)^3</f>
        <v>23320967167797.914</v>
      </c>
      <c r="J67">
        <f t="shared" ref="J67:J130" si="5">(E67-$N$8)^4</f>
        <v>1.0329611369990597E+46</v>
      </c>
    </row>
    <row r="68" spans="1:10" x14ac:dyDescent="0.25">
      <c r="A68" t="s">
        <v>156</v>
      </c>
      <c r="B68" t="s">
        <v>157</v>
      </c>
      <c r="C68" t="s">
        <v>22</v>
      </c>
      <c r="D68" t="s">
        <v>23</v>
      </c>
      <c r="E68" s="3">
        <v>84738</v>
      </c>
      <c r="F68" t="s">
        <v>24</v>
      </c>
      <c r="G68" t="s">
        <v>25</v>
      </c>
      <c r="H68">
        <f t="shared" si="3"/>
        <v>494780086.91159111</v>
      </c>
      <c r="I68">
        <f t="shared" si="4"/>
        <v>-11005716432523.855</v>
      </c>
      <c r="J68">
        <f t="shared" si="5"/>
        <v>1.0329617955759167E+46</v>
      </c>
    </row>
    <row r="69" spans="1:10" x14ac:dyDescent="0.25">
      <c r="A69" t="s">
        <v>158</v>
      </c>
      <c r="B69" t="s">
        <v>159</v>
      </c>
      <c r="C69" t="s">
        <v>22</v>
      </c>
      <c r="D69" t="s">
        <v>23</v>
      </c>
      <c r="E69" s="3">
        <v>5669</v>
      </c>
      <c r="F69" t="s">
        <v>24</v>
      </c>
      <c r="G69" t="s">
        <v>25</v>
      </c>
      <c r="H69">
        <f t="shared" si="3"/>
        <v>10264253603.82156</v>
      </c>
      <c r="I69">
        <f t="shared" si="4"/>
        <v>-1039898760928638.6</v>
      </c>
      <c r="J69">
        <f t="shared" si="5"/>
        <v>1.0329628203534455E+46</v>
      </c>
    </row>
    <row r="70" spans="1:10" x14ac:dyDescent="0.25">
      <c r="A70" t="s">
        <v>160</v>
      </c>
      <c r="B70" t="s">
        <v>161</v>
      </c>
      <c r="C70" t="s">
        <v>22</v>
      </c>
      <c r="D70" t="s">
        <v>23</v>
      </c>
      <c r="E70" s="3">
        <v>1745623</v>
      </c>
      <c r="F70" t="s">
        <v>24</v>
      </c>
      <c r="G70" t="s">
        <v>25</v>
      </c>
      <c r="H70">
        <f t="shared" si="3"/>
        <v>2685145464972.6191</v>
      </c>
      <c r="I70">
        <f t="shared" si="4"/>
        <v>4.3999903823302881E+18</v>
      </c>
      <c r="J70">
        <f t="shared" si="5"/>
        <v>1.0329402697732431E+46</v>
      </c>
    </row>
    <row r="71" spans="1:10" x14ac:dyDescent="0.25">
      <c r="A71" t="s">
        <v>162</v>
      </c>
      <c r="B71" t="s">
        <v>163</v>
      </c>
      <c r="C71" t="s">
        <v>22</v>
      </c>
      <c r="D71" t="s">
        <v>23</v>
      </c>
      <c r="E71" s="3">
        <v>250155</v>
      </c>
      <c r="F71" t="s">
        <v>24</v>
      </c>
      <c r="G71" t="s">
        <v>25</v>
      </c>
      <c r="H71">
        <f t="shared" si="3"/>
        <v>20498607367.602909</v>
      </c>
      <c r="I71">
        <f t="shared" si="4"/>
        <v>2934854231129257.5</v>
      </c>
      <c r="J71">
        <f t="shared" si="5"/>
        <v>1.0329596516835008E+46</v>
      </c>
    </row>
    <row r="72" spans="1:10" x14ac:dyDescent="0.25">
      <c r="A72" t="s">
        <v>164</v>
      </c>
      <c r="B72" t="s">
        <v>165</v>
      </c>
      <c r="C72" t="s">
        <v>22</v>
      </c>
      <c r="D72" t="s">
        <v>23</v>
      </c>
      <c r="E72" s="3">
        <v>8758</v>
      </c>
      <c r="F72" t="s">
        <v>24</v>
      </c>
      <c r="G72" t="s">
        <v>25</v>
      </c>
      <c r="H72">
        <f t="shared" si="3"/>
        <v>9647885956.236351</v>
      </c>
      <c r="I72">
        <f t="shared" si="4"/>
        <v>-947650599774094.75</v>
      </c>
      <c r="J72">
        <f t="shared" si="5"/>
        <v>1.0329627803183E+46</v>
      </c>
    </row>
    <row r="73" spans="1:10" x14ac:dyDescent="0.25">
      <c r="A73" t="s">
        <v>166</v>
      </c>
      <c r="B73" t="s">
        <v>167</v>
      </c>
      <c r="C73" t="s">
        <v>22</v>
      </c>
      <c r="D73" t="s">
        <v>23</v>
      </c>
      <c r="E73" s="3">
        <v>38531</v>
      </c>
      <c r="F73" t="s">
        <v>24</v>
      </c>
      <c r="G73" t="s">
        <v>25</v>
      </c>
      <c r="H73">
        <f t="shared" si="3"/>
        <v>4685491859.5900478</v>
      </c>
      <c r="I73">
        <f t="shared" si="4"/>
        <v>-320724976164654.19</v>
      </c>
      <c r="J73">
        <f t="shared" si="5"/>
        <v>1.0329623944438417E+46</v>
      </c>
    </row>
    <row r="74" spans="1:10" x14ac:dyDescent="0.25">
      <c r="A74" t="s">
        <v>168</v>
      </c>
      <c r="B74" t="s">
        <v>169</v>
      </c>
      <c r="C74" t="s">
        <v>22</v>
      </c>
      <c r="D74" t="s">
        <v>23</v>
      </c>
      <c r="E74" s="3">
        <v>23095</v>
      </c>
      <c r="F74" t="s">
        <v>24</v>
      </c>
      <c r="G74" t="s">
        <v>25</v>
      </c>
      <c r="H74">
        <f t="shared" si="3"/>
        <v>7036970506.7668962</v>
      </c>
      <c r="I74">
        <f t="shared" si="4"/>
        <v>-590307901194354.88</v>
      </c>
      <c r="J74">
        <f t="shared" si="5"/>
        <v>1.0329625945028797E+46</v>
      </c>
    </row>
    <row r="75" spans="1:10" x14ac:dyDescent="0.25">
      <c r="A75" t="s">
        <v>170</v>
      </c>
      <c r="B75" t="s">
        <v>171</v>
      </c>
      <c r="C75" t="s">
        <v>22</v>
      </c>
      <c r="D75" t="s">
        <v>23</v>
      </c>
      <c r="E75" s="3">
        <v>61557</v>
      </c>
      <c r="F75" t="s">
        <v>24</v>
      </c>
      <c r="G75" t="s">
        <v>25</v>
      </c>
      <c r="H75">
        <f t="shared" si="3"/>
        <v>2063399075.9244528</v>
      </c>
      <c r="I75">
        <f t="shared" si="4"/>
        <v>-93729186473706.859</v>
      </c>
      <c r="J75">
        <f t="shared" si="5"/>
        <v>1.0329620960142887E+46</v>
      </c>
    </row>
    <row r="76" spans="1:10" x14ac:dyDescent="0.25">
      <c r="A76" t="s">
        <v>172</v>
      </c>
      <c r="B76" t="s">
        <v>173</v>
      </c>
      <c r="C76" t="s">
        <v>22</v>
      </c>
      <c r="D76" t="s">
        <v>23</v>
      </c>
      <c r="E76" s="3">
        <v>336256</v>
      </c>
      <c r="F76" t="s">
        <v>24</v>
      </c>
      <c r="G76" t="s">
        <v>25</v>
      </c>
      <c r="H76">
        <f t="shared" si="3"/>
        <v>52566726314.654358</v>
      </c>
      <c r="I76">
        <f t="shared" si="4"/>
        <v>1.2052201863749156E+16</v>
      </c>
      <c r="J76">
        <f t="shared" si="5"/>
        <v>1.0329585357700065E+46</v>
      </c>
    </row>
    <row r="77" spans="1:10" x14ac:dyDescent="0.25">
      <c r="A77" t="s">
        <v>174</v>
      </c>
      <c r="B77" t="s">
        <v>175</v>
      </c>
      <c r="C77" t="s">
        <v>22</v>
      </c>
      <c r="D77" t="s">
        <v>23</v>
      </c>
      <c r="E77" s="3">
        <v>20025</v>
      </c>
      <c r="F77" t="s">
        <v>24</v>
      </c>
      <c r="G77" t="s">
        <v>25</v>
      </c>
      <c r="H77">
        <f t="shared" si="3"/>
        <v>7561459454.5482473</v>
      </c>
      <c r="I77">
        <f t="shared" si="4"/>
        <v>-657519203944711.13</v>
      </c>
      <c r="J77">
        <f t="shared" si="5"/>
        <v>1.032962634291769E+46</v>
      </c>
    </row>
    <row r="78" spans="1:10" x14ac:dyDescent="0.25">
      <c r="A78" t="s">
        <v>176</v>
      </c>
      <c r="B78" t="s">
        <v>177</v>
      </c>
      <c r="C78" t="s">
        <v>22</v>
      </c>
      <c r="D78" t="s">
        <v>23</v>
      </c>
      <c r="E78" s="3">
        <v>234351</v>
      </c>
      <c r="F78" t="s">
        <v>24</v>
      </c>
      <c r="G78" t="s">
        <v>25</v>
      </c>
      <c r="H78">
        <f t="shared" si="3"/>
        <v>16222950623.191334</v>
      </c>
      <c r="I78">
        <f t="shared" si="4"/>
        <v>2066306631618721</v>
      </c>
      <c r="J78">
        <f t="shared" si="5"/>
        <v>1.032959856511613E+46</v>
      </c>
    </row>
    <row r="79" spans="1:10" x14ac:dyDescent="0.25">
      <c r="A79" t="s">
        <v>178</v>
      </c>
      <c r="B79" t="s">
        <v>179</v>
      </c>
      <c r="C79" t="s">
        <v>22</v>
      </c>
      <c r="D79" t="s">
        <v>23</v>
      </c>
      <c r="E79" s="3">
        <v>6287</v>
      </c>
      <c r="F79" t="s">
        <v>24</v>
      </c>
      <c r="G79" t="s">
        <v>25</v>
      </c>
      <c r="H79">
        <f t="shared" si="3"/>
        <v>10139413089.043425</v>
      </c>
      <c r="I79">
        <f t="shared" si="4"/>
        <v>-1020984679918868.8</v>
      </c>
      <c r="J79">
        <f t="shared" si="5"/>
        <v>1.0329628123438242E+46</v>
      </c>
    </row>
    <row r="80" spans="1:10" x14ac:dyDescent="0.25">
      <c r="A80" t="s">
        <v>180</v>
      </c>
      <c r="B80" t="s">
        <v>181</v>
      </c>
      <c r="C80" t="s">
        <v>22</v>
      </c>
      <c r="D80" t="s">
        <v>23</v>
      </c>
      <c r="E80" s="3">
        <v>52126</v>
      </c>
      <c r="F80" t="s">
        <v>24</v>
      </c>
      <c r="G80" t="s">
        <v>25</v>
      </c>
      <c r="H80">
        <f t="shared" si="3"/>
        <v>3009142636.7765431</v>
      </c>
      <c r="I80">
        <f t="shared" si="4"/>
        <v>-165068483507436</v>
      </c>
      <c r="J80">
        <f t="shared" si="5"/>
        <v>1.0329622182451988E+46</v>
      </c>
    </row>
    <row r="81" spans="1:10" x14ac:dyDescent="0.25">
      <c r="A81" t="s">
        <v>182</v>
      </c>
      <c r="B81" t="s">
        <v>183</v>
      </c>
      <c r="C81" t="s">
        <v>22</v>
      </c>
      <c r="D81" t="s">
        <v>23</v>
      </c>
      <c r="E81" s="3">
        <v>136178</v>
      </c>
      <c r="F81" t="s">
        <v>24</v>
      </c>
      <c r="G81" t="s">
        <v>25</v>
      </c>
      <c r="H81">
        <f t="shared" si="3"/>
        <v>852426693.7283113</v>
      </c>
      <c r="I81">
        <f t="shared" si="4"/>
        <v>24887745769651.012</v>
      </c>
      <c r="J81">
        <f t="shared" si="5"/>
        <v>1.0329611288857638E+46</v>
      </c>
    </row>
    <row r="82" spans="1:10" x14ac:dyDescent="0.25">
      <c r="A82" t="s">
        <v>184</v>
      </c>
      <c r="B82" t="s">
        <v>185</v>
      </c>
      <c r="C82" t="s">
        <v>22</v>
      </c>
      <c r="D82" t="s">
        <v>23</v>
      </c>
      <c r="E82" s="3">
        <v>25668</v>
      </c>
      <c r="F82" t="s">
        <v>24</v>
      </c>
      <c r="G82" t="s">
        <v>25</v>
      </c>
      <c r="H82">
        <f t="shared" si="3"/>
        <v>6611910120.8022661</v>
      </c>
      <c r="I82">
        <f t="shared" si="4"/>
        <v>-537638563465510.19</v>
      </c>
      <c r="J82">
        <f t="shared" si="5"/>
        <v>1.0329625611553841E+46</v>
      </c>
    </row>
    <row r="83" spans="1:10" x14ac:dyDescent="0.25">
      <c r="A83" t="s">
        <v>186</v>
      </c>
      <c r="B83" t="s">
        <v>187</v>
      </c>
      <c r="C83" t="s">
        <v>22</v>
      </c>
      <c r="D83" t="s">
        <v>23</v>
      </c>
      <c r="E83" s="3">
        <v>70008</v>
      </c>
      <c r="F83" t="s">
        <v>24</v>
      </c>
      <c r="G83" t="s">
        <v>25</v>
      </c>
      <c r="H83">
        <f t="shared" si="3"/>
        <v>1367050996.429276</v>
      </c>
      <c r="I83">
        <f t="shared" si="4"/>
        <v>-50544868810440.313</v>
      </c>
      <c r="J83">
        <f t="shared" si="5"/>
        <v>1.0329619864847232E+46</v>
      </c>
    </row>
    <row r="84" spans="1:10" x14ac:dyDescent="0.25">
      <c r="A84" t="s">
        <v>188</v>
      </c>
      <c r="B84" t="s">
        <v>189</v>
      </c>
      <c r="C84" t="s">
        <v>22</v>
      </c>
      <c r="D84" t="s">
        <v>23</v>
      </c>
      <c r="E84" s="3">
        <v>15302</v>
      </c>
      <c r="F84" t="s">
        <v>24</v>
      </c>
      <c r="G84" t="s">
        <v>25</v>
      </c>
      <c r="H84">
        <f t="shared" si="3"/>
        <v>8405158725.2652893</v>
      </c>
      <c r="I84">
        <f t="shared" si="4"/>
        <v>-770582033099066.63</v>
      </c>
      <c r="J84">
        <f t="shared" si="5"/>
        <v>1.0329626955044509E+46</v>
      </c>
    </row>
    <row r="85" spans="1:10" x14ac:dyDescent="0.25">
      <c r="A85" t="s">
        <v>190</v>
      </c>
      <c r="B85" t="s">
        <v>191</v>
      </c>
      <c r="C85" t="s">
        <v>22</v>
      </c>
      <c r="D85" t="s">
        <v>23</v>
      </c>
      <c r="E85" s="3">
        <v>11111</v>
      </c>
      <c r="F85" t="s">
        <v>24</v>
      </c>
      <c r="G85" t="s">
        <v>25</v>
      </c>
      <c r="H85">
        <f t="shared" si="3"/>
        <v>9191182055.4742928</v>
      </c>
      <c r="I85">
        <f t="shared" si="4"/>
        <v>-881164623047250.5</v>
      </c>
      <c r="J85">
        <f t="shared" si="5"/>
        <v>1.0329627498221216E+46</v>
      </c>
    </row>
    <row r="86" spans="1:10" x14ac:dyDescent="0.25">
      <c r="A86" t="s">
        <v>192</v>
      </c>
      <c r="B86" t="s">
        <v>193</v>
      </c>
      <c r="C86" t="s">
        <v>22</v>
      </c>
      <c r="D86" t="s">
        <v>23</v>
      </c>
      <c r="E86" s="3">
        <v>45872</v>
      </c>
      <c r="F86" t="s">
        <v>24</v>
      </c>
      <c r="G86" t="s">
        <v>25</v>
      </c>
      <c r="H86">
        <f t="shared" si="3"/>
        <v>3734389657.162395</v>
      </c>
      <c r="I86">
        <f t="shared" si="4"/>
        <v>-228207255119345.16</v>
      </c>
      <c r="J86">
        <f t="shared" si="5"/>
        <v>1.0329622993004599E+46</v>
      </c>
    </row>
    <row r="87" spans="1:10" x14ac:dyDescent="0.25">
      <c r="A87" t="s">
        <v>194</v>
      </c>
      <c r="B87" t="s">
        <v>195</v>
      </c>
      <c r="C87" t="s">
        <v>22</v>
      </c>
      <c r="D87" t="s">
        <v>23</v>
      </c>
      <c r="E87" s="3">
        <v>17007</v>
      </c>
      <c r="F87" t="s">
        <v>24</v>
      </c>
      <c r="G87" t="s">
        <v>25</v>
      </c>
      <c r="H87">
        <f t="shared" si="3"/>
        <v>8095438134.4453535</v>
      </c>
      <c r="I87">
        <f t="shared" si="4"/>
        <v>-728384234869169.13</v>
      </c>
      <c r="J87">
        <f t="shared" si="5"/>
        <v>1.0329626734067112E+46</v>
      </c>
    </row>
    <row r="88" spans="1:10" x14ac:dyDescent="0.25">
      <c r="A88" t="s">
        <v>196</v>
      </c>
      <c r="B88" t="s">
        <v>197</v>
      </c>
      <c r="C88" t="s">
        <v>22</v>
      </c>
      <c r="D88" t="s">
        <v>23</v>
      </c>
      <c r="E88" s="3">
        <v>61996</v>
      </c>
      <c r="F88" t="s">
        <v>24</v>
      </c>
      <c r="G88" t="s">
        <v>25</v>
      </c>
      <c r="H88">
        <f t="shared" si="3"/>
        <v>2023708951.8247745</v>
      </c>
      <c r="I88">
        <f t="shared" si="4"/>
        <v>-91037868139693.5</v>
      </c>
      <c r="J88">
        <f t="shared" si="5"/>
        <v>1.0329620903246095E+46</v>
      </c>
    </row>
    <row r="89" spans="1:10" x14ac:dyDescent="0.25">
      <c r="A89" t="s">
        <v>198</v>
      </c>
      <c r="B89" t="s">
        <v>199</v>
      </c>
      <c r="C89" t="s">
        <v>22</v>
      </c>
      <c r="D89" t="s">
        <v>23</v>
      </c>
      <c r="E89" s="3">
        <v>121483</v>
      </c>
      <c r="F89" t="s">
        <v>24</v>
      </c>
      <c r="G89" t="s">
        <v>25</v>
      </c>
      <c r="H89">
        <f t="shared" si="3"/>
        <v>210289072.55467787</v>
      </c>
      <c r="I89">
        <f t="shared" si="4"/>
        <v>3049474867545.7241</v>
      </c>
      <c r="J89">
        <f t="shared" si="5"/>
        <v>1.0329613193408593E+46</v>
      </c>
    </row>
    <row r="90" spans="1:10" x14ac:dyDescent="0.25">
      <c r="A90" t="s">
        <v>200</v>
      </c>
      <c r="B90" t="s">
        <v>201</v>
      </c>
      <c r="C90" t="s">
        <v>22</v>
      </c>
      <c r="D90" t="s">
        <v>23</v>
      </c>
      <c r="E90" s="3">
        <v>81305</v>
      </c>
      <c r="F90" t="s">
        <v>24</v>
      </c>
      <c r="G90" t="s">
        <v>25</v>
      </c>
      <c r="H90">
        <f t="shared" si="3"/>
        <v>659290495.57718599</v>
      </c>
      <c r="I90">
        <f t="shared" si="4"/>
        <v>-16928373105181.314</v>
      </c>
      <c r="J90">
        <f t="shared" si="5"/>
        <v>1.0329618400694603E+46</v>
      </c>
    </row>
    <row r="91" spans="1:10" x14ac:dyDescent="0.25">
      <c r="A91" t="s">
        <v>202</v>
      </c>
      <c r="B91" t="s">
        <v>203</v>
      </c>
      <c r="C91" t="s">
        <v>22</v>
      </c>
      <c r="D91" t="s">
        <v>23</v>
      </c>
      <c r="E91" s="3">
        <v>462504</v>
      </c>
      <c r="F91" t="s">
        <v>24</v>
      </c>
      <c r="G91" t="s">
        <v>25</v>
      </c>
      <c r="H91">
        <f t="shared" si="3"/>
        <v>126396139406.15274</v>
      </c>
      <c r="I91">
        <f t="shared" si="4"/>
        <v>4.4936652167147344E+16</v>
      </c>
      <c r="J91">
        <f t="shared" si="5"/>
        <v>1.0329568995322617E+46</v>
      </c>
    </row>
    <row r="92" spans="1:10" x14ac:dyDescent="0.25">
      <c r="A92" t="s">
        <v>204</v>
      </c>
      <c r="B92" t="s">
        <v>205</v>
      </c>
      <c r="C92" t="s">
        <v>22</v>
      </c>
      <c r="D92" t="s">
        <v>23</v>
      </c>
      <c r="E92" s="3">
        <v>19425</v>
      </c>
      <c r="F92" t="s">
        <v>24</v>
      </c>
      <c r="G92" t="s">
        <v>25</v>
      </c>
      <c r="H92">
        <f t="shared" si="3"/>
        <v>7666167437.8279896</v>
      </c>
      <c r="I92">
        <f t="shared" si="4"/>
        <v>-671223960147849.75</v>
      </c>
      <c r="J92">
        <f t="shared" si="5"/>
        <v>1.0329626420680994E+46</v>
      </c>
    </row>
    <row r="93" spans="1:10" x14ac:dyDescent="0.25">
      <c r="A93" t="s">
        <v>206</v>
      </c>
      <c r="B93" t="s">
        <v>207</v>
      </c>
      <c r="C93" t="s">
        <v>22</v>
      </c>
      <c r="D93" t="s">
        <v>23</v>
      </c>
      <c r="E93" s="3">
        <v>5953</v>
      </c>
      <c r="F93" t="s">
        <v>24</v>
      </c>
      <c r="G93" t="s">
        <v>25</v>
      </c>
      <c r="H93">
        <f t="shared" si="3"/>
        <v>10206788673.069147</v>
      </c>
      <c r="I93">
        <f t="shared" si="4"/>
        <v>-1031178108371835</v>
      </c>
      <c r="J93">
        <f t="shared" si="5"/>
        <v>1.0329628166726485E+46</v>
      </c>
    </row>
    <row r="94" spans="1:10" x14ac:dyDescent="0.25">
      <c r="A94" t="s">
        <v>208</v>
      </c>
      <c r="B94" t="s">
        <v>209</v>
      </c>
      <c r="C94" t="s">
        <v>22</v>
      </c>
      <c r="D94" t="s">
        <v>23</v>
      </c>
      <c r="E94" s="3">
        <v>3753</v>
      </c>
      <c r="F94" t="s">
        <v>24</v>
      </c>
      <c r="G94" t="s">
        <v>25</v>
      </c>
      <c r="H94">
        <f t="shared" si="3"/>
        <v>10656154745.094872</v>
      </c>
      <c r="I94">
        <f t="shared" si="4"/>
        <v>-1100020497651776.4</v>
      </c>
      <c r="J94">
        <f t="shared" si="5"/>
        <v>1.0329628451858638E+46</v>
      </c>
    </row>
    <row r="95" spans="1:10" x14ac:dyDescent="0.25">
      <c r="A95" t="s">
        <v>210</v>
      </c>
      <c r="B95" t="s">
        <v>211</v>
      </c>
      <c r="C95" t="s">
        <v>22</v>
      </c>
      <c r="D95" t="s">
        <v>23</v>
      </c>
      <c r="E95" s="3">
        <v>17935</v>
      </c>
      <c r="F95" t="s">
        <v>24</v>
      </c>
      <c r="G95" t="s">
        <v>25</v>
      </c>
      <c r="H95">
        <f t="shared" si="3"/>
        <v>7929306362.9726849</v>
      </c>
      <c r="I95">
        <f t="shared" si="4"/>
        <v>-706078190118139.25</v>
      </c>
      <c r="J95">
        <f t="shared" si="5"/>
        <v>1.03296266137932E+46</v>
      </c>
    </row>
    <row r="96" spans="1:10" x14ac:dyDescent="0.25">
      <c r="A96" t="s">
        <v>212</v>
      </c>
      <c r="B96" t="s">
        <v>213</v>
      </c>
      <c r="C96" t="s">
        <v>22</v>
      </c>
      <c r="D96" t="s">
        <v>23</v>
      </c>
      <c r="E96" s="3">
        <v>13460</v>
      </c>
      <c r="F96" t="s">
        <v>24</v>
      </c>
      <c r="G96" t="s">
        <v>25</v>
      </c>
      <c r="H96">
        <f t="shared" si="3"/>
        <v>8746299529.9340992</v>
      </c>
      <c r="I96">
        <f t="shared" si="4"/>
        <v>-817968387338338.5</v>
      </c>
      <c r="J96">
        <f t="shared" si="5"/>
        <v>1.0329627193777861E+46</v>
      </c>
    </row>
    <row r="97" spans="1:10" x14ac:dyDescent="0.25">
      <c r="A97" t="s">
        <v>214</v>
      </c>
      <c r="B97" t="s">
        <v>215</v>
      </c>
      <c r="C97" t="s">
        <v>22</v>
      </c>
      <c r="D97" t="s">
        <v>23</v>
      </c>
      <c r="E97" s="3">
        <v>5485</v>
      </c>
      <c r="F97" t="s">
        <v>24</v>
      </c>
      <c r="G97" t="s">
        <v>25</v>
      </c>
      <c r="H97">
        <f t="shared" si="3"/>
        <v>10301570516.027348</v>
      </c>
      <c r="I97">
        <f t="shared" si="4"/>
        <v>-1045574925270964.9</v>
      </c>
      <c r="J97">
        <f t="shared" si="5"/>
        <v>1.0329628227381869E+46</v>
      </c>
    </row>
    <row r="98" spans="1:10" x14ac:dyDescent="0.25">
      <c r="A98" t="s">
        <v>216</v>
      </c>
      <c r="B98" t="s">
        <v>217</v>
      </c>
      <c r="C98" t="s">
        <v>22</v>
      </c>
      <c r="D98" t="s">
        <v>23</v>
      </c>
      <c r="E98" s="3">
        <v>17306</v>
      </c>
      <c r="F98" t="s">
        <v>24</v>
      </c>
      <c r="G98" t="s">
        <v>25</v>
      </c>
      <c r="H98">
        <f t="shared" si="3"/>
        <v>8041722693.1109486</v>
      </c>
      <c r="I98">
        <f t="shared" si="4"/>
        <v>-721146731603459.75</v>
      </c>
      <c r="J98">
        <f t="shared" si="5"/>
        <v>1.0329626695315065E+46</v>
      </c>
    </row>
    <row r="99" spans="1:10" x14ac:dyDescent="0.25">
      <c r="A99" t="s">
        <v>218</v>
      </c>
      <c r="B99" t="s">
        <v>219</v>
      </c>
      <c r="C99" t="s">
        <v>22</v>
      </c>
      <c r="D99" t="s">
        <v>23</v>
      </c>
      <c r="E99" s="3">
        <v>28317</v>
      </c>
      <c r="F99" t="s">
        <v>24</v>
      </c>
      <c r="G99" t="s">
        <v>25</v>
      </c>
      <c r="H99">
        <f t="shared" si="3"/>
        <v>6188127589.6222019</v>
      </c>
      <c r="I99">
        <f t="shared" si="4"/>
        <v>-486786907905863.06</v>
      </c>
      <c r="J99">
        <f t="shared" si="5"/>
        <v>1.0329625268228881E+46</v>
      </c>
    </row>
    <row r="100" spans="1:10" x14ac:dyDescent="0.25">
      <c r="A100" t="s">
        <v>220</v>
      </c>
      <c r="B100" t="s">
        <v>221</v>
      </c>
      <c r="C100" t="s">
        <v>22</v>
      </c>
      <c r="D100" t="s">
        <v>23</v>
      </c>
      <c r="E100" s="3">
        <v>62012</v>
      </c>
      <c r="F100" t="s">
        <v>24</v>
      </c>
      <c r="G100" t="s">
        <v>25</v>
      </c>
      <c r="H100">
        <f t="shared" si="3"/>
        <v>2022269666.9373145</v>
      </c>
      <c r="I100">
        <f t="shared" si="4"/>
        <v>-90940764654891.203</v>
      </c>
      <c r="J100">
        <f t="shared" si="5"/>
        <v>1.0329620901172406E+46</v>
      </c>
    </row>
    <row r="101" spans="1:10" x14ac:dyDescent="0.25">
      <c r="A101" t="s">
        <v>222</v>
      </c>
      <c r="B101" t="s">
        <v>223</v>
      </c>
      <c r="C101" t="s">
        <v>22</v>
      </c>
      <c r="D101" t="s">
        <v>23</v>
      </c>
      <c r="E101" s="3">
        <v>14187</v>
      </c>
      <c r="F101" t="s">
        <v>24</v>
      </c>
      <c r="G101" t="s">
        <v>25</v>
      </c>
      <c r="H101">
        <f t="shared" si="3"/>
        <v>8610847575.8601437</v>
      </c>
      <c r="I101">
        <f t="shared" si="4"/>
        <v>-799040610539761.38</v>
      </c>
      <c r="J101">
        <f t="shared" si="5"/>
        <v>1.0329627099554653E+46</v>
      </c>
    </row>
    <row r="102" spans="1:10" x14ac:dyDescent="0.25">
      <c r="A102" t="s">
        <v>224</v>
      </c>
      <c r="B102" t="s">
        <v>225</v>
      </c>
      <c r="C102" t="s">
        <v>22</v>
      </c>
      <c r="D102" t="s">
        <v>23</v>
      </c>
      <c r="E102" s="3">
        <v>8962</v>
      </c>
      <c r="F102" t="s">
        <v>24</v>
      </c>
      <c r="G102" t="s">
        <v>25</v>
      </c>
      <c r="H102">
        <f t="shared" si="3"/>
        <v>9607852321.9212379</v>
      </c>
      <c r="I102">
        <f t="shared" si="4"/>
        <v>-941758348105810.5</v>
      </c>
      <c r="J102">
        <f t="shared" si="5"/>
        <v>1.0329627776743475E+46</v>
      </c>
    </row>
    <row r="103" spans="1:10" x14ac:dyDescent="0.25">
      <c r="A103" t="s">
        <v>226</v>
      </c>
      <c r="B103" t="s">
        <v>227</v>
      </c>
      <c r="C103" t="s">
        <v>22</v>
      </c>
      <c r="D103" t="s">
        <v>23</v>
      </c>
      <c r="E103" s="3">
        <v>19281</v>
      </c>
      <c r="F103" t="s">
        <v>24</v>
      </c>
      <c r="G103" t="s">
        <v>25</v>
      </c>
      <c r="H103">
        <f t="shared" si="3"/>
        <v>7691404489.8151283</v>
      </c>
      <c r="I103">
        <f t="shared" si="4"/>
        <v>-674541194191228.63</v>
      </c>
      <c r="J103">
        <f t="shared" si="5"/>
        <v>1.0329626439344189E+46</v>
      </c>
    </row>
    <row r="104" spans="1:10" x14ac:dyDescent="0.25">
      <c r="A104" t="s">
        <v>228</v>
      </c>
      <c r="B104" t="s">
        <v>229</v>
      </c>
      <c r="C104" t="s">
        <v>22</v>
      </c>
      <c r="D104" t="s">
        <v>23</v>
      </c>
      <c r="E104" s="3">
        <v>237609</v>
      </c>
      <c r="F104" t="s">
        <v>24</v>
      </c>
      <c r="G104" t="s">
        <v>25</v>
      </c>
      <c r="H104">
        <f t="shared" si="3"/>
        <v>17063503853.98233</v>
      </c>
      <c r="I104">
        <f t="shared" si="4"/>
        <v>2228960243523912.8</v>
      </c>
      <c r="J104">
        <f t="shared" si="5"/>
        <v>1.0329598142862253E+46</v>
      </c>
    </row>
    <row r="105" spans="1:10" x14ac:dyDescent="0.25">
      <c r="A105" t="s">
        <v>230</v>
      </c>
      <c r="B105" t="s">
        <v>231</v>
      </c>
      <c r="C105" t="s">
        <v>22</v>
      </c>
      <c r="D105" t="s">
        <v>23</v>
      </c>
      <c r="E105" s="3">
        <v>48607</v>
      </c>
      <c r="F105" t="s">
        <v>24</v>
      </c>
      <c r="G105" t="s">
        <v>25</v>
      </c>
      <c r="H105">
        <f t="shared" si="3"/>
        <v>3407600081.712234</v>
      </c>
      <c r="I105">
        <f t="shared" si="4"/>
        <v>-198917471423299.5</v>
      </c>
      <c r="J105">
        <f t="shared" si="5"/>
        <v>1.032962263853363E+46</v>
      </c>
    </row>
    <row r="106" spans="1:10" x14ac:dyDescent="0.25">
      <c r="A106" t="s">
        <v>232</v>
      </c>
      <c r="B106" t="s">
        <v>233</v>
      </c>
      <c r="C106" t="s">
        <v>22</v>
      </c>
      <c r="D106" t="s">
        <v>23</v>
      </c>
      <c r="E106" s="3">
        <v>4919</v>
      </c>
      <c r="F106" t="s">
        <v>24</v>
      </c>
      <c r="G106" t="s">
        <v>25</v>
      </c>
      <c r="H106">
        <f t="shared" si="3"/>
        <v>10416785082.921238</v>
      </c>
      <c r="I106">
        <f t="shared" si="4"/>
        <v>-1063164718513724.3</v>
      </c>
      <c r="J106">
        <f t="shared" si="5"/>
        <v>1.0329628300738598E+46</v>
      </c>
    </row>
    <row r="107" spans="1:10" x14ac:dyDescent="0.25">
      <c r="A107" t="s">
        <v>234</v>
      </c>
      <c r="B107" t="s">
        <v>235</v>
      </c>
      <c r="C107" t="s">
        <v>22</v>
      </c>
      <c r="D107" t="s">
        <v>23</v>
      </c>
      <c r="E107" s="3">
        <v>2600</v>
      </c>
      <c r="F107" t="s">
        <v>24</v>
      </c>
      <c r="G107" t="s">
        <v>25</v>
      </c>
      <c r="H107">
        <f t="shared" si="3"/>
        <v>10895529427.297443</v>
      </c>
      <c r="I107">
        <f t="shared" si="4"/>
        <v>-1137293369023640.3</v>
      </c>
      <c r="J107">
        <f t="shared" si="5"/>
        <v>1.0329628601293809E+46</v>
      </c>
    </row>
    <row r="108" spans="1:10" x14ac:dyDescent="0.25">
      <c r="A108" t="s">
        <v>236</v>
      </c>
      <c r="B108" t="s">
        <v>237</v>
      </c>
      <c r="C108" t="s">
        <v>22</v>
      </c>
      <c r="D108" t="s">
        <v>23</v>
      </c>
      <c r="E108" s="3">
        <v>66959</v>
      </c>
      <c r="F108" t="s">
        <v>24</v>
      </c>
      <c r="G108" t="s">
        <v>25</v>
      </c>
      <c r="H108">
        <f t="shared" si="3"/>
        <v>1601812731.7958355</v>
      </c>
      <c r="I108">
        <f t="shared" si="4"/>
        <v>-64108794708153.359</v>
      </c>
      <c r="J108">
        <f t="shared" si="5"/>
        <v>1.0329620260014239E+46</v>
      </c>
    </row>
    <row r="109" spans="1:10" x14ac:dyDescent="0.25">
      <c r="A109" t="s">
        <v>238</v>
      </c>
      <c r="B109" t="s">
        <v>239</v>
      </c>
      <c r="C109" t="s">
        <v>22</v>
      </c>
      <c r="D109" t="s">
        <v>23</v>
      </c>
      <c r="E109" s="3">
        <v>16623</v>
      </c>
      <c r="F109" t="s">
        <v>24</v>
      </c>
      <c r="G109" t="s">
        <v>25</v>
      </c>
      <c r="H109">
        <f t="shared" si="3"/>
        <v>8164686123.7443886</v>
      </c>
      <c r="I109">
        <f t="shared" si="4"/>
        <v>-737750038130334.5</v>
      </c>
      <c r="J109">
        <f t="shared" si="5"/>
        <v>1.0329626783835626E+46</v>
      </c>
    </row>
    <row r="110" spans="1:10" x14ac:dyDescent="0.25">
      <c r="A110" t="s">
        <v>240</v>
      </c>
      <c r="B110" t="s">
        <v>241</v>
      </c>
      <c r="C110" t="s">
        <v>22</v>
      </c>
      <c r="D110" t="s">
        <v>23</v>
      </c>
      <c r="E110" s="3">
        <v>6560</v>
      </c>
      <c r="F110" t="s">
        <v>24</v>
      </c>
      <c r="G110" t="s">
        <v>25</v>
      </c>
      <c r="H110">
        <f t="shared" si="3"/>
        <v>10084508337.65114</v>
      </c>
      <c r="I110">
        <f t="shared" si="4"/>
        <v>-1012702994267845.6</v>
      </c>
      <c r="J110">
        <f t="shared" si="5"/>
        <v>1.0329628088055935E+46</v>
      </c>
    </row>
    <row r="111" spans="1:10" x14ac:dyDescent="0.25">
      <c r="A111" t="s">
        <v>242</v>
      </c>
      <c r="B111" t="s">
        <v>243</v>
      </c>
      <c r="C111" t="s">
        <v>22</v>
      </c>
      <c r="D111" t="s">
        <v>23</v>
      </c>
      <c r="E111" s="3">
        <v>7433</v>
      </c>
      <c r="F111" t="s">
        <v>24</v>
      </c>
      <c r="G111" t="s">
        <v>25</v>
      </c>
      <c r="H111">
        <f t="shared" si="3"/>
        <v>9909934260.9791145</v>
      </c>
      <c r="I111">
        <f t="shared" si="4"/>
        <v>-986520604354247.88</v>
      </c>
      <c r="J111">
        <f t="shared" si="5"/>
        <v>1.0329627974910314E+46</v>
      </c>
    </row>
    <row r="112" spans="1:10" x14ac:dyDescent="0.25">
      <c r="A112" t="s">
        <v>244</v>
      </c>
      <c r="B112" t="s">
        <v>245</v>
      </c>
      <c r="C112" t="s">
        <v>22</v>
      </c>
      <c r="D112" t="s">
        <v>23</v>
      </c>
      <c r="E112" s="3">
        <v>3616</v>
      </c>
      <c r="F112" t="s">
        <v>24</v>
      </c>
      <c r="G112" t="s">
        <v>25</v>
      </c>
      <c r="H112">
        <f t="shared" si="3"/>
        <v>10684458164.943745</v>
      </c>
      <c r="I112">
        <f t="shared" si="4"/>
        <v>-1104405992319112.8</v>
      </c>
      <c r="J112">
        <f t="shared" si="5"/>
        <v>1.0329628469614596E+46</v>
      </c>
    </row>
    <row r="113" spans="1:10" x14ac:dyDescent="0.25">
      <c r="A113" t="s">
        <v>246</v>
      </c>
      <c r="B113" t="s">
        <v>41</v>
      </c>
      <c r="C113" t="s">
        <v>22</v>
      </c>
      <c r="D113" t="s">
        <v>23</v>
      </c>
      <c r="E113" s="3">
        <v>35065</v>
      </c>
      <c r="F113" t="s">
        <v>24</v>
      </c>
      <c r="G113" t="s">
        <v>25</v>
      </c>
      <c r="H113">
        <f t="shared" si="3"/>
        <v>5172004940.3360281</v>
      </c>
      <c r="I113">
        <f t="shared" si="4"/>
        <v>-371953283228121.81</v>
      </c>
      <c r="J113">
        <f t="shared" si="5"/>
        <v>1.0329624393651027E+46</v>
      </c>
    </row>
    <row r="114" spans="1:10" x14ac:dyDescent="0.25">
      <c r="A114" t="s">
        <v>247</v>
      </c>
      <c r="B114" t="s">
        <v>248</v>
      </c>
      <c r="C114" t="s">
        <v>22</v>
      </c>
      <c r="D114" t="s">
        <v>23</v>
      </c>
      <c r="E114" s="3">
        <v>40845</v>
      </c>
      <c r="F114" t="s">
        <v>24</v>
      </c>
      <c r="G114" t="s">
        <v>25</v>
      </c>
      <c r="H114">
        <f t="shared" si="3"/>
        <v>4374056834.7411728</v>
      </c>
      <c r="I114">
        <f t="shared" si="4"/>
        <v>-289285477914202.5</v>
      </c>
      <c r="J114">
        <f t="shared" si="5"/>
        <v>1.0329623644531332E+46</v>
      </c>
    </row>
    <row r="115" spans="1:10" x14ac:dyDescent="0.25">
      <c r="A115" t="s">
        <v>249</v>
      </c>
      <c r="B115" t="s">
        <v>250</v>
      </c>
      <c r="C115" t="s">
        <v>22</v>
      </c>
      <c r="D115" t="s">
        <v>23</v>
      </c>
      <c r="E115" s="3">
        <v>97841</v>
      </c>
      <c r="F115" t="s">
        <v>24</v>
      </c>
      <c r="G115" t="s">
        <v>25</v>
      </c>
      <c r="H115">
        <f t="shared" si="3"/>
        <v>83551532.387475327</v>
      </c>
      <c r="I115">
        <f t="shared" si="4"/>
        <v>-763715542873.85461</v>
      </c>
      <c r="J115">
        <f t="shared" si="5"/>
        <v>1.0329616257539367E+46</v>
      </c>
    </row>
    <row r="116" spans="1:10" x14ac:dyDescent="0.25">
      <c r="A116" t="s">
        <v>251</v>
      </c>
      <c r="B116" t="s">
        <v>252</v>
      </c>
      <c r="C116" t="s">
        <v>22</v>
      </c>
      <c r="D116" t="s">
        <v>23</v>
      </c>
      <c r="E116" s="3">
        <v>211030</v>
      </c>
      <c r="F116" t="s">
        <v>24</v>
      </c>
      <c r="G116" t="s">
        <v>25</v>
      </c>
      <c r="H116">
        <f t="shared" si="3"/>
        <v>10826058568.969469</v>
      </c>
      <c r="I116">
        <f t="shared" si="4"/>
        <v>1126433501515728.5</v>
      </c>
      <c r="J116">
        <f t="shared" si="5"/>
        <v>1.0329601587640362E+46</v>
      </c>
    </row>
    <row r="117" spans="1:10" x14ac:dyDescent="0.25">
      <c r="A117" t="s">
        <v>253</v>
      </c>
      <c r="B117" t="s">
        <v>254</v>
      </c>
      <c r="C117" t="s">
        <v>22</v>
      </c>
      <c r="D117" t="s">
        <v>23</v>
      </c>
      <c r="E117" s="3">
        <v>5662</v>
      </c>
      <c r="F117" t="s">
        <v>24</v>
      </c>
      <c r="G117" t="s">
        <v>25</v>
      </c>
      <c r="H117">
        <f t="shared" si="3"/>
        <v>10265672029.959824</v>
      </c>
      <c r="I117">
        <f t="shared" si="4"/>
        <v>-1040114325147621.9</v>
      </c>
      <c r="J117">
        <f t="shared" si="5"/>
        <v>1.0329628204441692E+46</v>
      </c>
    </row>
    <row r="118" spans="1:10" x14ac:dyDescent="0.25">
      <c r="A118" t="s">
        <v>255</v>
      </c>
      <c r="B118" t="s">
        <v>256</v>
      </c>
      <c r="C118" t="s">
        <v>22</v>
      </c>
      <c r="D118" t="s">
        <v>23</v>
      </c>
      <c r="E118" s="3">
        <v>432244</v>
      </c>
      <c r="F118" t="s">
        <v>24</v>
      </c>
      <c r="G118" t="s">
        <v>25</v>
      </c>
      <c r="H118">
        <f t="shared" si="3"/>
        <v>105795594549.56111</v>
      </c>
      <c r="I118">
        <f t="shared" si="4"/>
        <v>3.4411323413685492E+16</v>
      </c>
      <c r="J118">
        <f t="shared" si="5"/>
        <v>1.0329572917169444E+46</v>
      </c>
    </row>
    <row r="119" spans="1:10" x14ac:dyDescent="0.25">
      <c r="A119" t="s">
        <v>257</v>
      </c>
      <c r="B119" t="s">
        <v>258</v>
      </c>
      <c r="C119" t="s">
        <v>22</v>
      </c>
      <c r="D119" t="s">
        <v>23</v>
      </c>
      <c r="E119" s="3">
        <v>8175</v>
      </c>
      <c r="F119" t="s">
        <v>24</v>
      </c>
      <c r="G119" t="s">
        <v>25</v>
      </c>
      <c r="H119">
        <f t="shared" si="3"/>
        <v>9762754624.3231659</v>
      </c>
      <c r="I119">
        <f t="shared" si="4"/>
        <v>-964625105884150.38</v>
      </c>
      <c r="J119">
        <f t="shared" si="5"/>
        <v>1.0329627878743018E+46</v>
      </c>
    </row>
    <row r="120" spans="1:10" x14ac:dyDescent="0.25">
      <c r="A120" t="s">
        <v>259</v>
      </c>
      <c r="B120" t="s">
        <v>260</v>
      </c>
      <c r="C120" t="s">
        <v>22</v>
      </c>
      <c r="D120" t="s">
        <v>23</v>
      </c>
      <c r="E120" s="3">
        <v>1316</v>
      </c>
      <c r="F120" t="s">
        <v>24</v>
      </c>
      <c r="G120" t="s">
        <v>25</v>
      </c>
      <c r="H120">
        <f t="shared" si="3"/>
        <v>11165230167.516092</v>
      </c>
      <c r="I120">
        <f t="shared" si="4"/>
        <v>-1179781333566099.3</v>
      </c>
      <c r="J120">
        <f t="shared" si="5"/>
        <v>1.0329628767707308E+46</v>
      </c>
    </row>
    <row r="121" spans="1:10" x14ac:dyDescent="0.25">
      <c r="A121" t="s">
        <v>261</v>
      </c>
      <c r="B121" t="s">
        <v>262</v>
      </c>
      <c r="C121" t="s">
        <v>22</v>
      </c>
      <c r="D121" t="s">
        <v>23</v>
      </c>
      <c r="E121" s="3">
        <v>20614</v>
      </c>
      <c r="F121" t="s">
        <v>24</v>
      </c>
      <c r="G121" t="s">
        <v>25</v>
      </c>
      <c r="H121">
        <f t="shared" si="3"/>
        <v>7459371438.6286325</v>
      </c>
      <c r="I121">
        <f t="shared" si="4"/>
        <v>-644248402018823.75</v>
      </c>
      <c r="J121">
        <f t="shared" si="5"/>
        <v>1.0329626266580049E+46</v>
      </c>
    </row>
    <row r="122" spans="1:10" x14ac:dyDescent="0.25">
      <c r="A122" t="s">
        <v>263</v>
      </c>
      <c r="B122" t="s">
        <v>264</v>
      </c>
      <c r="C122" t="s">
        <v>22</v>
      </c>
      <c r="D122" t="s">
        <v>23</v>
      </c>
      <c r="E122" s="3">
        <v>1311</v>
      </c>
      <c r="F122" t="s">
        <v>24</v>
      </c>
      <c r="G122" t="s">
        <v>25</v>
      </c>
      <c r="H122">
        <f t="shared" si="3"/>
        <v>11166286849.043425</v>
      </c>
      <c r="I122">
        <f t="shared" si="4"/>
        <v>-1179948819943661</v>
      </c>
      <c r="J122">
        <f t="shared" si="5"/>
        <v>1.0329628768355333E+46</v>
      </c>
    </row>
    <row r="123" spans="1:10" x14ac:dyDescent="0.25">
      <c r="A123" t="s">
        <v>265</v>
      </c>
      <c r="B123" t="s">
        <v>266</v>
      </c>
      <c r="C123" t="s">
        <v>22</v>
      </c>
      <c r="D123" t="s">
        <v>23</v>
      </c>
      <c r="E123" s="3">
        <v>141876</v>
      </c>
      <c r="F123" t="s">
        <v>24</v>
      </c>
      <c r="G123" t="s">
        <v>25</v>
      </c>
      <c r="H123">
        <f t="shared" si="3"/>
        <v>1217615471.1816876</v>
      </c>
      <c r="I123">
        <f t="shared" si="4"/>
        <v>42487897088940.773</v>
      </c>
      <c r="J123">
        <f t="shared" si="5"/>
        <v>1.0329610550366294E+46</v>
      </c>
    </row>
    <row r="124" spans="1:10" x14ac:dyDescent="0.25">
      <c r="A124" t="s">
        <v>267</v>
      </c>
      <c r="B124" t="s">
        <v>268</v>
      </c>
      <c r="C124" t="s">
        <v>22</v>
      </c>
      <c r="D124" t="s">
        <v>23</v>
      </c>
      <c r="E124" s="3">
        <v>27203</v>
      </c>
      <c r="F124" t="s">
        <v>24</v>
      </c>
      <c r="G124" t="s">
        <v>25</v>
      </c>
      <c r="H124">
        <f t="shared" si="3"/>
        <v>6364633431.9115915</v>
      </c>
      <c r="I124">
        <f t="shared" si="4"/>
        <v>-507761880338074.06</v>
      </c>
      <c r="J124">
        <f t="shared" si="5"/>
        <v>1.0329625412609405E+46</v>
      </c>
    </row>
    <row r="125" spans="1:10" x14ac:dyDescent="0.25">
      <c r="A125" t="s">
        <v>269</v>
      </c>
      <c r="B125" t="s">
        <v>270</v>
      </c>
      <c r="C125" t="s">
        <v>22</v>
      </c>
      <c r="D125" t="s">
        <v>23</v>
      </c>
      <c r="E125" s="3">
        <v>403419</v>
      </c>
      <c r="F125" t="s">
        <v>24</v>
      </c>
      <c r="G125" t="s">
        <v>25</v>
      </c>
      <c r="H125">
        <f t="shared" si="3"/>
        <v>87875100854.625412</v>
      </c>
      <c r="I125">
        <f t="shared" si="4"/>
        <v>2.6049461788154788E+16</v>
      </c>
      <c r="J125">
        <f t="shared" si="5"/>
        <v>1.0329576653034151E+46</v>
      </c>
    </row>
    <row r="126" spans="1:10" x14ac:dyDescent="0.25">
      <c r="A126" t="s">
        <v>271</v>
      </c>
      <c r="B126" t="s">
        <v>272</v>
      </c>
      <c r="C126" t="s">
        <v>22</v>
      </c>
      <c r="D126" t="s">
        <v>23</v>
      </c>
      <c r="E126" s="3">
        <v>5170</v>
      </c>
      <c r="F126" t="s">
        <v>24</v>
      </c>
      <c r="G126" t="s">
        <v>25</v>
      </c>
      <c r="H126">
        <f t="shared" si="3"/>
        <v>10365612632.249212</v>
      </c>
      <c r="I126">
        <f t="shared" si="4"/>
        <v>-1055340153680588</v>
      </c>
      <c r="J126">
        <f t="shared" si="5"/>
        <v>1.0329628268207608E+46</v>
      </c>
    </row>
    <row r="127" spans="1:10" x14ac:dyDescent="0.25">
      <c r="A127" t="s">
        <v>273</v>
      </c>
      <c r="B127" t="s">
        <v>274</v>
      </c>
      <c r="C127" t="s">
        <v>22</v>
      </c>
      <c r="D127" t="s">
        <v>23</v>
      </c>
      <c r="E127" s="3">
        <v>38260</v>
      </c>
      <c r="F127" t="s">
        <v>24</v>
      </c>
      <c r="G127" t="s">
        <v>25</v>
      </c>
      <c r="H127">
        <f t="shared" si="3"/>
        <v>4722665554.371398</v>
      </c>
      <c r="I127">
        <f t="shared" si="4"/>
        <v>-324549382202174</v>
      </c>
      <c r="J127">
        <f t="shared" si="5"/>
        <v>1.0329623979561501E+46</v>
      </c>
    </row>
    <row r="128" spans="1:10" x14ac:dyDescent="0.25">
      <c r="A128" t="s">
        <v>275</v>
      </c>
      <c r="B128" t="s">
        <v>276</v>
      </c>
      <c r="C128" t="s">
        <v>22</v>
      </c>
      <c r="D128" t="s">
        <v>23</v>
      </c>
      <c r="E128" s="3">
        <v>77945</v>
      </c>
      <c r="F128" t="s">
        <v>24</v>
      </c>
      <c r="G128" t="s">
        <v>25</v>
      </c>
      <c r="H128">
        <f t="shared" si="3"/>
        <v>843127201.94374549</v>
      </c>
      <c r="I128">
        <f t="shared" si="4"/>
        <v>-24481591772686.809</v>
      </c>
      <c r="J128">
        <f t="shared" si="5"/>
        <v>1.032961883616886E+46</v>
      </c>
    </row>
    <row r="129" spans="1:10" x14ac:dyDescent="0.25">
      <c r="A129" t="s">
        <v>277</v>
      </c>
      <c r="B129" t="s">
        <v>278</v>
      </c>
      <c r="C129" t="s">
        <v>22</v>
      </c>
      <c r="D129" t="s">
        <v>23</v>
      </c>
      <c r="E129" s="3">
        <v>201753</v>
      </c>
      <c r="F129" t="s">
        <v>24</v>
      </c>
      <c r="G129" t="s">
        <v>25</v>
      </c>
      <c r="H129">
        <f t="shared" si="3"/>
        <v>8981608262.7797585</v>
      </c>
      <c r="I129">
        <f t="shared" si="4"/>
        <v>851199115686988.5</v>
      </c>
      <c r="J129">
        <f t="shared" si="5"/>
        <v>1.0329602789988526E+46</v>
      </c>
    </row>
    <row r="130" spans="1:10" x14ac:dyDescent="0.25">
      <c r="A130" t="s">
        <v>279</v>
      </c>
      <c r="B130" t="s">
        <v>280</v>
      </c>
      <c r="C130" t="s">
        <v>22</v>
      </c>
      <c r="D130" t="s">
        <v>23</v>
      </c>
      <c r="E130" s="3">
        <v>4600</v>
      </c>
      <c r="F130" t="s">
        <v>24</v>
      </c>
      <c r="G130" t="s">
        <v>25</v>
      </c>
      <c r="H130">
        <f t="shared" si="3"/>
        <v>10482002816.364967</v>
      </c>
      <c r="I130">
        <f t="shared" si="4"/>
        <v>-1073164772292653.1</v>
      </c>
      <c r="J130">
        <f t="shared" si="5"/>
        <v>1.0329628342082757E+46</v>
      </c>
    </row>
    <row r="131" spans="1:10" x14ac:dyDescent="0.25">
      <c r="A131" t="s">
        <v>281</v>
      </c>
      <c r="B131" t="s">
        <v>282</v>
      </c>
      <c r="C131" t="s">
        <v>22</v>
      </c>
      <c r="D131" t="s">
        <v>23</v>
      </c>
      <c r="E131" s="3">
        <v>17568</v>
      </c>
      <c r="F131" t="s">
        <v>24</v>
      </c>
      <c r="G131" t="s">
        <v>25</v>
      </c>
      <c r="H131">
        <f t="shared" ref="H131:H194" si="6">(E131-$N$7)^2</f>
        <v>7994801295.0787935</v>
      </c>
      <c r="I131">
        <f t="shared" ref="I131:I194" si="7">(E131-$N$7)^3</f>
        <v>-714844386668465</v>
      </c>
      <c r="J131">
        <f t="shared" ref="J131:J194" si="8">(E131-$N$8)^4</f>
        <v>1.0329626661358421E+46</v>
      </c>
    </row>
    <row r="132" spans="1:10" x14ac:dyDescent="0.25">
      <c r="A132" t="s">
        <v>283</v>
      </c>
      <c r="B132" t="s">
        <v>284</v>
      </c>
      <c r="C132" t="s">
        <v>22</v>
      </c>
      <c r="D132" t="s">
        <v>23</v>
      </c>
      <c r="E132" s="3">
        <v>5568</v>
      </c>
      <c r="F132" t="s">
        <v>24</v>
      </c>
      <c r="G132" t="s">
        <v>25</v>
      </c>
      <c r="H132">
        <f t="shared" si="6"/>
        <v>10284728960.673649</v>
      </c>
      <c r="I132">
        <f t="shared" si="7"/>
        <v>-1043011931272009</v>
      </c>
      <c r="J132">
        <f t="shared" si="8"/>
        <v>1.0329628216624612E+46</v>
      </c>
    </row>
    <row r="133" spans="1:10" x14ac:dyDescent="0.25">
      <c r="A133" t="s">
        <v>285</v>
      </c>
      <c r="B133" t="s">
        <v>286</v>
      </c>
      <c r="C133" t="s">
        <v>22</v>
      </c>
      <c r="D133" t="s">
        <v>23</v>
      </c>
      <c r="E133" s="3">
        <v>22865</v>
      </c>
      <c r="F133" t="s">
        <v>24</v>
      </c>
      <c r="G133" t="s">
        <v>25</v>
      </c>
      <c r="H133">
        <f t="shared" si="6"/>
        <v>7075611267.0241318</v>
      </c>
      <c r="I133">
        <f t="shared" si="7"/>
        <v>-595176735822812.88</v>
      </c>
      <c r="J133">
        <f t="shared" si="8"/>
        <v>1.0329625974838062E+46</v>
      </c>
    </row>
    <row r="134" spans="1:10" x14ac:dyDescent="0.25">
      <c r="A134" t="s">
        <v>287</v>
      </c>
      <c r="B134" t="s">
        <v>288</v>
      </c>
      <c r="C134" t="s">
        <v>22</v>
      </c>
      <c r="D134" t="s">
        <v>23</v>
      </c>
      <c r="E134" s="3">
        <v>48040</v>
      </c>
      <c r="F134" t="s">
        <v>24</v>
      </c>
      <c r="G134" t="s">
        <v>25</v>
      </c>
      <c r="H134">
        <f t="shared" si="6"/>
        <v>3474118426.9115911</v>
      </c>
      <c r="I134">
        <f t="shared" si="7"/>
        <v>-204770281872752.56</v>
      </c>
      <c r="J134">
        <f t="shared" si="8"/>
        <v>1.0329622712019934E+46</v>
      </c>
    </row>
    <row r="135" spans="1:10" x14ac:dyDescent="0.25">
      <c r="A135" t="s">
        <v>289</v>
      </c>
      <c r="B135" t="s">
        <v>290</v>
      </c>
      <c r="C135" t="s">
        <v>22</v>
      </c>
      <c r="D135" t="s">
        <v>23</v>
      </c>
      <c r="E135" s="3">
        <v>8200</v>
      </c>
      <c r="F135" t="s">
        <v>24</v>
      </c>
      <c r="G135" t="s">
        <v>25</v>
      </c>
      <c r="H135">
        <f t="shared" si="6"/>
        <v>9757814916.6865101</v>
      </c>
      <c r="I135">
        <f t="shared" si="7"/>
        <v>-963893084534175.13</v>
      </c>
      <c r="J135">
        <f t="shared" si="8"/>
        <v>1.0329627875502878E+46</v>
      </c>
    </row>
    <row r="136" spans="1:10" x14ac:dyDescent="0.25">
      <c r="A136" t="s">
        <v>291</v>
      </c>
      <c r="B136" t="s">
        <v>292</v>
      </c>
      <c r="C136" t="s">
        <v>22</v>
      </c>
      <c r="D136" t="s">
        <v>23</v>
      </c>
      <c r="E136" s="3">
        <v>38831</v>
      </c>
      <c r="F136" t="s">
        <v>24</v>
      </c>
      <c r="G136" t="s">
        <v>25</v>
      </c>
      <c r="H136">
        <f t="shared" si="6"/>
        <v>4644511467.9501762</v>
      </c>
      <c r="I136">
        <f t="shared" si="7"/>
        <v>-316526488167261.06</v>
      </c>
      <c r="J136">
        <f t="shared" si="8"/>
        <v>1.032962390555677E+46</v>
      </c>
    </row>
    <row r="137" spans="1:10" x14ac:dyDescent="0.25">
      <c r="A137" t="s">
        <v>293</v>
      </c>
      <c r="B137" t="s">
        <v>294</v>
      </c>
      <c r="C137" t="s">
        <v>22</v>
      </c>
      <c r="D137" t="s">
        <v>23</v>
      </c>
      <c r="E137" s="3">
        <v>35369</v>
      </c>
      <c r="F137" t="s">
        <v>24</v>
      </c>
      <c r="G137" t="s">
        <v>25</v>
      </c>
      <c r="H137">
        <f t="shared" si="6"/>
        <v>5128372031.4742918</v>
      </c>
      <c r="I137">
        <f t="shared" si="7"/>
        <v>-367256325376208.31</v>
      </c>
      <c r="J137">
        <f t="shared" si="8"/>
        <v>1.0329624354250959E+46</v>
      </c>
    </row>
    <row r="138" spans="1:10" x14ac:dyDescent="0.25">
      <c r="A138" t="s">
        <v>295</v>
      </c>
      <c r="B138" t="s">
        <v>296</v>
      </c>
      <c r="C138" t="s">
        <v>22</v>
      </c>
      <c r="D138" t="s">
        <v>23</v>
      </c>
      <c r="E138" s="3">
        <v>342632</v>
      </c>
      <c r="F138" t="s">
        <v>24</v>
      </c>
      <c r="G138" t="s">
        <v>25</v>
      </c>
      <c r="H138">
        <f t="shared" si="6"/>
        <v>55531086167.001625</v>
      </c>
      <c r="I138">
        <f t="shared" si="7"/>
        <v>1.3085919739361026E+16</v>
      </c>
      <c r="J138">
        <f t="shared" si="8"/>
        <v>1.0329584531337845E+46</v>
      </c>
    </row>
    <row r="139" spans="1:10" x14ac:dyDescent="0.25">
      <c r="A139" t="s">
        <v>297</v>
      </c>
      <c r="B139" t="s">
        <v>298</v>
      </c>
      <c r="C139" t="s">
        <v>22</v>
      </c>
      <c r="D139" t="s">
        <v>23</v>
      </c>
      <c r="E139" s="3">
        <v>475</v>
      </c>
      <c r="F139" t="s">
        <v>24</v>
      </c>
      <c r="G139" t="s">
        <v>25</v>
      </c>
      <c r="H139">
        <f t="shared" si="6"/>
        <v>11343667076.413198</v>
      </c>
      <c r="I139">
        <f t="shared" si="7"/>
        <v>-1208176010027655.5</v>
      </c>
      <c r="J139">
        <f t="shared" si="8"/>
        <v>1.0329628876705556E+46</v>
      </c>
    </row>
    <row r="140" spans="1:10" x14ac:dyDescent="0.25">
      <c r="A140" t="s">
        <v>299</v>
      </c>
      <c r="B140" t="s">
        <v>300</v>
      </c>
      <c r="C140" t="s">
        <v>22</v>
      </c>
      <c r="D140" t="s">
        <v>23</v>
      </c>
      <c r="E140" s="3">
        <v>8069</v>
      </c>
      <c r="F140" t="s">
        <v>24</v>
      </c>
      <c r="G140" t="s">
        <v>25</v>
      </c>
      <c r="H140">
        <f t="shared" si="6"/>
        <v>9783712870.7025871</v>
      </c>
      <c r="I140">
        <f t="shared" si="7"/>
        <v>-967732993620351.5</v>
      </c>
      <c r="J140">
        <f t="shared" si="8"/>
        <v>1.0329627892481203E+46</v>
      </c>
    </row>
    <row r="141" spans="1:10" x14ac:dyDescent="0.25">
      <c r="A141" t="s">
        <v>301</v>
      </c>
      <c r="B141" t="s">
        <v>302</v>
      </c>
      <c r="C141" t="s">
        <v>22</v>
      </c>
      <c r="D141" t="s">
        <v>23</v>
      </c>
      <c r="E141" s="3">
        <v>82131</v>
      </c>
      <c r="F141" t="s">
        <v>24</v>
      </c>
      <c r="G141" t="s">
        <v>25</v>
      </c>
      <c r="H141">
        <f t="shared" si="6"/>
        <v>617554941.2620734</v>
      </c>
      <c r="I141">
        <f t="shared" si="7"/>
        <v>-15346643388925.471</v>
      </c>
      <c r="J141">
        <f t="shared" si="8"/>
        <v>1.032961829364052E+46</v>
      </c>
    </row>
    <row r="142" spans="1:10" x14ac:dyDescent="0.25">
      <c r="A142" t="s">
        <v>303</v>
      </c>
      <c r="B142" t="s">
        <v>304</v>
      </c>
      <c r="C142" t="s">
        <v>22</v>
      </c>
      <c r="D142" t="s">
        <v>23</v>
      </c>
      <c r="E142" s="3">
        <v>24300</v>
      </c>
      <c r="F142" t="s">
        <v>24</v>
      </c>
      <c r="G142" t="s">
        <v>25</v>
      </c>
      <c r="H142">
        <f t="shared" si="6"/>
        <v>6836255698.6800804</v>
      </c>
      <c r="I142">
        <f t="shared" si="7"/>
        <v>-565232919673072</v>
      </c>
      <c r="J142">
        <f t="shared" si="8"/>
        <v>1.0329625788854165E+46</v>
      </c>
    </row>
    <row r="143" spans="1:10" x14ac:dyDescent="0.25">
      <c r="A143" t="s">
        <v>305</v>
      </c>
      <c r="B143" t="s">
        <v>306</v>
      </c>
      <c r="C143" t="s">
        <v>22</v>
      </c>
      <c r="D143" t="s">
        <v>23</v>
      </c>
      <c r="E143" s="3">
        <v>6597</v>
      </c>
      <c r="F143" t="s">
        <v>24</v>
      </c>
      <c r="G143" t="s">
        <v>25</v>
      </c>
      <c r="H143">
        <f t="shared" si="6"/>
        <v>10077078504.34889</v>
      </c>
      <c r="I143">
        <f t="shared" si="7"/>
        <v>-1011584026223441.3</v>
      </c>
      <c r="J143">
        <f t="shared" si="8"/>
        <v>1.0329628083260528E+46</v>
      </c>
    </row>
    <row r="144" spans="1:10" x14ac:dyDescent="0.25">
      <c r="A144" t="s">
        <v>307</v>
      </c>
      <c r="B144" t="s">
        <v>308</v>
      </c>
      <c r="C144" t="s">
        <v>22</v>
      </c>
      <c r="D144" t="s">
        <v>23</v>
      </c>
      <c r="E144" s="3">
        <v>10750</v>
      </c>
      <c r="F144" t="s">
        <v>24</v>
      </c>
      <c r="G144" t="s">
        <v>25</v>
      </c>
      <c r="H144">
        <f t="shared" si="6"/>
        <v>9260530987.7476044</v>
      </c>
      <c r="I144">
        <f t="shared" si="7"/>
        <v>-891156202137214.63</v>
      </c>
      <c r="J144">
        <f t="shared" si="8"/>
        <v>1.0329627545008809E+46</v>
      </c>
    </row>
    <row r="145" spans="1:10" x14ac:dyDescent="0.25">
      <c r="A145" t="s">
        <v>309</v>
      </c>
      <c r="B145" t="s">
        <v>310</v>
      </c>
      <c r="C145" t="s">
        <v>22</v>
      </c>
      <c r="D145" t="s">
        <v>23</v>
      </c>
      <c r="E145" s="3">
        <v>24625</v>
      </c>
      <c r="F145" t="s">
        <v>24</v>
      </c>
      <c r="G145" t="s">
        <v>25</v>
      </c>
      <c r="H145">
        <f t="shared" si="6"/>
        <v>6782618249.403553</v>
      </c>
      <c r="I145">
        <f t="shared" si="7"/>
        <v>-558593735787443.75</v>
      </c>
      <c r="J145">
        <f t="shared" si="8"/>
        <v>1.0329625746732378E+46</v>
      </c>
    </row>
    <row r="146" spans="1:10" x14ac:dyDescent="0.25">
      <c r="A146" t="s">
        <v>311</v>
      </c>
      <c r="B146" t="s">
        <v>312</v>
      </c>
      <c r="C146" t="s">
        <v>22</v>
      </c>
      <c r="D146" t="s">
        <v>23</v>
      </c>
      <c r="E146" s="3">
        <v>40865</v>
      </c>
      <c r="F146" t="s">
        <v>24</v>
      </c>
      <c r="G146" t="s">
        <v>25</v>
      </c>
      <c r="H146">
        <f t="shared" si="6"/>
        <v>4371411768.6318483</v>
      </c>
      <c r="I146">
        <f t="shared" si="7"/>
        <v>-289023113860101.31</v>
      </c>
      <c r="J146">
        <f t="shared" si="8"/>
        <v>1.0329623641939222E+46</v>
      </c>
    </row>
    <row r="147" spans="1:10" x14ac:dyDescent="0.25">
      <c r="A147" t="s">
        <v>313</v>
      </c>
      <c r="B147" t="s">
        <v>314</v>
      </c>
      <c r="C147" t="s">
        <v>22</v>
      </c>
      <c r="D147" t="s">
        <v>23</v>
      </c>
      <c r="E147" s="3">
        <v>11533</v>
      </c>
      <c r="F147" t="s">
        <v>24</v>
      </c>
      <c r="G147" t="s">
        <v>25</v>
      </c>
      <c r="H147">
        <f t="shared" si="6"/>
        <v>9110445308.5675392</v>
      </c>
      <c r="I147">
        <f t="shared" si="7"/>
        <v>-869579730501536</v>
      </c>
      <c r="J147">
        <f t="shared" si="8"/>
        <v>1.0329627443527689E+46</v>
      </c>
    </row>
    <row r="148" spans="1:10" x14ac:dyDescent="0.25">
      <c r="A148" t="s">
        <v>315</v>
      </c>
      <c r="B148" t="s">
        <v>316</v>
      </c>
      <c r="C148" t="s">
        <v>22</v>
      </c>
      <c r="D148" t="s">
        <v>23</v>
      </c>
      <c r="E148" s="3">
        <v>221757</v>
      </c>
      <c r="F148" t="s">
        <v>24</v>
      </c>
      <c r="G148" t="s">
        <v>25</v>
      </c>
      <c r="H148">
        <f t="shared" si="6"/>
        <v>13173380340.233135</v>
      </c>
      <c r="I148">
        <f t="shared" si="7"/>
        <v>1511979303228961.5</v>
      </c>
      <c r="J148">
        <f t="shared" si="8"/>
        <v>1.0329600197364674E+46</v>
      </c>
    </row>
    <row r="149" spans="1:10" x14ac:dyDescent="0.25">
      <c r="A149" t="s">
        <v>317</v>
      </c>
      <c r="B149" t="s">
        <v>318</v>
      </c>
      <c r="C149" t="s">
        <v>22</v>
      </c>
      <c r="D149" t="s">
        <v>23</v>
      </c>
      <c r="E149" s="3">
        <v>4146</v>
      </c>
      <c r="F149" t="s">
        <v>24</v>
      </c>
      <c r="G149" t="s">
        <v>25</v>
      </c>
      <c r="H149">
        <f t="shared" si="6"/>
        <v>10575171473.04664</v>
      </c>
      <c r="I149">
        <f t="shared" si="7"/>
        <v>-1087504661195410.5</v>
      </c>
      <c r="J149">
        <f t="shared" si="8"/>
        <v>1.0329628400923665E+46</v>
      </c>
    </row>
    <row r="150" spans="1:10" x14ac:dyDescent="0.25">
      <c r="A150" t="s">
        <v>319</v>
      </c>
      <c r="B150" t="s">
        <v>320</v>
      </c>
      <c r="C150" t="s">
        <v>22</v>
      </c>
      <c r="D150" t="s">
        <v>23</v>
      </c>
      <c r="E150" s="3">
        <v>99107</v>
      </c>
      <c r="F150" t="s">
        <v>24</v>
      </c>
      <c r="G150" t="s">
        <v>25</v>
      </c>
      <c r="H150">
        <f t="shared" si="6"/>
        <v>62010155.667218089</v>
      </c>
      <c r="I150">
        <f t="shared" si="7"/>
        <v>-488308441805.99182</v>
      </c>
      <c r="J150">
        <f t="shared" si="8"/>
        <v>1.032961609345892E+46</v>
      </c>
    </row>
    <row r="151" spans="1:10" x14ac:dyDescent="0.25">
      <c r="A151" t="s">
        <v>321</v>
      </c>
      <c r="B151" t="s">
        <v>179</v>
      </c>
      <c r="C151" t="s">
        <v>22</v>
      </c>
      <c r="D151" t="s">
        <v>23</v>
      </c>
      <c r="E151" s="3">
        <v>15977</v>
      </c>
      <c r="F151" t="s">
        <v>24</v>
      </c>
      <c r="G151" t="s">
        <v>25</v>
      </c>
      <c r="H151">
        <f t="shared" si="6"/>
        <v>8281846819.0755787</v>
      </c>
      <c r="I151">
        <f t="shared" si="7"/>
        <v>-753686593758859</v>
      </c>
      <c r="J151">
        <f t="shared" si="8"/>
        <v>1.0329626867560789E+46</v>
      </c>
    </row>
    <row r="152" spans="1:10" x14ac:dyDescent="0.25">
      <c r="A152" t="s">
        <v>322</v>
      </c>
      <c r="B152" t="s">
        <v>323</v>
      </c>
      <c r="C152" t="s">
        <v>22</v>
      </c>
      <c r="D152" t="s">
        <v>23</v>
      </c>
      <c r="E152" s="3">
        <v>14335</v>
      </c>
      <c r="F152" t="s">
        <v>24</v>
      </c>
      <c r="G152" t="s">
        <v>25</v>
      </c>
      <c r="H152">
        <f t="shared" si="6"/>
        <v>8583402262.6511412</v>
      </c>
      <c r="I152">
        <f t="shared" si="7"/>
        <v>-795223488696507.88</v>
      </c>
      <c r="J152">
        <f t="shared" si="8"/>
        <v>1.0329627080373038E+46</v>
      </c>
    </row>
    <row r="153" spans="1:10" x14ac:dyDescent="0.25">
      <c r="A153" t="s">
        <v>324</v>
      </c>
      <c r="B153" t="s">
        <v>325</v>
      </c>
      <c r="C153" t="s">
        <v>22</v>
      </c>
      <c r="D153" t="s">
        <v>23</v>
      </c>
      <c r="E153" s="3">
        <v>42378</v>
      </c>
      <c r="F153" t="s">
        <v>24</v>
      </c>
      <c r="G153" t="s">
        <v>25</v>
      </c>
      <c r="H153">
        <f t="shared" si="6"/>
        <v>4173631946.4614305</v>
      </c>
      <c r="I153">
        <f t="shared" si="7"/>
        <v>-269631868905045.66</v>
      </c>
      <c r="J153">
        <f t="shared" si="8"/>
        <v>1.0329623445846132E+46</v>
      </c>
    </row>
    <row r="154" spans="1:10" x14ac:dyDescent="0.25">
      <c r="A154" t="s">
        <v>326</v>
      </c>
      <c r="B154" t="s">
        <v>327</v>
      </c>
      <c r="C154" t="s">
        <v>22</v>
      </c>
      <c r="D154" t="s">
        <v>23</v>
      </c>
      <c r="E154" s="3">
        <v>9458</v>
      </c>
      <c r="F154" t="s">
        <v>24</v>
      </c>
      <c r="G154" t="s">
        <v>25</v>
      </c>
      <c r="H154">
        <f t="shared" si="6"/>
        <v>9510862842.4099827</v>
      </c>
      <c r="I154">
        <f t="shared" si="7"/>
        <v>-927534085035516</v>
      </c>
      <c r="J154">
        <f t="shared" si="8"/>
        <v>1.0329627712459137E+46</v>
      </c>
    </row>
    <row r="155" spans="1:10" x14ac:dyDescent="0.25">
      <c r="A155" t="s">
        <v>328</v>
      </c>
      <c r="B155" t="s">
        <v>329</v>
      </c>
      <c r="C155" t="s">
        <v>22</v>
      </c>
      <c r="D155" t="s">
        <v>23</v>
      </c>
      <c r="E155" s="3">
        <v>72055</v>
      </c>
      <c r="F155" t="s">
        <v>24</v>
      </c>
      <c r="G155" t="s">
        <v>25</v>
      </c>
      <c r="H155">
        <f t="shared" si="6"/>
        <v>1219871071.1398869</v>
      </c>
      <c r="I155">
        <f t="shared" si="7"/>
        <v>-42606013280880.695</v>
      </c>
      <c r="J155">
        <f t="shared" si="8"/>
        <v>1.0329619599544892E+46</v>
      </c>
    </row>
    <row r="156" spans="1:10" x14ac:dyDescent="0.25">
      <c r="A156" t="s">
        <v>330</v>
      </c>
      <c r="B156" t="s">
        <v>331</v>
      </c>
      <c r="C156" t="s">
        <v>22</v>
      </c>
      <c r="D156" t="s">
        <v>23</v>
      </c>
      <c r="E156" s="3">
        <v>26848</v>
      </c>
      <c r="F156" t="s">
        <v>24</v>
      </c>
      <c r="G156" t="s">
        <v>25</v>
      </c>
      <c r="H156">
        <f t="shared" si="6"/>
        <v>6421402300.3521061</v>
      </c>
      <c r="I156">
        <f t="shared" si="7"/>
        <v>-514570421996067</v>
      </c>
      <c r="J156">
        <f t="shared" si="8"/>
        <v>1.0329625458619357E+46</v>
      </c>
    </row>
    <row r="157" spans="1:10" x14ac:dyDescent="0.25">
      <c r="A157" t="s">
        <v>332</v>
      </c>
      <c r="B157" t="s">
        <v>333</v>
      </c>
      <c r="C157" t="s">
        <v>22</v>
      </c>
      <c r="D157" t="s">
        <v>23</v>
      </c>
      <c r="E157" s="3">
        <v>5141</v>
      </c>
      <c r="F157" t="s">
        <v>24</v>
      </c>
      <c r="G157" t="s">
        <v>25</v>
      </c>
      <c r="H157">
        <f t="shared" si="6"/>
        <v>10371518549.107733</v>
      </c>
      <c r="I157">
        <f t="shared" si="7"/>
        <v>-1056242218874782.5</v>
      </c>
      <c r="J157">
        <f t="shared" si="8"/>
        <v>1.0329628271966169E+46</v>
      </c>
    </row>
    <row r="158" spans="1:10" x14ac:dyDescent="0.25">
      <c r="A158" t="s">
        <v>334</v>
      </c>
      <c r="B158" t="s">
        <v>335</v>
      </c>
      <c r="C158" t="s">
        <v>22</v>
      </c>
      <c r="D158" t="s">
        <v>23</v>
      </c>
      <c r="E158" s="3">
        <v>7602</v>
      </c>
      <c r="F158" t="s">
        <v>24</v>
      </c>
      <c r="G158" t="s">
        <v>25</v>
      </c>
      <c r="H158">
        <f t="shared" si="6"/>
        <v>9876315377.3553219</v>
      </c>
      <c r="I158">
        <f t="shared" si="7"/>
        <v>-981504792484334.75</v>
      </c>
      <c r="J158">
        <f t="shared" si="8"/>
        <v>1.0329627953006981E+46</v>
      </c>
    </row>
    <row r="159" spans="1:10" x14ac:dyDescent="0.25">
      <c r="A159" t="s">
        <v>336</v>
      </c>
      <c r="B159" t="s">
        <v>337</v>
      </c>
      <c r="C159" t="s">
        <v>22</v>
      </c>
      <c r="D159" t="s">
        <v>23</v>
      </c>
      <c r="E159" s="3">
        <v>29883</v>
      </c>
      <c r="F159" t="s">
        <v>24</v>
      </c>
      <c r="G159" t="s">
        <v>25</v>
      </c>
      <c r="H159">
        <f t="shared" si="6"/>
        <v>5944202253.2620735</v>
      </c>
      <c r="I159">
        <f t="shared" si="7"/>
        <v>-458289985299675.94</v>
      </c>
      <c r="J159">
        <f t="shared" si="8"/>
        <v>1.0329625065266678E+46</v>
      </c>
    </row>
    <row r="160" spans="1:10" x14ac:dyDescent="0.25">
      <c r="A160" t="s">
        <v>338</v>
      </c>
      <c r="B160" t="s">
        <v>339</v>
      </c>
      <c r="C160" t="s">
        <v>22</v>
      </c>
      <c r="D160" t="s">
        <v>23</v>
      </c>
      <c r="E160" s="3">
        <v>212365</v>
      </c>
      <c r="F160" t="s">
        <v>24</v>
      </c>
      <c r="G160" t="s">
        <v>25</v>
      </c>
      <c r="H160">
        <f t="shared" si="6"/>
        <v>11105649881.172041</v>
      </c>
      <c r="I160">
        <f t="shared" si="7"/>
        <v>1170350558051949.3</v>
      </c>
      <c r="J160">
        <f t="shared" si="8"/>
        <v>1.0329601414617322E+46</v>
      </c>
    </row>
    <row r="161" spans="1:10" x14ac:dyDescent="0.25">
      <c r="A161" t="s">
        <v>340</v>
      </c>
      <c r="B161" t="s">
        <v>341</v>
      </c>
      <c r="C161" t="s">
        <v>22</v>
      </c>
      <c r="D161" t="s">
        <v>23</v>
      </c>
      <c r="E161" s="3">
        <v>6252</v>
      </c>
      <c r="F161" t="s">
        <v>24</v>
      </c>
      <c r="G161" t="s">
        <v>25</v>
      </c>
      <c r="H161">
        <f t="shared" si="6"/>
        <v>10146462939.734743</v>
      </c>
      <c r="I161">
        <f t="shared" si="7"/>
        <v>-1022049688388942.1</v>
      </c>
      <c r="J161">
        <f t="shared" si="8"/>
        <v>1.0329628127974436E+46</v>
      </c>
    </row>
    <row r="162" spans="1:10" x14ac:dyDescent="0.25">
      <c r="A162" t="s">
        <v>342</v>
      </c>
      <c r="B162" t="s">
        <v>343</v>
      </c>
      <c r="C162" t="s">
        <v>22</v>
      </c>
      <c r="D162" t="s">
        <v>23</v>
      </c>
      <c r="E162" s="3">
        <v>55808</v>
      </c>
      <c r="F162" t="s">
        <v>24</v>
      </c>
      <c r="G162" t="s">
        <v>25</v>
      </c>
      <c r="H162">
        <f t="shared" si="6"/>
        <v>2618742734.0498548</v>
      </c>
      <c r="I162">
        <f t="shared" si="7"/>
        <v>-134010631269645.8</v>
      </c>
      <c r="J162">
        <f t="shared" si="8"/>
        <v>1.032962170524467E+46</v>
      </c>
    </row>
    <row r="163" spans="1:10" x14ac:dyDescent="0.25">
      <c r="A163" t="s">
        <v>344</v>
      </c>
      <c r="B163" t="s">
        <v>345</v>
      </c>
      <c r="C163" t="s">
        <v>22</v>
      </c>
      <c r="D163" t="s">
        <v>23</v>
      </c>
      <c r="E163" s="3">
        <v>58108</v>
      </c>
      <c r="F163" t="s">
        <v>24</v>
      </c>
      <c r="G163" t="s">
        <v>25</v>
      </c>
      <c r="H163">
        <f t="shared" si="6"/>
        <v>2388633931.4775076</v>
      </c>
      <c r="I163">
        <f t="shared" si="7"/>
        <v>-116741265273576.41</v>
      </c>
      <c r="J163">
        <f t="shared" si="8"/>
        <v>1.0329621407152111E+46</v>
      </c>
    </row>
    <row r="164" spans="1:10" x14ac:dyDescent="0.25">
      <c r="A164" t="s">
        <v>346</v>
      </c>
      <c r="B164" t="s">
        <v>347</v>
      </c>
      <c r="C164" t="s">
        <v>22</v>
      </c>
      <c r="D164" t="s">
        <v>23</v>
      </c>
      <c r="E164" s="3">
        <v>21816</v>
      </c>
      <c r="F164" t="s">
        <v>24</v>
      </c>
      <c r="G164" t="s">
        <v>25</v>
      </c>
      <c r="H164">
        <f t="shared" si="6"/>
        <v>7253188405.4582148</v>
      </c>
      <c r="I164">
        <f t="shared" si="7"/>
        <v>-617722524947139.25</v>
      </c>
      <c r="J164">
        <f t="shared" si="8"/>
        <v>1.0329626110794234E+46</v>
      </c>
    </row>
    <row r="165" spans="1:10" x14ac:dyDescent="0.25">
      <c r="A165" t="s">
        <v>348</v>
      </c>
      <c r="B165" t="s">
        <v>349</v>
      </c>
      <c r="C165" t="s">
        <v>22</v>
      </c>
      <c r="D165" t="s">
        <v>23</v>
      </c>
      <c r="E165" s="3">
        <v>280744</v>
      </c>
      <c r="F165" t="s">
        <v>24</v>
      </c>
      <c r="G165" t="s">
        <v>25</v>
      </c>
      <c r="H165">
        <f t="shared" si="6"/>
        <v>30193353327.696156</v>
      </c>
      <c r="I165">
        <f t="shared" si="7"/>
        <v>5246467946078777</v>
      </c>
      <c r="J165">
        <f t="shared" si="8"/>
        <v>1.0329592552341356E+46</v>
      </c>
    </row>
    <row r="166" spans="1:10" x14ac:dyDescent="0.25">
      <c r="A166" t="s">
        <v>350</v>
      </c>
      <c r="B166" t="s">
        <v>351</v>
      </c>
      <c r="C166" t="s">
        <v>22</v>
      </c>
      <c r="D166" t="s">
        <v>23</v>
      </c>
      <c r="E166" s="3">
        <v>6713</v>
      </c>
      <c r="F166" t="s">
        <v>24</v>
      </c>
      <c r="G166" t="s">
        <v>25</v>
      </c>
      <c r="H166">
        <f t="shared" si="6"/>
        <v>10053802720.914806</v>
      </c>
      <c r="I166">
        <f t="shared" si="7"/>
        <v>-1008081253670693.4</v>
      </c>
      <c r="J166">
        <f t="shared" si="8"/>
        <v>1.0329628068226287E+46</v>
      </c>
    </row>
    <row r="167" spans="1:10" x14ac:dyDescent="0.25">
      <c r="A167" t="s">
        <v>352</v>
      </c>
      <c r="B167" t="s">
        <v>353</v>
      </c>
      <c r="C167" t="s">
        <v>22</v>
      </c>
      <c r="D167" t="s">
        <v>23</v>
      </c>
      <c r="E167" s="3">
        <v>18641</v>
      </c>
      <c r="F167" t="s">
        <v>24</v>
      </c>
      <c r="G167" t="s">
        <v>25</v>
      </c>
      <c r="H167">
        <f t="shared" si="6"/>
        <v>7804070925.3135204</v>
      </c>
      <c r="I167">
        <f t="shared" si="7"/>
        <v>-689416719517752.13</v>
      </c>
      <c r="J167">
        <f t="shared" si="8"/>
        <v>1.0329626522291713E+46</v>
      </c>
    </row>
    <row r="168" spans="1:10" x14ac:dyDescent="0.25">
      <c r="A168" t="s">
        <v>354</v>
      </c>
      <c r="B168" t="s">
        <v>355</v>
      </c>
      <c r="C168" t="s">
        <v>22</v>
      </c>
      <c r="D168" t="s">
        <v>23</v>
      </c>
      <c r="E168" s="3">
        <v>950</v>
      </c>
      <c r="F168" t="s">
        <v>24</v>
      </c>
      <c r="G168" t="s">
        <v>25</v>
      </c>
      <c r="H168">
        <f t="shared" si="6"/>
        <v>11242711381.316736</v>
      </c>
      <c r="I168">
        <f t="shared" si="7"/>
        <v>-1192083268962460.5</v>
      </c>
      <c r="J168">
        <f t="shared" si="8"/>
        <v>1.0329628815142932E+46</v>
      </c>
    </row>
    <row r="169" spans="1:10" x14ac:dyDescent="0.25">
      <c r="A169" t="s">
        <v>356</v>
      </c>
      <c r="B169" t="s">
        <v>357</v>
      </c>
      <c r="C169" t="s">
        <v>22</v>
      </c>
      <c r="D169" t="s">
        <v>23</v>
      </c>
      <c r="E169" s="3">
        <v>7753</v>
      </c>
      <c r="F169" t="s">
        <v>24</v>
      </c>
      <c r="G169" t="s">
        <v>25</v>
      </c>
      <c r="H169">
        <f t="shared" si="6"/>
        <v>9846325523.2299194</v>
      </c>
      <c r="I169">
        <f t="shared" si="7"/>
        <v>-977037616041827.63</v>
      </c>
      <c r="J169">
        <f t="shared" si="8"/>
        <v>1.0329627933436546E+46</v>
      </c>
    </row>
    <row r="170" spans="1:10" x14ac:dyDescent="0.25">
      <c r="A170" t="s">
        <v>358</v>
      </c>
      <c r="B170" t="s">
        <v>359</v>
      </c>
      <c r="C170" t="s">
        <v>22</v>
      </c>
      <c r="D170" t="s">
        <v>23</v>
      </c>
      <c r="E170" s="3">
        <v>70861</v>
      </c>
      <c r="F170" t="s">
        <v>24</v>
      </c>
      <c r="G170" t="s">
        <v>25</v>
      </c>
      <c r="H170">
        <f t="shared" si="6"/>
        <v>1304701553.866575</v>
      </c>
      <c r="I170">
        <f t="shared" si="7"/>
        <v>-47126671747575.273</v>
      </c>
      <c r="J170">
        <f t="shared" si="8"/>
        <v>1.0329619754293788E+46</v>
      </c>
    </row>
    <row r="171" spans="1:10" x14ac:dyDescent="0.25">
      <c r="A171" t="s">
        <v>360</v>
      </c>
      <c r="B171" t="s">
        <v>361</v>
      </c>
      <c r="C171" t="s">
        <v>22</v>
      </c>
      <c r="D171" t="s">
        <v>23</v>
      </c>
      <c r="E171" s="3">
        <v>16522</v>
      </c>
      <c r="F171" t="s">
        <v>24</v>
      </c>
      <c r="G171" t="s">
        <v>25</v>
      </c>
      <c r="H171">
        <f t="shared" si="6"/>
        <v>8182948772.5964785</v>
      </c>
      <c r="I171">
        <f t="shared" si="7"/>
        <v>-740226704301979.63</v>
      </c>
      <c r="J171">
        <f t="shared" si="8"/>
        <v>1.0329626796925786E+46</v>
      </c>
    </row>
    <row r="172" spans="1:10" x14ac:dyDescent="0.25">
      <c r="A172" t="s">
        <v>362</v>
      </c>
      <c r="B172" t="s">
        <v>363</v>
      </c>
      <c r="C172" t="s">
        <v>22</v>
      </c>
      <c r="D172" t="s">
        <v>23</v>
      </c>
      <c r="E172" s="3">
        <v>8700</v>
      </c>
      <c r="F172" t="s">
        <v>24</v>
      </c>
      <c r="G172" t="s">
        <v>25</v>
      </c>
      <c r="H172">
        <f t="shared" si="6"/>
        <v>9659283263.953392</v>
      </c>
      <c r="I172">
        <f t="shared" si="7"/>
        <v>-949330323398695.25</v>
      </c>
      <c r="J172">
        <f t="shared" si="8"/>
        <v>1.032962781070012E+46</v>
      </c>
    </row>
    <row r="173" spans="1:10" x14ac:dyDescent="0.25">
      <c r="A173" t="s">
        <v>364</v>
      </c>
      <c r="B173" t="s">
        <v>365</v>
      </c>
      <c r="C173" t="s">
        <v>22</v>
      </c>
      <c r="D173" t="s">
        <v>23</v>
      </c>
      <c r="E173" s="3">
        <v>63331</v>
      </c>
      <c r="F173" t="s">
        <v>24</v>
      </c>
      <c r="G173" t="s">
        <v>25</v>
      </c>
      <c r="H173">
        <f t="shared" si="6"/>
        <v>1905379484.0273468</v>
      </c>
      <c r="I173">
        <f t="shared" si="7"/>
        <v>-83171058182087.125</v>
      </c>
      <c r="J173">
        <f t="shared" si="8"/>
        <v>1.0329620730222815E+46</v>
      </c>
    </row>
    <row r="174" spans="1:10" x14ac:dyDescent="0.25">
      <c r="A174" t="s">
        <v>366</v>
      </c>
      <c r="B174" t="s">
        <v>367</v>
      </c>
      <c r="C174" t="s">
        <v>22</v>
      </c>
      <c r="D174" t="s">
        <v>23</v>
      </c>
      <c r="E174" s="3">
        <v>5661</v>
      </c>
      <c r="F174" t="s">
        <v>24</v>
      </c>
      <c r="G174" t="s">
        <v>25</v>
      </c>
      <c r="H174">
        <f t="shared" si="6"/>
        <v>10265874670.265289</v>
      </c>
      <c r="I174">
        <f t="shared" si="7"/>
        <v>-1040145122467671.6</v>
      </c>
      <c r="J174">
        <f t="shared" si="8"/>
        <v>1.0329628204571298E+46</v>
      </c>
    </row>
    <row r="175" spans="1:10" x14ac:dyDescent="0.25">
      <c r="A175" t="s">
        <v>368</v>
      </c>
      <c r="B175" t="s">
        <v>369</v>
      </c>
      <c r="C175" t="s">
        <v>22</v>
      </c>
      <c r="D175" t="s">
        <v>23</v>
      </c>
      <c r="E175" s="3">
        <v>2472</v>
      </c>
      <c r="F175" t="s">
        <v>24</v>
      </c>
      <c r="G175" t="s">
        <v>25</v>
      </c>
      <c r="H175">
        <f t="shared" si="6"/>
        <v>10922267514.397121</v>
      </c>
      <c r="I175">
        <f t="shared" si="7"/>
        <v>-1141482384987869.8</v>
      </c>
      <c r="J175">
        <f t="shared" si="8"/>
        <v>1.0329628617883315E+46</v>
      </c>
    </row>
    <row r="176" spans="1:10" x14ac:dyDescent="0.25">
      <c r="A176" t="s">
        <v>370</v>
      </c>
      <c r="B176" t="s">
        <v>371</v>
      </c>
      <c r="C176" t="s">
        <v>22</v>
      </c>
      <c r="D176" t="s">
        <v>23</v>
      </c>
      <c r="E176" s="3">
        <v>35835</v>
      </c>
      <c r="F176" t="s">
        <v>24</v>
      </c>
      <c r="G176" t="s">
        <v>25</v>
      </c>
      <c r="H176">
        <f t="shared" si="6"/>
        <v>5061846195.1270256</v>
      </c>
      <c r="I176">
        <f t="shared" si="7"/>
        <v>-360133413433162.06</v>
      </c>
      <c r="J176">
        <f t="shared" si="8"/>
        <v>1.0329624293854803E+46</v>
      </c>
    </row>
    <row r="177" spans="1:10" x14ac:dyDescent="0.25">
      <c r="A177" t="s">
        <v>372</v>
      </c>
      <c r="B177" t="s">
        <v>373</v>
      </c>
      <c r="C177" t="s">
        <v>22</v>
      </c>
      <c r="D177" t="s">
        <v>23</v>
      </c>
      <c r="E177" s="3">
        <v>765</v>
      </c>
      <c r="F177" t="s">
        <v>24</v>
      </c>
      <c r="G177" t="s">
        <v>25</v>
      </c>
      <c r="H177">
        <f t="shared" si="6"/>
        <v>11281977317.82799</v>
      </c>
      <c r="I177">
        <f t="shared" si="7"/>
        <v>-1198333866910660.5</v>
      </c>
      <c r="J177">
        <f t="shared" si="8"/>
        <v>1.0329628839119955E+46</v>
      </c>
    </row>
    <row r="178" spans="1:10" x14ac:dyDescent="0.25">
      <c r="A178" t="s">
        <v>374</v>
      </c>
      <c r="B178" t="s">
        <v>375</v>
      </c>
      <c r="C178" t="s">
        <v>22</v>
      </c>
      <c r="D178" t="s">
        <v>23</v>
      </c>
      <c r="E178" s="3">
        <v>7586</v>
      </c>
      <c r="F178" t="s">
        <v>24</v>
      </c>
      <c r="G178" t="s">
        <v>25</v>
      </c>
      <c r="H178">
        <f t="shared" si="6"/>
        <v>9879495782.2427807</v>
      </c>
      <c r="I178">
        <f t="shared" si="7"/>
        <v>-981978931950117</v>
      </c>
      <c r="J178">
        <f t="shared" si="8"/>
        <v>1.0329627955080669E+46</v>
      </c>
    </row>
    <row r="179" spans="1:10" x14ac:dyDescent="0.25">
      <c r="A179" t="s">
        <v>376</v>
      </c>
      <c r="B179" t="s">
        <v>377</v>
      </c>
      <c r="C179" t="s">
        <v>22</v>
      </c>
      <c r="D179" t="s">
        <v>23</v>
      </c>
      <c r="E179" s="3">
        <v>24252</v>
      </c>
      <c r="F179" t="s">
        <v>24</v>
      </c>
      <c r="G179" t="s">
        <v>25</v>
      </c>
      <c r="H179">
        <f t="shared" si="6"/>
        <v>6844195441.3424597</v>
      </c>
      <c r="I179">
        <f t="shared" si="7"/>
        <v>-566217912099857.63</v>
      </c>
      <c r="J179">
        <f t="shared" si="8"/>
        <v>1.0329625795075229E+46</v>
      </c>
    </row>
    <row r="180" spans="1:10" x14ac:dyDescent="0.25">
      <c r="A180" t="s">
        <v>378</v>
      </c>
      <c r="B180" t="s">
        <v>379</v>
      </c>
      <c r="C180" t="s">
        <v>22</v>
      </c>
      <c r="D180" t="s">
        <v>23</v>
      </c>
      <c r="E180" s="3">
        <v>11486</v>
      </c>
      <c r="F180" t="s">
        <v>24</v>
      </c>
      <c r="G180" t="s">
        <v>25</v>
      </c>
      <c r="H180">
        <f t="shared" si="6"/>
        <v>9119419690.9244537</v>
      </c>
      <c r="I180">
        <f t="shared" si="7"/>
        <v>-870864935932088.75</v>
      </c>
      <c r="J180">
        <f t="shared" si="8"/>
        <v>1.0329627449619148E+46</v>
      </c>
    </row>
    <row r="181" spans="1:10" x14ac:dyDescent="0.25">
      <c r="A181" t="s">
        <v>380</v>
      </c>
      <c r="B181" t="s">
        <v>381</v>
      </c>
      <c r="C181" t="s">
        <v>22</v>
      </c>
      <c r="D181" t="s">
        <v>23</v>
      </c>
      <c r="E181" s="3">
        <v>3011</v>
      </c>
      <c r="F181" t="s">
        <v>24</v>
      </c>
      <c r="G181" t="s">
        <v>25</v>
      </c>
      <c r="H181">
        <f t="shared" si="6"/>
        <v>10809896629.75082</v>
      </c>
      <c r="I181">
        <f t="shared" si="7"/>
        <v>-1123912008572735.6</v>
      </c>
      <c r="J181">
        <f t="shared" si="8"/>
        <v>1.0329628548025939E+46</v>
      </c>
    </row>
    <row r="182" spans="1:10" x14ac:dyDescent="0.25">
      <c r="A182" t="s">
        <v>382</v>
      </c>
      <c r="B182" t="s">
        <v>383</v>
      </c>
      <c r="C182" t="s">
        <v>22</v>
      </c>
      <c r="D182" t="s">
        <v>23</v>
      </c>
      <c r="E182" s="3">
        <v>8634</v>
      </c>
      <c r="F182" t="s">
        <v>24</v>
      </c>
      <c r="G182" t="s">
        <v>25</v>
      </c>
      <c r="H182">
        <f t="shared" si="6"/>
        <v>9672260798.1141644</v>
      </c>
      <c r="I182">
        <f t="shared" si="7"/>
        <v>-951244146117092</v>
      </c>
      <c r="J182">
        <f t="shared" si="8"/>
        <v>1.0329627819254083E+46</v>
      </c>
    </row>
    <row r="183" spans="1:10" x14ac:dyDescent="0.25">
      <c r="A183" t="s">
        <v>384</v>
      </c>
      <c r="B183" t="s">
        <v>385</v>
      </c>
      <c r="C183" t="s">
        <v>22</v>
      </c>
      <c r="D183" t="s">
        <v>23</v>
      </c>
      <c r="E183" s="3">
        <v>62202</v>
      </c>
      <c r="F183" t="s">
        <v>24</v>
      </c>
      <c r="G183" t="s">
        <v>25</v>
      </c>
      <c r="H183">
        <f t="shared" si="6"/>
        <v>2005217298.8987293</v>
      </c>
      <c r="I183">
        <f t="shared" si="7"/>
        <v>-89792934299127.922</v>
      </c>
      <c r="J183">
        <f t="shared" si="8"/>
        <v>1.0329620876547372E+46</v>
      </c>
    </row>
    <row r="184" spans="1:10" x14ac:dyDescent="0.25">
      <c r="A184" t="s">
        <v>386</v>
      </c>
      <c r="B184" t="s">
        <v>387</v>
      </c>
      <c r="C184" t="s">
        <v>22</v>
      </c>
      <c r="D184" t="s">
        <v>23</v>
      </c>
      <c r="E184" s="3">
        <v>29213</v>
      </c>
      <c r="F184" t="s">
        <v>24</v>
      </c>
      <c r="G184" t="s">
        <v>25</v>
      </c>
      <c r="H184">
        <f t="shared" si="6"/>
        <v>6047963347.9244528</v>
      </c>
      <c r="I184">
        <f t="shared" si="7"/>
        <v>-470341961347368.38</v>
      </c>
      <c r="J184">
        <f t="shared" si="8"/>
        <v>1.0329625152102359E+46</v>
      </c>
    </row>
    <row r="185" spans="1:10" x14ac:dyDescent="0.25">
      <c r="A185" t="s">
        <v>388</v>
      </c>
      <c r="B185" t="s">
        <v>389</v>
      </c>
      <c r="C185" t="s">
        <v>22</v>
      </c>
      <c r="D185" t="s">
        <v>23</v>
      </c>
      <c r="E185" s="3">
        <v>12269</v>
      </c>
      <c r="F185" t="s">
        <v>24</v>
      </c>
      <c r="G185" t="s">
        <v>25</v>
      </c>
      <c r="H185">
        <f t="shared" si="6"/>
        <v>8970486587.7443886</v>
      </c>
      <c r="I185">
        <f t="shared" si="7"/>
        <v>-849618581032135.63</v>
      </c>
      <c r="J185">
        <f t="shared" si="8"/>
        <v>1.032962734813803E+46</v>
      </c>
    </row>
    <row r="186" spans="1:10" x14ac:dyDescent="0.25">
      <c r="A186" t="s">
        <v>390</v>
      </c>
      <c r="B186" t="s">
        <v>391</v>
      </c>
      <c r="C186" t="s">
        <v>22</v>
      </c>
      <c r="D186" t="s">
        <v>23</v>
      </c>
      <c r="E186" s="3">
        <v>2117</v>
      </c>
      <c r="F186" t="s">
        <v>24</v>
      </c>
      <c r="G186" t="s">
        <v>25</v>
      </c>
      <c r="H186">
        <f t="shared" si="6"/>
        <v>10996595392.837637</v>
      </c>
      <c r="I186">
        <f t="shared" si="7"/>
        <v>-1153154157116534.8</v>
      </c>
      <c r="J186">
        <f t="shared" si="8"/>
        <v>1.0329628663893281E+46</v>
      </c>
    </row>
    <row r="187" spans="1:10" x14ac:dyDescent="0.25">
      <c r="A187" t="s">
        <v>392</v>
      </c>
      <c r="B187" t="s">
        <v>393</v>
      </c>
      <c r="C187" t="s">
        <v>22</v>
      </c>
      <c r="D187" t="s">
        <v>23</v>
      </c>
      <c r="E187" s="3">
        <v>7102</v>
      </c>
      <c r="F187" t="s">
        <v>24</v>
      </c>
      <c r="G187" t="s">
        <v>25</v>
      </c>
      <c r="H187">
        <f t="shared" si="6"/>
        <v>9975945030.0884399</v>
      </c>
      <c r="I187">
        <f t="shared" si="7"/>
        <v>-996393925289917.5</v>
      </c>
      <c r="J187">
        <f t="shared" si="8"/>
        <v>1.0329628017809742E+46</v>
      </c>
    </row>
    <row r="188" spans="1:10" x14ac:dyDescent="0.25">
      <c r="A188" t="s">
        <v>394</v>
      </c>
      <c r="B188" t="s">
        <v>395</v>
      </c>
      <c r="C188" t="s">
        <v>22</v>
      </c>
      <c r="D188" t="s">
        <v>23</v>
      </c>
      <c r="E188" s="3">
        <v>44738</v>
      </c>
      <c r="F188" t="s">
        <v>24</v>
      </c>
      <c r="G188" t="s">
        <v>25</v>
      </c>
      <c r="H188">
        <f t="shared" si="6"/>
        <v>3874272305.5611091</v>
      </c>
      <c r="I188">
        <f t="shared" si="7"/>
        <v>-241148859980885.88</v>
      </c>
      <c r="J188">
        <f t="shared" si="8"/>
        <v>1.0329623139977206E+46</v>
      </c>
    </row>
    <row r="189" spans="1:10" x14ac:dyDescent="0.25">
      <c r="A189" t="s">
        <v>396</v>
      </c>
      <c r="B189" t="s">
        <v>397</v>
      </c>
      <c r="C189" t="s">
        <v>22</v>
      </c>
      <c r="D189" t="s">
        <v>23</v>
      </c>
      <c r="E189" s="3">
        <v>6696</v>
      </c>
      <c r="F189" t="s">
        <v>24</v>
      </c>
      <c r="G189" t="s">
        <v>25</v>
      </c>
      <c r="H189">
        <f t="shared" si="6"/>
        <v>10057212144.107733</v>
      </c>
      <c r="I189">
        <f t="shared" si="7"/>
        <v>-1008594084547295</v>
      </c>
      <c r="J189">
        <f t="shared" si="8"/>
        <v>1.0329628070429581E+46</v>
      </c>
    </row>
    <row r="190" spans="1:10" x14ac:dyDescent="0.25">
      <c r="A190" t="s">
        <v>398</v>
      </c>
      <c r="B190" t="s">
        <v>399</v>
      </c>
      <c r="C190" t="s">
        <v>22</v>
      </c>
      <c r="D190" t="s">
        <v>23</v>
      </c>
      <c r="E190" s="3">
        <v>88915</v>
      </c>
      <c r="F190" t="s">
        <v>24</v>
      </c>
      <c r="G190" t="s">
        <v>25</v>
      </c>
      <c r="H190">
        <f t="shared" si="6"/>
        <v>326403940.97911519</v>
      </c>
      <c r="I190">
        <f t="shared" si="7"/>
        <v>-5897026652391.1348</v>
      </c>
      <c r="J190">
        <f t="shared" si="8"/>
        <v>1.0329617414397311E+46</v>
      </c>
    </row>
    <row r="191" spans="1:10" x14ac:dyDescent="0.25">
      <c r="A191" t="s">
        <v>400</v>
      </c>
      <c r="B191" t="s">
        <v>401</v>
      </c>
      <c r="C191" t="s">
        <v>22</v>
      </c>
      <c r="D191" t="s">
        <v>23</v>
      </c>
      <c r="E191" s="3">
        <v>20024</v>
      </c>
      <c r="F191" t="s">
        <v>24</v>
      </c>
      <c r="G191" t="s">
        <v>25</v>
      </c>
      <c r="H191">
        <f t="shared" si="6"/>
        <v>7561633368.853713</v>
      </c>
      <c r="I191">
        <f t="shared" si="7"/>
        <v>-657541888583945.75</v>
      </c>
      <c r="J191">
        <f t="shared" si="8"/>
        <v>1.0329626343047295E+46</v>
      </c>
    </row>
    <row r="192" spans="1:10" x14ac:dyDescent="0.25">
      <c r="A192" t="s">
        <v>402</v>
      </c>
      <c r="B192" t="s">
        <v>403</v>
      </c>
      <c r="C192" t="s">
        <v>22</v>
      </c>
      <c r="D192" t="s">
        <v>23</v>
      </c>
      <c r="E192" s="3">
        <v>152880</v>
      </c>
      <c r="F192" t="s">
        <v>24</v>
      </c>
      <c r="G192" t="s">
        <v>25</v>
      </c>
      <c r="H192">
        <f t="shared" si="6"/>
        <v>2106658281.8312051</v>
      </c>
      <c r="I192">
        <f t="shared" si="7"/>
        <v>96692133392139.578</v>
      </c>
      <c r="J192">
        <f t="shared" si="8"/>
        <v>1.0329609124189022E+46</v>
      </c>
    </row>
    <row r="193" spans="1:10" x14ac:dyDescent="0.25">
      <c r="A193" t="s">
        <v>404</v>
      </c>
      <c r="B193" t="s">
        <v>405</v>
      </c>
      <c r="C193" t="s">
        <v>22</v>
      </c>
      <c r="D193" t="s">
        <v>23</v>
      </c>
      <c r="E193" s="3">
        <v>29107</v>
      </c>
      <c r="F193" t="s">
        <v>24</v>
      </c>
      <c r="G193" t="s">
        <v>25</v>
      </c>
      <c r="H193">
        <f t="shared" si="6"/>
        <v>6064461538.303874</v>
      </c>
      <c r="I193">
        <f t="shared" si="7"/>
        <v>-472267836308770.69</v>
      </c>
      <c r="J193">
        <f t="shared" si="8"/>
        <v>1.0329625165840542E+46</v>
      </c>
    </row>
    <row r="194" spans="1:10" x14ac:dyDescent="0.25">
      <c r="A194" t="s">
        <v>406</v>
      </c>
      <c r="B194" t="s">
        <v>407</v>
      </c>
      <c r="C194" t="s">
        <v>22</v>
      </c>
      <c r="D194" t="s">
        <v>23</v>
      </c>
      <c r="E194" s="3">
        <v>2787</v>
      </c>
      <c r="F194" t="s">
        <v>24</v>
      </c>
      <c r="G194" t="s">
        <v>25</v>
      </c>
      <c r="H194">
        <f t="shared" si="6"/>
        <v>10856525658.175257</v>
      </c>
      <c r="I194">
        <f t="shared" si="7"/>
        <v>-1131191920841766.8</v>
      </c>
      <c r="J194">
        <f t="shared" si="8"/>
        <v>1.0329628577057575E+46</v>
      </c>
    </row>
    <row r="195" spans="1:10" x14ac:dyDescent="0.25">
      <c r="A195" t="s">
        <v>408</v>
      </c>
      <c r="B195" t="s">
        <v>409</v>
      </c>
      <c r="C195" t="s">
        <v>22</v>
      </c>
      <c r="D195" t="s">
        <v>23</v>
      </c>
      <c r="E195" s="3">
        <v>3021</v>
      </c>
      <c r="F195" t="s">
        <v>24</v>
      </c>
      <c r="G195" t="s">
        <v>25</v>
      </c>
      <c r="H195">
        <f t="shared" ref="H195:H258" si="9">(E195-$N$7)^2</f>
        <v>10807817316.696157</v>
      </c>
      <c r="I195">
        <f t="shared" ref="I195:I258" si="10">(E195-$N$7)^3</f>
        <v>-1123587742864038.9</v>
      </c>
      <c r="J195">
        <f t="shared" ref="J195:J258" si="11">(E195-$N$8)^4</f>
        <v>1.0329628546729883E+46</v>
      </c>
    </row>
    <row r="196" spans="1:10" x14ac:dyDescent="0.25">
      <c r="A196" t="s">
        <v>410</v>
      </c>
      <c r="B196" t="s">
        <v>411</v>
      </c>
      <c r="C196" t="s">
        <v>22</v>
      </c>
      <c r="D196" t="s">
        <v>23</v>
      </c>
      <c r="E196" s="3">
        <v>11454</v>
      </c>
      <c r="F196" t="s">
        <v>24</v>
      </c>
      <c r="G196" t="s">
        <v>25</v>
      </c>
      <c r="H196">
        <f t="shared" si="9"/>
        <v>9125532436.6993732</v>
      </c>
      <c r="I196">
        <f t="shared" si="10"/>
        <v>-871740693617830.75</v>
      </c>
      <c r="J196">
        <f t="shared" si="11"/>
        <v>1.0329627453766524E+46</v>
      </c>
    </row>
    <row r="197" spans="1:10" x14ac:dyDescent="0.25">
      <c r="A197" t="s">
        <v>412</v>
      </c>
      <c r="B197" t="s">
        <v>413</v>
      </c>
      <c r="C197" t="s">
        <v>22</v>
      </c>
      <c r="D197" t="s">
        <v>23</v>
      </c>
      <c r="E197" s="3">
        <v>27871</v>
      </c>
      <c r="F197" t="s">
        <v>24</v>
      </c>
      <c r="G197" t="s">
        <v>25</v>
      </c>
      <c r="H197">
        <f t="shared" si="9"/>
        <v>6258495375.8601446</v>
      </c>
      <c r="I197">
        <f t="shared" si="10"/>
        <v>-495113654311502.81</v>
      </c>
      <c r="J197">
        <f t="shared" si="11"/>
        <v>1.0329625326032933E+46</v>
      </c>
    </row>
    <row r="198" spans="1:10" x14ac:dyDescent="0.25">
      <c r="A198" t="s">
        <v>414</v>
      </c>
      <c r="B198" t="s">
        <v>415</v>
      </c>
      <c r="C198" t="s">
        <v>22</v>
      </c>
      <c r="D198" t="s">
        <v>23</v>
      </c>
      <c r="E198" s="3">
        <v>14488</v>
      </c>
      <c r="F198" t="s">
        <v>24</v>
      </c>
      <c r="G198" t="s">
        <v>25</v>
      </c>
      <c r="H198">
        <f t="shared" si="9"/>
        <v>8555075795.9148064</v>
      </c>
      <c r="I198">
        <f t="shared" si="10"/>
        <v>-791290209772855.5</v>
      </c>
      <c r="J198">
        <f t="shared" si="11"/>
        <v>1.0329627060543395E+46</v>
      </c>
    </row>
    <row r="199" spans="1:10" x14ac:dyDescent="0.25">
      <c r="A199" t="s">
        <v>416</v>
      </c>
      <c r="B199" t="s">
        <v>417</v>
      </c>
      <c r="C199" t="s">
        <v>22</v>
      </c>
      <c r="D199" t="s">
        <v>23</v>
      </c>
      <c r="E199" s="3">
        <v>10264</v>
      </c>
      <c r="F199" t="s">
        <v>24</v>
      </c>
      <c r="G199" t="s">
        <v>25</v>
      </c>
      <c r="H199">
        <f t="shared" si="9"/>
        <v>9354304350.204195</v>
      </c>
      <c r="I199">
        <f t="shared" si="10"/>
        <v>-904726359702953.5</v>
      </c>
      <c r="J199">
        <f t="shared" si="11"/>
        <v>1.032962760799709E+46</v>
      </c>
    </row>
    <row r="200" spans="1:10" x14ac:dyDescent="0.25">
      <c r="A200" t="s">
        <v>418</v>
      </c>
      <c r="B200" t="s">
        <v>107</v>
      </c>
      <c r="C200" t="s">
        <v>22</v>
      </c>
      <c r="D200" t="s">
        <v>23</v>
      </c>
      <c r="E200" s="3">
        <v>22573</v>
      </c>
      <c r="F200" t="s">
        <v>24</v>
      </c>
      <c r="G200" t="s">
        <v>25</v>
      </c>
      <c r="H200">
        <f t="shared" si="9"/>
        <v>7124820656.220273</v>
      </c>
      <c r="I200">
        <f t="shared" si="10"/>
        <v>-601396512556649.88</v>
      </c>
      <c r="J200">
        <f t="shared" si="11"/>
        <v>1.0329626012682867E+46</v>
      </c>
    </row>
    <row r="201" spans="1:10" x14ac:dyDescent="0.25">
      <c r="A201" t="s">
        <v>419</v>
      </c>
      <c r="B201" t="s">
        <v>420</v>
      </c>
      <c r="C201" t="s">
        <v>22</v>
      </c>
      <c r="D201" t="s">
        <v>23</v>
      </c>
      <c r="E201" s="3">
        <v>8679</v>
      </c>
      <c r="F201" t="s">
        <v>24</v>
      </c>
      <c r="G201" t="s">
        <v>25</v>
      </c>
      <c r="H201">
        <f t="shared" si="9"/>
        <v>9663411534.3681831</v>
      </c>
      <c r="I201">
        <f t="shared" si="10"/>
        <v>-949938988280211.88</v>
      </c>
      <c r="J201">
        <f t="shared" si="11"/>
        <v>1.0329627813421834E+46</v>
      </c>
    </row>
    <row r="202" spans="1:10" x14ac:dyDescent="0.25">
      <c r="A202" t="s">
        <v>421</v>
      </c>
      <c r="B202" t="s">
        <v>422</v>
      </c>
      <c r="C202" t="s">
        <v>22</v>
      </c>
      <c r="D202" t="s">
        <v>23</v>
      </c>
      <c r="E202" s="3">
        <v>7000</v>
      </c>
      <c r="F202" t="s">
        <v>24</v>
      </c>
      <c r="G202" t="s">
        <v>25</v>
      </c>
      <c r="H202">
        <f t="shared" si="9"/>
        <v>9996330883.2459965</v>
      </c>
      <c r="I202">
        <f t="shared" si="10"/>
        <v>-999449682974053.63</v>
      </c>
      <c r="J202">
        <f t="shared" si="11"/>
        <v>1.0329628031029504E+46</v>
      </c>
    </row>
    <row r="203" spans="1:10" x14ac:dyDescent="0.25">
      <c r="A203" t="s">
        <v>423</v>
      </c>
      <c r="B203" t="s">
        <v>424</v>
      </c>
      <c r="C203" t="s">
        <v>22</v>
      </c>
      <c r="D203" t="s">
        <v>23</v>
      </c>
      <c r="E203" s="3">
        <v>11824</v>
      </c>
      <c r="F203" t="s">
        <v>24</v>
      </c>
      <c r="G203" t="s">
        <v>25</v>
      </c>
      <c r="H203">
        <f t="shared" si="9"/>
        <v>9054978873.6768646</v>
      </c>
      <c r="I203">
        <f t="shared" si="10"/>
        <v>-861650535167071.88</v>
      </c>
      <c r="J203">
        <f t="shared" si="11"/>
        <v>1.0329627405812484E+46</v>
      </c>
    </row>
    <row r="204" spans="1:10" x14ac:dyDescent="0.25">
      <c r="A204" t="s">
        <v>425</v>
      </c>
      <c r="B204" t="s">
        <v>426</v>
      </c>
      <c r="C204" t="s">
        <v>22</v>
      </c>
      <c r="D204" t="s">
        <v>23</v>
      </c>
      <c r="E204" s="3">
        <v>3600</v>
      </c>
      <c r="F204" t="s">
        <v>24</v>
      </c>
      <c r="G204" t="s">
        <v>25</v>
      </c>
      <c r="H204">
        <f t="shared" si="9"/>
        <v>10687766121.831205</v>
      </c>
      <c r="I204">
        <f t="shared" si="10"/>
        <v>-1104918925699947.4</v>
      </c>
      <c r="J204">
        <f t="shared" si="11"/>
        <v>1.0329628471688282E+46</v>
      </c>
    </row>
    <row r="205" spans="1:10" x14ac:dyDescent="0.25">
      <c r="A205" t="s">
        <v>427</v>
      </c>
      <c r="B205" t="s">
        <v>428</v>
      </c>
      <c r="C205" t="s">
        <v>22</v>
      </c>
      <c r="D205" t="s">
        <v>23</v>
      </c>
      <c r="E205" s="3">
        <v>56466</v>
      </c>
      <c r="F205" t="s">
        <v>24</v>
      </c>
      <c r="G205" t="s">
        <v>25</v>
      </c>
      <c r="H205">
        <f t="shared" si="9"/>
        <v>2551831171.0530701</v>
      </c>
      <c r="I205">
        <f t="shared" si="10"/>
        <v>-128907417270465.2</v>
      </c>
      <c r="J205">
        <f t="shared" si="11"/>
        <v>1.0329621619964273E+46</v>
      </c>
    </row>
    <row r="206" spans="1:10" x14ac:dyDescent="0.25">
      <c r="A206" t="s">
        <v>429</v>
      </c>
      <c r="B206" t="s">
        <v>430</v>
      </c>
      <c r="C206" t="s">
        <v>22</v>
      </c>
      <c r="D206" t="s">
        <v>23</v>
      </c>
      <c r="E206" s="3">
        <v>17517</v>
      </c>
      <c r="F206" t="s">
        <v>24</v>
      </c>
      <c r="G206" t="s">
        <v>25</v>
      </c>
      <c r="H206">
        <f t="shared" si="9"/>
        <v>8003924088.6575718</v>
      </c>
      <c r="I206">
        <f t="shared" si="10"/>
        <v>-716068289093995.38</v>
      </c>
      <c r="J206">
        <f t="shared" si="11"/>
        <v>1.0329626667968302E+46</v>
      </c>
    </row>
    <row r="207" spans="1:10" x14ac:dyDescent="0.25">
      <c r="A207" t="s">
        <v>431</v>
      </c>
      <c r="B207" t="s">
        <v>432</v>
      </c>
      <c r="C207" t="s">
        <v>22</v>
      </c>
      <c r="D207" t="s">
        <v>23</v>
      </c>
      <c r="E207" s="3">
        <v>5463</v>
      </c>
      <c r="F207" t="s">
        <v>24</v>
      </c>
      <c r="G207" t="s">
        <v>25</v>
      </c>
      <c r="H207">
        <f t="shared" si="9"/>
        <v>10306036852.747604</v>
      </c>
      <c r="I207">
        <f t="shared" si="10"/>
        <v>-1046254976308810.4</v>
      </c>
      <c r="J207">
        <f t="shared" si="11"/>
        <v>1.0329628230233191E+46</v>
      </c>
    </row>
    <row r="208" spans="1:10" x14ac:dyDescent="0.25">
      <c r="A208" t="s">
        <v>433</v>
      </c>
      <c r="B208" t="s">
        <v>434</v>
      </c>
      <c r="C208" t="s">
        <v>22</v>
      </c>
      <c r="D208" t="s">
        <v>23</v>
      </c>
      <c r="E208" s="3">
        <v>29790</v>
      </c>
      <c r="F208" t="s">
        <v>24</v>
      </c>
      <c r="G208" t="s">
        <v>25</v>
      </c>
      <c r="H208">
        <f t="shared" si="9"/>
        <v>5958551251.670434</v>
      </c>
      <c r="I208">
        <f t="shared" si="10"/>
        <v>-459950419011435.5</v>
      </c>
      <c r="J208">
        <f t="shared" si="11"/>
        <v>1.0329625077319987E+46</v>
      </c>
    </row>
    <row r="209" spans="1:10" x14ac:dyDescent="0.25">
      <c r="A209" t="s">
        <v>435</v>
      </c>
      <c r="B209" t="s">
        <v>436</v>
      </c>
      <c r="C209" t="s">
        <v>22</v>
      </c>
      <c r="D209" t="s">
        <v>23</v>
      </c>
      <c r="E209" s="3">
        <v>4933</v>
      </c>
      <c r="F209" t="s">
        <v>24</v>
      </c>
      <c r="G209" t="s">
        <v>25</v>
      </c>
      <c r="H209">
        <f t="shared" si="9"/>
        <v>10413927524.644711</v>
      </c>
      <c r="I209">
        <f t="shared" si="10"/>
        <v>-1062727273550337.4</v>
      </c>
      <c r="J209">
        <f t="shared" si="11"/>
        <v>1.0329628298924118E+46</v>
      </c>
    </row>
    <row r="210" spans="1:10" x14ac:dyDescent="0.25">
      <c r="A210" t="s">
        <v>437</v>
      </c>
      <c r="B210" t="s">
        <v>438</v>
      </c>
      <c r="C210" t="s">
        <v>22</v>
      </c>
      <c r="D210" t="s">
        <v>23</v>
      </c>
      <c r="E210" s="3">
        <v>4102</v>
      </c>
      <c r="F210" t="s">
        <v>24</v>
      </c>
      <c r="G210" t="s">
        <v>25</v>
      </c>
      <c r="H210">
        <f t="shared" si="9"/>
        <v>10584222946.487154</v>
      </c>
      <c r="I210">
        <f t="shared" si="10"/>
        <v>-1088901181184507.6</v>
      </c>
      <c r="J210">
        <f t="shared" si="11"/>
        <v>1.032962840662631E+46</v>
      </c>
    </row>
    <row r="211" spans="1:10" x14ac:dyDescent="0.25">
      <c r="A211" t="s">
        <v>439</v>
      </c>
      <c r="B211" t="s">
        <v>440</v>
      </c>
      <c r="C211" t="s">
        <v>22</v>
      </c>
      <c r="D211" t="s">
        <v>23</v>
      </c>
      <c r="E211" s="3">
        <v>13384</v>
      </c>
      <c r="F211" t="s">
        <v>24</v>
      </c>
      <c r="G211" t="s">
        <v>25</v>
      </c>
      <c r="H211">
        <f t="shared" si="9"/>
        <v>8760520597.1495342</v>
      </c>
      <c r="I211">
        <f t="shared" si="10"/>
        <v>-819964164613338.13</v>
      </c>
      <c r="J211">
        <f t="shared" si="11"/>
        <v>1.032962720362788E+46</v>
      </c>
    </row>
    <row r="212" spans="1:10" x14ac:dyDescent="0.25">
      <c r="A212" t="s">
        <v>441</v>
      </c>
      <c r="B212" t="s">
        <v>442</v>
      </c>
      <c r="C212" t="s">
        <v>22</v>
      </c>
      <c r="D212" t="s">
        <v>23</v>
      </c>
      <c r="E212" s="3">
        <v>200999</v>
      </c>
      <c r="F212" t="s">
        <v>24</v>
      </c>
      <c r="G212" t="s">
        <v>25</v>
      </c>
      <c r="H212">
        <f t="shared" si="9"/>
        <v>8839261587.1013012</v>
      </c>
      <c r="I212">
        <f t="shared" si="10"/>
        <v>831043926217305</v>
      </c>
      <c r="J212">
        <f t="shared" si="11"/>
        <v>1.0329602887710911E+46</v>
      </c>
    </row>
    <row r="213" spans="1:10" x14ac:dyDescent="0.25">
      <c r="A213" t="s">
        <v>443</v>
      </c>
      <c r="B213" t="s">
        <v>444</v>
      </c>
      <c r="C213" t="s">
        <v>22</v>
      </c>
      <c r="D213" t="s">
        <v>23</v>
      </c>
      <c r="E213" s="3">
        <v>24752</v>
      </c>
      <c r="F213" t="s">
        <v>24</v>
      </c>
      <c r="G213" t="s">
        <v>25</v>
      </c>
      <c r="H213">
        <f t="shared" si="9"/>
        <v>6761715788.6093407</v>
      </c>
      <c r="I213">
        <f t="shared" si="10"/>
        <v>-556013541177393.75</v>
      </c>
      <c r="J213">
        <f t="shared" si="11"/>
        <v>1.0329625730272482E+46</v>
      </c>
    </row>
    <row r="214" spans="1:10" x14ac:dyDescent="0.25">
      <c r="A214" t="s">
        <v>445</v>
      </c>
      <c r="B214" t="s">
        <v>446</v>
      </c>
      <c r="C214" t="s">
        <v>22</v>
      </c>
      <c r="D214" t="s">
        <v>23</v>
      </c>
      <c r="E214" s="3">
        <v>18577</v>
      </c>
      <c r="F214" t="s">
        <v>24</v>
      </c>
      <c r="G214" t="s">
        <v>25</v>
      </c>
      <c r="H214">
        <f t="shared" si="9"/>
        <v>7815382624.8633595</v>
      </c>
      <c r="I214">
        <f t="shared" si="10"/>
        <v>-690916186927497.13</v>
      </c>
      <c r="J214">
        <f t="shared" si="11"/>
        <v>1.0329626530586466E+46</v>
      </c>
    </row>
    <row r="215" spans="1:10" x14ac:dyDescent="0.25">
      <c r="A215" t="s">
        <v>447</v>
      </c>
      <c r="B215" t="s">
        <v>448</v>
      </c>
      <c r="C215" t="s">
        <v>22</v>
      </c>
      <c r="D215" t="s">
        <v>23</v>
      </c>
      <c r="E215" s="3">
        <v>420</v>
      </c>
      <c r="F215" t="s">
        <v>24</v>
      </c>
      <c r="G215" t="s">
        <v>25</v>
      </c>
      <c r="H215">
        <f t="shared" si="9"/>
        <v>11355385833.213842</v>
      </c>
      <c r="I215">
        <f t="shared" si="10"/>
        <v>-1210048681809512.3</v>
      </c>
      <c r="J215">
        <f t="shared" si="11"/>
        <v>1.0329628883833861E+46</v>
      </c>
    </row>
    <row r="216" spans="1:10" x14ac:dyDescent="0.25">
      <c r="A216" t="s">
        <v>449</v>
      </c>
      <c r="B216" t="s">
        <v>450</v>
      </c>
      <c r="C216" t="s">
        <v>22</v>
      </c>
      <c r="D216" t="s">
        <v>23</v>
      </c>
      <c r="E216" s="3">
        <v>321313</v>
      </c>
      <c r="F216" t="s">
        <v>24</v>
      </c>
      <c r="G216" t="s">
        <v>25</v>
      </c>
      <c r="H216">
        <f t="shared" si="9"/>
        <v>45937926421.236351</v>
      </c>
      <c r="I216">
        <f t="shared" si="10"/>
        <v>9845937660510438</v>
      </c>
      <c r="J216">
        <f t="shared" si="11"/>
        <v>1.0329587294389506E+46</v>
      </c>
    </row>
    <row r="217" spans="1:10" x14ac:dyDescent="0.25">
      <c r="A217" t="s">
        <v>451</v>
      </c>
      <c r="B217" t="s">
        <v>452</v>
      </c>
      <c r="C217" t="s">
        <v>22</v>
      </c>
      <c r="D217" t="s">
        <v>23</v>
      </c>
      <c r="E217" s="3">
        <v>136768</v>
      </c>
      <c r="F217" t="s">
        <v>24</v>
      </c>
      <c r="G217" t="s">
        <v>25</v>
      </c>
      <c r="H217">
        <f t="shared" si="9"/>
        <v>887226483.50323093</v>
      </c>
      <c r="I217">
        <f t="shared" si="10"/>
        <v>26427236142000.93</v>
      </c>
      <c r="J217">
        <f t="shared" si="11"/>
        <v>1.0329611212390473E+46</v>
      </c>
    </row>
    <row r="218" spans="1:10" x14ac:dyDescent="0.25">
      <c r="A218" t="s">
        <v>453</v>
      </c>
      <c r="B218" t="s">
        <v>454</v>
      </c>
      <c r="C218" t="s">
        <v>22</v>
      </c>
      <c r="D218" t="s">
        <v>23</v>
      </c>
      <c r="E218" s="3">
        <v>91456</v>
      </c>
      <c r="F218" t="s">
        <v>24</v>
      </c>
      <c r="G218" t="s">
        <v>25</v>
      </c>
      <c r="H218">
        <f t="shared" si="9"/>
        <v>241045892.7894046</v>
      </c>
      <c r="I218">
        <f t="shared" si="10"/>
        <v>-3742394824192.9224</v>
      </c>
      <c r="J218">
        <f t="shared" si="11"/>
        <v>1.0329617085069939E+46</v>
      </c>
    </row>
    <row r="219" spans="1:10" x14ac:dyDescent="0.25">
      <c r="A219" t="s">
        <v>455</v>
      </c>
      <c r="B219" t="s">
        <v>456</v>
      </c>
      <c r="C219" t="s">
        <v>22</v>
      </c>
      <c r="D219" t="s">
        <v>23</v>
      </c>
      <c r="E219" s="3">
        <v>14938</v>
      </c>
      <c r="F219" t="s">
        <v>24</v>
      </c>
      <c r="G219" t="s">
        <v>25</v>
      </c>
      <c r="H219">
        <f t="shared" si="9"/>
        <v>8472034008.4549999</v>
      </c>
      <c r="I219">
        <f t="shared" si="10"/>
        <v>-779796956217405.88</v>
      </c>
      <c r="J219">
        <f t="shared" si="11"/>
        <v>1.0329627002220914E+46</v>
      </c>
    </row>
    <row r="220" spans="1:10" x14ac:dyDescent="0.25">
      <c r="A220" t="s">
        <v>457</v>
      </c>
      <c r="B220" t="s">
        <v>458</v>
      </c>
      <c r="C220" t="s">
        <v>22</v>
      </c>
      <c r="D220" t="s">
        <v>23</v>
      </c>
      <c r="E220" s="3">
        <v>3812</v>
      </c>
      <c r="F220" t="s">
        <v>24</v>
      </c>
      <c r="G220" t="s">
        <v>25</v>
      </c>
      <c r="H220">
        <f t="shared" si="9"/>
        <v>10643977245.072363</v>
      </c>
      <c r="I220">
        <f t="shared" si="10"/>
        <v>-1098135436073336</v>
      </c>
      <c r="J220">
        <f t="shared" si="11"/>
        <v>1.0329628444211912E+46</v>
      </c>
    </row>
    <row r="221" spans="1:10" x14ac:dyDescent="0.25">
      <c r="A221" t="s">
        <v>459</v>
      </c>
      <c r="B221" t="s">
        <v>460</v>
      </c>
      <c r="C221" t="s">
        <v>22</v>
      </c>
      <c r="D221" t="s">
        <v>23</v>
      </c>
      <c r="E221" s="3">
        <v>9660</v>
      </c>
      <c r="F221" t="s">
        <v>24</v>
      </c>
      <c r="G221" t="s">
        <v>25</v>
      </c>
      <c r="H221">
        <f t="shared" si="9"/>
        <v>9471504090.7058029</v>
      </c>
      <c r="I221">
        <f t="shared" si="10"/>
        <v>-921782431975985.88</v>
      </c>
      <c r="J221">
        <f t="shared" si="11"/>
        <v>1.032962768627882E+46</v>
      </c>
    </row>
    <row r="222" spans="1:10" x14ac:dyDescent="0.25">
      <c r="A222" t="s">
        <v>461</v>
      </c>
      <c r="B222" t="s">
        <v>462</v>
      </c>
      <c r="C222" t="s">
        <v>22</v>
      </c>
      <c r="D222" t="s">
        <v>23</v>
      </c>
      <c r="E222" s="3">
        <v>19098</v>
      </c>
      <c r="F222" t="s">
        <v>24</v>
      </c>
      <c r="G222" t="s">
        <v>25</v>
      </c>
      <c r="H222">
        <f t="shared" si="9"/>
        <v>7723536417.7154493</v>
      </c>
      <c r="I222">
        <f t="shared" si="10"/>
        <v>-678772592406102.25</v>
      </c>
      <c r="J222">
        <f t="shared" si="11"/>
        <v>1.0329626463061995E+46</v>
      </c>
    </row>
    <row r="223" spans="1:10" x14ac:dyDescent="0.25">
      <c r="A223" t="s">
        <v>463</v>
      </c>
      <c r="B223" t="s">
        <v>464</v>
      </c>
      <c r="C223" t="s">
        <v>22</v>
      </c>
      <c r="D223" t="s">
        <v>23</v>
      </c>
      <c r="E223" s="3">
        <v>190</v>
      </c>
      <c r="F223" t="s">
        <v>24</v>
      </c>
      <c r="G223" t="s">
        <v>25</v>
      </c>
      <c r="H223">
        <f t="shared" si="9"/>
        <v>11404457093.471077</v>
      </c>
      <c r="I223">
        <f t="shared" si="10"/>
        <v>-1217900821535718.5</v>
      </c>
      <c r="J223">
        <f t="shared" si="11"/>
        <v>1.0329628913643133E+46</v>
      </c>
    </row>
    <row r="224" spans="1:10" x14ac:dyDescent="0.25">
      <c r="A224" t="s">
        <v>465</v>
      </c>
      <c r="B224" t="s">
        <v>466</v>
      </c>
      <c r="C224" t="s">
        <v>22</v>
      </c>
      <c r="D224" t="s">
        <v>23</v>
      </c>
      <c r="E224" s="3">
        <v>163732</v>
      </c>
      <c r="F224" t="s">
        <v>24</v>
      </c>
      <c r="G224" t="s">
        <v>25</v>
      </c>
      <c r="H224">
        <f t="shared" si="9"/>
        <v>3220601914.9115911</v>
      </c>
      <c r="I224">
        <f t="shared" si="10"/>
        <v>182770277079614.81</v>
      </c>
      <c r="J224">
        <f t="shared" si="11"/>
        <v>1.0329607717711905E+46</v>
      </c>
    </row>
    <row r="225" spans="1:10" x14ac:dyDescent="0.25">
      <c r="A225" t="s">
        <v>467</v>
      </c>
      <c r="B225" t="s">
        <v>468</v>
      </c>
      <c r="C225" t="s">
        <v>22</v>
      </c>
      <c r="D225" t="s">
        <v>23</v>
      </c>
      <c r="E225" s="3">
        <v>6374</v>
      </c>
      <c r="F225" t="s">
        <v>24</v>
      </c>
      <c r="G225" t="s">
        <v>25</v>
      </c>
      <c r="H225">
        <f t="shared" si="9"/>
        <v>10121899788.467861</v>
      </c>
      <c r="I225">
        <f t="shared" si="10"/>
        <v>-1018340578917605</v>
      </c>
      <c r="J225">
        <f t="shared" si="11"/>
        <v>1.0329628112162562E+46</v>
      </c>
    </row>
    <row r="226" spans="1:10" x14ac:dyDescent="0.25">
      <c r="A226" t="s">
        <v>469</v>
      </c>
      <c r="B226" t="s">
        <v>470</v>
      </c>
      <c r="C226" t="s">
        <v>22</v>
      </c>
      <c r="D226" t="s">
        <v>23</v>
      </c>
      <c r="E226" s="3">
        <v>3286</v>
      </c>
      <c r="F226" t="s">
        <v>24</v>
      </c>
      <c r="G226" t="s">
        <v>25</v>
      </c>
      <c r="H226">
        <f t="shared" si="9"/>
        <v>10752788395.747604</v>
      </c>
      <c r="I226">
        <f t="shared" si="10"/>
        <v>-1115017411398155</v>
      </c>
      <c r="J226">
        <f t="shared" si="11"/>
        <v>1.0329628512384417E+46</v>
      </c>
    </row>
    <row r="227" spans="1:10" x14ac:dyDescent="0.25">
      <c r="A227" t="s">
        <v>471</v>
      </c>
      <c r="B227" t="s">
        <v>472</v>
      </c>
      <c r="C227" t="s">
        <v>22</v>
      </c>
      <c r="D227" t="s">
        <v>23</v>
      </c>
      <c r="E227" s="3">
        <v>44723</v>
      </c>
      <c r="F227" t="s">
        <v>24</v>
      </c>
      <c r="G227" t="s">
        <v>25</v>
      </c>
      <c r="H227">
        <f t="shared" si="9"/>
        <v>3876139840.1431026</v>
      </c>
      <c r="I227">
        <f t="shared" si="10"/>
        <v>-241323244252476.72</v>
      </c>
      <c r="J227">
        <f t="shared" si="11"/>
        <v>1.032962314192129E+46</v>
      </c>
    </row>
    <row r="228" spans="1:10" x14ac:dyDescent="0.25">
      <c r="A228" t="s">
        <v>473</v>
      </c>
      <c r="B228" t="s">
        <v>474</v>
      </c>
      <c r="C228" t="s">
        <v>22</v>
      </c>
      <c r="D228" t="s">
        <v>23</v>
      </c>
      <c r="E228" s="3">
        <v>3858</v>
      </c>
      <c r="F228" t="s">
        <v>24</v>
      </c>
      <c r="G228" t="s">
        <v>25</v>
      </c>
      <c r="H228">
        <f t="shared" si="9"/>
        <v>10634487753.020916</v>
      </c>
      <c r="I228">
        <f t="shared" si="10"/>
        <v>-1096667222037135.6</v>
      </c>
      <c r="J228">
        <f t="shared" si="11"/>
        <v>1.0329628438250058E+46</v>
      </c>
    </row>
    <row r="229" spans="1:10" x14ac:dyDescent="0.25">
      <c r="A229" t="s">
        <v>475</v>
      </c>
      <c r="B229" t="s">
        <v>476</v>
      </c>
      <c r="C229" t="s">
        <v>22</v>
      </c>
      <c r="D229" t="s">
        <v>23</v>
      </c>
      <c r="E229" s="3">
        <v>30972</v>
      </c>
      <c r="F229" t="s">
        <v>24</v>
      </c>
      <c r="G229" t="s">
        <v>25</v>
      </c>
      <c r="H229">
        <f t="shared" si="9"/>
        <v>5777467308.6093407</v>
      </c>
      <c r="I229">
        <f t="shared" si="10"/>
        <v>-439143283804343.5</v>
      </c>
      <c r="J229">
        <f t="shared" si="11"/>
        <v>1.0329624924126297E+46</v>
      </c>
    </row>
    <row r="230" spans="1:10" x14ac:dyDescent="0.25">
      <c r="A230" t="s">
        <v>477</v>
      </c>
      <c r="B230" t="s">
        <v>478</v>
      </c>
      <c r="C230" t="s">
        <v>22</v>
      </c>
      <c r="D230" t="s">
        <v>23</v>
      </c>
      <c r="E230" s="3">
        <v>84278</v>
      </c>
      <c r="F230" t="s">
        <v>24</v>
      </c>
      <c r="G230" t="s">
        <v>25</v>
      </c>
      <c r="H230">
        <f t="shared" si="9"/>
        <v>515455847.42606056</v>
      </c>
      <c r="I230">
        <f t="shared" si="10"/>
        <v>-11702730559216.836</v>
      </c>
      <c r="J230">
        <f t="shared" si="11"/>
        <v>1.0329618015377665E+46</v>
      </c>
    </row>
    <row r="231" spans="1:10" x14ac:dyDescent="0.25">
      <c r="A231" t="s">
        <v>479</v>
      </c>
      <c r="B231" t="s">
        <v>480</v>
      </c>
      <c r="C231" t="s">
        <v>22</v>
      </c>
      <c r="D231" t="s">
        <v>23</v>
      </c>
      <c r="E231" s="3">
        <v>31105</v>
      </c>
      <c r="F231" t="s">
        <v>24</v>
      </c>
      <c r="G231" t="s">
        <v>25</v>
      </c>
      <c r="H231">
        <f t="shared" si="9"/>
        <v>5757266429.9823303</v>
      </c>
      <c r="I231">
        <f t="shared" si="10"/>
        <v>-436842105599812.88</v>
      </c>
      <c r="J231">
        <f t="shared" si="11"/>
        <v>1.0329624906888764E+46</v>
      </c>
    </row>
    <row r="232" spans="1:10" x14ac:dyDescent="0.25">
      <c r="A232" t="s">
        <v>481</v>
      </c>
      <c r="B232" t="s">
        <v>482</v>
      </c>
      <c r="C232" t="s">
        <v>22</v>
      </c>
      <c r="D232" t="s">
        <v>23</v>
      </c>
      <c r="E232" s="3">
        <v>61659</v>
      </c>
      <c r="F232" t="s">
        <v>24</v>
      </c>
      <c r="G232" t="s">
        <v>25</v>
      </c>
      <c r="H232">
        <f t="shared" si="9"/>
        <v>2054142850.7668965</v>
      </c>
      <c r="I232">
        <f t="shared" si="10"/>
        <v>-93099203089527.078</v>
      </c>
      <c r="J232">
        <f t="shared" si="11"/>
        <v>1.0329620946923134E+46</v>
      </c>
    </row>
    <row r="233" spans="1:10" x14ac:dyDescent="0.25">
      <c r="A233" t="s">
        <v>483</v>
      </c>
      <c r="B233" t="s">
        <v>484</v>
      </c>
      <c r="C233" t="s">
        <v>22</v>
      </c>
      <c r="D233" t="s">
        <v>23</v>
      </c>
      <c r="E233" s="3">
        <v>76190</v>
      </c>
      <c r="F233" t="s">
        <v>24</v>
      </c>
      <c r="G233" t="s">
        <v>25</v>
      </c>
      <c r="H233">
        <f t="shared" si="9"/>
        <v>948125878.03699303</v>
      </c>
      <c r="I233">
        <f t="shared" si="10"/>
        <v>-29194362783798.602</v>
      </c>
      <c r="J233">
        <f t="shared" si="11"/>
        <v>1.0329619063626398E+46</v>
      </c>
    </row>
    <row r="234" spans="1:10" x14ac:dyDescent="0.25">
      <c r="A234" t="s">
        <v>485</v>
      </c>
      <c r="B234" t="s">
        <v>486</v>
      </c>
      <c r="C234" t="s">
        <v>22</v>
      </c>
      <c r="D234" t="s">
        <v>23</v>
      </c>
      <c r="E234" s="3">
        <v>8879</v>
      </c>
      <c r="F234" t="s">
        <v>24</v>
      </c>
      <c r="G234" t="s">
        <v>25</v>
      </c>
      <c r="H234">
        <f t="shared" si="9"/>
        <v>9624130473.2749348</v>
      </c>
      <c r="I234">
        <f t="shared" si="10"/>
        <v>-944152729677918.88</v>
      </c>
      <c r="J234">
        <f t="shared" si="11"/>
        <v>1.0329627787500731E+46</v>
      </c>
    </row>
    <row r="235" spans="1:10" x14ac:dyDescent="0.25">
      <c r="A235" t="s">
        <v>487</v>
      </c>
      <c r="B235" t="s">
        <v>488</v>
      </c>
      <c r="C235" t="s">
        <v>22</v>
      </c>
      <c r="D235" t="s">
        <v>23</v>
      </c>
      <c r="E235" s="3">
        <v>6108</v>
      </c>
      <c r="F235" t="s">
        <v>24</v>
      </c>
      <c r="G235" t="s">
        <v>25</v>
      </c>
      <c r="H235">
        <f t="shared" si="9"/>
        <v>10175493815.72188</v>
      </c>
      <c r="I235">
        <f t="shared" si="10"/>
        <v>-1026439229555128.6</v>
      </c>
      <c r="J235">
        <f t="shared" si="11"/>
        <v>1.0329628146637628E+46</v>
      </c>
    </row>
    <row r="236" spans="1:10" x14ac:dyDescent="0.25">
      <c r="A236" t="s">
        <v>489</v>
      </c>
      <c r="B236" t="s">
        <v>490</v>
      </c>
      <c r="C236" t="s">
        <v>22</v>
      </c>
      <c r="D236" t="s">
        <v>23</v>
      </c>
      <c r="E236" s="3">
        <v>19032</v>
      </c>
      <c r="F236" t="s">
        <v>24</v>
      </c>
      <c r="G236" t="s">
        <v>25</v>
      </c>
      <c r="H236">
        <f t="shared" si="9"/>
        <v>7735141415.8762217</v>
      </c>
      <c r="I236">
        <f t="shared" si="10"/>
        <v>-680303001367879.88</v>
      </c>
      <c r="J236">
        <f t="shared" si="11"/>
        <v>1.0329626471615958E+46</v>
      </c>
    </row>
    <row r="237" spans="1:10" x14ac:dyDescent="0.25">
      <c r="A237" t="s">
        <v>491</v>
      </c>
      <c r="B237" t="s">
        <v>492</v>
      </c>
      <c r="C237" t="s">
        <v>22</v>
      </c>
      <c r="D237" t="s">
        <v>23</v>
      </c>
      <c r="E237" s="3">
        <v>2518</v>
      </c>
      <c r="F237" t="s">
        <v>24</v>
      </c>
      <c r="G237" t="s">
        <v>25</v>
      </c>
      <c r="H237">
        <f t="shared" si="9"/>
        <v>10912654742.345675</v>
      </c>
      <c r="I237">
        <f t="shared" si="10"/>
        <v>-1139975775400822.5</v>
      </c>
      <c r="J237">
        <f t="shared" si="11"/>
        <v>1.0329628611921464E+46</v>
      </c>
    </row>
    <row r="238" spans="1:10" x14ac:dyDescent="0.25">
      <c r="A238" t="s">
        <v>493</v>
      </c>
      <c r="B238" t="s">
        <v>494</v>
      </c>
      <c r="C238" t="s">
        <v>22</v>
      </c>
      <c r="D238" t="s">
        <v>23</v>
      </c>
      <c r="E238" s="3">
        <v>69057</v>
      </c>
      <c r="F238" t="s">
        <v>24</v>
      </c>
      <c r="G238" t="s">
        <v>25</v>
      </c>
      <c r="H238">
        <f t="shared" si="9"/>
        <v>1438279284.9276683</v>
      </c>
      <c r="I238">
        <f t="shared" si="10"/>
        <v>-54546242414120.5</v>
      </c>
      <c r="J238">
        <f t="shared" si="11"/>
        <v>1.032961998810201E+46</v>
      </c>
    </row>
    <row r="239" spans="1:10" x14ac:dyDescent="0.25">
      <c r="A239" t="s">
        <v>495</v>
      </c>
      <c r="B239" t="s">
        <v>496</v>
      </c>
      <c r="C239" t="s">
        <v>22</v>
      </c>
      <c r="D239" t="s">
        <v>23</v>
      </c>
      <c r="E239" s="3">
        <v>13351</v>
      </c>
      <c r="F239" t="s">
        <v>24</v>
      </c>
      <c r="G239" t="s">
        <v>25</v>
      </c>
      <c r="H239">
        <f t="shared" si="9"/>
        <v>8766699131.2299194</v>
      </c>
      <c r="I239">
        <f t="shared" si="10"/>
        <v>-820831761971924.38</v>
      </c>
      <c r="J239">
        <f t="shared" si="11"/>
        <v>1.0329627207904863E+46</v>
      </c>
    </row>
    <row r="240" spans="1:10" x14ac:dyDescent="0.25">
      <c r="A240" t="s">
        <v>497</v>
      </c>
      <c r="B240" t="s">
        <v>498</v>
      </c>
      <c r="C240" t="s">
        <v>22</v>
      </c>
      <c r="D240" t="s">
        <v>23</v>
      </c>
      <c r="E240" s="3">
        <v>3419</v>
      </c>
      <c r="F240" t="s">
        <v>24</v>
      </c>
      <c r="G240" t="s">
        <v>25</v>
      </c>
      <c r="H240">
        <f t="shared" si="9"/>
        <v>10725223041.120594</v>
      </c>
      <c r="I240">
        <f t="shared" si="10"/>
        <v>-1110732549292818.3</v>
      </c>
      <c r="J240">
        <f t="shared" si="11"/>
        <v>1.0329628495146885E+46</v>
      </c>
    </row>
    <row r="241" spans="1:10" x14ac:dyDescent="0.25">
      <c r="A241" t="s">
        <v>499</v>
      </c>
      <c r="B241" t="s">
        <v>500</v>
      </c>
      <c r="C241" t="s">
        <v>22</v>
      </c>
      <c r="D241" t="s">
        <v>23</v>
      </c>
      <c r="E241" s="3">
        <v>27976</v>
      </c>
      <c r="F241" t="s">
        <v>24</v>
      </c>
      <c r="G241" t="s">
        <v>25</v>
      </c>
      <c r="H241">
        <f t="shared" si="9"/>
        <v>6241893163.7861891</v>
      </c>
      <c r="I241">
        <f t="shared" si="10"/>
        <v>-493144843695320.94</v>
      </c>
      <c r="J241">
        <f t="shared" si="11"/>
        <v>1.0329625312424356E+46</v>
      </c>
    </row>
    <row r="242" spans="1:10" x14ac:dyDescent="0.25">
      <c r="A242" t="s">
        <v>501</v>
      </c>
      <c r="B242" t="s">
        <v>502</v>
      </c>
      <c r="C242" t="s">
        <v>22</v>
      </c>
      <c r="D242" t="s">
        <v>23</v>
      </c>
      <c r="E242" s="3">
        <v>2416</v>
      </c>
      <c r="F242" t="s">
        <v>24</v>
      </c>
      <c r="G242" t="s">
        <v>25</v>
      </c>
      <c r="H242">
        <f t="shared" si="9"/>
        <v>10933975731.503231</v>
      </c>
      <c r="I242">
        <f t="shared" si="10"/>
        <v>-1143318309332717.3</v>
      </c>
      <c r="J242">
        <f t="shared" si="11"/>
        <v>1.0329628625141226E+46</v>
      </c>
    </row>
    <row r="243" spans="1:10" x14ac:dyDescent="0.25">
      <c r="A243" t="s">
        <v>503</v>
      </c>
      <c r="B243" t="s">
        <v>504</v>
      </c>
      <c r="C243" t="s">
        <v>22</v>
      </c>
      <c r="D243" t="s">
        <v>23</v>
      </c>
      <c r="E243" s="3">
        <v>150223</v>
      </c>
      <c r="F243" t="s">
        <v>24</v>
      </c>
      <c r="G243" t="s">
        <v>25</v>
      </c>
      <c r="H243">
        <f t="shared" si="9"/>
        <v>1869814113.4549994</v>
      </c>
      <c r="I243">
        <f t="shared" si="10"/>
        <v>80853281404422.906</v>
      </c>
      <c r="J243">
        <f t="shared" si="11"/>
        <v>1.0329609468550424E+46</v>
      </c>
    </row>
    <row r="244" spans="1:10" x14ac:dyDescent="0.25">
      <c r="A244" t="s">
        <v>505</v>
      </c>
      <c r="B244" t="s">
        <v>506</v>
      </c>
      <c r="C244" t="s">
        <v>22</v>
      </c>
      <c r="D244" t="s">
        <v>23</v>
      </c>
      <c r="E244" s="3">
        <v>86212</v>
      </c>
      <c r="F244" t="s">
        <v>24</v>
      </c>
      <c r="G244" t="s">
        <v>25</v>
      </c>
      <c r="H244">
        <f t="shared" si="9"/>
        <v>431378474.65435636</v>
      </c>
      <c r="I244">
        <f t="shared" si="10"/>
        <v>-8959581115113.5449</v>
      </c>
      <c r="J244">
        <f t="shared" si="11"/>
        <v>1.032961776472077E+46</v>
      </c>
    </row>
    <row r="245" spans="1:10" x14ac:dyDescent="0.25">
      <c r="A245" t="s">
        <v>507</v>
      </c>
      <c r="B245" t="s">
        <v>508</v>
      </c>
      <c r="C245" t="s">
        <v>22</v>
      </c>
      <c r="D245" t="s">
        <v>23</v>
      </c>
      <c r="E245" s="3">
        <v>2878</v>
      </c>
      <c r="F245" t="s">
        <v>24</v>
      </c>
      <c r="G245" t="s">
        <v>25</v>
      </c>
      <c r="H245">
        <f t="shared" si="9"/>
        <v>10837570512.377829</v>
      </c>
      <c r="I245">
        <f t="shared" si="10"/>
        <v>-1128230677091271.8</v>
      </c>
      <c r="J245">
        <f t="shared" si="11"/>
        <v>1.0329628565263475E+46</v>
      </c>
    </row>
    <row r="246" spans="1:10" x14ac:dyDescent="0.25">
      <c r="A246" t="s">
        <v>509</v>
      </c>
      <c r="B246" t="s">
        <v>510</v>
      </c>
      <c r="C246" t="s">
        <v>22</v>
      </c>
      <c r="D246" t="s">
        <v>23</v>
      </c>
      <c r="E246" s="3">
        <v>29146</v>
      </c>
      <c r="F246" t="s">
        <v>24</v>
      </c>
      <c r="G246" t="s">
        <v>25</v>
      </c>
      <c r="H246">
        <f t="shared" si="9"/>
        <v>6058388836.3906908</v>
      </c>
      <c r="I246">
        <f t="shared" si="10"/>
        <v>-471558649591510.56</v>
      </c>
      <c r="J246">
        <f t="shared" si="11"/>
        <v>1.0329625160785926E+46</v>
      </c>
    </row>
    <row r="247" spans="1:10" x14ac:dyDescent="0.25">
      <c r="A247" t="s">
        <v>511</v>
      </c>
      <c r="B247" t="s">
        <v>512</v>
      </c>
      <c r="C247" t="s">
        <v>22</v>
      </c>
      <c r="D247" t="s">
        <v>23</v>
      </c>
      <c r="E247" s="3">
        <v>7640</v>
      </c>
      <c r="F247" t="s">
        <v>24</v>
      </c>
      <c r="G247" t="s">
        <v>25</v>
      </c>
      <c r="H247">
        <f t="shared" si="9"/>
        <v>9868763967.7476044</v>
      </c>
      <c r="I247">
        <f t="shared" si="10"/>
        <v>-980379322989099.88</v>
      </c>
      <c r="J247">
        <f t="shared" si="11"/>
        <v>1.0329627948081969E+46</v>
      </c>
    </row>
    <row r="248" spans="1:10" x14ac:dyDescent="0.25">
      <c r="A248" t="s">
        <v>513</v>
      </c>
      <c r="B248" t="s">
        <v>446</v>
      </c>
      <c r="C248" t="s">
        <v>22</v>
      </c>
      <c r="D248" t="s">
        <v>23</v>
      </c>
      <c r="E248" s="3">
        <v>3337</v>
      </c>
      <c r="F248" t="s">
        <v>24</v>
      </c>
      <c r="G248" t="s">
        <v>25</v>
      </c>
      <c r="H248">
        <f t="shared" si="9"/>
        <v>10742214040.168825</v>
      </c>
      <c r="I248">
        <f t="shared" si="10"/>
        <v>-1113373043778132.9</v>
      </c>
      <c r="J248">
        <f t="shared" si="11"/>
        <v>1.0329628505774538E+46</v>
      </c>
    </row>
    <row r="249" spans="1:10" x14ac:dyDescent="0.25">
      <c r="A249" t="s">
        <v>514</v>
      </c>
      <c r="B249" t="s">
        <v>515</v>
      </c>
      <c r="C249" t="s">
        <v>22</v>
      </c>
      <c r="D249" t="s">
        <v>23</v>
      </c>
      <c r="E249" s="3">
        <v>12496</v>
      </c>
      <c r="F249" t="s">
        <v>24</v>
      </c>
      <c r="G249" t="s">
        <v>25</v>
      </c>
      <c r="H249">
        <f t="shared" si="9"/>
        <v>8927538572.403553</v>
      </c>
      <c r="I249">
        <f t="shared" si="10"/>
        <v>-843524309313646.75</v>
      </c>
      <c r="J249">
        <f t="shared" si="11"/>
        <v>1.0329627318717577E+46</v>
      </c>
    </row>
    <row r="250" spans="1:10" x14ac:dyDescent="0.25">
      <c r="A250" t="s">
        <v>516</v>
      </c>
      <c r="B250" t="s">
        <v>517</v>
      </c>
      <c r="C250" t="s">
        <v>22</v>
      </c>
      <c r="D250" t="s">
        <v>23</v>
      </c>
      <c r="E250" s="3">
        <v>1224448</v>
      </c>
      <c r="F250" t="s">
        <v>24</v>
      </c>
      <c r="G250" t="s">
        <v>25</v>
      </c>
      <c r="H250">
        <f t="shared" si="9"/>
        <v>1248731037273.9856</v>
      </c>
      <c r="I250">
        <f t="shared" si="10"/>
        <v>1.3954149109413443E+18</v>
      </c>
      <c r="J250">
        <f t="shared" si="11"/>
        <v>1.0329470243950551E+46</v>
      </c>
    </row>
    <row r="251" spans="1:10" x14ac:dyDescent="0.25">
      <c r="A251" t="s">
        <v>518</v>
      </c>
      <c r="B251" t="s">
        <v>165</v>
      </c>
      <c r="C251" t="s">
        <v>22</v>
      </c>
      <c r="D251" t="s">
        <v>23</v>
      </c>
      <c r="E251" s="3">
        <v>58648</v>
      </c>
      <c r="F251" t="s">
        <v>24</v>
      </c>
      <c r="G251" t="s">
        <v>25</v>
      </c>
      <c r="H251">
        <f t="shared" si="9"/>
        <v>2336141986.5257392</v>
      </c>
      <c r="I251">
        <f t="shared" si="10"/>
        <v>-112914275511993.78</v>
      </c>
      <c r="J251">
        <f t="shared" si="11"/>
        <v>1.0329621337165162E+46</v>
      </c>
    </row>
    <row r="252" spans="1:10" x14ac:dyDescent="0.25">
      <c r="A252" t="s">
        <v>519</v>
      </c>
      <c r="B252" t="s">
        <v>520</v>
      </c>
      <c r="C252" t="s">
        <v>22</v>
      </c>
      <c r="D252" t="s">
        <v>23</v>
      </c>
      <c r="E252" s="3">
        <v>2772</v>
      </c>
      <c r="F252" t="s">
        <v>24</v>
      </c>
      <c r="G252" t="s">
        <v>25</v>
      </c>
      <c r="H252">
        <f t="shared" si="9"/>
        <v>10859651722.75725</v>
      </c>
      <c r="I252">
        <f t="shared" si="10"/>
        <v>-1131680534831150.3</v>
      </c>
      <c r="J252">
        <f t="shared" si="11"/>
        <v>1.032962857900166E+46</v>
      </c>
    </row>
    <row r="253" spans="1:10" x14ac:dyDescent="0.25">
      <c r="A253" t="s">
        <v>521</v>
      </c>
      <c r="B253" t="s">
        <v>522</v>
      </c>
      <c r="C253" t="s">
        <v>22</v>
      </c>
      <c r="D253" t="s">
        <v>23</v>
      </c>
      <c r="E253" s="3">
        <v>17785</v>
      </c>
      <c r="F253" t="s">
        <v>24</v>
      </c>
      <c r="G253" t="s">
        <v>25</v>
      </c>
      <c r="H253">
        <f t="shared" si="9"/>
        <v>7956042858.7926197</v>
      </c>
      <c r="I253">
        <f t="shared" si="10"/>
        <v>-709652392005536.38</v>
      </c>
      <c r="J253">
        <f t="shared" si="11"/>
        <v>1.0329626633234026E+46</v>
      </c>
    </row>
    <row r="254" spans="1:10" x14ac:dyDescent="0.25">
      <c r="A254" t="s">
        <v>523</v>
      </c>
      <c r="B254" t="s">
        <v>524</v>
      </c>
      <c r="C254" t="s">
        <v>22</v>
      </c>
      <c r="D254" t="s">
        <v>23</v>
      </c>
      <c r="E254" s="3">
        <v>17115</v>
      </c>
      <c r="F254" t="s">
        <v>24</v>
      </c>
      <c r="G254" t="s">
        <v>25</v>
      </c>
      <c r="H254">
        <f t="shared" si="9"/>
        <v>8076015273.4549999</v>
      </c>
      <c r="I254">
        <f t="shared" si="10"/>
        <v>-725764460046945.38</v>
      </c>
      <c r="J254">
        <f t="shared" si="11"/>
        <v>1.0329626720069719E+46</v>
      </c>
    </row>
    <row r="255" spans="1:10" x14ac:dyDescent="0.25">
      <c r="A255" t="s">
        <v>525</v>
      </c>
      <c r="B255" t="s">
        <v>526</v>
      </c>
      <c r="C255" t="s">
        <v>22</v>
      </c>
      <c r="D255" t="s">
        <v>23</v>
      </c>
      <c r="E255" s="3">
        <v>3036</v>
      </c>
      <c r="F255" t="s">
        <v>24</v>
      </c>
      <c r="G255" t="s">
        <v>25</v>
      </c>
      <c r="H255">
        <f t="shared" si="9"/>
        <v>10804698722.114164</v>
      </c>
      <c r="I255">
        <f t="shared" si="10"/>
        <v>-1123101461254853.3</v>
      </c>
      <c r="J255">
        <f t="shared" si="11"/>
        <v>1.0329628544785799E+46</v>
      </c>
    </row>
    <row r="256" spans="1:10" x14ac:dyDescent="0.25">
      <c r="A256" t="s">
        <v>527</v>
      </c>
      <c r="B256" t="s">
        <v>528</v>
      </c>
      <c r="C256" t="s">
        <v>22</v>
      </c>
      <c r="D256" t="s">
        <v>23</v>
      </c>
      <c r="E256" s="3">
        <v>7045</v>
      </c>
      <c r="F256" t="s">
        <v>24</v>
      </c>
      <c r="G256" t="s">
        <v>25</v>
      </c>
      <c r="H256">
        <f t="shared" si="9"/>
        <v>9987334559.5000153</v>
      </c>
      <c r="I256">
        <f t="shared" si="10"/>
        <v>-998100785602230.75</v>
      </c>
      <c r="J256">
        <f t="shared" si="11"/>
        <v>1.0329628025197257E+46</v>
      </c>
    </row>
    <row r="257" spans="1:10" x14ac:dyDescent="0.25">
      <c r="A257" t="s">
        <v>529</v>
      </c>
      <c r="B257" t="s">
        <v>530</v>
      </c>
      <c r="C257" t="s">
        <v>22</v>
      </c>
      <c r="D257" t="s">
        <v>23</v>
      </c>
      <c r="E257" s="3">
        <v>10000</v>
      </c>
      <c r="F257" t="s">
        <v>24</v>
      </c>
      <c r="G257" t="s">
        <v>25</v>
      </c>
      <c r="H257">
        <f t="shared" si="9"/>
        <v>9405440966.8472824</v>
      </c>
      <c r="I257">
        <f t="shared" si="10"/>
        <v>-912155209648633.88</v>
      </c>
      <c r="J257">
        <f t="shared" si="11"/>
        <v>1.0329627642212945E+46</v>
      </c>
    </row>
    <row r="258" spans="1:10" x14ac:dyDescent="0.25">
      <c r="A258" t="s">
        <v>531</v>
      </c>
      <c r="B258" t="s">
        <v>264</v>
      </c>
      <c r="C258" t="s">
        <v>22</v>
      </c>
      <c r="D258" t="s">
        <v>23</v>
      </c>
      <c r="E258" s="3">
        <v>1372</v>
      </c>
      <c r="F258" t="s">
        <v>24</v>
      </c>
      <c r="G258" t="s">
        <v>25</v>
      </c>
      <c r="H258">
        <f t="shared" si="9"/>
        <v>11153398750.409983</v>
      </c>
      <c r="I258">
        <f t="shared" si="10"/>
        <v>-1177906568824801.3</v>
      </c>
      <c r="J258">
        <f t="shared" si="11"/>
        <v>1.0329628760449398E+46</v>
      </c>
    </row>
    <row r="259" spans="1:10" x14ac:dyDescent="0.25">
      <c r="A259" t="s">
        <v>532</v>
      </c>
      <c r="B259" t="s">
        <v>533</v>
      </c>
      <c r="C259" t="s">
        <v>22</v>
      </c>
      <c r="D259" t="s">
        <v>23</v>
      </c>
      <c r="E259" s="3">
        <v>5256</v>
      </c>
      <c r="F259" t="s">
        <v>24</v>
      </c>
      <c r="G259" t="s">
        <v>25</v>
      </c>
      <c r="H259">
        <f t="shared" ref="H259:H312" si="12">(E259-$N$7)^2</f>
        <v>10348108423.979115</v>
      </c>
      <c r="I259">
        <f t="shared" ref="I259:I312" si="13">(E259-$N$7)^3</f>
        <v>-1052668083982362.5</v>
      </c>
      <c r="J259">
        <f t="shared" ref="J259:J312" si="14">(E259-$N$8)^4</f>
        <v>1.0329628257061536E+46</v>
      </c>
    </row>
    <row r="260" spans="1:10" x14ac:dyDescent="0.25">
      <c r="A260" t="s">
        <v>534</v>
      </c>
      <c r="B260" t="s">
        <v>535</v>
      </c>
      <c r="C260" t="s">
        <v>22</v>
      </c>
      <c r="D260" t="s">
        <v>23</v>
      </c>
      <c r="E260" s="3">
        <v>114133</v>
      </c>
      <c r="F260" t="s">
        <v>24</v>
      </c>
      <c r="G260" t="s">
        <v>25</v>
      </c>
      <c r="H260">
        <f t="shared" si="12"/>
        <v>51141767.731526755</v>
      </c>
      <c r="I260">
        <f t="shared" si="13"/>
        <v>365732540890.31824</v>
      </c>
      <c r="J260">
        <f t="shared" si="14"/>
        <v>1.0329614146008182E+46</v>
      </c>
    </row>
    <row r="261" spans="1:10" x14ac:dyDescent="0.25">
      <c r="A261" t="s">
        <v>536</v>
      </c>
      <c r="B261" t="s">
        <v>537</v>
      </c>
      <c r="C261" t="s">
        <v>22</v>
      </c>
      <c r="D261" t="s">
        <v>23</v>
      </c>
      <c r="E261" s="3">
        <v>1316</v>
      </c>
      <c r="F261" t="s">
        <v>24</v>
      </c>
      <c r="G261" t="s">
        <v>25</v>
      </c>
      <c r="H261">
        <f t="shared" si="12"/>
        <v>11165230167.516092</v>
      </c>
      <c r="I261">
        <f t="shared" si="13"/>
        <v>-1179781333566099.3</v>
      </c>
      <c r="J261">
        <f t="shared" si="14"/>
        <v>1.0329628767707308E+46</v>
      </c>
    </row>
    <row r="262" spans="1:10" x14ac:dyDescent="0.25">
      <c r="A262" t="s">
        <v>538</v>
      </c>
      <c r="B262" t="s">
        <v>539</v>
      </c>
      <c r="C262" t="s">
        <v>22</v>
      </c>
      <c r="D262" t="s">
        <v>23</v>
      </c>
      <c r="E262" s="3">
        <v>9853</v>
      </c>
      <c r="F262" t="s">
        <v>24</v>
      </c>
      <c r="G262" t="s">
        <v>25</v>
      </c>
      <c r="H262">
        <f t="shared" si="12"/>
        <v>9433975181.7508202</v>
      </c>
      <c r="I262">
        <f t="shared" si="13"/>
        <v>-916309299321138.38</v>
      </c>
      <c r="J262">
        <f t="shared" si="14"/>
        <v>1.0329627661264956E+46</v>
      </c>
    </row>
    <row r="263" spans="1:10" x14ac:dyDescent="0.25">
      <c r="A263" t="s">
        <v>540</v>
      </c>
      <c r="B263" t="s">
        <v>541</v>
      </c>
      <c r="C263" t="s">
        <v>22</v>
      </c>
      <c r="D263" t="s">
        <v>23</v>
      </c>
      <c r="E263" s="3">
        <v>109861</v>
      </c>
      <c r="F263" t="s">
        <v>24</v>
      </c>
      <c r="G263" t="s">
        <v>25</v>
      </c>
      <c r="H263">
        <f t="shared" si="12"/>
        <v>8290640.6832952471</v>
      </c>
      <c r="I263">
        <f t="shared" si="13"/>
        <v>23871633592.138828</v>
      </c>
      <c r="J263">
        <f t="shared" si="14"/>
        <v>1.032961469968242E+46</v>
      </c>
    </row>
    <row r="264" spans="1:10" x14ac:dyDescent="0.25">
      <c r="A264" t="s">
        <v>542</v>
      </c>
      <c r="B264" t="s">
        <v>543</v>
      </c>
      <c r="C264" t="s">
        <v>22</v>
      </c>
      <c r="D264" t="s">
        <v>23</v>
      </c>
      <c r="E264" s="3">
        <v>380125</v>
      </c>
      <c r="F264" t="s">
        <v>24</v>
      </c>
      <c r="G264" t="s">
        <v>25</v>
      </c>
      <c r="H264">
        <f t="shared" si="12"/>
        <v>74607288156.15596</v>
      </c>
      <c r="I264">
        <f t="shared" si="13"/>
        <v>2.0378484417477168E+16</v>
      </c>
      <c r="J264">
        <f t="shared" si="14"/>
        <v>1.0329579672054236E+46</v>
      </c>
    </row>
    <row r="265" spans="1:10" x14ac:dyDescent="0.25">
      <c r="A265" t="s">
        <v>544</v>
      </c>
      <c r="B265" t="s">
        <v>545</v>
      </c>
      <c r="C265" t="s">
        <v>22</v>
      </c>
      <c r="D265" t="s">
        <v>23</v>
      </c>
      <c r="E265" s="3">
        <v>40912</v>
      </c>
      <c r="F265" t="s">
        <v>24</v>
      </c>
      <c r="G265" t="s">
        <v>25</v>
      </c>
      <c r="H265">
        <f t="shared" si="12"/>
        <v>4365199012.2749348</v>
      </c>
      <c r="I265">
        <f t="shared" si="13"/>
        <v>-288407182851958.88</v>
      </c>
      <c r="J265">
        <f t="shared" si="14"/>
        <v>1.0329623635847762E+46</v>
      </c>
    </row>
    <row r="266" spans="1:10" x14ac:dyDescent="0.25">
      <c r="A266" t="s">
        <v>546</v>
      </c>
      <c r="B266" t="s">
        <v>547</v>
      </c>
      <c r="C266" t="s">
        <v>22</v>
      </c>
      <c r="D266" t="s">
        <v>23</v>
      </c>
      <c r="E266" s="3">
        <v>11344</v>
      </c>
      <c r="F266" t="s">
        <v>24</v>
      </c>
      <c r="G266" t="s">
        <v>25</v>
      </c>
      <c r="H266">
        <f t="shared" si="12"/>
        <v>9146560620.3006592</v>
      </c>
      <c r="I266">
        <f t="shared" si="13"/>
        <v>-874755588306735.75</v>
      </c>
      <c r="J266">
        <f t="shared" si="14"/>
        <v>1.0329627468023131E+46</v>
      </c>
    </row>
    <row r="267" spans="1:10" x14ac:dyDescent="0.25">
      <c r="A267" t="s">
        <v>548</v>
      </c>
      <c r="B267" t="s">
        <v>549</v>
      </c>
      <c r="C267" t="s">
        <v>22</v>
      </c>
      <c r="D267" t="s">
        <v>23</v>
      </c>
      <c r="E267" s="3">
        <v>40300</v>
      </c>
      <c r="F267" t="s">
        <v>24</v>
      </c>
      <c r="G267" t="s">
        <v>25</v>
      </c>
      <c r="H267">
        <f t="shared" si="12"/>
        <v>4446442811.220273</v>
      </c>
      <c r="I267">
        <f t="shared" si="13"/>
        <v>-296496155435463.5</v>
      </c>
      <c r="J267">
        <f t="shared" si="14"/>
        <v>1.0329623715166318E+46</v>
      </c>
    </row>
    <row r="268" spans="1:10" x14ac:dyDescent="0.25">
      <c r="A268" t="s">
        <v>550</v>
      </c>
      <c r="B268" t="s">
        <v>551</v>
      </c>
      <c r="C268" t="s">
        <v>22</v>
      </c>
      <c r="D268" t="s">
        <v>23</v>
      </c>
      <c r="E268" s="3">
        <v>7103</v>
      </c>
      <c r="F268" t="s">
        <v>24</v>
      </c>
      <c r="G268" t="s">
        <v>25</v>
      </c>
      <c r="H268">
        <f t="shared" si="12"/>
        <v>9975745271.7829742</v>
      </c>
      <c r="I268">
        <f t="shared" si="13"/>
        <v>-996363997754465.25</v>
      </c>
      <c r="J268">
        <f t="shared" si="14"/>
        <v>1.0329628017680136E+46</v>
      </c>
    </row>
    <row r="269" spans="1:10" x14ac:dyDescent="0.25">
      <c r="A269" t="s">
        <v>552</v>
      </c>
      <c r="B269" t="s">
        <v>553</v>
      </c>
      <c r="C269" t="s">
        <v>22</v>
      </c>
      <c r="D269" t="s">
        <v>23</v>
      </c>
      <c r="E269" s="3">
        <v>80</v>
      </c>
      <c r="F269" t="s">
        <v>24</v>
      </c>
      <c r="G269" t="s">
        <v>25</v>
      </c>
      <c r="H269">
        <f t="shared" si="12"/>
        <v>11427963357.072363</v>
      </c>
      <c r="I269">
        <f t="shared" si="13"/>
        <v>-1221668170244558.3</v>
      </c>
      <c r="J269">
        <f t="shared" si="14"/>
        <v>1.0329628927899742E+46</v>
      </c>
    </row>
    <row r="270" spans="1:10" x14ac:dyDescent="0.25">
      <c r="A270" t="s">
        <v>554</v>
      </c>
      <c r="B270" t="s">
        <v>555</v>
      </c>
      <c r="C270" t="s">
        <v>22</v>
      </c>
      <c r="D270" t="s">
        <v>23</v>
      </c>
      <c r="E270" s="3">
        <v>36355</v>
      </c>
      <c r="F270" t="s">
        <v>24</v>
      </c>
      <c r="G270" t="s">
        <v>25</v>
      </c>
      <c r="H270">
        <f t="shared" si="12"/>
        <v>4988124076.2845812</v>
      </c>
      <c r="I270">
        <f t="shared" si="13"/>
        <v>-352294506925460.94</v>
      </c>
      <c r="J270">
        <f t="shared" si="14"/>
        <v>1.0329624226459949E+46</v>
      </c>
    </row>
    <row r="271" spans="1:10" x14ac:dyDescent="0.25">
      <c r="A271" t="s">
        <v>556</v>
      </c>
      <c r="B271" t="s">
        <v>557</v>
      </c>
      <c r="C271" t="s">
        <v>22</v>
      </c>
      <c r="D271" t="s">
        <v>23</v>
      </c>
      <c r="E271" s="3">
        <v>3044</v>
      </c>
      <c r="F271" t="s">
        <v>24</v>
      </c>
      <c r="G271" t="s">
        <v>25</v>
      </c>
      <c r="H271">
        <f t="shared" si="12"/>
        <v>10803035655.670433</v>
      </c>
      <c r="I271">
        <f t="shared" si="13"/>
        <v>-1122842168442575.8</v>
      </c>
      <c r="J271">
        <f t="shared" si="14"/>
        <v>1.0329628543748956E+46</v>
      </c>
    </row>
    <row r="272" spans="1:10" x14ac:dyDescent="0.25">
      <c r="A272" t="s">
        <v>558</v>
      </c>
      <c r="B272" t="s">
        <v>559</v>
      </c>
      <c r="C272" t="s">
        <v>22</v>
      </c>
      <c r="D272" t="s">
        <v>23</v>
      </c>
      <c r="E272" s="3">
        <v>28401</v>
      </c>
      <c r="F272" t="s">
        <v>24</v>
      </c>
      <c r="G272" t="s">
        <v>25</v>
      </c>
      <c r="H272">
        <f t="shared" si="12"/>
        <v>6174918983.9630384</v>
      </c>
      <c r="I272">
        <f t="shared" si="13"/>
        <v>-485229164333943.38</v>
      </c>
      <c r="J272">
        <f t="shared" si="14"/>
        <v>1.032962525734202E+46</v>
      </c>
    </row>
    <row r="273" spans="1:10" x14ac:dyDescent="0.25">
      <c r="A273" t="s">
        <v>560</v>
      </c>
      <c r="B273" t="s">
        <v>561</v>
      </c>
      <c r="C273" t="s">
        <v>22</v>
      </c>
      <c r="D273" t="s">
        <v>23</v>
      </c>
      <c r="E273" s="3">
        <v>17915</v>
      </c>
      <c r="F273" t="s">
        <v>24</v>
      </c>
      <c r="G273" t="s">
        <v>25</v>
      </c>
      <c r="H273">
        <f t="shared" si="12"/>
        <v>7932868629.0820093</v>
      </c>
      <c r="I273">
        <f t="shared" si="13"/>
        <v>-706554055363900.88</v>
      </c>
      <c r="J273">
        <f t="shared" si="14"/>
        <v>1.032962661638531E+46</v>
      </c>
    </row>
    <row r="274" spans="1:10" x14ac:dyDescent="0.25">
      <c r="A274" t="s">
        <v>562</v>
      </c>
      <c r="B274" t="s">
        <v>563</v>
      </c>
      <c r="C274" t="s">
        <v>22</v>
      </c>
      <c r="D274" t="s">
        <v>23</v>
      </c>
      <c r="E274" s="3">
        <v>19504</v>
      </c>
      <c r="F274" t="s">
        <v>24</v>
      </c>
      <c r="G274" t="s">
        <v>25</v>
      </c>
      <c r="H274">
        <f t="shared" si="12"/>
        <v>7652339727.6961575</v>
      </c>
      <c r="I274">
        <f t="shared" si="13"/>
        <v>-669408717295254.63</v>
      </c>
      <c r="J274">
        <f t="shared" si="14"/>
        <v>1.0329626410442161E+46</v>
      </c>
    </row>
    <row r="275" spans="1:10" x14ac:dyDescent="0.25">
      <c r="A275" t="s">
        <v>564</v>
      </c>
      <c r="B275" t="s">
        <v>565</v>
      </c>
      <c r="C275" t="s">
        <v>22</v>
      </c>
      <c r="D275" t="s">
        <v>23</v>
      </c>
      <c r="E275" s="3">
        <v>1977</v>
      </c>
      <c r="F275" t="s">
        <v>24</v>
      </c>
      <c r="G275" t="s">
        <v>25</v>
      </c>
      <c r="H275">
        <f t="shared" si="12"/>
        <v>11025977095.602909</v>
      </c>
      <c r="I275">
        <f t="shared" si="13"/>
        <v>-1157778895967107.3</v>
      </c>
      <c r="J275">
        <f t="shared" si="14"/>
        <v>1.0329628682038053E+46</v>
      </c>
    </row>
    <row r="276" spans="1:10" x14ac:dyDescent="0.25">
      <c r="A276" t="s">
        <v>566</v>
      </c>
      <c r="B276" t="s">
        <v>567</v>
      </c>
      <c r="C276" t="s">
        <v>22</v>
      </c>
      <c r="D276" t="s">
        <v>23</v>
      </c>
      <c r="E276" s="3">
        <v>13927</v>
      </c>
      <c r="F276" t="s">
        <v>24</v>
      </c>
      <c r="G276" t="s">
        <v>25</v>
      </c>
      <c r="H276">
        <f t="shared" si="12"/>
        <v>8659168395.2813663</v>
      </c>
      <c r="I276">
        <f t="shared" si="13"/>
        <v>-805775907980506.63</v>
      </c>
      <c r="J276">
        <f t="shared" si="14"/>
        <v>1.0329627133252085E+46</v>
      </c>
    </row>
    <row r="277" spans="1:10" x14ac:dyDescent="0.25">
      <c r="A277" t="s">
        <v>568</v>
      </c>
      <c r="B277" t="s">
        <v>569</v>
      </c>
      <c r="C277" t="s">
        <v>22</v>
      </c>
      <c r="D277" t="s">
        <v>23</v>
      </c>
      <c r="E277" s="3">
        <v>336272</v>
      </c>
      <c r="F277" t="s">
        <v>24</v>
      </c>
      <c r="G277" t="s">
        <v>25</v>
      </c>
      <c r="H277">
        <f t="shared" si="12"/>
        <v>52574063349.766899</v>
      </c>
      <c r="I277">
        <f t="shared" si="13"/>
        <v>1.2054725242699054E+16</v>
      </c>
      <c r="J277">
        <f t="shared" si="14"/>
        <v>1.0329585355626383E+46</v>
      </c>
    </row>
    <row r="278" spans="1:10" x14ac:dyDescent="0.25">
      <c r="A278" t="s">
        <v>570</v>
      </c>
      <c r="B278" t="s">
        <v>571</v>
      </c>
      <c r="C278" t="s">
        <v>22</v>
      </c>
      <c r="D278" t="s">
        <v>23</v>
      </c>
      <c r="E278" s="3">
        <v>6863</v>
      </c>
      <c r="F278" t="s">
        <v>24</v>
      </c>
      <c r="G278" t="s">
        <v>25</v>
      </c>
      <c r="H278">
        <f t="shared" si="12"/>
        <v>10023744625.094872</v>
      </c>
      <c r="I278">
        <f t="shared" si="13"/>
        <v>-1003563807205341.3</v>
      </c>
      <c r="J278">
        <f t="shared" si="14"/>
        <v>1.0329628048785461E+46</v>
      </c>
    </row>
    <row r="279" spans="1:10" x14ac:dyDescent="0.25">
      <c r="A279" t="s">
        <v>572</v>
      </c>
      <c r="B279" t="s">
        <v>573</v>
      </c>
      <c r="C279" t="s">
        <v>22</v>
      </c>
      <c r="D279" t="s">
        <v>23</v>
      </c>
      <c r="E279" s="3">
        <v>39793</v>
      </c>
      <c r="F279" t="s">
        <v>24</v>
      </c>
      <c r="G279" t="s">
        <v>25</v>
      </c>
      <c r="H279">
        <f t="shared" si="12"/>
        <v>4514315056.0916557</v>
      </c>
      <c r="I279">
        <f t="shared" si="13"/>
        <v>-303310746631632.75</v>
      </c>
      <c r="J279">
        <f t="shared" si="14"/>
        <v>1.0329623780876297E+46</v>
      </c>
    </row>
    <row r="280" spans="1:10" x14ac:dyDescent="0.25">
      <c r="A280" t="s">
        <v>574</v>
      </c>
      <c r="B280" t="s">
        <v>101</v>
      </c>
      <c r="C280" t="s">
        <v>22</v>
      </c>
      <c r="D280" t="s">
        <v>23</v>
      </c>
      <c r="E280" s="3">
        <v>108078</v>
      </c>
      <c r="F280" t="s">
        <v>24</v>
      </c>
      <c r="G280" t="s">
        <v>25</v>
      </c>
      <c r="H280">
        <f t="shared" si="12"/>
        <v>1201977.3295975004</v>
      </c>
      <c r="I280">
        <f t="shared" si="13"/>
        <v>1317784560.1571763</v>
      </c>
      <c r="J280">
        <f t="shared" si="14"/>
        <v>1.0329614930768845E+46</v>
      </c>
    </row>
    <row r="281" spans="1:10" x14ac:dyDescent="0.25">
      <c r="A281" t="s">
        <v>575</v>
      </c>
      <c r="B281" t="s">
        <v>576</v>
      </c>
      <c r="C281" t="s">
        <v>22</v>
      </c>
      <c r="D281" t="s">
        <v>23</v>
      </c>
      <c r="E281" s="3">
        <v>120797</v>
      </c>
      <c r="F281" t="s">
        <v>24</v>
      </c>
      <c r="G281" t="s">
        <v>25</v>
      </c>
      <c r="H281">
        <f t="shared" si="12"/>
        <v>190863820.1045171</v>
      </c>
      <c r="I281">
        <f t="shared" si="13"/>
        <v>2636849955427.4126</v>
      </c>
      <c r="J281">
        <f t="shared" si="14"/>
        <v>1.0329613282317884E+46</v>
      </c>
    </row>
    <row r="282" spans="1:10" x14ac:dyDescent="0.25">
      <c r="A282" t="s">
        <v>577</v>
      </c>
      <c r="B282" t="s">
        <v>578</v>
      </c>
      <c r="C282" t="s">
        <v>22</v>
      </c>
      <c r="D282" t="s">
        <v>23</v>
      </c>
      <c r="E282" s="3">
        <v>49443</v>
      </c>
      <c r="F282" t="s">
        <v>24</v>
      </c>
      <c r="G282" t="s">
        <v>25</v>
      </c>
      <c r="H282">
        <f t="shared" si="12"/>
        <v>3310696558.3424592</v>
      </c>
      <c r="I282">
        <f t="shared" si="13"/>
        <v>-190493019575198.91</v>
      </c>
      <c r="J282">
        <f t="shared" si="14"/>
        <v>1.0329622530183458E+46</v>
      </c>
    </row>
    <row r="283" spans="1:10" x14ac:dyDescent="0.25">
      <c r="A283" t="s">
        <v>579</v>
      </c>
      <c r="B283" t="s">
        <v>580</v>
      </c>
      <c r="C283" t="s">
        <v>22</v>
      </c>
      <c r="D283" t="s">
        <v>23</v>
      </c>
      <c r="E283" s="3">
        <v>39740</v>
      </c>
      <c r="F283" t="s">
        <v>24</v>
      </c>
      <c r="G283" t="s">
        <v>25</v>
      </c>
      <c r="H283">
        <f t="shared" si="12"/>
        <v>4521439862.2813663</v>
      </c>
      <c r="I283">
        <f t="shared" si="13"/>
        <v>-304029089073204.88</v>
      </c>
      <c r="J283">
        <f t="shared" si="14"/>
        <v>1.0329623787745389E+46</v>
      </c>
    </row>
    <row r="284" spans="1:10" x14ac:dyDescent="0.25">
      <c r="A284" t="s">
        <v>581</v>
      </c>
      <c r="B284" t="s">
        <v>582</v>
      </c>
      <c r="C284" t="s">
        <v>22</v>
      </c>
      <c r="D284" t="s">
        <v>23</v>
      </c>
      <c r="E284" s="3">
        <v>12513</v>
      </c>
      <c r="F284" t="s">
        <v>24</v>
      </c>
      <c r="G284" t="s">
        <v>25</v>
      </c>
      <c r="H284">
        <f t="shared" si="12"/>
        <v>8924326349.2106266</v>
      </c>
      <c r="I284">
        <f t="shared" si="13"/>
        <v>-843069086760602.13</v>
      </c>
      <c r="J284">
        <f t="shared" si="14"/>
        <v>1.0329627316514283E+46</v>
      </c>
    </row>
    <row r="285" spans="1:10" x14ac:dyDescent="0.25">
      <c r="A285" t="s">
        <v>583</v>
      </c>
      <c r="B285" t="s">
        <v>584</v>
      </c>
      <c r="C285" t="s">
        <v>22</v>
      </c>
      <c r="D285" t="s">
        <v>23</v>
      </c>
      <c r="E285" s="3">
        <v>86187</v>
      </c>
      <c r="F285" t="s">
        <v>24</v>
      </c>
      <c r="G285" t="s">
        <v>25</v>
      </c>
      <c r="H285">
        <f t="shared" si="12"/>
        <v>432417582.29101235</v>
      </c>
      <c r="I285">
        <f t="shared" si="13"/>
        <v>-8991973459436.498</v>
      </c>
      <c r="J285">
        <f t="shared" si="14"/>
        <v>1.0329617767960906E+46</v>
      </c>
    </row>
    <row r="286" spans="1:10" x14ac:dyDescent="0.25">
      <c r="A286" t="s">
        <v>585</v>
      </c>
      <c r="B286" t="s">
        <v>586</v>
      </c>
      <c r="C286" t="s">
        <v>22</v>
      </c>
      <c r="D286" t="s">
        <v>23</v>
      </c>
      <c r="E286" s="3">
        <v>19908</v>
      </c>
      <c r="F286" t="s">
        <v>24</v>
      </c>
      <c r="G286" t="s">
        <v>25</v>
      </c>
      <c r="H286">
        <f t="shared" si="12"/>
        <v>7581821000.287797</v>
      </c>
      <c r="I286">
        <f t="shared" si="13"/>
        <v>-660176848863728.38</v>
      </c>
      <c r="J286">
        <f t="shared" si="14"/>
        <v>1.0329626358081535E+46</v>
      </c>
    </row>
    <row r="287" spans="1:10" x14ac:dyDescent="0.25">
      <c r="A287" t="s">
        <v>587</v>
      </c>
      <c r="B287" t="s">
        <v>588</v>
      </c>
      <c r="C287" t="s">
        <v>22</v>
      </c>
      <c r="D287" t="s">
        <v>23</v>
      </c>
      <c r="E287" s="3">
        <v>22425</v>
      </c>
      <c r="F287" t="s">
        <v>24</v>
      </c>
      <c r="G287" t="s">
        <v>25</v>
      </c>
      <c r="H287">
        <f t="shared" si="12"/>
        <v>7149827521.4292765</v>
      </c>
      <c r="I287">
        <f t="shared" si="13"/>
        <v>-604565482831192.13</v>
      </c>
      <c r="J287">
        <f t="shared" si="14"/>
        <v>1.032962603186448E+46</v>
      </c>
    </row>
    <row r="288" spans="1:10" x14ac:dyDescent="0.25">
      <c r="A288" t="s">
        <v>589</v>
      </c>
      <c r="B288" t="s">
        <v>590</v>
      </c>
      <c r="C288" t="s">
        <v>22</v>
      </c>
      <c r="D288" t="s">
        <v>23</v>
      </c>
      <c r="E288" s="3">
        <v>544421</v>
      </c>
      <c r="F288" t="s">
        <v>24</v>
      </c>
      <c r="G288" t="s">
        <v>25</v>
      </c>
      <c r="H288">
        <f t="shared" si="12"/>
        <v>191353182537.27493</v>
      </c>
      <c r="I288">
        <f t="shared" si="13"/>
        <v>8.3705411266545888E+16</v>
      </c>
      <c r="J288">
        <f t="shared" si="14"/>
        <v>1.0329558378476722E+46</v>
      </c>
    </row>
    <row r="289" spans="1:10" x14ac:dyDescent="0.25">
      <c r="A289" t="s">
        <v>591</v>
      </c>
      <c r="B289" t="s">
        <v>592</v>
      </c>
      <c r="C289" t="s">
        <v>22</v>
      </c>
      <c r="D289" t="s">
        <v>23</v>
      </c>
      <c r="E289" s="3">
        <v>14846</v>
      </c>
      <c r="F289" t="s">
        <v>24</v>
      </c>
      <c r="G289" t="s">
        <v>25</v>
      </c>
      <c r="H289">
        <f t="shared" si="12"/>
        <v>8488978504.5578938</v>
      </c>
      <c r="I289">
        <f t="shared" si="13"/>
        <v>-782137575554857.75</v>
      </c>
      <c r="J289">
        <f t="shared" si="14"/>
        <v>1.0329627014144618E+46</v>
      </c>
    </row>
    <row r="290" spans="1:10" x14ac:dyDescent="0.25">
      <c r="A290" t="s">
        <v>593</v>
      </c>
      <c r="B290" t="s">
        <v>594</v>
      </c>
      <c r="C290" t="s">
        <v>22</v>
      </c>
      <c r="D290" t="s">
        <v>23</v>
      </c>
      <c r="E290" s="3">
        <v>54578</v>
      </c>
      <c r="F290" t="s">
        <v>24</v>
      </c>
      <c r="G290" t="s">
        <v>25</v>
      </c>
      <c r="H290">
        <f t="shared" si="12"/>
        <v>2746142819.7733274</v>
      </c>
      <c r="I290">
        <f t="shared" si="13"/>
        <v>-143907914682949.56</v>
      </c>
      <c r="J290">
        <f t="shared" si="14"/>
        <v>1.032962186465939E+46</v>
      </c>
    </row>
    <row r="291" spans="1:10" x14ac:dyDescent="0.25">
      <c r="A291" t="s">
        <v>595</v>
      </c>
      <c r="B291" t="s">
        <v>596</v>
      </c>
      <c r="C291" t="s">
        <v>22</v>
      </c>
      <c r="D291" t="s">
        <v>23</v>
      </c>
      <c r="E291" s="3">
        <v>1509</v>
      </c>
      <c r="F291" t="s">
        <v>24</v>
      </c>
      <c r="G291" t="s">
        <v>25</v>
      </c>
      <c r="H291">
        <f t="shared" si="12"/>
        <v>11124480474.56111</v>
      </c>
      <c r="I291">
        <f t="shared" si="13"/>
        <v>-1173328465929746.5</v>
      </c>
      <c r="J291">
        <f t="shared" si="14"/>
        <v>1.0329628742693439E+46</v>
      </c>
    </row>
    <row r="292" spans="1:10" x14ac:dyDescent="0.25">
      <c r="A292" t="s">
        <v>597</v>
      </c>
      <c r="B292" t="s">
        <v>598</v>
      </c>
      <c r="C292" t="s">
        <v>22</v>
      </c>
      <c r="D292" t="s">
        <v>23</v>
      </c>
      <c r="E292" s="3">
        <v>677627</v>
      </c>
      <c r="F292" t="s">
        <v>24</v>
      </c>
      <c r="G292" t="s">
        <v>25</v>
      </c>
      <c r="H292">
        <f t="shared" si="12"/>
        <v>325636112357.33923</v>
      </c>
      <c r="I292">
        <f t="shared" si="13"/>
        <v>1.8582273241879094E+17</v>
      </c>
      <c r="J292">
        <f t="shared" si="14"/>
        <v>1.0329541114341772E+46</v>
      </c>
    </row>
    <row r="293" spans="1:10" x14ac:dyDescent="0.25">
      <c r="A293" t="s">
        <v>599</v>
      </c>
      <c r="B293" t="s">
        <v>600</v>
      </c>
      <c r="C293" t="s">
        <v>22</v>
      </c>
      <c r="D293" t="s">
        <v>23</v>
      </c>
      <c r="E293" s="3">
        <v>340067</v>
      </c>
      <c r="F293" t="s">
        <v>24</v>
      </c>
      <c r="G293" t="s">
        <v>25</v>
      </c>
      <c r="H293">
        <f t="shared" si="12"/>
        <v>54328779110.522522</v>
      </c>
      <c r="I293">
        <f t="shared" si="13"/>
        <v>1.2663242345561814E+16</v>
      </c>
      <c r="J293">
        <f t="shared" si="14"/>
        <v>1.032958486377496E+46</v>
      </c>
    </row>
    <row r="294" spans="1:10" x14ac:dyDescent="0.25">
      <c r="A294" t="s">
        <v>601</v>
      </c>
      <c r="B294" t="s">
        <v>602</v>
      </c>
      <c r="C294" t="s">
        <v>22</v>
      </c>
      <c r="D294" t="s">
        <v>23</v>
      </c>
      <c r="E294" s="3">
        <v>41465</v>
      </c>
      <c r="F294" t="s">
        <v>24</v>
      </c>
      <c r="G294" t="s">
        <v>25</v>
      </c>
      <c r="H294">
        <f t="shared" si="12"/>
        <v>4292431785.3521056</v>
      </c>
      <c r="I294">
        <f t="shared" si="13"/>
        <v>-281225762661515.78</v>
      </c>
      <c r="J294">
        <f t="shared" si="14"/>
        <v>1.0329623564175934E+46</v>
      </c>
    </row>
    <row r="295" spans="1:10" x14ac:dyDescent="0.25">
      <c r="A295" t="s">
        <v>603</v>
      </c>
      <c r="B295" t="s">
        <v>604</v>
      </c>
      <c r="C295" t="s">
        <v>22</v>
      </c>
      <c r="D295" t="s">
        <v>23</v>
      </c>
      <c r="E295" s="3">
        <v>4540</v>
      </c>
      <c r="F295" t="s">
        <v>24</v>
      </c>
      <c r="G295" t="s">
        <v>25</v>
      </c>
      <c r="H295">
        <f t="shared" si="12"/>
        <v>10494292214.692942</v>
      </c>
      <c r="I295">
        <f t="shared" si="13"/>
        <v>-1075052638737448.4</v>
      </c>
      <c r="J295">
        <f t="shared" si="14"/>
        <v>1.0329628349859091E+46</v>
      </c>
    </row>
    <row r="296" spans="1:10" x14ac:dyDescent="0.25">
      <c r="A296" t="s">
        <v>605</v>
      </c>
      <c r="B296" t="s">
        <v>606</v>
      </c>
      <c r="C296" t="s">
        <v>22</v>
      </c>
      <c r="D296" t="s">
        <v>23</v>
      </c>
      <c r="E296" s="3">
        <v>30512</v>
      </c>
      <c r="F296" t="s">
        <v>24</v>
      </c>
      <c r="G296" t="s">
        <v>25</v>
      </c>
      <c r="H296">
        <f t="shared" si="12"/>
        <v>5847607789.1238098</v>
      </c>
      <c r="I296">
        <f t="shared" si="13"/>
        <v>-447164536953779.31</v>
      </c>
      <c r="J296">
        <f t="shared" si="14"/>
        <v>1.0329624983744821E+46</v>
      </c>
    </row>
    <row r="297" spans="1:10" x14ac:dyDescent="0.25">
      <c r="A297" t="s">
        <v>607</v>
      </c>
      <c r="B297" t="s">
        <v>608</v>
      </c>
      <c r="C297" t="s">
        <v>22</v>
      </c>
      <c r="D297" t="s">
        <v>23</v>
      </c>
      <c r="E297" s="3">
        <v>174288</v>
      </c>
      <c r="F297" t="s">
        <v>24</v>
      </c>
      <c r="G297" t="s">
        <v>25</v>
      </c>
      <c r="H297">
        <f t="shared" si="12"/>
        <v>4530144382.4099836</v>
      </c>
      <c r="I297">
        <f t="shared" si="13"/>
        <v>304907470971596.63</v>
      </c>
      <c r="J297">
        <f t="shared" si="14"/>
        <v>1.032960634959811E+46</v>
      </c>
    </row>
    <row r="298" spans="1:10" x14ac:dyDescent="0.25">
      <c r="A298" t="s">
        <v>609</v>
      </c>
      <c r="B298" t="s">
        <v>610</v>
      </c>
      <c r="C298" t="s">
        <v>22</v>
      </c>
      <c r="D298" t="s">
        <v>23</v>
      </c>
      <c r="E298" s="3">
        <v>142768</v>
      </c>
      <c r="F298" t="s">
        <v>24</v>
      </c>
      <c r="G298" t="s">
        <v>25</v>
      </c>
      <c r="H298">
        <f t="shared" si="12"/>
        <v>1280662650.7058032</v>
      </c>
      <c r="I298">
        <f t="shared" si="13"/>
        <v>45830238349882.234</v>
      </c>
      <c r="J298">
        <f t="shared" si="14"/>
        <v>1.0329610434758315E+46</v>
      </c>
    </row>
    <row r="299" spans="1:10" x14ac:dyDescent="0.25">
      <c r="A299" t="s">
        <v>611</v>
      </c>
      <c r="B299" t="s">
        <v>612</v>
      </c>
      <c r="C299" t="s">
        <v>22</v>
      </c>
      <c r="D299" t="s">
        <v>23</v>
      </c>
      <c r="E299" s="3">
        <v>14857</v>
      </c>
      <c r="F299" t="s">
        <v>24</v>
      </c>
      <c r="G299" t="s">
        <v>25</v>
      </c>
      <c r="H299">
        <f t="shared" si="12"/>
        <v>8486951641.1977644</v>
      </c>
      <c r="I299">
        <f t="shared" si="13"/>
        <v>-781857472708118.13</v>
      </c>
      <c r="J299">
        <f t="shared" si="14"/>
        <v>1.0329627012718962E+46</v>
      </c>
    </row>
    <row r="300" spans="1:10" x14ac:dyDescent="0.25">
      <c r="A300" t="s">
        <v>613</v>
      </c>
      <c r="B300" t="s">
        <v>614</v>
      </c>
      <c r="C300" t="s">
        <v>22</v>
      </c>
      <c r="D300" t="s">
        <v>23</v>
      </c>
      <c r="E300" s="3">
        <v>170479</v>
      </c>
      <c r="F300" t="s">
        <v>24</v>
      </c>
      <c r="G300" t="s">
        <v>25</v>
      </c>
      <c r="H300">
        <f t="shared" si="12"/>
        <v>4031913109.9308834</v>
      </c>
      <c r="I300">
        <f t="shared" si="13"/>
        <v>256015786891171.56</v>
      </c>
      <c r="J300">
        <f t="shared" si="14"/>
        <v>1.032960684326477E+46</v>
      </c>
    </row>
    <row r="301" spans="1:10" x14ac:dyDescent="0.25">
      <c r="A301" t="s">
        <v>615</v>
      </c>
      <c r="B301" t="s">
        <v>616</v>
      </c>
      <c r="C301" t="s">
        <v>22</v>
      </c>
      <c r="D301" t="s">
        <v>23</v>
      </c>
      <c r="E301" s="3">
        <v>30326</v>
      </c>
      <c r="F301" t="s">
        <v>24</v>
      </c>
      <c r="G301" t="s">
        <v>25</v>
      </c>
      <c r="H301">
        <f t="shared" si="12"/>
        <v>5876089095.9405298</v>
      </c>
      <c r="I301">
        <f t="shared" si="13"/>
        <v>-450435445167284.25</v>
      </c>
      <c r="J301">
        <f t="shared" si="14"/>
        <v>1.0329625007851445E+46</v>
      </c>
    </row>
    <row r="302" spans="1:10" x14ac:dyDescent="0.25">
      <c r="A302" t="s">
        <v>617</v>
      </c>
      <c r="B302" t="s">
        <v>618</v>
      </c>
      <c r="C302" t="s">
        <v>22</v>
      </c>
      <c r="D302" t="s">
        <v>23</v>
      </c>
      <c r="E302" s="3">
        <v>32371</v>
      </c>
      <c r="F302" t="s">
        <v>24</v>
      </c>
      <c r="G302" t="s">
        <v>25</v>
      </c>
      <c r="H302">
        <f t="shared" si="12"/>
        <v>5566749501.2620735</v>
      </c>
      <c r="I302">
        <f t="shared" si="13"/>
        <v>-415338813890927.81</v>
      </c>
      <c r="J302">
        <f t="shared" si="14"/>
        <v>1.0329624742808214E+46</v>
      </c>
    </row>
    <row r="303" spans="1:10" x14ac:dyDescent="0.25">
      <c r="A303" t="s">
        <v>619</v>
      </c>
      <c r="B303" t="s">
        <v>620</v>
      </c>
      <c r="C303" t="s">
        <v>22</v>
      </c>
      <c r="D303" t="s">
        <v>23</v>
      </c>
      <c r="E303" s="3">
        <v>1012</v>
      </c>
      <c r="F303" t="s">
        <v>24</v>
      </c>
      <c r="G303" t="s">
        <v>25</v>
      </c>
      <c r="H303">
        <f t="shared" si="12"/>
        <v>11229567300.377829</v>
      </c>
      <c r="I303">
        <f t="shared" si="13"/>
        <v>-1189993347164226.8</v>
      </c>
      <c r="J303">
        <f t="shared" si="14"/>
        <v>1.0329628807107387E+46</v>
      </c>
    </row>
    <row r="304" spans="1:10" x14ac:dyDescent="0.25">
      <c r="A304" t="s">
        <v>621</v>
      </c>
      <c r="B304" t="s">
        <v>622</v>
      </c>
      <c r="C304" t="s">
        <v>22</v>
      </c>
      <c r="D304" t="s">
        <v>23</v>
      </c>
      <c r="E304" s="3">
        <v>27218</v>
      </c>
      <c r="F304" t="s">
        <v>24</v>
      </c>
      <c r="G304" t="s">
        <v>25</v>
      </c>
      <c r="H304">
        <f t="shared" si="12"/>
        <v>6362240297.3295975</v>
      </c>
      <c r="I304">
        <f t="shared" si="13"/>
        <v>-507475525680853.63</v>
      </c>
      <c r="J304">
        <f t="shared" si="14"/>
        <v>1.0329625410665321E+46</v>
      </c>
    </row>
    <row r="305" spans="1:10" x14ac:dyDescent="0.25">
      <c r="A305" t="s">
        <v>623</v>
      </c>
      <c r="B305" t="s">
        <v>624</v>
      </c>
      <c r="C305" t="s">
        <v>22</v>
      </c>
      <c r="D305" t="s">
        <v>23</v>
      </c>
      <c r="E305" s="3">
        <v>8139</v>
      </c>
      <c r="F305" t="s">
        <v>24</v>
      </c>
      <c r="G305" t="s">
        <v>25</v>
      </c>
      <c r="H305">
        <f t="shared" si="12"/>
        <v>9769869999.319952</v>
      </c>
      <c r="I305">
        <f t="shared" si="13"/>
        <v>-965679867590499.25</v>
      </c>
      <c r="J305">
        <f t="shared" si="14"/>
        <v>1.0329627883408816E+46</v>
      </c>
    </row>
    <row r="306" spans="1:10" x14ac:dyDescent="0.25">
      <c r="A306" t="s">
        <v>625</v>
      </c>
      <c r="B306" t="s">
        <v>626</v>
      </c>
      <c r="C306" t="s">
        <v>22</v>
      </c>
      <c r="D306" t="s">
        <v>23</v>
      </c>
      <c r="E306" s="3">
        <v>1200</v>
      </c>
      <c r="F306" t="s">
        <v>24</v>
      </c>
      <c r="G306" t="s">
        <v>25</v>
      </c>
      <c r="H306">
        <f t="shared" si="12"/>
        <v>11189758054.950176</v>
      </c>
      <c r="I306">
        <f t="shared" si="13"/>
        <v>-1183671100736360.3</v>
      </c>
      <c r="J306">
        <f t="shared" si="14"/>
        <v>1.0329628782741549E+46</v>
      </c>
    </row>
    <row r="307" spans="1:10" x14ac:dyDescent="0.25">
      <c r="A307" t="s">
        <v>627</v>
      </c>
      <c r="B307" t="s">
        <v>628</v>
      </c>
      <c r="C307" t="s">
        <v>22</v>
      </c>
      <c r="D307" t="s">
        <v>23</v>
      </c>
      <c r="E307" s="3">
        <v>33729</v>
      </c>
      <c r="F307" t="s">
        <v>24</v>
      </c>
      <c r="G307" t="s">
        <v>25</v>
      </c>
      <c r="H307">
        <f t="shared" si="12"/>
        <v>5365951132.4389219</v>
      </c>
      <c r="I307">
        <f t="shared" si="13"/>
        <v>-393070154887434.81</v>
      </c>
      <c r="J307">
        <f t="shared" si="14"/>
        <v>1.0329624566803959E+46</v>
      </c>
    </row>
    <row r="308" spans="1:10" x14ac:dyDescent="0.25">
      <c r="A308" t="s">
        <v>629</v>
      </c>
      <c r="B308" t="s">
        <v>630</v>
      </c>
      <c r="C308" t="s">
        <v>22</v>
      </c>
      <c r="D308" t="s">
        <v>23</v>
      </c>
      <c r="E308" s="3">
        <v>40260</v>
      </c>
      <c r="F308" t="s">
        <v>24</v>
      </c>
      <c r="G308" t="s">
        <v>25</v>
      </c>
      <c r="H308">
        <f t="shared" si="12"/>
        <v>4451778943.4389219</v>
      </c>
      <c r="I308">
        <f t="shared" si="13"/>
        <v>-297030048708743.06</v>
      </c>
      <c r="J308">
        <f t="shared" si="14"/>
        <v>1.0329623720350539E+46</v>
      </c>
    </row>
    <row r="309" spans="1:10" x14ac:dyDescent="0.25">
      <c r="A309" t="s">
        <v>631</v>
      </c>
      <c r="B309" t="s">
        <v>632</v>
      </c>
      <c r="C309" t="s">
        <v>22</v>
      </c>
      <c r="D309" t="s">
        <v>23</v>
      </c>
      <c r="E309" s="3">
        <v>18191</v>
      </c>
      <c r="F309" t="s">
        <v>24</v>
      </c>
      <c r="G309" t="s">
        <v>25</v>
      </c>
      <c r="H309">
        <f t="shared" si="12"/>
        <v>7883780012.7733278</v>
      </c>
      <c r="I309">
        <f t="shared" si="13"/>
        <v>-700005973338460.75</v>
      </c>
      <c r="J309">
        <f t="shared" si="14"/>
        <v>1.0329626580614189E+46</v>
      </c>
    </row>
    <row r="310" spans="1:10" x14ac:dyDescent="0.25">
      <c r="A310" t="s">
        <v>633</v>
      </c>
      <c r="B310" t="s">
        <v>634</v>
      </c>
      <c r="C310" t="s">
        <v>22</v>
      </c>
      <c r="D310" t="s">
        <v>23</v>
      </c>
      <c r="E310" s="3">
        <v>93076</v>
      </c>
      <c r="F310" t="s">
        <v>24</v>
      </c>
      <c r="G310" t="s">
        <v>25</v>
      </c>
      <c r="H310">
        <f t="shared" si="12"/>
        <v>193367177.93409914</v>
      </c>
      <c r="I310">
        <f t="shared" si="13"/>
        <v>-2688896826334.8081</v>
      </c>
      <c r="J310">
        <f t="shared" si="14"/>
        <v>1.0329616875109165E+46</v>
      </c>
    </row>
    <row r="311" spans="1:10" x14ac:dyDescent="0.25">
      <c r="A311" t="s">
        <v>635</v>
      </c>
      <c r="B311" t="s">
        <v>636</v>
      </c>
      <c r="C311" t="s">
        <v>22</v>
      </c>
      <c r="D311" t="s">
        <v>23</v>
      </c>
      <c r="E311" s="3">
        <v>7531</v>
      </c>
      <c r="F311" t="s">
        <v>24</v>
      </c>
      <c r="G311" t="s">
        <v>25</v>
      </c>
      <c r="H311">
        <f t="shared" si="12"/>
        <v>9890432329.0434246</v>
      </c>
      <c r="I311">
        <f t="shared" si="13"/>
        <v>-983609950936110.75</v>
      </c>
      <c r="J311">
        <f t="shared" si="14"/>
        <v>1.0329627962208972E+46</v>
      </c>
    </row>
    <row r="312" spans="1:10" x14ac:dyDescent="0.25">
      <c r="A312" t="s">
        <v>637</v>
      </c>
      <c r="B312" t="s">
        <v>638</v>
      </c>
      <c r="C312" t="s">
        <v>22</v>
      </c>
      <c r="D312" t="s">
        <v>23</v>
      </c>
      <c r="E312" s="3">
        <v>79745</v>
      </c>
      <c r="F312" t="s">
        <v>24</v>
      </c>
      <c r="G312" t="s">
        <v>25</v>
      </c>
      <c r="H312">
        <f t="shared" si="12"/>
        <v>741835252.1045171</v>
      </c>
      <c r="I312">
        <f t="shared" si="13"/>
        <v>-20205109146756.496</v>
      </c>
      <c r="J312">
        <f t="shared" si="14"/>
        <v>1.0329618602879077E+46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4"/>
  <sheetViews>
    <sheetView workbookViewId="0"/>
  </sheetViews>
  <sheetFormatPr defaultRowHeight="15" x14ac:dyDescent="0.25"/>
  <cols>
    <col min="1" max="1" width="17.7109375" bestFit="1" customWidth="1"/>
    <col min="2" max="2" width="29.7109375" bestFit="1" customWidth="1"/>
    <col min="3" max="3" width="29.140625" bestFit="1" customWidth="1"/>
  </cols>
  <sheetData>
    <row r="1" spans="1:3" x14ac:dyDescent="0.25">
      <c r="A1" s="4" t="s">
        <v>17</v>
      </c>
      <c r="C1" s="4" t="s">
        <v>639</v>
      </c>
    </row>
    <row r="2" spans="1:3" x14ac:dyDescent="0.25">
      <c r="C2" t="s">
        <v>22</v>
      </c>
    </row>
    <row r="3" spans="1:3" x14ac:dyDescent="0.25">
      <c r="A3" s="4" t="s">
        <v>640</v>
      </c>
      <c r="B3" s="4" t="s">
        <v>15</v>
      </c>
      <c r="C3" t="s">
        <v>23</v>
      </c>
    </row>
    <row r="4" spans="1:3" x14ac:dyDescent="0.25">
      <c r="A4" t="s">
        <v>20</v>
      </c>
      <c r="B4" t="s">
        <v>21</v>
      </c>
      <c r="C4">
        <v>12239</v>
      </c>
    </row>
    <row r="5" spans="1:3" x14ac:dyDescent="0.25">
      <c r="A5" t="s">
        <v>26</v>
      </c>
      <c r="B5" t="s">
        <v>27</v>
      </c>
      <c r="C5">
        <v>9181</v>
      </c>
    </row>
    <row r="6" spans="1:3" x14ac:dyDescent="0.25">
      <c r="A6" t="s">
        <v>28</v>
      </c>
      <c r="B6" t="s">
        <v>29</v>
      </c>
      <c r="C6">
        <v>10215</v>
      </c>
    </row>
    <row r="7" spans="1:3" x14ac:dyDescent="0.25">
      <c r="A7" t="s">
        <v>30</v>
      </c>
      <c r="B7" t="s">
        <v>31</v>
      </c>
      <c r="C7">
        <v>585502</v>
      </c>
    </row>
    <row r="8" spans="1:3" x14ac:dyDescent="0.25">
      <c r="A8" t="s">
        <v>32</v>
      </c>
      <c r="B8" t="s">
        <v>33</v>
      </c>
      <c r="C8">
        <v>2503</v>
      </c>
    </row>
    <row r="9" spans="1:3" x14ac:dyDescent="0.25">
      <c r="A9" t="s">
        <v>34</v>
      </c>
      <c r="B9" t="s">
        <v>35</v>
      </c>
      <c r="C9">
        <v>5700</v>
      </c>
    </row>
    <row r="10" spans="1:3" x14ac:dyDescent="0.25">
      <c r="A10" t="s">
        <v>36</v>
      </c>
      <c r="B10" t="s">
        <v>37</v>
      </c>
      <c r="C10">
        <v>3200</v>
      </c>
    </row>
    <row r="11" spans="1:3" x14ac:dyDescent="0.25">
      <c r="A11" t="s">
        <v>38</v>
      </c>
      <c r="B11" t="s">
        <v>39</v>
      </c>
      <c r="C11">
        <v>16196</v>
      </c>
    </row>
    <row r="12" spans="1:3" x14ac:dyDescent="0.25">
      <c r="A12" t="s">
        <v>40</v>
      </c>
      <c r="B12" t="s">
        <v>41</v>
      </c>
      <c r="C12">
        <v>80990</v>
      </c>
    </row>
    <row r="13" spans="1:3" x14ac:dyDescent="0.25">
      <c r="A13" t="s">
        <v>42</v>
      </c>
      <c r="B13" t="s">
        <v>43</v>
      </c>
      <c r="C13">
        <v>22115</v>
      </c>
    </row>
    <row r="14" spans="1:3" x14ac:dyDescent="0.25">
      <c r="A14" t="s">
        <v>44</v>
      </c>
      <c r="B14" t="s">
        <v>45</v>
      </c>
      <c r="C14">
        <v>1673</v>
      </c>
    </row>
    <row r="15" spans="1:3" x14ac:dyDescent="0.25">
      <c r="A15" t="s">
        <v>46</v>
      </c>
      <c r="B15" t="s">
        <v>47</v>
      </c>
      <c r="C15">
        <v>3157</v>
      </c>
    </row>
    <row r="16" spans="1:3" x14ac:dyDescent="0.25">
      <c r="A16" t="s">
        <v>48</v>
      </c>
      <c r="B16" t="s">
        <v>49</v>
      </c>
      <c r="C16">
        <v>21346</v>
      </c>
    </row>
    <row r="17" spans="1:3" x14ac:dyDescent="0.25">
      <c r="A17" t="s">
        <v>50</v>
      </c>
      <c r="B17" t="s">
        <v>51</v>
      </c>
      <c r="C17">
        <v>18741</v>
      </c>
    </row>
    <row r="18" spans="1:3" x14ac:dyDescent="0.25">
      <c r="A18" t="s">
        <v>52</v>
      </c>
      <c r="B18" t="s">
        <v>53</v>
      </c>
      <c r="C18">
        <v>10227</v>
      </c>
    </row>
    <row r="19" spans="1:3" x14ac:dyDescent="0.25">
      <c r="A19" t="s">
        <v>54</v>
      </c>
      <c r="B19" t="s">
        <v>55</v>
      </c>
      <c r="C19">
        <v>48590</v>
      </c>
    </row>
    <row r="20" spans="1:3" x14ac:dyDescent="0.25">
      <c r="A20" t="s">
        <v>56</v>
      </c>
      <c r="B20" t="s">
        <v>57</v>
      </c>
      <c r="C20">
        <v>36159</v>
      </c>
    </row>
    <row r="21" spans="1:3" x14ac:dyDescent="0.25">
      <c r="A21" t="s">
        <v>58</v>
      </c>
      <c r="B21" t="s">
        <v>59</v>
      </c>
      <c r="C21">
        <v>218059</v>
      </c>
    </row>
    <row r="22" spans="1:3" x14ac:dyDescent="0.25">
      <c r="A22" t="s">
        <v>60</v>
      </c>
      <c r="B22" t="s">
        <v>61</v>
      </c>
      <c r="C22">
        <v>5173</v>
      </c>
    </row>
    <row r="23" spans="1:3" x14ac:dyDescent="0.25">
      <c r="A23" t="s">
        <v>62</v>
      </c>
      <c r="B23" t="s">
        <v>63</v>
      </c>
      <c r="C23">
        <v>4012</v>
      </c>
    </row>
    <row r="24" spans="1:3" x14ac:dyDescent="0.25">
      <c r="A24" t="s">
        <v>64</v>
      </c>
      <c r="B24" t="s">
        <v>65</v>
      </c>
      <c r="C24">
        <v>68226</v>
      </c>
    </row>
    <row r="25" spans="1:3" x14ac:dyDescent="0.25">
      <c r="A25" t="s">
        <v>66</v>
      </c>
      <c r="B25" t="s">
        <v>67</v>
      </c>
      <c r="C25">
        <v>8740</v>
      </c>
    </row>
    <row r="26" spans="1:3" x14ac:dyDescent="0.25">
      <c r="A26" t="s">
        <v>68</v>
      </c>
      <c r="B26" t="s">
        <v>69</v>
      </c>
      <c r="C26">
        <v>9289</v>
      </c>
    </row>
    <row r="27" spans="1:3" x14ac:dyDescent="0.25">
      <c r="A27" t="s">
        <v>70</v>
      </c>
      <c r="B27" t="s">
        <v>71</v>
      </c>
      <c r="C27">
        <v>1808</v>
      </c>
    </row>
    <row r="28" spans="1:3" x14ac:dyDescent="0.25">
      <c r="A28" t="s">
        <v>72</v>
      </c>
      <c r="B28" t="s">
        <v>73</v>
      </c>
      <c r="C28">
        <v>250</v>
      </c>
    </row>
    <row r="29" spans="1:3" x14ac:dyDescent="0.25">
      <c r="A29" t="s">
        <v>74</v>
      </c>
      <c r="B29" t="s">
        <v>75</v>
      </c>
      <c r="C29">
        <v>14356</v>
      </c>
    </row>
    <row r="30" spans="1:3" x14ac:dyDescent="0.25">
      <c r="A30" t="s">
        <v>76</v>
      </c>
      <c r="B30" t="s">
        <v>77</v>
      </c>
      <c r="C30">
        <v>5916</v>
      </c>
    </row>
    <row r="31" spans="1:3" x14ac:dyDescent="0.25">
      <c r="A31" t="s">
        <v>78</v>
      </c>
      <c r="B31" t="s">
        <v>79</v>
      </c>
      <c r="C31">
        <v>11843</v>
      </c>
    </row>
    <row r="32" spans="1:3" x14ac:dyDescent="0.25">
      <c r="A32" t="s">
        <v>80</v>
      </c>
      <c r="B32" t="s">
        <v>81</v>
      </c>
      <c r="C32">
        <v>9493</v>
      </c>
    </row>
    <row r="33" spans="1:3" x14ac:dyDescent="0.25">
      <c r="A33" t="s">
        <v>82</v>
      </c>
      <c r="B33" t="s">
        <v>83</v>
      </c>
      <c r="C33">
        <v>3442</v>
      </c>
    </row>
    <row r="34" spans="1:3" x14ac:dyDescent="0.25">
      <c r="A34" t="s">
        <v>84</v>
      </c>
      <c r="B34" t="s">
        <v>85</v>
      </c>
      <c r="C34">
        <v>8392</v>
      </c>
    </row>
    <row r="35" spans="1:3" x14ac:dyDescent="0.25">
      <c r="A35" t="s">
        <v>86</v>
      </c>
      <c r="B35" t="s">
        <v>87</v>
      </c>
      <c r="C35">
        <v>13320</v>
      </c>
    </row>
    <row r="36" spans="1:3" x14ac:dyDescent="0.25">
      <c r="A36" t="s">
        <v>88</v>
      </c>
      <c r="B36" t="s">
        <v>89</v>
      </c>
      <c r="C36">
        <v>31487</v>
      </c>
    </row>
    <row r="37" spans="1:3" x14ac:dyDescent="0.25">
      <c r="A37" t="s">
        <v>90</v>
      </c>
      <c r="B37" t="s">
        <v>91</v>
      </c>
      <c r="C37">
        <v>72164</v>
      </c>
    </row>
    <row r="38" spans="1:3" x14ac:dyDescent="0.25">
      <c r="A38" t="s">
        <v>92</v>
      </c>
      <c r="B38" t="s">
        <v>93</v>
      </c>
      <c r="C38">
        <v>8558421</v>
      </c>
    </row>
    <row r="39" spans="1:3" x14ac:dyDescent="0.25">
      <c r="A39" t="s">
        <v>94</v>
      </c>
      <c r="B39" t="s">
        <v>95</v>
      </c>
      <c r="C39">
        <v>1570</v>
      </c>
    </row>
    <row r="40" spans="1:3" x14ac:dyDescent="0.25">
      <c r="A40" t="s">
        <v>96</v>
      </c>
      <c r="B40" t="s">
        <v>97</v>
      </c>
      <c r="C40">
        <v>19627</v>
      </c>
    </row>
    <row r="41" spans="1:3" x14ac:dyDescent="0.25">
      <c r="A41" t="s">
        <v>98</v>
      </c>
      <c r="B41" t="s">
        <v>99</v>
      </c>
      <c r="C41">
        <v>29690</v>
      </c>
    </row>
    <row r="42" spans="1:3" x14ac:dyDescent="0.25">
      <c r="A42" t="s">
        <v>100</v>
      </c>
      <c r="B42" t="s">
        <v>101</v>
      </c>
      <c r="C42">
        <v>26555</v>
      </c>
    </row>
    <row r="43" spans="1:3" x14ac:dyDescent="0.25">
      <c r="A43" t="s">
        <v>102</v>
      </c>
      <c r="B43" t="s">
        <v>103</v>
      </c>
      <c r="C43">
        <v>11581</v>
      </c>
    </row>
    <row r="44" spans="1:3" x14ac:dyDescent="0.25">
      <c r="A44" t="s">
        <v>104</v>
      </c>
      <c r="B44" t="s">
        <v>105</v>
      </c>
      <c r="C44">
        <v>9149</v>
      </c>
    </row>
    <row r="45" spans="1:3" x14ac:dyDescent="0.25">
      <c r="A45" t="s">
        <v>106</v>
      </c>
      <c r="B45" t="s">
        <v>107</v>
      </c>
      <c r="C45">
        <v>3853</v>
      </c>
    </row>
    <row r="46" spans="1:3" x14ac:dyDescent="0.25">
      <c r="A46" t="s">
        <v>108</v>
      </c>
      <c r="B46" t="s">
        <v>109</v>
      </c>
      <c r="C46">
        <v>7695</v>
      </c>
    </row>
    <row r="47" spans="1:3" x14ac:dyDescent="0.25">
      <c r="A47" t="s">
        <v>110</v>
      </c>
      <c r="B47" t="s">
        <v>111</v>
      </c>
      <c r="C47">
        <v>8458</v>
      </c>
    </row>
    <row r="48" spans="1:3" x14ac:dyDescent="0.25">
      <c r="A48" t="s">
        <v>112</v>
      </c>
      <c r="B48" t="s">
        <v>113</v>
      </c>
      <c r="C48">
        <v>23344</v>
      </c>
    </row>
    <row r="49" spans="1:3" x14ac:dyDescent="0.25">
      <c r="A49" t="s">
        <v>114</v>
      </c>
      <c r="B49" t="s">
        <v>115</v>
      </c>
      <c r="C49">
        <v>253544</v>
      </c>
    </row>
    <row r="50" spans="1:3" x14ac:dyDescent="0.25">
      <c r="A50" t="s">
        <v>116</v>
      </c>
      <c r="B50" t="s">
        <v>117</v>
      </c>
      <c r="C50">
        <v>647</v>
      </c>
    </row>
    <row r="51" spans="1:3" x14ac:dyDescent="0.25">
      <c r="A51" t="s">
        <v>118</v>
      </c>
      <c r="B51" t="s">
        <v>119</v>
      </c>
      <c r="C51">
        <v>12457</v>
      </c>
    </row>
    <row r="52" spans="1:3" x14ac:dyDescent="0.25">
      <c r="A52" t="s">
        <v>120</v>
      </c>
      <c r="B52" t="s">
        <v>121</v>
      </c>
      <c r="C52">
        <v>6118</v>
      </c>
    </row>
    <row r="53" spans="1:3" x14ac:dyDescent="0.25">
      <c r="A53" t="s">
        <v>122</v>
      </c>
      <c r="B53" t="s">
        <v>123</v>
      </c>
      <c r="C53">
        <v>59628</v>
      </c>
    </row>
    <row r="54" spans="1:3" x14ac:dyDescent="0.25">
      <c r="A54" t="s">
        <v>124</v>
      </c>
      <c r="B54" t="s">
        <v>125</v>
      </c>
      <c r="C54">
        <v>87498</v>
      </c>
    </row>
    <row r="55" spans="1:3" x14ac:dyDescent="0.25">
      <c r="A55" t="s">
        <v>126</v>
      </c>
      <c r="B55" t="s">
        <v>127</v>
      </c>
      <c r="C55">
        <v>584</v>
      </c>
    </row>
    <row r="56" spans="1:3" x14ac:dyDescent="0.25">
      <c r="A56" t="s">
        <v>128</v>
      </c>
      <c r="B56" t="s">
        <v>129</v>
      </c>
      <c r="C56">
        <v>55873</v>
      </c>
    </row>
    <row r="57" spans="1:3" x14ac:dyDescent="0.25">
      <c r="A57" t="s">
        <v>130</v>
      </c>
      <c r="B57" t="s">
        <v>131</v>
      </c>
      <c r="C57">
        <v>27524</v>
      </c>
    </row>
    <row r="58" spans="1:3" x14ac:dyDescent="0.25">
      <c r="A58" t="s">
        <v>132</v>
      </c>
      <c r="B58" t="s">
        <v>133</v>
      </c>
      <c r="C58">
        <v>11862</v>
      </c>
    </row>
    <row r="59" spans="1:3" x14ac:dyDescent="0.25">
      <c r="A59" t="s">
        <v>134</v>
      </c>
      <c r="B59" t="s">
        <v>135</v>
      </c>
      <c r="C59">
        <v>54338</v>
      </c>
    </row>
    <row r="60" spans="1:3" x14ac:dyDescent="0.25">
      <c r="A60" t="s">
        <v>136</v>
      </c>
      <c r="B60" t="s">
        <v>137</v>
      </c>
      <c r="C60">
        <v>6850</v>
      </c>
    </row>
    <row r="61" spans="1:3" x14ac:dyDescent="0.25">
      <c r="A61" t="s">
        <v>138</v>
      </c>
      <c r="B61" t="s">
        <v>139</v>
      </c>
      <c r="C61">
        <v>5900</v>
      </c>
    </row>
    <row r="62" spans="1:3" x14ac:dyDescent="0.25">
      <c r="A62" t="s">
        <v>140</v>
      </c>
      <c r="B62" t="s">
        <v>141</v>
      </c>
      <c r="C62">
        <v>21853</v>
      </c>
    </row>
    <row r="63" spans="1:3" x14ac:dyDescent="0.25">
      <c r="A63" t="s">
        <v>142</v>
      </c>
      <c r="B63" t="s">
        <v>143</v>
      </c>
      <c r="C63">
        <v>1690</v>
      </c>
    </row>
    <row r="64" spans="1:3" x14ac:dyDescent="0.25">
      <c r="A64" t="s">
        <v>144</v>
      </c>
      <c r="B64" t="s">
        <v>145</v>
      </c>
      <c r="C64">
        <v>1309341</v>
      </c>
    </row>
    <row r="65" spans="1:3" x14ac:dyDescent="0.25">
      <c r="A65" t="s">
        <v>146</v>
      </c>
      <c r="B65" t="s">
        <v>147</v>
      </c>
      <c r="C65">
        <v>4433352</v>
      </c>
    </row>
    <row r="66" spans="1:3" x14ac:dyDescent="0.25">
      <c r="A66" t="s">
        <v>148</v>
      </c>
      <c r="B66" t="s">
        <v>149</v>
      </c>
      <c r="C66">
        <v>76040</v>
      </c>
    </row>
    <row r="67" spans="1:3" x14ac:dyDescent="0.25">
      <c r="A67" t="s">
        <v>150</v>
      </c>
      <c r="B67" t="s">
        <v>151</v>
      </c>
      <c r="C67">
        <v>9151</v>
      </c>
    </row>
    <row r="68" spans="1:3" x14ac:dyDescent="0.25">
      <c r="A68" t="s">
        <v>152</v>
      </c>
      <c r="B68" t="s">
        <v>153</v>
      </c>
      <c r="C68">
        <v>27810</v>
      </c>
    </row>
    <row r="69" spans="1:3" x14ac:dyDescent="0.25">
      <c r="A69" t="s">
        <v>154</v>
      </c>
      <c r="B69" t="s">
        <v>155</v>
      </c>
      <c r="C69">
        <v>135552</v>
      </c>
    </row>
    <row r="70" spans="1:3" x14ac:dyDescent="0.25">
      <c r="A70" t="s">
        <v>156</v>
      </c>
      <c r="B70" t="s">
        <v>157</v>
      </c>
      <c r="C70">
        <v>84738</v>
      </c>
    </row>
    <row r="71" spans="1:3" x14ac:dyDescent="0.25">
      <c r="A71" t="s">
        <v>158</v>
      </c>
      <c r="B71" t="s">
        <v>159</v>
      </c>
      <c r="C71">
        <v>5669</v>
      </c>
    </row>
    <row r="72" spans="1:3" x14ac:dyDescent="0.25">
      <c r="A72" t="s">
        <v>160</v>
      </c>
      <c r="B72" t="s">
        <v>161</v>
      </c>
      <c r="C72">
        <v>1745623</v>
      </c>
    </row>
    <row r="73" spans="1:3" x14ac:dyDescent="0.25">
      <c r="A73" t="s">
        <v>162</v>
      </c>
      <c r="B73" t="s">
        <v>163</v>
      </c>
      <c r="C73">
        <v>250155</v>
      </c>
    </row>
    <row r="74" spans="1:3" x14ac:dyDescent="0.25">
      <c r="A74" t="s">
        <v>164</v>
      </c>
      <c r="B74" t="s">
        <v>165</v>
      </c>
      <c r="C74">
        <v>8758</v>
      </c>
    </row>
    <row r="75" spans="1:3" x14ac:dyDescent="0.25">
      <c r="A75" t="s">
        <v>166</v>
      </c>
      <c r="B75" t="s">
        <v>167</v>
      </c>
      <c r="C75">
        <v>38531</v>
      </c>
    </row>
    <row r="76" spans="1:3" x14ac:dyDescent="0.25">
      <c r="A76" t="s">
        <v>168</v>
      </c>
      <c r="B76" t="s">
        <v>169</v>
      </c>
      <c r="C76">
        <v>23095</v>
      </c>
    </row>
    <row r="77" spans="1:3" x14ac:dyDescent="0.25">
      <c r="A77" t="s">
        <v>170</v>
      </c>
      <c r="B77" t="s">
        <v>171</v>
      </c>
      <c r="C77">
        <v>61557</v>
      </c>
    </row>
    <row r="78" spans="1:3" x14ac:dyDescent="0.25">
      <c r="A78" t="s">
        <v>172</v>
      </c>
      <c r="B78" t="s">
        <v>173</v>
      </c>
      <c r="C78">
        <v>336256</v>
      </c>
    </row>
    <row r="79" spans="1:3" x14ac:dyDescent="0.25">
      <c r="A79" t="s">
        <v>174</v>
      </c>
      <c r="B79" t="s">
        <v>175</v>
      </c>
      <c r="C79">
        <v>20025</v>
      </c>
    </row>
    <row r="80" spans="1:3" x14ac:dyDescent="0.25">
      <c r="A80" t="s">
        <v>176</v>
      </c>
      <c r="B80" t="s">
        <v>177</v>
      </c>
      <c r="C80">
        <v>234351</v>
      </c>
    </row>
    <row r="81" spans="1:3" x14ac:dyDescent="0.25">
      <c r="A81" t="s">
        <v>178</v>
      </c>
      <c r="B81" t="s">
        <v>179</v>
      </c>
      <c r="C81">
        <v>6287</v>
      </c>
    </row>
    <row r="82" spans="1:3" x14ac:dyDescent="0.25">
      <c r="A82" t="s">
        <v>180</v>
      </c>
      <c r="B82" t="s">
        <v>181</v>
      </c>
      <c r="C82">
        <v>52126</v>
      </c>
    </row>
    <row r="83" spans="1:3" x14ac:dyDescent="0.25">
      <c r="A83" t="s">
        <v>182</v>
      </c>
      <c r="B83" t="s">
        <v>183</v>
      </c>
      <c r="C83">
        <v>136178</v>
      </c>
    </row>
    <row r="84" spans="1:3" x14ac:dyDescent="0.25">
      <c r="A84" t="s">
        <v>184</v>
      </c>
      <c r="B84" t="s">
        <v>185</v>
      </c>
      <c r="C84">
        <v>25668</v>
      </c>
    </row>
    <row r="85" spans="1:3" x14ac:dyDescent="0.25">
      <c r="A85" t="s">
        <v>186</v>
      </c>
      <c r="B85" t="s">
        <v>187</v>
      </c>
      <c r="C85">
        <v>70008</v>
      </c>
    </row>
    <row r="86" spans="1:3" x14ac:dyDescent="0.25">
      <c r="A86" t="s">
        <v>188</v>
      </c>
      <c r="B86" t="s">
        <v>189</v>
      </c>
      <c r="C86">
        <v>15302</v>
      </c>
    </row>
    <row r="87" spans="1:3" x14ac:dyDescent="0.25">
      <c r="A87" t="s">
        <v>190</v>
      </c>
      <c r="B87" t="s">
        <v>191</v>
      </c>
      <c r="C87">
        <v>11111</v>
      </c>
    </row>
    <row r="88" spans="1:3" x14ac:dyDescent="0.25">
      <c r="A88" t="s">
        <v>192</v>
      </c>
      <c r="B88" t="s">
        <v>193</v>
      </c>
      <c r="C88">
        <v>45872</v>
      </c>
    </row>
    <row r="89" spans="1:3" x14ac:dyDescent="0.25">
      <c r="A89" t="s">
        <v>194</v>
      </c>
      <c r="B89" t="s">
        <v>195</v>
      </c>
      <c r="C89">
        <v>17007</v>
      </c>
    </row>
    <row r="90" spans="1:3" x14ac:dyDescent="0.25">
      <c r="A90" t="s">
        <v>196</v>
      </c>
      <c r="B90" t="s">
        <v>197</v>
      </c>
      <c r="C90">
        <v>61996</v>
      </c>
    </row>
    <row r="91" spans="1:3" x14ac:dyDescent="0.25">
      <c r="A91" t="s">
        <v>198</v>
      </c>
      <c r="B91" t="s">
        <v>199</v>
      </c>
      <c r="C91">
        <v>121483</v>
      </c>
    </row>
    <row r="92" spans="1:3" x14ac:dyDescent="0.25">
      <c r="A92" t="s">
        <v>200</v>
      </c>
      <c r="B92" t="s">
        <v>201</v>
      </c>
      <c r="C92">
        <v>81305</v>
      </c>
    </row>
    <row r="93" spans="1:3" x14ac:dyDescent="0.25">
      <c r="A93" t="s">
        <v>202</v>
      </c>
      <c r="B93" t="s">
        <v>203</v>
      </c>
      <c r="C93">
        <v>462504</v>
      </c>
    </row>
    <row r="94" spans="1:3" x14ac:dyDescent="0.25">
      <c r="A94" t="s">
        <v>204</v>
      </c>
      <c r="B94" t="s">
        <v>205</v>
      </c>
      <c r="C94">
        <v>19425</v>
      </c>
    </row>
    <row r="95" spans="1:3" x14ac:dyDescent="0.25">
      <c r="A95" t="s">
        <v>206</v>
      </c>
      <c r="B95" t="s">
        <v>207</v>
      </c>
      <c r="C95">
        <v>5953</v>
      </c>
    </row>
    <row r="96" spans="1:3" x14ac:dyDescent="0.25">
      <c r="A96" t="s">
        <v>208</v>
      </c>
      <c r="B96" t="s">
        <v>209</v>
      </c>
      <c r="C96">
        <v>3753</v>
      </c>
    </row>
    <row r="97" spans="1:3" x14ac:dyDescent="0.25">
      <c r="A97" t="s">
        <v>210</v>
      </c>
      <c r="B97" t="s">
        <v>211</v>
      </c>
      <c r="C97">
        <v>17935</v>
      </c>
    </row>
    <row r="98" spans="1:3" x14ac:dyDescent="0.25">
      <c r="A98" t="s">
        <v>212</v>
      </c>
      <c r="B98" t="s">
        <v>213</v>
      </c>
      <c r="C98">
        <v>13460</v>
      </c>
    </row>
    <row r="99" spans="1:3" x14ac:dyDescent="0.25">
      <c r="A99" t="s">
        <v>214</v>
      </c>
      <c r="B99" t="s">
        <v>215</v>
      </c>
      <c r="C99">
        <v>5485</v>
      </c>
    </row>
    <row r="100" spans="1:3" x14ac:dyDescent="0.25">
      <c r="A100" t="s">
        <v>216</v>
      </c>
      <c r="B100" t="s">
        <v>217</v>
      </c>
      <c r="C100">
        <v>17306</v>
      </c>
    </row>
    <row r="101" spans="1:3" x14ac:dyDescent="0.25">
      <c r="A101" t="s">
        <v>218</v>
      </c>
      <c r="B101" t="s">
        <v>219</v>
      </c>
      <c r="C101">
        <v>28317</v>
      </c>
    </row>
    <row r="102" spans="1:3" x14ac:dyDescent="0.25">
      <c r="A102" t="s">
        <v>220</v>
      </c>
      <c r="B102" t="s">
        <v>221</v>
      </c>
      <c r="C102">
        <v>62012</v>
      </c>
    </row>
    <row r="103" spans="1:3" x14ac:dyDescent="0.25">
      <c r="A103" t="s">
        <v>222</v>
      </c>
      <c r="B103" t="s">
        <v>223</v>
      </c>
      <c r="C103">
        <v>14187</v>
      </c>
    </row>
    <row r="104" spans="1:3" x14ac:dyDescent="0.25">
      <c r="A104" t="s">
        <v>224</v>
      </c>
      <c r="B104" t="s">
        <v>225</v>
      </c>
      <c r="C104">
        <v>8962</v>
      </c>
    </row>
    <row r="105" spans="1:3" x14ac:dyDescent="0.25">
      <c r="A105" t="s">
        <v>226</v>
      </c>
      <c r="B105" t="s">
        <v>227</v>
      </c>
      <c r="C105">
        <v>19281</v>
      </c>
    </row>
    <row r="106" spans="1:3" x14ac:dyDescent="0.25">
      <c r="A106" t="s">
        <v>228</v>
      </c>
      <c r="B106" t="s">
        <v>229</v>
      </c>
      <c r="C106">
        <v>237609</v>
      </c>
    </row>
    <row r="107" spans="1:3" x14ac:dyDescent="0.25">
      <c r="A107" t="s">
        <v>230</v>
      </c>
      <c r="B107" t="s">
        <v>231</v>
      </c>
      <c r="C107">
        <v>48607</v>
      </c>
    </row>
    <row r="108" spans="1:3" x14ac:dyDescent="0.25">
      <c r="A108" t="s">
        <v>232</v>
      </c>
      <c r="B108" t="s">
        <v>233</v>
      </c>
      <c r="C108">
        <v>4919</v>
      </c>
    </row>
    <row r="109" spans="1:3" x14ac:dyDescent="0.25">
      <c r="A109" t="s">
        <v>234</v>
      </c>
      <c r="B109" t="s">
        <v>235</v>
      </c>
      <c r="C109">
        <v>2600</v>
      </c>
    </row>
    <row r="110" spans="1:3" x14ac:dyDescent="0.25">
      <c r="A110" t="s">
        <v>236</v>
      </c>
      <c r="B110" t="s">
        <v>237</v>
      </c>
      <c r="C110">
        <v>66959</v>
      </c>
    </row>
    <row r="111" spans="1:3" x14ac:dyDescent="0.25">
      <c r="A111" t="s">
        <v>238</v>
      </c>
      <c r="B111" t="s">
        <v>239</v>
      </c>
      <c r="C111">
        <v>16623</v>
      </c>
    </row>
    <row r="112" spans="1:3" x14ac:dyDescent="0.25">
      <c r="A112" t="s">
        <v>240</v>
      </c>
      <c r="B112" t="s">
        <v>241</v>
      </c>
      <c r="C112">
        <v>6560</v>
      </c>
    </row>
    <row r="113" spans="1:3" x14ac:dyDescent="0.25">
      <c r="A113" t="s">
        <v>242</v>
      </c>
      <c r="B113" t="s">
        <v>243</v>
      </c>
      <c r="C113">
        <v>7433</v>
      </c>
    </row>
    <row r="114" spans="1:3" x14ac:dyDescent="0.25">
      <c r="A114" t="s">
        <v>244</v>
      </c>
      <c r="B114" t="s">
        <v>245</v>
      </c>
      <c r="C114">
        <v>3616</v>
      </c>
    </row>
    <row r="115" spans="1:3" x14ac:dyDescent="0.25">
      <c r="A115" t="s">
        <v>246</v>
      </c>
      <c r="B115" t="s">
        <v>41</v>
      </c>
      <c r="C115">
        <v>35065</v>
      </c>
    </row>
    <row r="116" spans="1:3" x14ac:dyDescent="0.25">
      <c r="A116" t="s">
        <v>247</v>
      </c>
      <c r="B116" t="s">
        <v>248</v>
      </c>
      <c r="C116">
        <v>40845</v>
      </c>
    </row>
    <row r="117" spans="1:3" x14ac:dyDescent="0.25">
      <c r="A117" t="s">
        <v>249</v>
      </c>
      <c r="B117" t="s">
        <v>250</v>
      </c>
      <c r="C117">
        <v>97841</v>
      </c>
    </row>
    <row r="118" spans="1:3" x14ac:dyDescent="0.25">
      <c r="A118" t="s">
        <v>251</v>
      </c>
      <c r="B118" t="s">
        <v>252</v>
      </c>
      <c r="C118">
        <v>211030</v>
      </c>
    </row>
    <row r="119" spans="1:3" x14ac:dyDescent="0.25">
      <c r="A119" t="s">
        <v>253</v>
      </c>
      <c r="B119" t="s">
        <v>254</v>
      </c>
      <c r="C119">
        <v>5662</v>
      </c>
    </row>
    <row r="120" spans="1:3" x14ac:dyDescent="0.25">
      <c r="A120" t="s">
        <v>255</v>
      </c>
      <c r="B120" t="s">
        <v>256</v>
      </c>
      <c r="C120">
        <v>432244</v>
      </c>
    </row>
    <row r="121" spans="1:3" x14ac:dyDescent="0.25">
      <c r="A121" t="s">
        <v>257</v>
      </c>
      <c r="B121" t="s">
        <v>258</v>
      </c>
      <c r="C121">
        <v>8175</v>
      </c>
    </row>
    <row r="122" spans="1:3" x14ac:dyDescent="0.25">
      <c r="A122" t="s">
        <v>259</v>
      </c>
      <c r="B122" t="s">
        <v>260</v>
      </c>
      <c r="C122">
        <v>1316</v>
      </c>
    </row>
    <row r="123" spans="1:3" x14ac:dyDescent="0.25">
      <c r="A123" t="s">
        <v>261</v>
      </c>
      <c r="B123" t="s">
        <v>262</v>
      </c>
      <c r="C123">
        <v>20614</v>
      </c>
    </row>
    <row r="124" spans="1:3" x14ac:dyDescent="0.25">
      <c r="A124" t="s">
        <v>263</v>
      </c>
      <c r="B124" t="s">
        <v>264</v>
      </c>
      <c r="C124">
        <v>1311</v>
      </c>
    </row>
    <row r="125" spans="1:3" x14ac:dyDescent="0.25">
      <c r="A125" t="s">
        <v>265</v>
      </c>
      <c r="B125" t="s">
        <v>266</v>
      </c>
      <c r="C125">
        <v>141876</v>
      </c>
    </row>
    <row r="126" spans="1:3" x14ac:dyDescent="0.25">
      <c r="A126" t="s">
        <v>267</v>
      </c>
      <c r="B126" t="s">
        <v>268</v>
      </c>
      <c r="C126">
        <v>27203</v>
      </c>
    </row>
    <row r="127" spans="1:3" x14ac:dyDescent="0.25">
      <c r="A127" t="s">
        <v>269</v>
      </c>
      <c r="B127" t="s">
        <v>270</v>
      </c>
      <c r="C127">
        <v>403419</v>
      </c>
    </row>
    <row r="128" spans="1:3" x14ac:dyDescent="0.25">
      <c r="A128" t="s">
        <v>271</v>
      </c>
      <c r="B128" t="s">
        <v>272</v>
      </c>
      <c r="C128">
        <v>5170</v>
      </c>
    </row>
    <row r="129" spans="1:3" x14ac:dyDescent="0.25">
      <c r="A129" t="s">
        <v>273</v>
      </c>
      <c r="B129" t="s">
        <v>274</v>
      </c>
      <c r="C129">
        <v>38260</v>
      </c>
    </row>
    <row r="130" spans="1:3" x14ac:dyDescent="0.25">
      <c r="A130" t="s">
        <v>275</v>
      </c>
      <c r="B130" t="s">
        <v>276</v>
      </c>
      <c r="C130">
        <v>77945</v>
      </c>
    </row>
    <row r="131" spans="1:3" x14ac:dyDescent="0.25">
      <c r="A131" t="s">
        <v>277</v>
      </c>
      <c r="B131" t="s">
        <v>278</v>
      </c>
      <c r="C131">
        <v>201753</v>
      </c>
    </row>
    <row r="132" spans="1:3" x14ac:dyDescent="0.25">
      <c r="A132" t="s">
        <v>279</v>
      </c>
      <c r="B132" t="s">
        <v>280</v>
      </c>
      <c r="C132">
        <v>4600</v>
      </c>
    </row>
    <row r="133" spans="1:3" x14ac:dyDescent="0.25">
      <c r="A133" t="s">
        <v>281</v>
      </c>
      <c r="B133" t="s">
        <v>282</v>
      </c>
      <c r="C133">
        <v>17568</v>
      </c>
    </row>
    <row r="134" spans="1:3" x14ac:dyDescent="0.25">
      <c r="A134" t="s">
        <v>283</v>
      </c>
      <c r="B134" t="s">
        <v>284</v>
      </c>
      <c r="C134">
        <v>5568</v>
      </c>
    </row>
    <row r="135" spans="1:3" x14ac:dyDescent="0.25">
      <c r="A135" t="s">
        <v>285</v>
      </c>
      <c r="B135" t="s">
        <v>286</v>
      </c>
      <c r="C135">
        <v>22865</v>
      </c>
    </row>
    <row r="136" spans="1:3" x14ac:dyDescent="0.25">
      <c r="A136" t="s">
        <v>287</v>
      </c>
      <c r="B136" t="s">
        <v>288</v>
      </c>
      <c r="C136">
        <v>48040</v>
      </c>
    </row>
    <row r="137" spans="1:3" x14ac:dyDescent="0.25">
      <c r="A137" t="s">
        <v>289</v>
      </c>
      <c r="B137" t="s">
        <v>290</v>
      </c>
      <c r="C137">
        <v>8200</v>
      </c>
    </row>
    <row r="138" spans="1:3" x14ac:dyDescent="0.25">
      <c r="A138" t="s">
        <v>291</v>
      </c>
      <c r="B138" t="s">
        <v>292</v>
      </c>
      <c r="C138">
        <v>38831</v>
      </c>
    </row>
    <row r="139" spans="1:3" x14ac:dyDescent="0.25">
      <c r="A139" t="s">
        <v>293</v>
      </c>
      <c r="B139" t="s">
        <v>294</v>
      </c>
      <c r="C139">
        <v>35369</v>
      </c>
    </row>
    <row r="140" spans="1:3" x14ac:dyDescent="0.25">
      <c r="A140" t="s">
        <v>295</v>
      </c>
      <c r="B140" t="s">
        <v>296</v>
      </c>
      <c r="C140">
        <v>342632</v>
      </c>
    </row>
    <row r="141" spans="1:3" x14ac:dyDescent="0.25">
      <c r="A141" t="s">
        <v>297</v>
      </c>
      <c r="B141" t="s">
        <v>298</v>
      </c>
      <c r="C141">
        <v>475</v>
      </c>
    </row>
    <row r="142" spans="1:3" x14ac:dyDescent="0.25">
      <c r="A142" t="s">
        <v>299</v>
      </c>
      <c r="B142" t="s">
        <v>300</v>
      </c>
      <c r="C142">
        <v>8069</v>
      </c>
    </row>
    <row r="143" spans="1:3" x14ac:dyDescent="0.25">
      <c r="A143" t="s">
        <v>301</v>
      </c>
      <c r="B143" t="s">
        <v>302</v>
      </c>
      <c r="C143">
        <v>82131</v>
      </c>
    </row>
    <row r="144" spans="1:3" x14ac:dyDescent="0.25">
      <c r="A144" t="s">
        <v>303</v>
      </c>
      <c r="B144" t="s">
        <v>304</v>
      </c>
      <c r="C144">
        <v>24300</v>
      </c>
    </row>
    <row r="145" spans="1:3" x14ac:dyDescent="0.25">
      <c r="A145" t="s">
        <v>305</v>
      </c>
      <c r="B145" t="s">
        <v>306</v>
      </c>
      <c r="C145">
        <v>6597</v>
      </c>
    </row>
    <row r="146" spans="1:3" x14ac:dyDescent="0.25">
      <c r="A146" t="s">
        <v>307</v>
      </c>
      <c r="B146" t="s">
        <v>308</v>
      </c>
      <c r="C146">
        <v>10750</v>
      </c>
    </row>
    <row r="147" spans="1:3" x14ac:dyDescent="0.25">
      <c r="A147" t="s">
        <v>309</v>
      </c>
      <c r="B147" t="s">
        <v>310</v>
      </c>
      <c r="C147">
        <v>24625</v>
      </c>
    </row>
    <row r="148" spans="1:3" x14ac:dyDescent="0.25">
      <c r="A148" t="s">
        <v>311</v>
      </c>
      <c r="B148" t="s">
        <v>312</v>
      </c>
      <c r="C148">
        <v>40865</v>
      </c>
    </row>
    <row r="149" spans="1:3" x14ac:dyDescent="0.25">
      <c r="A149" t="s">
        <v>313</v>
      </c>
      <c r="B149" t="s">
        <v>314</v>
      </c>
      <c r="C149">
        <v>11533</v>
      </c>
    </row>
    <row r="150" spans="1:3" x14ac:dyDescent="0.25">
      <c r="A150" t="s">
        <v>315</v>
      </c>
      <c r="B150" t="s">
        <v>316</v>
      </c>
      <c r="C150">
        <v>221757</v>
      </c>
    </row>
    <row r="151" spans="1:3" x14ac:dyDescent="0.25">
      <c r="A151" t="s">
        <v>317</v>
      </c>
      <c r="B151" t="s">
        <v>318</v>
      </c>
      <c r="C151">
        <v>4146</v>
      </c>
    </row>
    <row r="152" spans="1:3" x14ac:dyDescent="0.25">
      <c r="A152" t="s">
        <v>319</v>
      </c>
      <c r="B152" t="s">
        <v>320</v>
      </c>
      <c r="C152">
        <v>99107</v>
      </c>
    </row>
    <row r="153" spans="1:3" x14ac:dyDescent="0.25">
      <c r="A153" t="s">
        <v>321</v>
      </c>
      <c r="B153" t="s">
        <v>179</v>
      </c>
      <c r="C153">
        <v>15977</v>
      </c>
    </row>
    <row r="154" spans="1:3" x14ac:dyDescent="0.25">
      <c r="A154" t="s">
        <v>322</v>
      </c>
      <c r="B154" t="s">
        <v>323</v>
      </c>
      <c r="C154">
        <v>14335</v>
      </c>
    </row>
    <row r="155" spans="1:3" x14ac:dyDescent="0.25">
      <c r="A155" t="s">
        <v>324</v>
      </c>
      <c r="B155" t="s">
        <v>325</v>
      </c>
      <c r="C155">
        <v>42378</v>
      </c>
    </row>
    <row r="156" spans="1:3" x14ac:dyDescent="0.25">
      <c r="A156" t="s">
        <v>326</v>
      </c>
      <c r="B156" t="s">
        <v>327</v>
      </c>
      <c r="C156">
        <v>9458</v>
      </c>
    </row>
    <row r="157" spans="1:3" x14ac:dyDescent="0.25">
      <c r="A157" t="s">
        <v>328</v>
      </c>
      <c r="B157" t="s">
        <v>329</v>
      </c>
      <c r="C157">
        <v>72055</v>
      </c>
    </row>
    <row r="158" spans="1:3" x14ac:dyDescent="0.25">
      <c r="A158" t="s">
        <v>330</v>
      </c>
      <c r="B158" t="s">
        <v>331</v>
      </c>
      <c r="C158">
        <v>26848</v>
      </c>
    </row>
    <row r="159" spans="1:3" x14ac:dyDescent="0.25">
      <c r="A159" t="s">
        <v>332</v>
      </c>
      <c r="B159" t="s">
        <v>333</v>
      </c>
      <c r="C159">
        <v>5141</v>
      </c>
    </row>
    <row r="160" spans="1:3" x14ac:dyDescent="0.25">
      <c r="A160" t="s">
        <v>334</v>
      </c>
      <c r="B160" t="s">
        <v>335</v>
      </c>
      <c r="C160">
        <v>7602</v>
      </c>
    </row>
    <row r="161" spans="1:3" x14ac:dyDescent="0.25">
      <c r="A161" t="s">
        <v>336</v>
      </c>
      <c r="B161" t="s">
        <v>337</v>
      </c>
      <c r="C161">
        <v>29883</v>
      </c>
    </row>
    <row r="162" spans="1:3" x14ac:dyDescent="0.25">
      <c r="A162" t="s">
        <v>338</v>
      </c>
      <c r="B162" t="s">
        <v>339</v>
      </c>
      <c r="C162">
        <v>212365</v>
      </c>
    </row>
    <row r="163" spans="1:3" x14ac:dyDescent="0.25">
      <c r="A163" t="s">
        <v>340</v>
      </c>
      <c r="B163" t="s">
        <v>341</v>
      </c>
      <c r="C163">
        <v>6252</v>
      </c>
    </row>
    <row r="164" spans="1:3" x14ac:dyDescent="0.25">
      <c r="A164" t="s">
        <v>342</v>
      </c>
      <c r="B164" t="s">
        <v>343</v>
      </c>
      <c r="C164">
        <v>55808</v>
      </c>
    </row>
    <row r="165" spans="1:3" x14ac:dyDescent="0.25">
      <c r="A165" t="s">
        <v>344</v>
      </c>
      <c r="B165" t="s">
        <v>345</v>
      </c>
      <c r="C165">
        <v>58108</v>
      </c>
    </row>
    <row r="166" spans="1:3" x14ac:dyDescent="0.25">
      <c r="A166" t="s">
        <v>346</v>
      </c>
      <c r="B166" t="s">
        <v>347</v>
      </c>
      <c r="C166">
        <v>21816</v>
      </c>
    </row>
    <row r="167" spans="1:3" x14ac:dyDescent="0.25">
      <c r="A167" t="s">
        <v>348</v>
      </c>
      <c r="B167" t="s">
        <v>349</v>
      </c>
      <c r="C167">
        <v>280744</v>
      </c>
    </row>
    <row r="168" spans="1:3" x14ac:dyDescent="0.25">
      <c r="A168" t="s">
        <v>350</v>
      </c>
      <c r="B168" t="s">
        <v>351</v>
      </c>
      <c r="C168">
        <v>6713</v>
      </c>
    </row>
    <row r="169" spans="1:3" x14ac:dyDescent="0.25">
      <c r="A169" t="s">
        <v>352</v>
      </c>
      <c r="B169" t="s">
        <v>353</v>
      </c>
      <c r="C169">
        <v>18641</v>
      </c>
    </row>
    <row r="170" spans="1:3" x14ac:dyDescent="0.25">
      <c r="A170" t="s">
        <v>354</v>
      </c>
      <c r="B170" t="s">
        <v>355</v>
      </c>
      <c r="C170">
        <v>950</v>
      </c>
    </row>
    <row r="171" spans="1:3" x14ac:dyDescent="0.25">
      <c r="A171" t="s">
        <v>356</v>
      </c>
      <c r="B171" t="s">
        <v>357</v>
      </c>
      <c r="C171">
        <v>7753</v>
      </c>
    </row>
    <row r="172" spans="1:3" x14ac:dyDescent="0.25">
      <c r="A172" t="s">
        <v>358</v>
      </c>
      <c r="B172" t="s">
        <v>359</v>
      </c>
      <c r="C172">
        <v>70861</v>
      </c>
    </row>
    <row r="173" spans="1:3" x14ac:dyDescent="0.25">
      <c r="A173" t="s">
        <v>360</v>
      </c>
      <c r="B173" t="s">
        <v>361</v>
      </c>
      <c r="C173">
        <v>16522</v>
      </c>
    </row>
    <row r="174" spans="1:3" x14ac:dyDescent="0.25">
      <c r="A174" t="s">
        <v>362</v>
      </c>
      <c r="B174" t="s">
        <v>363</v>
      </c>
      <c r="C174">
        <v>8700</v>
      </c>
    </row>
    <row r="175" spans="1:3" x14ac:dyDescent="0.25">
      <c r="A175" t="s">
        <v>364</v>
      </c>
      <c r="B175" t="s">
        <v>365</v>
      </c>
      <c r="C175">
        <v>63331</v>
      </c>
    </row>
    <row r="176" spans="1:3" x14ac:dyDescent="0.25">
      <c r="A176" t="s">
        <v>366</v>
      </c>
      <c r="B176" t="s">
        <v>367</v>
      </c>
      <c r="C176">
        <v>5661</v>
      </c>
    </row>
    <row r="177" spans="1:3" x14ac:dyDescent="0.25">
      <c r="A177" t="s">
        <v>368</v>
      </c>
      <c r="B177" t="s">
        <v>369</v>
      </c>
      <c r="C177">
        <v>2472</v>
      </c>
    </row>
    <row r="178" spans="1:3" x14ac:dyDescent="0.25">
      <c r="A178" t="s">
        <v>370</v>
      </c>
      <c r="B178" t="s">
        <v>371</v>
      </c>
      <c r="C178">
        <v>35835</v>
      </c>
    </row>
    <row r="179" spans="1:3" x14ac:dyDescent="0.25">
      <c r="A179" t="s">
        <v>372</v>
      </c>
      <c r="B179" t="s">
        <v>373</v>
      </c>
      <c r="C179">
        <v>765</v>
      </c>
    </row>
    <row r="180" spans="1:3" x14ac:dyDescent="0.25">
      <c r="A180" t="s">
        <v>374</v>
      </c>
      <c r="B180" t="s">
        <v>375</v>
      </c>
      <c r="C180">
        <v>7586</v>
      </c>
    </row>
    <row r="181" spans="1:3" x14ac:dyDescent="0.25">
      <c r="A181" t="s">
        <v>376</v>
      </c>
      <c r="B181" t="s">
        <v>377</v>
      </c>
      <c r="C181">
        <v>24252</v>
      </c>
    </row>
    <row r="182" spans="1:3" x14ac:dyDescent="0.25">
      <c r="A182" t="s">
        <v>378</v>
      </c>
      <c r="B182" t="s">
        <v>379</v>
      </c>
      <c r="C182">
        <v>11486</v>
      </c>
    </row>
    <row r="183" spans="1:3" x14ac:dyDescent="0.25">
      <c r="A183" t="s">
        <v>380</v>
      </c>
      <c r="B183" t="s">
        <v>381</v>
      </c>
      <c r="C183">
        <v>3011</v>
      </c>
    </row>
    <row r="184" spans="1:3" x14ac:dyDescent="0.25">
      <c r="A184" t="s">
        <v>382</v>
      </c>
      <c r="B184" t="s">
        <v>383</v>
      </c>
      <c r="C184">
        <v>8634</v>
      </c>
    </row>
    <row r="185" spans="1:3" x14ac:dyDescent="0.25">
      <c r="A185" t="s">
        <v>384</v>
      </c>
      <c r="B185" t="s">
        <v>385</v>
      </c>
      <c r="C185">
        <v>62202</v>
      </c>
    </row>
    <row r="186" spans="1:3" x14ac:dyDescent="0.25">
      <c r="A186" t="s">
        <v>386</v>
      </c>
      <c r="B186" t="s">
        <v>387</v>
      </c>
      <c r="C186">
        <v>29213</v>
      </c>
    </row>
    <row r="187" spans="1:3" x14ac:dyDescent="0.25">
      <c r="A187" t="s">
        <v>388</v>
      </c>
      <c r="B187" t="s">
        <v>389</v>
      </c>
      <c r="C187">
        <v>12269</v>
      </c>
    </row>
    <row r="188" spans="1:3" x14ac:dyDescent="0.25">
      <c r="A188" t="s">
        <v>390</v>
      </c>
      <c r="B188" t="s">
        <v>391</v>
      </c>
      <c r="C188">
        <v>2117</v>
      </c>
    </row>
    <row r="189" spans="1:3" x14ac:dyDescent="0.25">
      <c r="A189" t="s">
        <v>392</v>
      </c>
      <c r="B189" t="s">
        <v>393</v>
      </c>
      <c r="C189">
        <v>7102</v>
      </c>
    </row>
    <row r="190" spans="1:3" x14ac:dyDescent="0.25">
      <c r="A190" t="s">
        <v>394</v>
      </c>
      <c r="B190" t="s">
        <v>395</v>
      </c>
      <c r="C190">
        <v>44738</v>
      </c>
    </row>
    <row r="191" spans="1:3" x14ac:dyDescent="0.25">
      <c r="A191" t="s">
        <v>396</v>
      </c>
      <c r="B191" t="s">
        <v>397</v>
      </c>
      <c r="C191">
        <v>6696</v>
      </c>
    </row>
    <row r="192" spans="1:3" x14ac:dyDescent="0.25">
      <c r="A192" t="s">
        <v>398</v>
      </c>
      <c r="B192" t="s">
        <v>399</v>
      </c>
      <c r="C192">
        <v>88915</v>
      </c>
    </row>
    <row r="193" spans="1:3" x14ac:dyDescent="0.25">
      <c r="A193" t="s">
        <v>400</v>
      </c>
      <c r="B193" t="s">
        <v>401</v>
      </c>
      <c r="C193">
        <v>20024</v>
      </c>
    </row>
    <row r="194" spans="1:3" x14ac:dyDescent="0.25">
      <c r="A194" t="s">
        <v>402</v>
      </c>
      <c r="B194" t="s">
        <v>403</v>
      </c>
      <c r="C194">
        <v>152880</v>
      </c>
    </row>
    <row r="195" spans="1:3" x14ac:dyDescent="0.25">
      <c r="A195" t="s">
        <v>404</v>
      </c>
      <c r="B195" t="s">
        <v>405</v>
      </c>
      <c r="C195">
        <v>29107</v>
      </c>
    </row>
    <row r="196" spans="1:3" x14ac:dyDescent="0.25">
      <c r="A196" t="s">
        <v>406</v>
      </c>
      <c r="B196" t="s">
        <v>407</v>
      </c>
      <c r="C196">
        <v>2787</v>
      </c>
    </row>
    <row r="197" spans="1:3" x14ac:dyDescent="0.25">
      <c r="A197" t="s">
        <v>408</v>
      </c>
      <c r="B197" t="s">
        <v>409</v>
      </c>
      <c r="C197">
        <v>3021</v>
      </c>
    </row>
    <row r="198" spans="1:3" x14ac:dyDescent="0.25">
      <c r="A198" t="s">
        <v>410</v>
      </c>
      <c r="B198" t="s">
        <v>411</v>
      </c>
      <c r="C198">
        <v>11454</v>
      </c>
    </row>
    <row r="199" spans="1:3" x14ac:dyDescent="0.25">
      <c r="A199" t="s">
        <v>412</v>
      </c>
      <c r="B199" t="s">
        <v>413</v>
      </c>
      <c r="C199">
        <v>27871</v>
      </c>
    </row>
    <row r="200" spans="1:3" x14ac:dyDescent="0.25">
      <c r="A200" t="s">
        <v>414</v>
      </c>
      <c r="B200" t="s">
        <v>415</v>
      </c>
      <c r="C200">
        <v>14488</v>
      </c>
    </row>
    <row r="201" spans="1:3" x14ac:dyDescent="0.25">
      <c r="A201" t="s">
        <v>416</v>
      </c>
      <c r="B201" t="s">
        <v>417</v>
      </c>
      <c r="C201">
        <v>10264</v>
      </c>
    </row>
    <row r="202" spans="1:3" x14ac:dyDescent="0.25">
      <c r="A202" t="s">
        <v>418</v>
      </c>
      <c r="B202" t="s">
        <v>107</v>
      </c>
      <c r="C202">
        <v>22573</v>
      </c>
    </row>
    <row r="203" spans="1:3" x14ac:dyDescent="0.25">
      <c r="A203" t="s">
        <v>419</v>
      </c>
      <c r="B203" t="s">
        <v>420</v>
      </c>
      <c r="C203">
        <v>8679</v>
      </c>
    </row>
    <row r="204" spans="1:3" x14ac:dyDescent="0.25">
      <c r="A204" t="s">
        <v>421</v>
      </c>
      <c r="B204" t="s">
        <v>422</v>
      </c>
      <c r="C204">
        <v>7000</v>
      </c>
    </row>
    <row r="205" spans="1:3" x14ac:dyDescent="0.25">
      <c r="A205" t="s">
        <v>423</v>
      </c>
      <c r="B205" t="s">
        <v>424</v>
      </c>
      <c r="C205">
        <v>11824</v>
      </c>
    </row>
    <row r="206" spans="1:3" x14ac:dyDescent="0.25">
      <c r="A206" t="s">
        <v>425</v>
      </c>
      <c r="B206" t="s">
        <v>426</v>
      </c>
      <c r="C206">
        <v>3600</v>
      </c>
    </row>
    <row r="207" spans="1:3" x14ac:dyDescent="0.25">
      <c r="A207" t="s">
        <v>427</v>
      </c>
      <c r="B207" t="s">
        <v>428</v>
      </c>
      <c r="C207">
        <v>56466</v>
      </c>
    </row>
    <row r="208" spans="1:3" x14ac:dyDescent="0.25">
      <c r="A208" t="s">
        <v>429</v>
      </c>
      <c r="B208" t="s">
        <v>430</v>
      </c>
      <c r="C208">
        <v>17517</v>
      </c>
    </row>
    <row r="209" spans="1:3" x14ac:dyDescent="0.25">
      <c r="A209" t="s">
        <v>431</v>
      </c>
      <c r="B209" t="s">
        <v>432</v>
      </c>
      <c r="C209">
        <v>5463</v>
      </c>
    </row>
    <row r="210" spans="1:3" x14ac:dyDescent="0.25">
      <c r="A210" t="s">
        <v>433</v>
      </c>
      <c r="B210" t="s">
        <v>434</v>
      </c>
      <c r="C210">
        <v>29790</v>
      </c>
    </row>
    <row r="211" spans="1:3" x14ac:dyDescent="0.25">
      <c r="A211" t="s">
        <v>435</v>
      </c>
      <c r="B211" t="s">
        <v>436</v>
      </c>
      <c r="C211">
        <v>4933</v>
      </c>
    </row>
    <row r="212" spans="1:3" x14ac:dyDescent="0.25">
      <c r="A212" t="s">
        <v>437</v>
      </c>
      <c r="B212" t="s">
        <v>438</v>
      </c>
      <c r="C212">
        <v>4102</v>
      </c>
    </row>
    <row r="213" spans="1:3" x14ac:dyDescent="0.25">
      <c r="A213" t="s">
        <v>439</v>
      </c>
      <c r="B213" t="s">
        <v>440</v>
      </c>
      <c r="C213">
        <v>13384</v>
      </c>
    </row>
    <row r="214" spans="1:3" x14ac:dyDescent="0.25">
      <c r="A214" t="s">
        <v>441</v>
      </c>
      <c r="B214" t="s">
        <v>442</v>
      </c>
      <c r="C214">
        <v>200999</v>
      </c>
    </row>
    <row r="215" spans="1:3" x14ac:dyDescent="0.25">
      <c r="A215" t="s">
        <v>443</v>
      </c>
      <c r="B215" t="s">
        <v>444</v>
      </c>
      <c r="C215">
        <v>24752</v>
      </c>
    </row>
    <row r="216" spans="1:3" x14ac:dyDescent="0.25">
      <c r="A216" t="s">
        <v>445</v>
      </c>
      <c r="B216" t="s">
        <v>446</v>
      </c>
      <c r="C216">
        <v>18577</v>
      </c>
    </row>
    <row r="217" spans="1:3" x14ac:dyDescent="0.25">
      <c r="A217" t="s">
        <v>447</v>
      </c>
      <c r="B217" t="s">
        <v>448</v>
      </c>
      <c r="C217">
        <v>420</v>
      </c>
    </row>
    <row r="218" spans="1:3" x14ac:dyDescent="0.25">
      <c r="A218" t="s">
        <v>449</v>
      </c>
      <c r="B218" t="s">
        <v>450</v>
      </c>
      <c r="C218">
        <v>321313</v>
      </c>
    </row>
    <row r="219" spans="1:3" x14ac:dyDescent="0.25">
      <c r="A219" t="s">
        <v>451</v>
      </c>
      <c r="B219" t="s">
        <v>452</v>
      </c>
      <c r="C219">
        <v>136768</v>
      </c>
    </row>
    <row r="220" spans="1:3" x14ac:dyDescent="0.25">
      <c r="A220" t="s">
        <v>453</v>
      </c>
      <c r="B220" t="s">
        <v>454</v>
      </c>
      <c r="C220">
        <v>91456</v>
      </c>
    </row>
    <row r="221" spans="1:3" x14ac:dyDescent="0.25">
      <c r="A221" t="s">
        <v>455</v>
      </c>
      <c r="B221" t="s">
        <v>456</v>
      </c>
      <c r="C221">
        <v>14938</v>
      </c>
    </row>
    <row r="222" spans="1:3" x14ac:dyDescent="0.25">
      <c r="A222" t="s">
        <v>457</v>
      </c>
      <c r="B222" t="s">
        <v>458</v>
      </c>
      <c r="C222">
        <v>3812</v>
      </c>
    </row>
    <row r="223" spans="1:3" x14ac:dyDescent="0.25">
      <c r="A223" t="s">
        <v>459</v>
      </c>
      <c r="B223" t="s">
        <v>460</v>
      </c>
      <c r="C223">
        <v>9660</v>
      </c>
    </row>
    <row r="224" spans="1:3" x14ac:dyDescent="0.25">
      <c r="A224" t="s">
        <v>461</v>
      </c>
      <c r="B224" t="s">
        <v>462</v>
      </c>
      <c r="C224">
        <v>19098</v>
      </c>
    </row>
    <row r="225" spans="1:3" x14ac:dyDescent="0.25">
      <c r="A225" t="s">
        <v>463</v>
      </c>
      <c r="B225" t="s">
        <v>464</v>
      </c>
      <c r="C225">
        <v>190</v>
      </c>
    </row>
    <row r="226" spans="1:3" x14ac:dyDescent="0.25">
      <c r="A226" t="s">
        <v>465</v>
      </c>
      <c r="B226" t="s">
        <v>466</v>
      </c>
      <c r="C226">
        <v>163732</v>
      </c>
    </row>
    <row r="227" spans="1:3" x14ac:dyDescent="0.25">
      <c r="A227" t="s">
        <v>467</v>
      </c>
      <c r="B227" t="s">
        <v>468</v>
      </c>
      <c r="C227">
        <v>6374</v>
      </c>
    </row>
    <row r="228" spans="1:3" x14ac:dyDescent="0.25">
      <c r="A228" t="s">
        <v>469</v>
      </c>
      <c r="B228" t="s">
        <v>470</v>
      </c>
      <c r="C228">
        <v>3286</v>
      </c>
    </row>
    <row r="229" spans="1:3" x14ac:dyDescent="0.25">
      <c r="A229" t="s">
        <v>471</v>
      </c>
      <c r="B229" t="s">
        <v>472</v>
      </c>
      <c r="C229">
        <v>44723</v>
      </c>
    </row>
    <row r="230" spans="1:3" x14ac:dyDescent="0.25">
      <c r="A230" t="s">
        <v>473</v>
      </c>
      <c r="B230" t="s">
        <v>474</v>
      </c>
      <c r="C230">
        <v>3858</v>
      </c>
    </row>
    <row r="231" spans="1:3" x14ac:dyDescent="0.25">
      <c r="A231" t="s">
        <v>475</v>
      </c>
      <c r="B231" t="s">
        <v>476</v>
      </c>
      <c r="C231">
        <v>30972</v>
      </c>
    </row>
    <row r="232" spans="1:3" x14ac:dyDescent="0.25">
      <c r="A232" t="s">
        <v>477</v>
      </c>
      <c r="B232" t="s">
        <v>478</v>
      </c>
      <c r="C232">
        <v>84278</v>
      </c>
    </row>
    <row r="233" spans="1:3" x14ac:dyDescent="0.25">
      <c r="A233" t="s">
        <v>479</v>
      </c>
      <c r="B233" t="s">
        <v>480</v>
      </c>
      <c r="C233">
        <v>31105</v>
      </c>
    </row>
    <row r="234" spans="1:3" x14ac:dyDescent="0.25">
      <c r="A234" t="s">
        <v>481</v>
      </c>
      <c r="B234" t="s">
        <v>482</v>
      </c>
      <c r="C234">
        <v>61659</v>
      </c>
    </row>
    <row r="235" spans="1:3" x14ac:dyDescent="0.25">
      <c r="A235" t="s">
        <v>483</v>
      </c>
      <c r="B235" t="s">
        <v>484</v>
      </c>
      <c r="C235">
        <v>76190</v>
      </c>
    </row>
    <row r="236" spans="1:3" x14ac:dyDescent="0.25">
      <c r="A236" t="s">
        <v>485</v>
      </c>
      <c r="B236" t="s">
        <v>486</v>
      </c>
      <c r="C236">
        <v>8879</v>
      </c>
    </row>
    <row r="237" spans="1:3" x14ac:dyDescent="0.25">
      <c r="A237" t="s">
        <v>487</v>
      </c>
      <c r="B237" t="s">
        <v>488</v>
      </c>
      <c r="C237">
        <v>6108</v>
      </c>
    </row>
    <row r="238" spans="1:3" x14ac:dyDescent="0.25">
      <c r="A238" t="s">
        <v>489</v>
      </c>
      <c r="B238" t="s">
        <v>490</v>
      </c>
      <c r="C238">
        <v>19032</v>
      </c>
    </row>
    <row r="239" spans="1:3" x14ac:dyDescent="0.25">
      <c r="A239" t="s">
        <v>491</v>
      </c>
      <c r="B239" t="s">
        <v>492</v>
      </c>
      <c r="C239">
        <v>2518</v>
      </c>
    </row>
    <row r="240" spans="1:3" x14ac:dyDescent="0.25">
      <c r="A240" t="s">
        <v>493</v>
      </c>
      <c r="B240" t="s">
        <v>494</v>
      </c>
      <c r="C240">
        <v>69057</v>
      </c>
    </row>
    <row r="241" spans="1:3" x14ac:dyDescent="0.25">
      <c r="A241" t="s">
        <v>495</v>
      </c>
      <c r="B241" t="s">
        <v>496</v>
      </c>
      <c r="C241">
        <v>13351</v>
      </c>
    </row>
    <row r="242" spans="1:3" x14ac:dyDescent="0.25">
      <c r="A242" t="s">
        <v>497</v>
      </c>
      <c r="B242" t="s">
        <v>498</v>
      </c>
      <c r="C242">
        <v>3419</v>
      </c>
    </row>
    <row r="243" spans="1:3" x14ac:dyDescent="0.25">
      <c r="A243" t="s">
        <v>499</v>
      </c>
      <c r="B243" t="s">
        <v>500</v>
      </c>
      <c r="C243">
        <v>27976</v>
      </c>
    </row>
    <row r="244" spans="1:3" x14ac:dyDescent="0.25">
      <c r="A244" t="s">
        <v>501</v>
      </c>
      <c r="B244" t="s">
        <v>502</v>
      </c>
      <c r="C244">
        <v>2416</v>
      </c>
    </row>
    <row r="245" spans="1:3" x14ac:dyDescent="0.25">
      <c r="A245" t="s">
        <v>503</v>
      </c>
      <c r="B245" t="s">
        <v>504</v>
      </c>
      <c r="C245">
        <v>150223</v>
      </c>
    </row>
    <row r="246" spans="1:3" x14ac:dyDescent="0.25">
      <c r="A246" t="s">
        <v>505</v>
      </c>
      <c r="B246" t="s">
        <v>506</v>
      </c>
      <c r="C246">
        <v>86212</v>
      </c>
    </row>
    <row r="247" spans="1:3" x14ac:dyDescent="0.25">
      <c r="A247" t="s">
        <v>507</v>
      </c>
      <c r="B247" t="s">
        <v>508</v>
      </c>
      <c r="C247">
        <v>2878</v>
      </c>
    </row>
    <row r="248" spans="1:3" x14ac:dyDescent="0.25">
      <c r="A248" t="s">
        <v>509</v>
      </c>
      <c r="B248" t="s">
        <v>510</v>
      </c>
      <c r="C248">
        <v>29146</v>
      </c>
    </row>
    <row r="249" spans="1:3" x14ac:dyDescent="0.25">
      <c r="A249" t="s">
        <v>511</v>
      </c>
      <c r="B249" t="s">
        <v>512</v>
      </c>
      <c r="C249">
        <v>7640</v>
      </c>
    </row>
    <row r="250" spans="1:3" x14ac:dyDescent="0.25">
      <c r="A250" t="s">
        <v>513</v>
      </c>
      <c r="B250" t="s">
        <v>446</v>
      </c>
      <c r="C250">
        <v>3337</v>
      </c>
    </row>
    <row r="251" spans="1:3" x14ac:dyDescent="0.25">
      <c r="A251" t="s">
        <v>514</v>
      </c>
      <c r="B251" t="s">
        <v>515</v>
      </c>
      <c r="C251">
        <v>12496</v>
      </c>
    </row>
    <row r="252" spans="1:3" x14ac:dyDescent="0.25">
      <c r="A252" t="s">
        <v>516</v>
      </c>
      <c r="B252" t="s">
        <v>517</v>
      </c>
      <c r="C252">
        <v>1224448</v>
      </c>
    </row>
    <row r="253" spans="1:3" x14ac:dyDescent="0.25">
      <c r="A253" t="s">
        <v>518</v>
      </c>
      <c r="B253" t="s">
        <v>165</v>
      </c>
      <c r="C253">
        <v>58648</v>
      </c>
    </row>
    <row r="254" spans="1:3" x14ac:dyDescent="0.25">
      <c r="A254" t="s">
        <v>519</v>
      </c>
      <c r="B254" t="s">
        <v>520</v>
      </c>
      <c r="C254">
        <v>2772</v>
      </c>
    </row>
    <row r="255" spans="1:3" x14ac:dyDescent="0.25">
      <c r="A255" t="s">
        <v>521</v>
      </c>
      <c r="B255" t="s">
        <v>522</v>
      </c>
      <c r="C255">
        <v>17785</v>
      </c>
    </row>
    <row r="256" spans="1:3" x14ac:dyDescent="0.25">
      <c r="A256" t="s">
        <v>523</v>
      </c>
      <c r="B256" t="s">
        <v>524</v>
      </c>
      <c r="C256">
        <v>17115</v>
      </c>
    </row>
    <row r="257" spans="1:3" x14ac:dyDescent="0.25">
      <c r="A257" t="s">
        <v>525</v>
      </c>
      <c r="B257" t="s">
        <v>526</v>
      </c>
      <c r="C257">
        <v>3036</v>
      </c>
    </row>
    <row r="258" spans="1:3" x14ac:dyDescent="0.25">
      <c r="A258" t="s">
        <v>527</v>
      </c>
      <c r="B258" t="s">
        <v>528</v>
      </c>
      <c r="C258">
        <v>7045</v>
      </c>
    </row>
    <row r="259" spans="1:3" x14ac:dyDescent="0.25">
      <c r="A259" t="s">
        <v>529</v>
      </c>
      <c r="B259" t="s">
        <v>530</v>
      </c>
      <c r="C259">
        <v>10000</v>
      </c>
    </row>
    <row r="260" spans="1:3" x14ac:dyDescent="0.25">
      <c r="A260" t="s">
        <v>531</v>
      </c>
      <c r="B260" t="s">
        <v>264</v>
      </c>
      <c r="C260">
        <v>1372</v>
      </c>
    </row>
    <row r="261" spans="1:3" x14ac:dyDescent="0.25">
      <c r="A261" t="s">
        <v>532</v>
      </c>
      <c r="B261" t="s">
        <v>533</v>
      </c>
      <c r="C261">
        <v>5256</v>
      </c>
    </row>
    <row r="262" spans="1:3" x14ac:dyDescent="0.25">
      <c r="A262" t="s">
        <v>534</v>
      </c>
      <c r="B262" t="s">
        <v>535</v>
      </c>
      <c r="C262">
        <v>114133</v>
      </c>
    </row>
    <row r="263" spans="1:3" x14ac:dyDescent="0.25">
      <c r="A263" t="s">
        <v>536</v>
      </c>
      <c r="B263" t="s">
        <v>537</v>
      </c>
      <c r="C263">
        <v>1316</v>
      </c>
    </row>
    <row r="264" spans="1:3" x14ac:dyDescent="0.25">
      <c r="A264" t="s">
        <v>538</v>
      </c>
      <c r="B264" t="s">
        <v>539</v>
      </c>
      <c r="C264">
        <v>9853</v>
      </c>
    </row>
    <row r="265" spans="1:3" x14ac:dyDescent="0.25">
      <c r="A265" t="s">
        <v>540</v>
      </c>
      <c r="B265" t="s">
        <v>541</v>
      </c>
      <c r="C265">
        <v>109861</v>
      </c>
    </row>
    <row r="266" spans="1:3" x14ac:dyDescent="0.25">
      <c r="A266" t="s">
        <v>542</v>
      </c>
      <c r="B266" t="s">
        <v>543</v>
      </c>
      <c r="C266">
        <v>380125</v>
      </c>
    </row>
    <row r="267" spans="1:3" x14ac:dyDescent="0.25">
      <c r="A267" t="s">
        <v>544</v>
      </c>
      <c r="B267" t="s">
        <v>545</v>
      </c>
      <c r="C267">
        <v>40912</v>
      </c>
    </row>
    <row r="268" spans="1:3" x14ac:dyDescent="0.25">
      <c r="A268" t="s">
        <v>546</v>
      </c>
      <c r="B268" t="s">
        <v>547</v>
      </c>
      <c r="C268">
        <v>11344</v>
      </c>
    </row>
    <row r="269" spans="1:3" x14ac:dyDescent="0.25">
      <c r="A269" t="s">
        <v>548</v>
      </c>
      <c r="B269" t="s">
        <v>549</v>
      </c>
      <c r="C269">
        <v>40300</v>
      </c>
    </row>
    <row r="270" spans="1:3" x14ac:dyDescent="0.25">
      <c r="A270" t="s">
        <v>550</v>
      </c>
      <c r="B270" t="s">
        <v>551</v>
      </c>
      <c r="C270">
        <v>7103</v>
      </c>
    </row>
    <row r="271" spans="1:3" x14ac:dyDescent="0.25">
      <c r="A271" t="s">
        <v>552</v>
      </c>
      <c r="B271" t="s">
        <v>553</v>
      </c>
      <c r="C271">
        <v>80</v>
      </c>
    </row>
    <row r="272" spans="1:3" x14ac:dyDescent="0.25">
      <c r="A272" t="s">
        <v>554</v>
      </c>
      <c r="B272" t="s">
        <v>555</v>
      </c>
      <c r="C272">
        <v>36355</v>
      </c>
    </row>
    <row r="273" spans="1:3" x14ac:dyDescent="0.25">
      <c r="A273" t="s">
        <v>556</v>
      </c>
      <c r="B273" t="s">
        <v>557</v>
      </c>
      <c r="C273">
        <v>3044</v>
      </c>
    </row>
    <row r="274" spans="1:3" x14ac:dyDescent="0.25">
      <c r="A274" t="s">
        <v>558</v>
      </c>
      <c r="B274" t="s">
        <v>559</v>
      </c>
      <c r="C274">
        <v>28401</v>
      </c>
    </row>
    <row r="275" spans="1:3" x14ac:dyDescent="0.25">
      <c r="A275" t="s">
        <v>560</v>
      </c>
      <c r="B275" t="s">
        <v>561</v>
      </c>
      <c r="C275">
        <v>17915</v>
      </c>
    </row>
    <row r="276" spans="1:3" x14ac:dyDescent="0.25">
      <c r="A276" t="s">
        <v>562</v>
      </c>
      <c r="B276" t="s">
        <v>563</v>
      </c>
      <c r="C276">
        <v>19504</v>
      </c>
    </row>
    <row r="277" spans="1:3" x14ac:dyDescent="0.25">
      <c r="A277" t="s">
        <v>564</v>
      </c>
      <c r="B277" t="s">
        <v>565</v>
      </c>
      <c r="C277">
        <v>1977</v>
      </c>
    </row>
    <row r="278" spans="1:3" x14ac:dyDescent="0.25">
      <c r="A278" t="s">
        <v>566</v>
      </c>
      <c r="B278" t="s">
        <v>567</v>
      </c>
      <c r="C278">
        <v>13927</v>
      </c>
    </row>
    <row r="279" spans="1:3" x14ac:dyDescent="0.25">
      <c r="A279" t="s">
        <v>568</v>
      </c>
      <c r="B279" t="s">
        <v>569</v>
      </c>
      <c r="C279">
        <v>336272</v>
      </c>
    </row>
    <row r="280" spans="1:3" x14ac:dyDescent="0.25">
      <c r="A280" t="s">
        <v>570</v>
      </c>
      <c r="B280" t="s">
        <v>571</v>
      </c>
      <c r="C280">
        <v>6863</v>
      </c>
    </row>
    <row r="281" spans="1:3" x14ac:dyDescent="0.25">
      <c r="A281" t="s">
        <v>572</v>
      </c>
      <c r="B281" t="s">
        <v>573</v>
      </c>
      <c r="C281">
        <v>39793</v>
      </c>
    </row>
    <row r="282" spans="1:3" x14ac:dyDescent="0.25">
      <c r="A282" t="s">
        <v>574</v>
      </c>
      <c r="B282" t="s">
        <v>101</v>
      </c>
      <c r="C282">
        <v>108078</v>
      </c>
    </row>
    <row r="283" spans="1:3" x14ac:dyDescent="0.25">
      <c r="A283" t="s">
        <v>575</v>
      </c>
      <c r="B283" t="s">
        <v>576</v>
      </c>
      <c r="C283">
        <v>120797</v>
      </c>
    </row>
    <row r="284" spans="1:3" x14ac:dyDescent="0.25">
      <c r="A284" t="s">
        <v>577</v>
      </c>
      <c r="B284" t="s">
        <v>578</v>
      </c>
      <c r="C284">
        <v>49443</v>
      </c>
    </row>
    <row r="285" spans="1:3" x14ac:dyDescent="0.25">
      <c r="A285" t="s">
        <v>579</v>
      </c>
      <c r="B285" t="s">
        <v>580</v>
      </c>
      <c r="C285">
        <v>39740</v>
      </c>
    </row>
    <row r="286" spans="1:3" x14ac:dyDescent="0.25">
      <c r="A286" t="s">
        <v>581</v>
      </c>
      <c r="B286" t="s">
        <v>582</v>
      </c>
      <c r="C286">
        <v>12513</v>
      </c>
    </row>
    <row r="287" spans="1:3" x14ac:dyDescent="0.25">
      <c r="A287" t="s">
        <v>583</v>
      </c>
      <c r="B287" t="s">
        <v>584</v>
      </c>
      <c r="C287">
        <v>86187</v>
      </c>
    </row>
    <row r="288" spans="1:3" x14ac:dyDescent="0.25">
      <c r="A288" t="s">
        <v>585</v>
      </c>
      <c r="B288" t="s">
        <v>586</v>
      </c>
      <c r="C288">
        <v>19908</v>
      </c>
    </row>
    <row r="289" spans="1:3" x14ac:dyDescent="0.25">
      <c r="A289" t="s">
        <v>587</v>
      </c>
      <c r="B289" t="s">
        <v>588</v>
      </c>
      <c r="C289">
        <v>22425</v>
      </c>
    </row>
    <row r="290" spans="1:3" x14ac:dyDescent="0.25">
      <c r="A290" t="s">
        <v>589</v>
      </c>
      <c r="B290" t="s">
        <v>590</v>
      </c>
      <c r="C290">
        <v>544421</v>
      </c>
    </row>
    <row r="291" spans="1:3" x14ac:dyDescent="0.25">
      <c r="A291" t="s">
        <v>591</v>
      </c>
      <c r="B291" t="s">
        <v>592</v>
      </c>
      <c r="C291">
        <v>14846</v>
      </c>
    </row>
    <row r="292" spans="1:3" x14ac:dyDescent="0.25">
      <c r="A292" t="s">
        <v>593</v>
      </c>
      <c r="B292" t="s">
        <v>594</v>
      </c>
      <c r="C292">
        <v>54578</v>
      </c>
    </row>
    <row r="293" spans="1:3" x14ac:dyDescent="0.25">
      <c r="A293" t="s">
        <v>595</v>
      </c>
      <c r="B293" t="s">
        <v>596</v>
      </c>
      <c r="C293">
        <v>1509</v>
      </c>
    </row>
    <row r="294" spans="1:3" x14ac:dyDescent="0.25">
      <c r="A294" t="s">
        <v>597</v>
      </c>
      <c r="B294" t="s">
        <v>598</v>
      </c>
      <c r="C294">
        <v>677627</v>
      </c>
    </row>
    <row r="295" spans="1:3" x14ac:dyDescent="0.25">
      <c r="A295" t="s">
        <v>599</v>
      </c>
      <c r="B295" t="s">
        <v>600</v>
      </c>
      <c r="C295">
        <v>340067</v>
      </c>
    </row>
    <row r="296" spans="1:3" x14ac:dyDescent="0.25">
      <c r="A296" t="s">
        <v>601</v>
      </c>
      <c r="B296" t="s">
        <v>602</v>
      </c>
      <c r="C296">
        <v>41465</v>
      </c>
    </row>
    <row r="297" spans="1:3" x14ac:dyDescent="0.25">
      <c r="A297" t="s">
        <v>603</v>
      </c>
      <c r="B297" t="s">
        <v>604</v>
      </c>
      <c r="C297">
        <v>4540</v>
      </c>
    </row>
    <row r="298" spans="1:3" x14ac:dyDescent="0.25">
      <c r="A298" t="s">
        <v>605</v>
      </c>
      <c r="B298" t="s">
        <v>606</v>
      </c>
      <c r="C298">
        <v>30512</v>
      </c>
    </row>
    <row r="299" spans="1:3" x14ac:dyDescent="0.25">
      <c r="A299" t="s">
        <v>607</v>
      </c>
      <c r="B299" t="s">
        <v>608</v>
      </c>
      <c r="C299">
        <v>174288</v>
      </c>
    </row>
    <row r="300" spans="1:3" x14ac:dyDescent="0.25">
      <c r="A300" t="s">
        <v>609</v>
      </c>
      <c r="B300" t="s">
        <v>610</v>
      </c>
      <c r="C300">
        <v>142768</v>
      </c>
    </row>
    <row r="301" spans="1:3" x14ac:dyDescent="0.25">
      <c r="A301" t="s">
        <v>611</v>
      </c>
      <c r="B301" t="s">
        <v>612</v>
      </c>
      <c r="C301">
        <v>14857</v>
      </c>
    </row>
    <row r="302" spans="1:3" x14ac:dyDescent="0.25">
      <c r="A302" t="s">
        <v>613</v>
      </c>
      <c r="B302" t="s">
        <v>614</v>
      </c>
      <c r="C302">
        <v>170479</v>
      </c>
    </row>
    <row r="303" spans="1:3" x14ac:dyDescent="0.25">
      <c r="A303" t="s">
        <v>615</v>
      </c>
      <c r="B303" t="s">
        <v>616</v>
      </c>
      <c r="C303">
        <v>30326</v>
      </c>
    </row>
    <row r="304" spans="1:3" x14ac:dyDescent="0.25">
      <c r="A304" t="s">
        <v>617</v>
      </c>
      <c r="B304" t="s">
        <v>618</v>
      </c>
      <c r="C304">
        <v>32371</v>
      </c>
    </row>
    <row r="305" spans="1:3" x14ac:dyDescent="0.25">
      <c r="A305" t="s">
        <v>619</v>
      </c>
      <c r="B305" t="s">
        <v>620</v>
      </c>
      <c r="C305">
        <v>1012</v>
      </c>
    </row>
    <row r="306" spans="1:3" x14ac:dyDescent="0.25">
      <c r="A306" t="s">
        <v>621</v>
      </c>
      <c r="B306" t="s">
        <v>622</v>
      </c>
      <c r="C306">
        <v>27218</v>
      </c>
    </row>
    <row r="307" spans="1:3" x14ac:dyDescent="0.25">
      <c r="A307" t="s">
        <v>623</v>
      </c>
      <c r="B307" t="s">
        <v>624</v>
      </c>
      <c r="C307">
        <v>8139</v>
      </c>
    </row>
    <row r="308" spans="1:3" x14ac:dyDescent="0.25">
      <c r="A308" t="s">
        <v>625</v>
      </c>
      <c r="B308" t="s">
        <v>626</v>
      </c>
      <c r="C308">
        <v>1200</v>
      </c>
    </row>
    <row r="309" spans="1:3" x14ac:dyDescent="0.25">
      <c r="A309" t="s">
        <v>627</v>
      </c>
      <c r="B309" t="s">
        <v>628</v>
      </c>
      <c r="C309">
        <v>33729</v>
      </c>
    </row>
    <row r="310" spans="1:3" x14ac:dyDescent="0.25">
      <c r="A310" t="s">
        <v>629</v>
      </c>
      <c r="B310" t="s">
        <v>630</v>
      </c>
      <c r="C310">
        <v>40260</v>
      </c>
    </row>
    <row r="311" spans="1:3" x14ac:dyDescent="0.25">
      <c r="A311" t="s">
        <v>631</v>
      </c>
      <c r="B311" t="s">
        <v>632</v>
      </c>
      <c r="C311">
        <v>18191</v>
      </c>
    </row>
    <row r="312" spans="1:3" x14ac:dyDescent="0.25">
      <c r="A312" t="s">
        <v>633</v>
      </c>
      <c r="B312" t="s">
        <v>634</v>
      </c>
      <c r="C312">
        <v>93076</v>
      </c>
    </row>
    <row r="313" spans="1:3" x14ac:dyDescent="0.25">
      <c r="A313" t="s">
        <v>635</v>
      </c>
      <c r="B313" t="s">
        <v>636</v>
      </c>
      <c r="C313">
        <v>7531</v>
      </c>
    </row>
    <row r="314" spans="1:3" x14ac:dyDescent="0.25">
      <c r="A314" t="s">
        <v>637</v>
      </c>
      <c r="B314" t="s">
        <v>638</v>
      </c>
      <c r="C314">
        <v>79745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DANE</vt:lpstr>
      <vt:lpstr>TABLICA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cyfrowy_2130</dc:creator>
  <cp:lastModifiedBy>cyfrowy_2130</cp:lastModifiedBy>
  <dcterms:created xsi:type="dcterms:W3CDTF">2017-04-29T19:07:48Z</dcterms:created>
  <dcterms:modified xsi:type="dcterms:W3CDTF">2017-04-30T19:23:48Z</dcterms:modified>
</cp:coreProperties>
</file>