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0" yWindow="550" windowWidth="18880" windowHeight="6740" activeTab="3"/>
  </bookViews>
  <sheets>
    <sheet name="Opis danych" sheetId="3" r:id="rId1"/>
    <sheet name="Dane" sheetId="1" r:id="rId2"/>
    <sheet name="Tabela przestawna" sheetId="6" r:id="rId3"/>
    <sheet name="Wybrane dane, obliczenia i wykr" sheetId="2" r:id="rId4"/>
    <sheet name="brudnopis" sheetId="10" state="hidden" r:id="rId5"/>
  </sheets>
  <definedNames>
    <definedName name="BP">'Wybrane dane, obliczenia i wykr'!$B$1:$B$214</definedName>
    <definedName name="PM">'Wybrane dane, obliczenia i wykr'!$C$1:$C$214</definedName>
  </definedNames>
  <calcPr calcId="144525"/>
  <pivotCaches>
    <pivotCache cacheId="0" r:id="rId6"/>
  </pivotCaches>
</workbook>
</file>

<file path=xl/calcChain.xml><?xml version="1.0" encoding="utf-8"?>
<calcChain xmlns="http://schemas.openxmlformats.org/spreadsheetml/2006/main">
  <c r="AC7" i="2" l="1" a="1"/>
  <c r="AC7" i="2" s="1"/>
  <c r="AC6" i="2" a="1"/>
  <c r="AC6" i="2" s="1"/>
  <c r="O32" i="2" l="1"/>
  <c r="O33" i="2" s="1"/>
  <c r="O31" i="2"/>
  <c r="O29" i="2"/>
  <c r="O28" i="2"/>
  <c r="O37" i="2"/>
  <c r="O36" i="2"/>
  <c r="U29" i="2"/>
  <c r="U28" i="2"/>
  <c r="U27" i="2"/>
  <c r="U7" i="2"/>
  <c r="U6" i="2"/>
  <c r="U5" i="2"/>
  <c r="W82" i="2" l="1"/>
  <c r="X82" i="2" s="1"/>
  <c r="W86" i="2"/>
  <c r="X86" i="2" s="1"/>
  <c r="W98" i="2"/>
  <c r="X98" i="2" s="1"/>
  <c r="W102" i="2"/>
  <c r="X102" i="2" s="1"/>
  <c r="W114" i="2"/>
  <c r="X114" i="2" s="1"/>
  <c r="W118" i="2"/>
  <c r="X118" i="2" s="1"/>
  <c r="W87" i="2"/>
  <c r="X87" i="2" s="1"/>
  <c r="W91" i="2"/>
  <c r="X91" i="2" s="1"/>
  <c r="W103" i="2"/>
  <c r="X103" i="2" s="1"/>
  <c r="W107" i="2"/>
  <c r="X107" i="2" s="1"/>
  <c r="W119" i="2"/>
  <c r="X119" i="2" s="1"/>
  <c r="W85" i="2"/>
  <c r="X85" i="2" s="1"/>
  <c r="W105" i="2"/>
  <c r="X105" i="2" s="1"/>
  <c r="W113" i="2"/>
  <c r="X113" i="2" s="1"/>
  <c r="W88" i="2"/>
  <c r="X88" i="2" s="1"/>
  <c r="W92" i="2"/>
  <c r="X92" i="2" s="1"/>
  <c r="W104" i="2"/>
  <c r="X104" i="2" s="1"/>
  <c r="W108" i="2"/>
  <c r="X108" i="2" s="1"/>
  <c r="W78" i="2"/>
  <c r="X78" i="2" s="1"/>
  <c r="W81" i="2"/>
  <c r="X81" i="2" s="1"/>
  <c r="W109" i="2"/>
  <c r="X109" i="2" s="1"/>
  <c r="W117" i="2"/>
  <c r="X117" i="2" s="1"/>
  <c r="P35" i="2"/>
  <c r="O30" i="2"/>
  <c r="W90" i="2" s="1"/>
  <c r="X90" i="2" s="1"/>
  <c r="O34" i="2"/>
  <c r="O35" i="2"/>
  <c r="O15" i="2"/>
  <c r="O14" i="2"/>
  <c r="O10" i="2"/>
  <c r="O11" i="2" s="1"/>
  <c r="O12" i="2" s="1"/>
  <c r="O9" i="2"/>
  <c r="O6" i="2"/>
  <c r="O7" i="2"/>
  <c r="O8" i="2" s="1"/>
  <c r="U30" i="2"/>
  <c r="U32" i="2" s="1"/>
  <c r="U33" i="2"/>
  <c r="V33" i="2" s="1"/>
  <c r="U8" i="2"/>
  <c r="U9" i="2" s="1"/>
  <c r="U11" i="2"/>
  <c r="V11" i="2" s="1"/>
  <c r="I80" i="2" l="1"/>
  <c r="J80" i="2" s="1"/>
  <c r="I84" i="2"/>
  <c r="J84" i="2" s="1"/>
  <c r="I88" i="2"/>
  <c r="J88" i="2" s="1"/>
  <c r="I92" i="2"/>
  <c r="J92" i="2" s="1"/>
  <c r="I96" i="2"/>
  <c r="J96" i="2" s="1"/>
  <c r="I100" i="2"/>
  <c r="J100" i="2" s="1"/>
  <c r="I104" i="2"/>
  <c r="J104" i="2" s="1"/>
  <c r="I108" i="2"/>
  <c r="J108" i="2" s="1"/>
  <c r="I112" i="2"/>
  <c r="J112" i="2" s="1"/>
  <c r="I116" i="2"/>
  <c r="J116" i="2" s="1"/>
  <c r="I78" i="2"/>
  <c r="J78" i="2" s="1"/>
  <c r="I103" i="2"/>
  <c r="J103" i="2" s="1"/>
  <c r="I119" i="2"/>
  <c r="J119" i="2" s="1"/>
  <c r="I81" i="2"/>
  <c r="J81" i="2" s="1"/>
  <c r="I85" i="2"/>
  <c r="J85" i="2" s="1"/>
  <c r="I89" i="2"/>
  <c r="J89" i="2" s="1"/>
  <c r="I93" i="2"/>
  <c r="J93" i="2" s="1"/>
  <c r="I97" i="2"/>
  <c r="J97" i="2" s="1"/>
  <c r="I101" i="2"/>
  <c r="J101" i="2" s="1"/>
  <c r="I105" i="2"/>
  <c r="J105" i="2" s="1"/>
  <c r="I109" i="2"/>
  <c r="J109" i="2" s="1"/>
  <c r="I113" i="2"/>
  <c r="J113" i="2" s="1"/>
  <c r="I117" i="2"/>
  <c r="J117" i="2" s="1"/>
  <c r="I79" i="2"/>
  <c r="J79" i="2" s="1"/>
  <c r="I91" i="2"/>
  <c r="J91" i="2" s="1"/>
  <c r="I99" i="2"/>
  <c r="J99" i="2" s="1"/>
  <c r="I111" i="2"/>
  <c r="J111" i="2" s="1"/>
  <c r="I82" i="2"/>
  <c r="J82" i="2" s="1"/>
  <c r="I86" i="2"/>
  <c r="J86" i="2" s="1"/>
  <c r="I90" i="2"/>
  <c r="J90" i="2" s="1"/>
  <c r="I94" i="2"/>
  <c r="J94" i="2" s="1"/>
  <c r="I98" i="2"/>
  <c r="J98" i="2" s="1"/>
  <c r="I102" i="2"/>
  <c r="J102" i="2" s="1"/>
  <c r="I106" i="2"/>
  <c r="J106" i="2" s="1"/>
  <c r="I110" i="2"/>
  <c r="J110" i="2" s="1"/>
  <c r="I114" i="2"/>
  <c r="J114" i="2" s="1"/>
  <c r="I118" i="2"/>
  <c r="J118" i="2" s="1"/>
  <c r="I83" i="2"/>
  <c r="J83" i="2" s="1"/>
  <c r="I87" i="2"/>
  <c r="J87" i="2" s="1"/>
  <c r="I95" i="2"/>
  <c r="J95" i="2" s="1"/>
  <c r="I107" i="2"/>
  <c r="J107" i="2" s="1"/>
  <c r="I115" i="2"/>
  <c r="J115" i="2" s="1"/>
  <c r="W101" i="2"/>
  <c r="X101" i="2" s="1"/>
  <c r="W116" i="2"/>
  <c r="X116" i="2" s="1"/>
  <c r="W100" i="2"/>
  <c r="X100" i="2" s="1"/>
  <c r="W84" i="2"/>
  <c r="X84" i="2" s="1"/>
  <c r="W97" i="2"/>
  <c r="X97" i="2" s="1"/>
  <c r="W115" i="2"/>
  <c r="X115" i="2" s="1"/>
  <c r="W99" i="2"/>
  <c r="X99" i="2" s="1"/>
  <c r="W83" i="2"/>
  <c r="X83" i="2" s="1"/>
  <c r="W110" i="2"/>
  <c r="X110" i="2" s="1"/>
  <c r="W94" i="2"/>
  <c r="X94" i="2" s="1"/>
  <c r="P13" i="2"/>
  <c r="W89" i="2"/>
  <c r="X89" i="2" s="1"/>
  <c r="W112" i="2"/>
  <c r="X112" i="2" s="1"/>
  <c r="W96" i="2"/>
  <c r="X96" i="2" s="1"/>
  <c r="W80" i="2"/>
  <c r="X80" i="2" s="1"/>
  <c r="W93" i="2"/>
  <c r="X93" i="2" s="1"/>
  <c r="W111" i="2"/>
  <c r="X111" i="2" s="1"/>
  <c r="W95" i="2"/>
  <c r="X95" i="2" s="1"/>
  <c r="W79" i="2"/>
  <c r="X79" i="2" s="1"/>
  <c r="W106" i="2"/>
  <c r="X106" i="2" s="1"/>
  <c r="Y78" i="2" a="1"/>
  <c r="O13" i="2"/>
  <c r="U31" i="2"/>
  <c r="U10" i="2"/>
  <c r="Y78" i="2" l="1"/>
  <c r="Y116" i="2"/>
  <c r="Y112" i="2"/>
  <c r="Y115" i="2"/>
  <c r="Y110" i="2"/>
  <c r="Y92" i="2"/>
  <c r="Y117" i="2"/>
  <c r="Y101" i="2"/>
  <c r="Y85" i="2"/>
  <c r="Y111" i="2"/>
  <c r="Y95" i="2"/>
  <c r="Y79" i="2"/>
  <c r="Y106" i="2"/>
  <c r="Y90" i="2"/>
  <c r="Y108" i="2"/>
  <c r="Y104" i="2"/>
  <c r="Y88" i="2"/>
  <c r="Y113" i="2"/>
  <c r="Y97" i="2"/>
  <c r="Y81" i="2"/>
  <c r="Y107" i="2"/>
  <c r="Y91" i="2"/>
  <c r="Y118" i="2"/>
  <c r="Y102" i="2"/>
  <c r="Y86" i="2"/>
  <c r="Y100" i="2"/>
  <c r="Y84" i="2"/>
  <c r="Y109" i="2"/>
  <c r="Y93" i="2"/>
  <c r="Y119" i="2"/>
  <c r="Y103" i="2"/>
  <c r="Y87" i="2"/>
  <c r="Y114" i="2"/>
  <c r="Y98" i="2"/>
  <c r="Y82" i="2"/>
  <c r="Y96" i="2"/>
  <c r="Y80" i="2"/>
  <c r="Y105" i="2"/>
  <c r="Y89" i="2"/>
  <c r="Y99" i="2"/>
  <c r="Y83" i="2"/>
  <c r="Y94" i="2"/>
  <c r="K78" i="2" a="1"/>
  <c r="K78" i="2" l="1"/>
  <c r="K90" i="2"/>
  <c r="K111" i="2"/>
  <c r="K92" i="2"/>
  <c r="K118" i="2"/>
  <c r="K97" i="2"/>
  <c r="K94" i="2"/>
  <c r="K115" i="2"/>
  <c r="K96" i="2"/>
  <c r="K114" i="2"/>
  <c r="K93" i="2"/>
  <c r="K116" i="2"/>
  <c r="K106" i="2"/>
  <c r="K85" i="2"/>
  <c r="K108" i="2"/>
  <c r="K91" i="2"/>
  <c r="K113" i="2"/>
  <c r="K110" i="2"/>
  <c r="K89" i="2"/>
  <c r="K112" i="2"/>
  <c r="K87" i="2"/>
  <c r="K109" i="2"/>
  <c r="K79" i="2"/>
  <c r="K101" i="2"/>
  <c r="K86" i="2"/>
  <c r="K107" i="2"/>
  <c r="K88" i="2"/>
  <c r="K83" i="2"/>
  <c r="K105" i="2"/>
  <c r="K82" i="2"/>
  <c r="K103" i="2"/>
  <c r="K84" i="2"/>
  <c r="K95" i="2"/>
  <c r="K117" i="2"/>
  <c r="K102" i="2"/>
  <c r="K81" i="2"/>
  <c r="K104" i="2"/>
  <c r="K99" i="2"/>
  <c r="K80" i="2"/>
  <c r="K98" i="2"/>
  <c r="K119" i="2"/>
  <c r="K100" i="2"/>
</calcChain>
</file>

<file path=xl/sharedStrings.xml><?xml version="1.0" encoding="utf-8"?>
<sst xmlns="http://schemas.openxmlformats.org/spreadsheetml/2006/main" count="1095" uniqueCount="327">
  <si>
    <t>Abilene Police Dept</t>
  </si>
  <si>
    <t>TX</t>
  </si>
  <si>
    <t>Akron City Police Dept</t>
  </si>
  <si>
    <t>OH</t>
  </si>
  <si>
    <t>Alexandria Police Dept</t>
  </si>
  <si>
    <t>VA</t>
  </si>
  <si>
    <t>Allentown City Police Dept</t>
  </si>
  <si>
    <t>PA</t>
  </si>
  <si>
    <t>Amarillo Police Dept</t>
  </si>
  <si>
    <t>Amherst Town Police Dept</t>
  </si>
  <si>
    <t>NY</t>
  </si>
  <si>
    <t>Ann Arbor Police Dept</t>
  </si>
  <si>
    <t>MI</t>
  </si>
  <si>
    <t>Antioch Police Dept</t>
  </si>
  <si>
    <t>CA</t>
  </si>
  <si>
    <t>Arvada Police Dept</t>
  </si>
  <si>
    <t>CO</t>
  </si>
  <si>
    <t>GA</t>
  </si>
  <si>
    <t>Aurora Police Dept</t>
  </si>
  <si>
    <t>IL</t>
  </si>
  <si>
    <t>Baton Rouge Police Dept</t>
  </si>
  <si>
    <t>LA</t>
  </si>
  <si>
    <t>Beaumont Police Dept</t>
  </si>
  <si>
    <t>Bellevue Police Dept</t>
  </si>
  <si>
    <t>WA</t>
  </si>
  <si>
    <t>Berkeley Police Dept</t>
  </si>
  <si>
    <t>Billings Police Dept</t>
  </si>
  <si>
    <t>MT</t>
  </si>
  <si>
    <t>Birmingham Police Dept</t>
  </si>
  <si>
    <t>AL</t>
  </si>
  <si>
    <t>Boise Police Dept</t>
  </si>
  <si>
    <t>ID</t>
  </si>
  <si>
    <t>Boulder Police Dept</t>
  </si>
  <si>
    <t>Bridgeport Police Dept</t>
  </si>
  <si>
    <t>CT</t>
  </si>
  <si>
    <t>Broken Arrow Police Dept</t>
  </si>
  <si>
    <t>OK</t>
  </si>
  <si>
    <t>Brownsville Police Dept</t>
  </si>
  <si>
    <t>Burbank Police Dept</t>
  </si>
  <si>
    <t>Cambridge Police Dept</t>
  </si>
  <si>
    <t>MA</t>
  </si>
  <si>
    <t>Cape Coral Police Dept</t>
  </si>
  <si>
    <t>FL</t>
  </si>
  <si>
    <t>Carslbad Police Dept</t>
  </si>
  <si>
    <t>Carrollton Police Dept</t>
  </si>
  <si>
    <t>Cary Police Dept</t>
  </si>
  <si>
    <t>NC</t>
  </si>
  <si>
    <t>Cedar Rapids Police Dept</t>
  </si>
  <si>
    <t>IA</t>
  </si>
  <si>
    <t>Centennial</t>
  </si>
  <si>
    <t>Chandler Police Dept</t>
  </si>
  <si>
    <t>AZ</t>
  </si>
  <si>
    <t>Charleston City Police Dept</t>
  </si>
  <si>
    <t>SC</t>
  </si>
  <si>
    <t>Chattanooga Police Dept</t>
  </si>
  <si>
    <t>TN</t>
  </si>
  <si>
    <t>Chesapeake Police Dept</t>
  </si>
  <si>
    <t>Chula Vista Police Dept</t>
  </si>
  <si>
    <t>Clarksville Police Dept</t>
  </si>
  <si>
    <t>Clearwater Police Dept</t>
  </si>
  <si>
    <t>Columbia Police Dept</t>
  </si>
  <si>
    <t>MO</t>
  </si>
  <si>
    <t>Columbus Police Dept</t>
  </si>
  <si>
    <t>Concord Police Dept</t>
  </si>
  <si>
    <t>Coral Springs Police Dept</t>
  </si>
  <si>
    <t>Corona Police Dept</t>
  </si>
  <si>
    <t>Costa Mesa Police Dept</t>
  </si>
  <si>
    <t>Daly City Police Dept</t>
  </si>
  <si>
    <t>Davenport Police Dept</t>
  </si>
  <si>
    <t>Dayton</t>
  </si>
  <si>
    <t>Denton Police Dept</t>
  </si>
  <si>
    <t>Des Moines Police Dept</t>
  </si>
  <si>
    <t>Downey Police Dept</t>
  </si>
  <si>
    <t>Durham Police Dept</t>
  </si>
  <si>
    <t>Edison Twp Police Dept</t>
  </si>
  <si>
    <t>NJ</t>
  </si>
  <si>
    <t>El Cajon Police Dept</t>
  </si>
  <si>
    <t>El Monte Police Dept</t>
  </si>
  <si>
    <t>Elgin Police Dept</t>
  </si>
  <si>
    <t>Elizabeth Police Dept</t>
  </si>
  <si>
    <t>Erie Police Dept</t>
  </si>
  <si>
    <t>Escondido Police Dept</t>
  </si>
  <si>
    <t>Eugene Police Dept</t>
  </si>
  <si>
    <t>OR</t>
  </si>
  <si>
    <t>Evansville Police Dept</t>
  </si>
  <si>
    <t>IN</t>
  </si>
  <si>
    <t>Everett Police Dept</t>
  </si>
  <si>
    <t>Fairfield Police Dept</t>
  </si>
  <si>
    <t>Fargo Police Dept</t>
  </si>
  <si>
    <t>ND</t>
  </si>
  <si>
    <t>Fayetteville Police Dept</t>
  </si>
  <si>
    <t>Flint City Police Dept</t>
  </si>
  <si>
    <t>Fontana Police Dept</t>
  </si>
  <si>
    <t>Fort Collins Police Dept</t>
  </si>
  <si>
    <t>Fort Lauderdale Police Dept</t>
  </si>
  <si>
    <t>Fremont Police Dept</t>
  </si>
  <si>
    <t>Frisco Police Dept</t>
  </si>
  <si>
    <t>Fullerton Police Dept</t>
  </si>
  <si>
    <t>Gainesville Police Dept</t>
  </si>
  <si>
    <t>Garden Grove Police Dept</t>
  </si>
  <si>
    <t>Garland Police Dept</t>
  </si>
  <si>
    <t>Gilbert Police Dept</t>
  </si>
  <si>
    <t>Glendale Police Dept</t>
  </si>
  <si>
    <t>Grand Prairie Police Dept</t>
  </si>
  <si>
    <t>Grand Rapids Police Dept</t>
  </si>
  <si>
    <t>Green Bay Police Dept</t>
  </si>
  <si>
    <t>WI</t>
  </si>
  <si>
    <t>Gresham Police Dept</t>
  </si>
  <si>
    <t>Hampton Police Dept</t>
  </si>
  <si>
    <t>Hartford Police Dept</t>
  </si>
  <si>
    <t>Hayward Police Dept</t>
  </si>
  <si>
    <t>Hialeah Police Dept</t>
  </si>
  <si>
    <t>High Point Police Dept</t>
  </si>
  <si>
    <t>Hollywood Police Dept</t>
  </si>
  <si>
    <t>Huntington Beach Police Dept</t>
  </si>
  <si>
    <t>Huntsville Police Dept</t>
  </si>
  <si>
    <t>Independence Police Dept</t>
  </si>
  <si>
    <t>Inglewood Police Dept</t>
  </si>
  <si>
    <t>Irvine Police Department</t>
  </si>
  <si>
    <t>Irving Police Dept</t>
  </si>
  <si>
    <t>Jackson Police Dept</t>
  </si>
  <si>
    <t>MS</t>
  </si>
  <si>
    <t>Joliet</t>
  </si>
  <si>
    <t>Kansas City Police Dept</t>
  </si>
  <si>
    <t>KS</t>
  </si>
  <si>
    <t>Kent Police Dept</t>
  </si>
  <si>
    <t>Killeen Police Dept</t>
  </si>
  <si>
    <t>Knoxville Police Dept</t>
  </si>
  <si>
    <t>Lafayette Police Dept</t>
  </si>
  <si>
    <t>Lakewood</t>
  </si>
  <si>
    <t>Lancaster</t>
  </si>
  <si>
    <t>Lansing City Police Dept</t>
  </si>
  <si>
    <t>Laredo</t>
  </si>
  <si>
    <t>Lewisville Police Dept</t>
  </si>
  <si>
    <t>Little Rock Police Dept</t>
  </si>
  <si>
    <t>AR</t>
  </si>
  <si>
    <t>Lowell Police Dept</t>
  </si>
  <si>
    <t>Lubbock Police Dept</t>
  </si>
  <si>
    <t>Madison City Police Dept</t>
  </si>
  <si>
    <t>Manchester Police Dept</t>
  </si>
  <si>
    <t>NH</t>
  </si>
  <si>
    <t>Mcallen Police Dept</t>
  </si>
  <si>
    <t>Mckinney Police Dept</t>
  </si>
  <si>
    <t>Mesquite Police Dept</t>
  </si>
  <si>
    <t>Midland Police Dept</t>
  </si>
  <si>
    <t>Miramar Police Dept</t>
  </si>
  <si>
    <t>Modesto Police Dept</t>
  </si>
  <si>
    <t>Montgomery Police Dept</t>
  </si>
  <si>
    <t>Moreno Valley</t>
  </si>
  <si>
    <t>Murfreesboro Police Dept</t>
  </si>
  <si>
    <t>City Of Murrieta Police Dept</t>
  </si>
  <si>
    <t>Naperville Police Dept</t>
  </si>
  <si>
    <t>New Haven Police Dept</t>
  </si>
  <si>
    <t>Newport News Police Dept</t>
  </si>
  <si>
    <t>Norfolk Police Dept</t>
  </si>
  <si>
    <t>Norman Police Dept</t>
  </si>
  <si>
    <t>North Charleston Police Dept</t>
  </si>
  <si>
    <t>North Las Vegas Police Dept</t>
  </si>
  <si>
    <t>NV</t>
  </si>
  <si>
    <t>Norwalk</t>
  </si>
  <si>
    <t>Oceanside</t>
  </si>
  <si>
    <t>Odessa Police Dept</t>
  </si>
  <si>
    <t>Olathe Police Dept</t>
  </si>
  <si>
    <t>Ontario Police Dept</t>
  </si>
  <si>
    <t>Orange Police Dept</t>
  </si>
  <si>
    <t>Orlando Police Dept</t>
  </si>
  <si>
    <t>City Of Overland Park Police Dept</t>
  </si>
  <si>
    <t>Oxnard Police Dept</t>
  </si>
  <si>
    <t>Palm Bay Police Dept</t>
  </si>
  <si>
    <t>Palmdale</t>
  </si>
  <si>
    <t>Pasadena Police Dept</t>
  </si>
  <si>
    <t>Paterson Police Dept</t>
  </si>
  <si>
    <t>Pembroke Pines Police Dept</t>
  </si>
  <si>
    <t>Peoria Police Dept</t>
  </si>
  <si>
    <t>Pomona Police Dept</t>
  </si>
  <si>
    <t>Pompano Beach Police Dept</t>
  </si>
  <si>
    <t>City Of Port St Lucie Police Dept</t>
  </si>
  <si>
    <t>Providence Police Dept</t>
  </si>
  <si>
    <t>RI</t>
  </si>
  <si>
    <t>Provo Police Dept</t>
  </si>
  <si>
    <t>UT</t>
  </si>
  <si>
    <t>Pueblo Police Dept</t>
  </si>
  <si>
    <t>Rancho Cucamonga</t>
  </si>
  <si>
    <t>Reno Police Dept</t>
  </si>
  <si>
    <t>Rialto Police Dept</t>
  </si>
  <si>
    <t>Richardson Police Dept</t>
  </si>
  <si>
    <t>Richmond Police Dept</t>
  </si>
  <si>
    <t>Richmond (City) Bureau Of Police</t>
  </si>
  <si>
    <t>Rochester Police Dept</t>
  </si>
  <si>
    <t>MN</t>
  </si>
  <si>
    <t>Rockford Police Dept</t>
  </si>
  <si>
    <t>Roseville Police Dept</t>
  </si>
  <si>
    <t>Round Rock Police Dept</t>
  </si>
  <si>
    <t>Salem Police Dept</t>
  </si>
  <si>
    <t>Salinas Police Dept</t>
  </si>
  <si>
    <t>Salt Lake City Police Dept</t>
  </si>
  <si>
    <t>San Bernardino Police Dept</t>
  </si>
  <si>
    <t>Santa Clara Police Dept</t>
  </si>
  <si>
    <t>Santa Clarita</t>
  </si>
  <si>
    <t>Santa Maria Police Dept</t>
  </si>
  <si>
    <t>Santa Rosa Police Dept</t>
  </si>
  <si>
    <t>Savannah Police Dept</t>
  </si>
  <si>
    <t>Scottsdale Police Dept</t>
  </si>
  <si>
    <t>Shreveport Police Dept</t>
  </si>
  <si>
    <t>Simi Valley Police Dept</t>
  </si>
  <si>
    <t>Sioux Falls Police Dept</t>
  </si>
  <si>
    <t>SD</t>
  </si>
  <si>
    <t>South Bend Police Dept</t>
  </si>
  <si>
    <t>Spokane Police Dept</t>
  </si>
  <si>
    <t>Springfield Police Dept</t>
  </si>
  <si>
    <t>St. Petersburg Police Dept</t>
  </si>
  <si>
    <t>Stamford Police Dept</t>
  </si>
  <si>
    <t>Sterling Heights Police Dept</t>
  </si>
  <si>
    <t>Sunnyvale Dept Of Public Safety</t>
  </si>
  <si>
    <t>Surprise Police Dept</t>
  </si>
  <si>
    <t>Syracuse Police Dept</t>
  </si>
  <si>
    <t>Tacoma Police Dept</t>
  </si>
  <si>
    <t>Tallahassee Police Dept</t>
  </si>
  <si>
    <t>Temecula</t>
  </si>
  <si>
    <t>Tempe Police Dept</t>
  </si>
  <si>
    <t>Thornton Police Dept</t>
  </si>
  <si>
    <t>Thousand Oaks</t>
  </si>
  <si>
    <t>Topeka Police Dept</t>
  </si>
  <si>
    <t>Torrance Police Dept</t>
  </si>
  <si>
    <t>Tyler Police Dept</t>
  </si>
  <si>
    <t>Vallejo Police Dept</t>
  </si>
  <si>
    <t>Vancouver Police Dept</t>
  </si>
  <si>
    <t>Ventura Police Dept</t>
  </si>
  <si>
    <t>Victorville</t>
  </si>
  <si>
    <t>Visalia Police Dept</t>
  </si>
  <si>
    <t>City Of Waco Police Dept</t>
  </si>
  <si>
    <t>Warren Police Dept</t>
  </si>
  <si>
    <t>Waterbury Police Dept</t>
  </si>
  <si>
    <t>West Covina Police Dept</t>
  </si>
  <si>
    <t>West Jordan Police Dept</t>
  </si>
  <si>
    <t>West Palm Beach Police Dept</t>
  </si>
  <si>
    <t>West Valley Police Dept</t>
  </si>
  <si>
    <t>Westminster Police Dept</t>
  </si>
  <si>
    <t>Wichita Falls Police Dept</t>
  </si>
  <si>
    <t>Wilmington Police Dept</t>
  </si>
  <si>
    <t>Winston-Salem Police Dept</t>
  </si>
  <si>
    <t>Woodbridge Police Dept</t>
  </si>
  <si>
    <t>Worcester Police Dept</t>
  </si>
  <si>
    <t>Yonkers Police Dept</t>
  </si>
  <si>
    <t>Athens-Clarke County Police Dept</t>
  </si>
  <si>
    <t>Suma końcowa</t>
  </si>
  <si>
    <t>Agencja</t>
  </si>
  <si>
    <t>Morderstwa i zabójstwa</t>
  </si>
  <si>
    <t>Gwałty</t>
  </si>
  <si>
    <t>Rabunki</t>
  </si>
  <si>
    <t>Brutalne przestępstwa łącznie</t>
  </si>
  <si>
    <t>Liczba mieszkańców</t>
  </si>
  <si>
    <t>Stan</t>
  </si>
  <si>
    <t>Kradzieże pojazdów</t>
  </si>
  <si>
    <t>Długość geograficzna</t>
  </si>
  <si>
    <t>Szerokość geograficzna</t>
  </si>
  <si>
    <t>Szerokość geograficzna, która oznacza miejsce wybranego posterunku</t>
  </si>
  <si>
    <t>Długość geograficzna, która oznacza miejsce wybranego posterunku</t>
  </si>
  <si>
    <t>Stan, w którym znajduje się wybrana agencja</t>
  </si>
  <si>
    <t>Liczba morderstw i zabójstw odnotowanych przez agencję</t>
  </si>
  <si>
    <t>Liczba gwałtów odnotowanych przez agencję</t>
  </si>
  <si>
    <t>Liczba rabunków odnotowanych przez agencję</t>
  </si>
  <si>
    <t>Liczba agresywnych ataków odnotowanych przez agencję</t>
  </si>
  <si>
    <t>Przestępstwa mienia łącznie</t>
  </si>
  <si>
    <t>Włamania</t>
  </si>
  <si>
    <t>Agresywne ataki</t>
  </si>
  <si>
    <t>Liczba mieszkańców w obszarze podlegającym jurysdykcji wybranej agencji</t>
  </si>
  <si>
    <t>Liczba włamań odnotowanych przez agencję</t>
  </si>
  <si>
    <t>Liczba kradzieży pojazdów odnotowanych przez agencję</t>
  </si>
  <si>
    <t>Liczba kradzieży mienia odnotowanych przez agencję</t>
  </si>
  <si>
    <t>Łączna liczba przestępstw dotyczących mienia odnotowanych przez agencję, zawiera łączną liczbę włamań, kradzieży mienia oraz kradzieży pojazdów.</t>
  </si>
  <si>
    <t>Kradzieże mienia</t>
  </si>
  <si>
    <t>Łączna liczba brutalnych przestępstw odnotowanych przez agencję, zawiera łączną liczbę morderstw i zabójstw, gwałtów, rabunków oraz agresywnych ataków.</t>
  </si>
  <si>
    <t>Irvine Police Dept</t>
  </si>
  <si>
    <t>Średnia</t>
  </si>
  <si>
    <t>Błąd standardowy</t>
  </si>
  <si>
    <t>Mediana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</si>
  <si>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</si>
  <si>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</si>
  <si>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</si>
  <si>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</si>
  <si>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</si>
  <si>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</si>
  <si>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</si>
  <si>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</si>
  <si>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</si>
  <si>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Tryb (dominanta)</t>
  </si>
  <si>
    <t>Analiza 1 - brutalne przestępstwa</t>
  </si>
  <si>
    <t>Analiza 2 - przestępstwa mienia</t>
  </si>
  <si>
    <t>Xtyp</t>
  </si>
  <si>
    <t>Q1</t>
  </si>
  <si>
    <t>Q2 (mediana)</t>
  </si>
  <si>
    <t>Q3</t>
  </si>
  <si>
    <t>Q</t>
  </si>
  <si>
    <t>Vq</t>
  </si>
  <si>
    <t>Aq</t>
  </si>
  <si>
    <t>Dominanta</t>
  </si>
  <si>
    <t>Miary klasyczne</t>
  </si>
  <si>
    <t>Miary pozycyjne</t>
  </si>
  <si>
    <t>Vs</t>
  </si>
  <si>
    <t>Brutalne przestępstwa</t>
  </si>
  <si>
    <t>Przestępstwa mienia</t>
  </si>
  <si>
    <t>Liczba Mieszkańców</t>
  </si>
  <si>
    <t>Stany i będące na ich terenie agencje</t>
  </si>
  <si>
    <t>Rozstęp</t>
  </si>
  <si>
    <t>Wariancja populacji</t>
  </si>
  <si>
    <t>Wykresy - brutalne przestępstwa</t>
  </si>
  <si>
    <t>Wykresy - przestępstwa mienia</t>
  </si>
  <si>
    <t>ilość przedziałów</t>
  </si>
  <si>
    <t>częstość</t>
  </si>
  <si>
    <t>Inne wykresy</t>
  </si>
  <si>
    <t>Kowariancja</t>
  </si>
  <si>
    <t>Pearson</t>
  </si>
  <si>
    <t>Analiza porównawcza</t>
  </si>
  <si>
    <t>Współczynnik korelacji liniowej Pearsona wskazuje na silną, dodatnią korelację pomiędzy brutalnymi przestępstwami, a przestępstwami mienia.</t>
  </si>
  <si>
    <t>Wartość kowariancji wskazuje na dodatnią zależność między brutalnymi przestepstwami, a przestępstwami mienia</t>
  </si>
  <si>
    <t>Posterunek policji (lub jej odpowiednik - policja stanowa, biuro szeryfa, bądź inna jednostka egzekwująca prawo), w którym w 2012 roku odnotowano poniższe przestępstwa, a pod którego jurysdykcją znajdowały się miasta, zespoły miejskie lub hrabstwa o liczbie ludności nie przekraczającej 250 tysięcy</t>
  </si>
  <si>
    <t>Kategoria:</t>
  </si>
  <si>
    <t>Przestępczość</t>
  </si>
  <si>
    <t>Grupy:</t>
  </si>
  <si>
    <t>Podgrupy:</t>
  </si>
  <si>
    <t>Kradieże mienia</t>
  </si>
  <si>
    <t>Data ostatniej aktualizacji:</t>
  </si>
  <si>
    <t>Wymiary:</t>
  </si>
  <si>
    <t>Przypisy:</t>
  </si>
  <si>
    <t>styczeń 2017 roku</t>
  </si>
  <si>
    <t>brak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</si>
</sst>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/>
    <xf numFmtId="0" fontId="3" fillId="0" borderId="1" xfId="0" applyFont="1" applyFill="1" applyBorder="1" applyAlignment="1">
      <alignment horizontal="centerContinuous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Fill="1" applyBorder="1" applyAlignment="1"/>
    <xf numFmtId="0" fontId="0" fillId="0" borderId="0" xfId="0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2" borderId="1" xfId="0" applyNumberFormat="1" applyFill="1" applyBorder="1" applyAlignment="1"/>
    <xf numFmtId="0" fontId="0" fillId="0" borderId="1" xfId="0" applyBorder="1"/>
    <xf numFmtId="0" fontId="5" fillId="2" borderId="1" xfId="0" applyNumberFormat="1" applyFont="1" applyFill="1" applyBorder="1"/>
    <xf numFmtId="2" fontId="0" fillId="0" borderId="1" xfId="0" applyNumberFormat="1" applyBorder="1"/>
    <xf numFmtId="0" fontId="1" fillId="2" borderId="1" xfId="0" applyFont="1" applyFill="1" applyBorder="1"/>
    <xf numFmtId="0" fontId="1" fillId="2" borderId="1" xfId="0" applyNumberFormat="1" applyFont="1" applyFill="1" applyBorder="1" applyAlignment="1"/>
    <xf numFmtId="9" fontId="0" fillId="0" borderId="1" xfId="1" applyFont="1" applyBorder="1"/>
    <xf numFmtId="0" fontId="0" fillId="2" borderId="1" xfId="0" applyFill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indent="1"/>
    </xf>
    <xf numFmtId="0" fontId="1" fillId="0" borderId="0" xfId="0" applyFont="1" applyAlignment="1"/>
    <xf numFmtId="2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2">
    <cellStyle name="Normalny" xfId="0" builtinId="0"/>
    <cellStyle name="Procentowy" xfId="1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Brutalne przestępstwa</a:t>
            </a:r>
            <a:endParaRPr lang="pl-PL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2768045980460322E-2"/>
          <c:y val="0.16261858572026322"/>
          <c:w val="0.579498691083152"/>
          <c:h val="0.399344212408231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'Opis danych'!$B$4</c:f>
              <c:strCache>
                <c:ptCount val="1"/>
                <c:pt idx="0">
                  <c:v>Łączna liczba brutalnych przestępstw odnotowanych przez agencję, zawiera łączną liczbę morderstw i zabójstw, gwałtów, rabunków oraz agresywnych ataków.</c:v>
                </c:pt>
              </c:strCache>
            </c:strRef>
          </c:tx>
          <c:invertIfNegative val="0"/>
          <c:cat>
            <c:strRef>
              <c:f>'Wybrane dane, obliczenia i wykr'!$A$2:$A$214</c:f>
              <c:strCache>
                <c:ptCount val="213"/>
                <c:pt idx="0">
                  <c:v>Abilene Police Dept</c:v>
                </c:pt>
                <c:pt idx="1">
                  <c:v>Akron City Police Dept</c:v>
                </c:pt>
                <c:pt idx="2">
                  <c:v>Alexandria Police Dept</c:v>
                </c:pt>
                <c:pt idx="3">
                  <c:v>Allentown City Police Dept</c:v>
                </c:pt>
                <c:pt idx="4">
                  <c:v>Amarillo Police Dept</c:v>
                </c:pt>
                <c:pt idx="5">
                  <c:v>Amherst Town Police Dept</c:v>
                </c:pt>
                <c:pt idx="6">
                  <c:v>Ann Arbor Police Dept</c:v>
                </c:pt>
                <c:pt idx="7">
                  <c:v>Antioch Police Dept</c:v>
                </c:pt>
                <c:pt idx="8">
                  <c:v>Arvada Police Dept</c:v>
                </c:pt>
                <c:pt idx="9">
                  <c:v>Athens-Clarke County Police Dept</c:v>
                </c:pt>
                <c:pt idx="10">
                  <c:v>Aurora Police Dept</c:v>
                </c:pt>
                <c:pt idx="11">
                  <c:v>Baton Rouge Police Dept</c:v>
                </c:pt>
                <c:pt idx="12">
                  <c:v>Beaumont Police Dept</c:v>
                </c:pt>
                <c:pt idx="13">
                  <c:v>Bellevue Police Dept</c:v>
                </c:pt>
                <c:pt idx="14">
                  <c:v>Berkeley Police Dept</c:v>
                </c:pt>
                <c:pt idx="15">
                  <c:v>Billings Police Dept</c:v>
                </c:pt>
                <c:pt idx="16">
                  <c:v>Birmingham Police Dept</c:v>
                </c:pt>
                <c:pt idx="17">
                  <c:v>Boise Police Dept</c:v>
                </c:pt>
                <c:pt idx="18">
                  <c:v>Boulder Police Dept</c:v>
                </c:pt>
                <c:pt idx="19">
                  <c:v>Bridgeport Police Dept</c:v>
                </c:pt>
                <c:pt idx="20">
                  <c:v>Broken Arrow Police Dept</c:v>
                </c:pt>
                <c:pt idx="21">
                  <c:v>Brownsville Police Dept</c:v>
                </c:pt>
                <c:pt idx="22">
                  <c:v>Burbank Police Dept</c:v>
                </c:pt>
                <c:pt idx="23">
                  <c:v>Cambridge Police Dept</c:v>
                </c:pt>
                <c:pt idx="24">
                  <c:v>Cape Coral Police Dept</c:v>
                </c:pt>
                <c:pt idx="25">
                  <c:v>Carrollton Police Dept</c:v>
                </c:pt>
                <c:pt idx="26">
                  <c:v>Carslbad Police Dept</c:v>
                </c:pt>
                <c:pt idx="27">
                  <c:v>Cary Police Dept</c:v>
                </c:pt>
                <c:pt idx="28">
                  <c:v>Cedar Rapids Police Dept</c:v>
                </c:pt>
                <c:pt idx="29">
                  <c:v>Centennial</c:v>
                </c:pt>
                <c:pt idx="30">
                  <c:v>Chandler Police Dept</c:v>
                </c:pt>
                <c:pt idx="31">
                  <c:v>Charleston City Police Dept</c:v>
                </c:pt>
                <c:pt idx="32">
                  <c:v>Chattanooga Police Dept</c:v>
                </c:pt>
                <c:pt idx="33">
                  <c:v>Chesapeake Police Dept</c:v>
                </c:pt>
                <c:pt idx="34">
                  <c:v>Chula Vista Police Dept</c:v>
                </c:pt>
                <c:pt idx="35">
                  <c:v>City Of Murrieta Police Dept</c:v>
                </c:pt>
                <c:pt idx="36">
                  <c:v>City Of Overland Park Police Dept</c:v>
                </c:pt>
                <c:pt idx="37">
                  <c:v>City Of Port St Lucie Police Dept</c:v>
                </c:pt>
                <c:pt idx="38">
                  <c:v>City Of Waco Police Dept</c:v>
                </c:pt>
                <c:pt idx="39">
                  <c:v>Clarksville Police Dept</c:v>
                </c:pt>
                <c:pt idx="40">
                  <c:v>Clearwater Police Dept</c:v>
                </c:pt>
                <c:pt idx="41">
                  <c:v>Columbia Police Dept</c:v>
                </c:pt>
                <c:pt idx="42">
                  <c:v>Columbia Police Dept</c:v>
                </c:pt>
                <c:pt idx="43">
                  <c:v>Columbus Police Dept</c:v>
                </c:pt>
                <c:pt idx="44">
                  <c:v>Concord Police Dept</c:v>
                </c:pt>
                <c:pt idx="45">
                  <c:v>Coral Springs Police Dept</c:v>
                </c:pt>
                <c:pt idx="46">
                  <c:v>Corona Police Dept</c:v>
                </c:pt>
                <c:pt idx="47">
                  <c:v>Costa Mesa Police Dept</c:v>
                </c:pt>
                <c:pt idx="48">
                  <c:v>Daly City Police Dept</c:v>
                </c:pt>
                <c:pt idx="49">
                  <c:v>Davenport Police Dept</c:v>
                </c:pt>
                <c:pt idx="50">
                  <c:v>Dayton</c:v>
                </c:pt>
                <c:pt idx="51">
                  <c:v>Denton Police Dept</c:v>
                </c:pt>
                <c:pt idx="52">
                  <c:v>Des Moines Police Dept</c:v>
                </c:pt>
                <c:pt idx="53">
                  <c:v>Downey Police Dept</c:v>
                </c:pt>
                <c:pt idx="54">
                  <c:v>Durham Police Dept</c:v>
                </c:pt>
                <c:pt idx="55">
                  <c:v>Edison Twp Police Dept</c:v>
                </c:pt>
                <c:pt idx="56">
                  <c:v>El Cajon Police Dept</c:v>
                </c:pt>
                <c:pt idx="57">
                  <c:v>El Monte Police Dept</c:v>
                </c:pt>
                <c:pt idx="58">
                  <c:v>Elgin Police Dept</c:v>
                </c:pt>
                <c:pt idx="59">
                  <c:v>Elizabeth Police Dept</c:v>
                </c:pt>
                <c:pt idx="60">
                  <c:v>Erie Police Dept</c:v>
                </c:pt>
                <c:pt idx="61">
                  <c:v>Escondido Police Dept</c:v>
                </c:pt>
                <c:pt idx="62">
                  <c:v>Eugene Police Dept</c:v>
                </c:pt>
                <c:pt idx="63">
                  <c:v>Evansville Police Dept</c:v>
                </c:pt>
                <c:pt idx="64">
                  <c:v>Everett Police Dept</c:v>
                </c:pt>
                <c:pt idx="65">
                  <c:v>Fairfield Police Dept</c:v>
                </c:pt>
                <c:pt idx="66">
                  <c:v>Fargo Police Dept</c:v>
                </c:pt>
                <c:pt idx="67">
                  <c:v>Fayetteville Police Dept</c:v>
                </c:pt>
                <c:pt idx="68">
                  <c:v>Flint City Police Dept</c:v>
                </c:pt>
                <c:pt idx="69">
                  <c:v>Fontana Police Dept</c:v>
                </c:pt>
                <c:pt idx="70">
                  <c:v>Fort Collins Police Dept</c:v>
                </c:pt>
                <c:pt idx="71">
                  <c:v>Fort Lauderdale Police Dept</c:v>
                </c:pt>
                <c:pt idx="72">
                  <c:v>Fremont Police Dept</c:v>
                </c:pt>
                <c:pt idx="73">
                  <c:v>Frisco Police Dept</c:v>
                </c:pt>
                <c:pt idx="74">
                  <c:v>Fullerton Police Dept</c:v>
                </c:pt>
                <c:pt idx="75">
                  <c:v>Gainesville Police Dept</c:v>
                </c:pt>
                <c:pt idx="76">
                  <c:v>Garden Grove Police Dept</c:v>
                </c:pt>
                <c:pt idx="77">
                  <c:v>Garland Police Dept</c:v>
                </c:pt>
                <c:pt idx="78">
                  <c:v>Gilbert Police Dept</c:v>
                </c:pt>
                <c:pt idx="79">
                  <c:v>Glendale Police Dept</c:v>
                </c:pt>
                <c:pt idx="80">
                  <c:v>Glendale Police Dept</c:v>
                </c:pt>
                <c:pt idx="81">
                  <c:v>Grand Prairie Police Dept</c:v>
                </c:pt>
                <c:pt idx="82">
                  <c:v>Grand Rapids Police Dept</c:v>
                </c:pt>
                <c:pt idx="83">
                  <c:v>Green Bay Police Dept</c:v>
                </c:pt>
                <c:pt idx="84">
                  <c:v>Gresham Police Dept</c:v>
                </c:pt>
                <c:pt idx="85">
                  <c:v>Hampton Police Dept</c:v>
                </c:pt>
                <c:pt idx="86">
                  <c:v>Hartford Police Dept</c:v>
                </c:pt>
                <c:pt idx="87">
                  <c:v>Hayward Police Dept</c:v>
                </c:pt>
                <c:pt idx="88">
                  <c:v>Hialeah Police Dept</c:v>
                </c:pt>
                <c:pt idx="89">
                  <c:v>High Point Police Dept</c:v>
                </c:pt>
                <c:pt idx="90">
                  <c:v>Hollywood Police Dept</c:v>
                </c:pt>
                <c:pt idx="91">
                  <c:v>Huntington Beach Police Dept</c:v>
                </c:pt>
                <c:pt idx="92">
                  <c:v>Huntsville Police Dept</c:v>
                </c:pt>
                <c:pt idx="93">
                  <c:v>Independence Police Dept</c:v>
                </c:pt>
                <c:pt idx="94">
                  <c:v>Inglewood Police Dept</c:v>
                </c:pt>
                <c:pt idx="95">
                  <c:v>Irvine Police Department</c:v>
                </c:pt>
                <c:pt idx="96">
                  <c:v>Irving Police Dept</c:v>
                </c:pt>
                <c:pt idx="97">
                  <c:v>Jackson Police Dept</c:v>
                </c:pt>
                <c:pt idx="98">
                  <c:v>Joliet</c:v>
                </c:pt>
                <c:pt idx="99">
                  <c:v>Kansas City Police Dept</c:v>
                </c:pt>
                <c:pt idx="100">
                  <c:v>Kent Police Dept</c:v>
                </c:pt>
                <c:pt idx="101">
                  <c:v>Killeen Police Dept</c:v>
                </c:pt>
                <c:pt idx="102">
                  <c:v>Knoxville Police Dept</c:v>
                </c:pt>
                <c:pt idx="103">
                  <c:v>Lafayette Police Dept</c:v>
                </c:pt>
                <c:pt idx="104">
                  <c:v>Lakewood</c:v>
                </c:pt>
                <c:pt idx="105">
                  <c:v>Lancaster</c:v>
                </c:pt>
                <c:pt idx="106">
                  <c:v>Lansing City Police Dept</c:v>
                </c:pt>
                <c:pt idx="107">
                  <c:v>Laredo</c:v>
                </c:pt>
                <c:pt idx="108">
                  <c:v>Lewisville Police Dept</c:v>
                </c:pt>
                <c:pt idx="109">
                  <c:v>Little Rock Police Dept</c:v>
                </c:pt>
                <c:pt idx="110">
                  <c:v>Lowell Police Dept</c:v>
                </c:pt>
                <c:pt idx="111">
                  <c:v>Lubbock Police Dept</c:v>
                </c:pt>
                <c:pt idx="112">
                  <c:v>Madison City Police Dept</c:v>
                </c:pt>
                <c:pt idx="113">
                  <c:v>Manchester Police Dept</c:v>
                </c:pt>
                <c:pt idx="114">
                  <c:v>Mcallen Police Dept</c:v>
                </c:pt>
                <c:pt idx="115">
                  <c:v>Mckinney Police Dept</c:v>
                </c:pt>
                <c:pt idx="116">
                  <c:v>Mesquite Police Dept</c:v>
                </c:pt>
                <c:pt idx="117">
                  <c:v>Midland Police Dept</c:v>
                </c:pt>
                <c:pt idx="118">
                  <c:v>Miramar Police Dept</c:v>
                </c:pt>
                <c:pt idx="119">
                  <c:v>Modesto Police Dept</c:v>
                </c:pt>
                <c:pt idx="120">
                  <c:v>Montgomery Police Dept</c:v>
                </c:pt>
                <c:pt idx="121">
                  <c:v>Moreno Valley</c:v>
                </c:pt>
                <c:pt idx="122">
                  <c:v>Murfreesboro Police Dept</c:v>
                </c:pt>
                <c:pt idx="123">
                  <c:v>Naperville Police Dept</c:v>
                </c:pt>
                <c:pt idx="124">
                  <c:v>New Haven Police Dept</c:v>
                </c:pt>
                <c:pt idx="125">
                  <c:v>Newport News Police Dept</c:v>
                </c:pt>
                <c:pt idx="126">
                  <c:v>Norfolk Police Dept</c:v>
                </c:pt>
                <c:pt idx="127">
                  <c:v>Norman Police Dept</c:v>
                </c:pt>
                <c:pt idx="128">
                  <c:v>North Charleston Police Dept</c:v>
                </c:pt>
                <c:pt idx="129">
                  <c:v>North Las Vegas Police Dept</c:v>
                </c:pt>
                <c:pt idx="130">
                  <c:v>Norwalk</c:v>
                </c:pt>
                <c:pt idx="131">
                  <c:v>Oceanside</c:v>
                </c:pt>
                <c:pt idx="132">
                  <c:v>Odessa Police Dept</c:v>
                </c:pt>
                <c:pt idx="133">
                  <c:v>Olathe Police Dept</c:v>
                </c:pt>
                <c:pt idx="134">
                  <c:v>Ontario Police Dept</c:v>
                </c:pt>
                <c:pt idx="135">
                  <c:v>Orange Police Dept</c:v>
                </c:pt>
                <c:pt idx="136">
                  <c:v>Orlando Police Dept</c:v>
                </c:pt>
                <c:pt idx="137">
                  <c:v>Oxnard Police Dept</c:v>
                </c:pt>
                <c:pt idx="138">
                  <c:v>Palm Bay Police Dept</c:v>
                </c:pt>
                <c:pt idx="139">
                  <c:v>Palmdale</c:v>
                </c:pt>
                <c:pt idx="140">
                  <c:v>Pasadena Police Dept</c:v>
                </c:pt>
                <c:pt idx="141">
                  <c:v>Pasadena Police Dept</c:v>
                </c:pt>
                <c:pt idx="142">
                  <c:v>Paterson Police Dept</c:v>
                </c:pt>
                <c:pt idx="143">
                  <c:v>Pembroke Pines Police Dept</c:v>
                </c:pt>
                <c:pt idx="144">
                  <c:v>Peoria Police Dept</c:v>
                </c:pt>
                <c:pt idx="145">
                  <c:v>Peoria Police Dept</c:v>
                </c:pt>
                <c:pt idx="146">
                  <c:v>Pomona Police Dept</c:v>
                </c:pt>
                <c:pt idx="147">
                  <c:v>Pompano Beach Police Dept</c:v>
                </c:pt>
                <c:pt idx="148">
                  <c:v>Providence Police Dept</c:v>
                </c:pt>
                <c:pt idx="149">
                  <c:v>Provo Police Dept</c:v>
                </c:pt>
                <c:pt idx="150">
                  <c:v>Pueblo Police Dept</c:v>
                </c:pt>
                <c:pt idx="151">
                  <c:v>Rancho Cucamonga</c:v>
                </c:pt>
                <c:pt idx="152">
                  <c:v>Reno Police Dept</c:v>
                </c:pt>
                <c:pt idx="153">
                  <c:v>Rialto Police Dept</c:v>
                </c:pt>
                <c:pt idx="154">
                  <c:v>Richardson Police Dept</c:v>
                </c:pt>
                <c:pt idx="155">
                  <c:v>Richmond (City) Bureau Of Police</c:v>
                </c:pt>
                <c:pt idx="156">
                  <c:v>Richmond Police Dept</c:v>
                </c:pt>
                <c:pt idx="157">
                  <c:v>Rochester Police Dept</c:v>
                </c:pt>
                <c:pt idx="158">
                  <c:v>Rochester Police Dept</c:v>
                </c:pt>
                <c:pt idx="159">
                  <c:v>Rockford Police Dept</c:v>
                </c:pt>
                <c:pt idx="160">
                  <c:v>Roseville Police Dept</c:v>
                </c:pt>
                <c:pt idx="161">
                  <c:v>Round Rock Police Dept</c:v>
                </c:pt>
                <c:pt idx="162">
                  <c:v>Salem Police Dept</c:v>
                </c:pt>
                <c:pt idx="163">
                  <c:v>Salinas Police Dept</c:v>
                </c:pt>
                <c:pt idx="164">
                  <c:v>Salt Lake City Police Dept</c:v>
                </c:pt>
                <c:pt idx="165">
                  <c:v>San Bernardino Police Dept</c:v>
                </c:pt>
                <c:pt idx="166">
                  <c:v>Santa Clara Police Dept</c:v>
                </c:pt>
                <c:pt idx="167">
                  <c:v>Santa Clarita</c:v>
                </c:pt>
                <c:pt idx="168">
                  <c:v>Santa Maria Police Dept</c:v>
                </c:pt>
                <c:pt idx="169">
                  <c:v>Santa Rosa Police Dept</c:v>
                </c:pt>
                <c:pt idx="170">
                  <c:v>Savannah Police Dept</c:v>
                </c:pt>
                <c:pt idx="171">
                  <c:v>Scottsdale Police Dept</c:v>
                </c:pt>
                <c:pt idx="172">
                  <c:v>Shreveport Police Dept</c:v>
                </c:pt>
                <c:pt idx="173">
                  <c:v>Simi Valley Police Dept</c:v>
                </c:pt>
                <c:pt idx="174">
                  <c:v>Sioux Falls Police Dept</c:v>
                </c:pt>
                <c:pt idx="175">
                  <c:v>South Bend Police Dept</c:v>
                </c:pt>
                <c:pt idx="176">
                  <c:v>Spokane Police Dept</c:v>
                </c:pt>
                <c:pt idx="177">
                  <c:v>Springfield Police Dept</c:v>
                </c:pt>
                <c:pt idx="178">
                  <c:v>Springfield Police Dept</c:v>
                </c:pt>
                <c:pt idx="179">
                  <c:v>Springfield Police Dept</c:v>
                </c:pt>
                <c:pt idx="180">
                  <c:v>St. Petersburg Police Dept</c:v>
                </c:pt>
                <c:pt idx="181">
                  <c:v>Stamford Police Dept</c:v>
                </c:pt>
                <c:pt idx="182">
                  <c:v>Sterling Heights Police Dept</c:v>
                </c:pt>
                <c:pt idx="183">
                  <c:v>Sunnyvale Dept Of Public Safety</c:v>
                </c:pt>
                <c:pt idx="184">
                  <c:v>Surprise Police Dept</c:v>
                </c:pt>
                <c:pt idx="185">
                  <c:v>Syracuse Police Dept</c:v>
                </c:pt>
                <c:pt idx="186">
                  <c:v>Tacoma Police Dept</c:v>
                </c:pt>
                <c:pt idx="187">
                  <c:v>Tallahassee Police Dept</c:v>
                </c:pt>
                <c:pt idx="188">
                  <c:v>Temecula</c:v>
                </c:pt>
                <c:pt idx="189">
                  <c:v>Tempe Police Dept</c:v>
                </c:pt>
                <c:pt idx="190">
                  <c:v>Thornton Police Dept</c:v>
                </c:pt>
                <c:pt idx="191">
                  <c:v>Thousand Oaks</c:v>
                </c:pt>
                <c:pt idx="192">
                  <c:v>Topeka Police Dept</c:v>
                </c:pt>
                <c:pt idx="193">
                  <c:v>Torrance Police Dept</c:v>
                </c:pt>
                <c:pt idx="194">
                  <c:v>Tyler Police Dept</c:v>
                </c:pt>
                <c:pt idx="195">
                  <c:v>Vallejo Police Dept</c:v>
                </c:pt>
                <c:pt idx="196">
                  <c:v>Vancouver Police Dept</c:v>
                </c:pt>
                <c:pt idx="197">
                  <c:v>Ventura Police Dept</c:v>
                </c:pt>
                <c:pt idx="198">
                  <c:v>Victorville</c:v>
                </c:pt>
                <c:pt idx="199">
                  <c:v>Visalia Police Dept</c:v>
                </c:pt>
                <c:pt idx="200">
                  <c:v>Warren Police Dept</c:v>
                </c:pt>
                <c:pt idx="201">
                  <c:v>Waterbury Police Dept</c:v>
                </c:pt>
                <c:pt idx="202">
                  <c:v>West Covina Police Dept</c:v>
                </c:pt>
                <c:pt idx="203">
                  <c:v>West Jordan Police Dept</c:v>
                </c:pt>
                <c:pt idx="204">
                  <c:v>West Palm Beach Police Dept</c:v>
                </c:pt>
                <c:pt idx="205">
                  <c:v>West Valley Police Dept</c:v>
                </c:pt>
                <c:pt idx="206">
                  <c:v>Westminster Police Dept</c:v>
                </c:pt>
                <c:pt idx="207">
                  <c:v>Wichita Falls Police Dept</c:v>
                </c:pt>
                <c:pt idx="208">
                  <c:v>Wilmington Police Dept</c:v>
                </c:pt>
                <c:pt idx="209">
                  <c:v>Winston-Salem Police Dept</c:v>
                </c:pt>
                <c:pt idx="210">
                  <c:v>Woodbridge Police Dept</c:v>
                </c:pt>
                <c:pt idx="211">
                  <c:v>Worcester Police Dept</c:v>
                </c:pt>
                <c:pt idx="212">
                  <c:v>Yonkers Police Dept</c:v>
                </c:pt>
              </c:strCache>
            </c:strRef>
          </c:cat>
          <c:val>
            <c:numRef>
              <c:f>'Wybrane dane, obliczenia i wykr'!$B$2:$B$214</c:f>
              <c:numCache>
                <c:formatCode>General</c:formatCode>
                <c:ptCount val="213"/>
                <c:pt idx="0">
                  <c:v>472</c:v>
                </c:pt>
                <c:pt idx="1">
                  <c:v>1759</c:v>
                </c:pt>
                <c:pt idx="2">
                  <c:v>243</c:v>
                </c:pt>
                <c:pt idx="3">
                  <c:v>653</c:v>
                </c:pt>
                <c:pt idx="4">
                  <c:v>1278</c:v>
                </c:pt>
                <c:pt idx="5">
                  <c:v>88</c:v>
                </c:pt>
                <c:pt idx="6">
                  <c:v>227</c:v>
                </c:pt>
                <c:pt idx="7">
                  <c:v>1068</c:v>
                </c:pt>
                <c:pt idx="8">
                  <c:v>158</c:v>
                </c:pt>
                <c:pt idx="9">
                  <c:v>455</c:v>
                </c:pt>
                <c:pt idx="10">
                  <c:v>563</c:v>
                </c:pt>
                <c:pt idx="11">
                  <c:v>2507</c:v>
                </c:pt>
                <c:pt idx="12">
                  <c:v>1242</c:v>
                </c:pt>
                <c:pt idx="13">
                  <c:v>161</c:v>
                </c:pt>
                <c:pt idx="14">
                  <c:v>487</c:v>
                </c:pt>
                <c:pt idx="15">
                  <c:v>370</c:v>
                </c:pt>
                <c:pt idx="16">
                  <c:v>3237</c:v>
                </c:pt>
                <c:pt idx="17">
                  <c:v>567</c:v>
                </c:pt>
                <c:pt idx="18">
                  <c:v>249</c:v>
                </c:pt>
                <c:pt idx="19">
                  <c:v>1760</c:v>
                </c:pt>
                <c:pt idx="20">
                  <c:v>155</c:v>
                </c:pt>
                <c:pt idx="21">
                  <c:v>473</c:v>
                </c:pt>
                <c:pt idx="22">
                  <c:v>243</c:v>
                </c:pt>
                <c:pt idx="23">
                  <c:v>431</c:v>
                </c:pt>
                <c:pt idx="24">
                  <c:v>229</c:v>
                </c:pt>
                <c:pt idx="25">
                  <c:v>180</c:v>
                </c:pt>
                <c:pt idx="26">
                  <c:v>265</c:v>
                </c:pt>
                <c:pt idx="27">
                  <c:v>115</c:v>
                </c:pt>
                <c:pt idx="28">
                  <c:v>356</c:v>
                </c:pt>
                <c:pt idx="29">
                  <c:v>157</c:v>
                </c:pt>
                <c:pt idx="30">
                  <c:v>628</c:v>
                </c:pt>
                <c:pt idx="31">
                  <c:v>296</c:v>
                </c:pt>
                <c:pt idx="32">
                  <c:v>1709</c:v>
                </c:pt>
                <c:pt idx="33">
                  <c:v>839</c:v>
                </c:pt>
                <c:pt idx="34">
                  <c:v>581</c:v>
                </c:pt>
                <c:pt idx="35">
                  <c:v>70</c:v>
                </c:pt>
                <c:pt idx="36">
                  <c:v>285</c:v>
                </c:pt>
                <c:pt idx="37">
                  <c:v>395</c:v>
                </c:pt>
                <c:pt idx="38">
                  <c:v>635</c:v>
                </c:pt>
                <c:pt idx="39">
                  <c:v>875</c:v>
                </c:pt>
                <c:pt idx="40">
                  <c:v>727</c:v>
                </c:pt>
                <c:pt idx="41">
                  <c:v>476</c:v>
                </c:pt>
                <c:pt idx="42">
                  <c:v>1042</c:v>
                </c:pt>
                <c:pt idx="43">
                  <c:v>994</c:v>
                </c:pt>
                <c:pt idx="44">
                  <c:v>402</c:v>
                </c:pt>
                <c:pt idx="45">
                  <c:v>229</c:v>
                </c:pt>
                <c:pt idx="46">
                  <c:v>210</c:v>
                </c:pt>
                <c:pt idx="47">
                  <c:v>254</c:v>
                </c:pt>
                <c:pt idx="48">
                  <c:v>216</c:v>
                </c:pt>
                <c:pt idx="49">
                  <c:v>604</c:v>
                </c:pt>
                <c:pt idx="50">
                  <c:v>1384</c:v>
                </c:pt>
                <c:pt idx="51">
                  <c:v>369</c:v>
                </c:pt>
                <c:pt idx="52">
                  <c:v>1094</c:v>
                </c:pt>
                <c:pt idx="53">
                  <c:v>381</c:v>
                </c:pt>
                <c:pt idx="54">
                  <c:v>1710</c:v>
                </c:pt>
                <c:pt idx="55">
                  <c:v>122</c:v>
                </c:pt>
                <c:pt idx="56">
                  <c:v>365</c:v>
                </c:pt>
                <c:pt idx="57">
                  <c:v>395</c:v>
                </c:pt>
                <c:pt idx="58">
                  <c:v>257</c:v>
                </c:pt>
                <c:pt idx="59">
                  <c:v>1007</c:v>
                </c:pt>
                <c:pt idx="60">
                  <c:v>458</c:v>
                </c:pt>
                <c:pt idx="61">
                  <c:v>628</c:v>
                </c:pt>
                <c:pt idx="62">
                  <c:v>430</c:v>
                </c:pt>
                <c:pt idx="63">
                  <c:v>560</c:v>
                </c:pt>
                <c:pt idx="64">
                  <c:v>481</c:v>
                </c:pt>
                <c:pt idx="65">
                  <c:v>454</c:v>
                </c:pt>
                <c:pt idx="66">
                  <c:v>394</c:v>
                </c:pt>
                <c:pt idx="67">
                  <c:v>1186</c:v>
                </c:pt>
                <c:pt idx="68">
                  <c:v>2774</c:v>
                </c:pt>
                <c:pt idx="69">
                  <c:v>850</c:v>
                </c:pt>
                <c:pt idx="70">
                  <c:v>391</c:v>
                </c:pt>
                <c:pt idx="71">
                  <c:v>1543</c:v>
                </c:pt>
                <c:pt idx="72">
                  <c:v>306</c:v>
                </c:pt>
                <c:pt idx="73">
                  <c:v>98</c:v>
                </c:pt>
                <c:pt idx="74">
                  <c:v>452</c:v>
                </c:pt>
                <c:pt idx="75">
                  <c:v>851</c:v>
                </c:pt>
                <c:pt idx="76">
                  <c:v>439</c:v>
                </c:pt>
                <c:pt idx="77">
                  <c:v>540</c:v>
                </c:pt>
                <c:pt idx="78">
                  <c:v>205</c:v>
                </c:pt>
                <c:pt idx="79">
                  <c:v>233</c:v>
                </c:pt>
                <c:pt idx="80">
                  <c:v>1145</c:v>
                </c:pt>
                <c:pt idx="81">
                  <c:v>499</c:v>
                </c:pt>
                <c:pt idx="82">
                  <c:v>1465</c:v>
                </c:pt>
                <c:pt idx="83">
                  <c:v>514</c:v>
                </c:pt>
                <c:pt idx="84">
                  <c:v>487</c:v>
                </c:pt>
                <c:pt idx="85">
                  <c:v>314</c:v>
                </c:pt>
                <c:pt idx="86">
                  <c:v>1655</c:v>
                </c:pt>
                <c:pt idx="87">
                  <c:v>613</c:v>
                </c:pt>
                <c:pt idx="88">
                  <c:v>810</c:v>
                </c:pt>
                <c:pt idx="89">
                  <c:v>556</c:v>
                </c:pt>
                <c:pt idx="90">
                  <c:v>643</c:v>
                </c:pt>
                <c:pt idx="91">
                  <c:v>313</c:v>
                </c:pt>
                <c:pt idx="92">
                  <c:v>1696</c:v>
                </c:pt>
                <c:pt idx="93">
                  <c:v>537</c:v>
                </c:pt>
                <c:pt idx="94">
                  <c:v>780</c:v>
                </c:pt>
                <c:pt idx="95">
                  <c:v>110</c:v>
                </c:pt>
                <c:pt idx="96">
                  <c:v>507</c:v>
                </c:pt>
                <c:pt idx="97">
                  <c:v>1668</c:v>
                </c:pt>
                <c:pt idx="98">
                  <c:v>506</c:v>
                </c:pt>
                <c:pt idx="99">
                  <c:v>877</c:v>
                </c:pt>
                <c:pt idx="100">
                  <c:v>543</c:v>
                </c:pt>
                <c:pt idx="101">
                  <c:v>851</c:v>
                </c:pt>
                <c:pt idx="102">
                  <c:v>1774</c:v>
                </c:pt>
                <c:pt idx="103">
                  <c:v>779</c:v>
                </c:pt>
                <c:pt idx="104">
                  <c:v>676</c:v>
                </c:pt>
                <c:pt idx="105">
                  <c:v>859</c:v>
                </c:pt>
                <c:pt idx="106">
                  <c:v>1078</c:v>
                </c:pt>
                <c:pt idx="107">
                  <c:v>1036</c:v>
                </c:pt>
                <c:pt idx="108">
                  <c:v>168</c:v>
                </c:pt>
                <c:pt idx="109">
                  <c:v>2579</c:v>
                </c:pt>
                <c:pt idx="110">
                  <c:v>585</c:v>
                </c:pt>
                <c:pt idx="111">
                  <c:v>1962</c:v>
                </c:pt>
                <c:pt idx="112">
                  <c:v>897</c:v>
                </c:pt>
                <c:pt idx="113">
                  <c:v>624</c:v>
                </c:pt>
                <c:pt idx="114">
                  <c:v>166</c:v>
                </c:pt>
                <c:pt idx="115">
                  <c:v>229</c:v>
                </c:pt>
                <c:pt idx="116">
                  <c:v>442</c:v>
                </c:pt>
                <c:pt idx="117">
                  <c:v>398</c:v>
                </c:pt>
                <c:pt idx="118">
                  <c:v>537</c:v>
                </c:pt>
                <c:pt idx="119">
                  <c:v>1590</c:v>
                </c:pt>
                <c:pt idx="120">
                  <c:v>827</c:v>
                </c:pt>
                <c:pt idx="121">
                  <c:v>706</c:v>
                </c:pt>
                <c:pt idx="122">
                  <c:v>701</c:v>
                </c:pt>
                <c:pt idx="123">
                  <c:v>119</c:v>
                </c:pt>
                <c:pt idx="124">
                  <c:v>1870</c:v>
                </c:pt>
                <c:pt idx="125">
                  <c:v>754</c:v>
                </c:pt>
                <c:pt idx="126">
                  <c:v>1332</c:v>
                </c:pt>
                <c:pt idx="127">
                  <c:v>173</c:v>
                </c:pt>
                <c:pt idx="128">
                  <c:v>737</c:v>
                </c:pt>
                <c:pt idx="129">
                  <c:v>1695</c:v>
                </c:pt>
                <c:pt idx="130">
                  <c:v>433</c:v>
                </c:pt>
                <c:pt idx="131">
                  <c:v>728</c:v>
                </c:pt>
                <c:pt idx="132">
                  <c:v>1103</c:v>
                </c:pt>
                <c:pt idx="133">
                  <c:v>191</c:v>
                </c:pt>
                <c:pt idx="134">
                  <c:v>534</c:v>
                </c:pt>
                <c:pt idx="135">
                  <c:v>135</c:v>
                </c:pt>
                <c:pt idx="136">
                  <c:v>2508</c:v>
                </c:pt>
                <c:pt idx="137">
                  <c:v>603</c:v>
                </c:pt>
                <c:pt idx="138">
                  <c:v>553</c:v>
                </c:pt>
                <c:pt idx="139">
                  <c:v>812</c:v>
                </c:pt>
                <c:pt idx="140">
                  <c:v>433</c:v>
                </c:pt>
                <c:pt idx="141">
                  <c:v>622</c:v>
                </c:pt>
                <c:pt idx="142">
                  <c:v>1552</c:v>
                </c:pt>
                <c:pt idx="143">
                  <c:v>238</c:v>
                </c:pt>
                <c:pt idx="144">
                  <c:v>919</c:v>
                </c:pt>
                <c:pt idx="145">
                  <c:v>296</c:v>
                </c:pt>
                <c:pt idx="146">
                  <c:v>1021</c:v>
                </c:pt>
                <c:pt idx="147">
                  <c:v>1060</c:v>
                </c:pt>
                <c:pt idx="148">
                  <c:v>1133</c:v>
                </c:pt>
                <c:pt idx="149">
                  <c:v>149</c:v>
                </c:pt>
                <c:pt idx="150">
                  <c:v>797</c:v>
                </c:pt>
                <c:pt idx="151">
                  <c:v>321</c:v>
                </c:pt>
                <c:pt idx="152">
                  <c:v>1192</c:v>
                </c:pt>
                <c:pt idx="153">
                  <c:v>509</c:v>
                </c:pt>
                <c:pt idx="154">
                  <c:v>171</c:v>
                </c:pt>
                <c:pt idx="155">
                  <c:v>1348</c:v>
                </c:pt>
                <c:pt idx="156">
                  <c:v>1162</c:v>
                </c:pt>
                <c:pt idx="157">
                  <c:v>0</c:v>
                </c:pt>
                <c:pt idx="158">
                  <c:v>2069</c:v>
                </c:pt>
                <c:pt idx="159">
                  <c:v>2083</c:v>
                </c:pt>
                <c:pt idx="160">
                  <c:v>293</c:v>
                </c:pt>
                <c:pt idx="161">
                  <c:v>141</c:v>
                </c:pt>
                <c:pt idx="162">
                  <c:v>564</c:v>
                </c:pt>
                <c:pt idx="163">
                  <c:v>1027</c:v>
                </c:pt>
                <c:pt idx="164">
                  <c:v>1300</c:v>
                </c:pt>
                <c:pt idx="165">
                  <c:v>2022</c:v>
                </c:pt>
                <c:pt idx="166">
                  <c:v>221</c:v>
                </c:pt>
                <c:pt idx="167">
                  <c:v>342</c:v>
                </c:pt>
                <c:pt idx="168">
                  <c:v>690</c:v>
                </c:pt>
                <c:pt idx="169">
                  <c:v>636</c:v>
                </c:pt>
                <c:pt idx="170">
                  <c:v>878</c:v>
                </c:pt>
                <c:pt idx="171">
                  <c:v>329</c:v>
                </c:pt>
                <c:pt idx="172">
                  <c:v>1550</c:v>
                </c:pt>
                <c:pt idx="173">
                  <c:v>141</c:v>
                </c:pt>
                <c:pt idx="174">
                  <c:v>631</c:v>
                </c:pt>
                <c:pt idx="175">
                  <c:v>622</c:v>
                </c:pt>
                <c:pt idx="176">
                  <c:v>1369</c:v>
                </c:pt>
                <c:pt idx="177">
                  <c:v>1138</c:v>
                </c:pt>
                <c:pt idx="178">
                  <c:v>1606</c:v>
                </c:pt>
                <c:pt idx="179">
                  <c:v>1596</c:v>
                </c:pt>
                <c:pt idx="180">
                  <c:v>2239</c:v>
                </c:pt>
                <c:pt idx="181">
                  <c:v>351</c:v>
                </c:pt>
                <c:pt idx="182">
                  <c:v>232</c:v>
                </c:pt>
                <c:pt idx="183">
                  <c:v>170</c:v>
                </c:pt>
                <c:pt idx="184">
                  <c:v>162</c:v>
                </c:pt>
                <c:pt idx="185">
                  <c:v>1372</c:v>
                </c:pt>
                <c:pt idx="186">
                  <c:v>1615</c:v>
                </c:pt>
                <c:pt idx="187">
                  <c:v>1582</c:v>
                </c:pt>
                <c:pt idx="188">
                  <c:v>97</c:v>
                </c:pt>
                <c:pt idx="189">
                  <c:v>878</c:v>
                </c:pt>
                <c:pt idx="190">
                  <c:v>332</c:v>
                </c:pt>
                <c:pt idx="191">
                  <c:v>157</c:v>
                </c:pt>
                <c:pt idx="192">
                  <c:v>772</c:v>
                </c:pt>
                <c:pt idx="193">
                  <c:v>190</c:v>
                </c:pt>
                <c:pt idx="194">
                  <c:v>537</c:v>
                </c:pt>
                <c:pt idx="195">
                  <c:v>878</c:v>
                </c:pt>
                <c:pt idx="196">
                  <c:v>592</c:v>
                </c:pt>
                <c:pt idx="197">
                  <c:v>310</c:v>
                </c:pt>
                <c:pt idx="198">
                  <c:v>676</c:v>
                </c:pt>
                <c:pt idx="199">
                  <c:v>544</c:v>
                </c:pt>
                <c:pt idx="200">
                  <c:v>715</c:v>
                </c:pt>
                <c:pt idx="201">
                  <c:v>328</c:v>
                </c:pt>
                <c:pt idx="202">
                  <c:v>281</c:v>
                </c:pt>
                <c:pt idx="203">
                  <c:v>199</c:v>
                </c:pt>
                <c:pt idx="204">
                  <c:v>821</c:v>
                </c:pt>
                <c:pt idx="205">
                  <c:v>599</c:v>
                </c:pt>
                <c:pt idx="206">
                  <c:v>284</c:v>
                </c:pt>
                <c:pt idx="207">
                  <c:v>475</c:v>
                </c:pt>
                <c:pt idx="208">
                  <c:v>618</c:v>
                </c:pt>
                <c:pt idx="209">
                  <c:v>1556</c:v>
                </c:pt>
                <c:pt idx="210">
                  <c:v>122</c:v>
                </c:pt>
                <c:pt idx="211">
                  <c:v>1758</c:v>
                </c:pt>
                <c:pt idx="212">
                  <c:v>1133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5098752"/>
        <c:axId val="244453376"/>
      </c:barChart>
      <c:catAx>
        <c:axId val="245098752"/>
        <c:scaling>
          <c:orientation val="minMax"/>
        </c:scaling>
        <c:delete val="0"/>
        <c:axPos val="b"/>
        <c:majorTickMark val="out"/>
        <c:minorTickMark val="none"/>
        <c:tickLblPos val="nextTo"/>
        <c:crossAx val="244453376"/>
        <c:crosses val="autoZero"/>
        <c:auto val="1"/>
        <c:lblAlgn val="ctr"/>
        <c:lblOffset val="100"/>
        <c:noMultiLvlLbl val="0"/>
      </c:catAx>
      <c:valAx>
        <c:axId val="244453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098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Przestępstwa mienia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'Opis danych'!$B$9</c:f>
              <c:strCache>
                <c:ptCount val="1"/>
                <c:pt idx="0">
                  <c:v>Łączna liczba przestępstw dotyczących mienia odnotowanych przez agencję, zawiera łączną liczbę włamań, kradzieży mienia oraz kradzieży pojazdów.</c:v>
                </c:pt>
              </c:strCache>
            </c:strRef>
          </c:tx>
          <c:invertIfNegative val="0"/>
          <c:cat>
            <c:strRef>
              <c:f>'Wybrane dane, obliczenia i wykr'!$A$2:$A$214</c:f>
              <c:strCache>
                <c:ptCount val="213"/>
                <c:pt idx="0">
                  <c:v>Abilene Police Dept</c:v>
                </c:pt>
                <c:pt idx="1">
                  <c:v>Akron City Police Dept</c:v>
                </c:pt>
                <c:pt idx="2">
                  <c:v>Alexandria Police Dept</c:v>
                </c:pt>
                <c:pt idx="3">
                  <c:v>Allentown City Police Dept</c:v>
                </c:pt>
                <c:pt idx="4">
                  <c:v>Amarillo Police Dept</c:v>
                </c:pt>
                <c:pt idx="5">
                  <c:v>Amherst Town Police Dept</c:v>
                </c:pt>
                <c:pt idx="6">
                  <c:v>Ann Arbor Police Dept</c:v>
                </c:pt>
                <c:pt idx="7">
                  <c:v>Antioch Police Dept</c:v>
                </c:pt>
                <c:pt idx="8">
                  <c:v>Arvada Police Dept</c:v>
                </c:pt>
                <c:pt idx="9">
                  <c:v>Athens-Clarke County Police Dept</c:v>
                </c:pt>
                <c:pt idx="10">
                  <c:v>Aurora Police Dept</c:v>
                </c:pt>
                <c:pt idx="11">
                  <c:v>Baton Rouge Police Dept</c:v>
                </c:pt>
                <c:pt idx="12">
                  <c:v>Beaumont Police Dept</c:v>
                </c:pt>
                <c:pt idx="13">
                  <c:v>Bellevue Police Dept</c:v>
                </c:pt>
                <c:pt idx="14">
                  <c:v>Berkeley Police Dept</c:v>
                </c:pt>
                <c:pt idx="15">
                  <c:v>Billings Police Dept</c:v>
                </c:pt>
                <c:pt idx="16">
                  <c:v>Birmingham Police Dept</c:v>
                </c:pt>
                <c:pt idx="17">
                  <c:v>Boise Police Dept</c:v>
                </c:pt>
                <c:pt idx="18">
                  <c:v>Boulder Police Dept</c:v>
                </c:pt>
                <c:pt idx="19">
                  <c:v>Bridgeport Police Dept</c:v>
                </c:pt>
                <c:pt idx="20">
                  <c:v>Broken Arrow Police Dept</c:v>
                </c:pt>
                <c:pt idx="21">
                  <c:v>Brownsville Police Dept</c:v>
                </c:pt>
                <c:pt idx="22">
                  <c:v>Burbank Police Dept</c:v>
                </c:pt>
                <c:pt idx="23">
                  <c:v>Cambridge Police Dept</c:v>
                </c:pt>
                <c:pt idx="24">
                  <c:v>Cape Coral Police Dept</c:v>
                </c:pt>
                <c:pt idx="25">
                  <c:v>Carrollton Police Dept</c:v>
                </c:pt>
                <c:pt idx="26">
                  <c:v>Carslbad Police Dept</c:v>
                </c:pt>
                <c:pt idx="27">
                  <c:v>Cary Police Dept</c:v>
                </c:pt>
                <c:pt idx="28">
                  <c:v>Cedar Rapids Police Dept</c:v>
                </c:pt>
                <c:pt idx="29">
                  <c:v>Centennial</c:v>
                </c:pt>
                <c:pt idx="30">
                  <c:v>Chandler Police Dept</c:v>
                </c:pt>
                <c:pt idx="31">
                  <c:v>Charleston City Police Dept</c:v>
                </c:pt>
                <c:pt idx="32">
                  <c:v>Chattanooga Police Dept</c:v>
                </c:pt>
                <c:pt idx="33">
                  <c:v>Chesapeake Police Dept</c:v>
                </c:pt>
                <c:pt idx="34">
                  <c:v>Chula Vista Police Dept</c:v>
                </c:pt>
                <c:pt idx="35">
                  <c:v>City Of Murrieta Police Dept</c:v>
                </c:pt>
                <c:pt idx="36">
                  <c:v>City Of Overland Park Police Dept</c:v>
                </c:pt>
                <c:pt idx="37">
                  <c:v>City Of Port St Lucie Police Dept</c:v>
                </c:pt>
                <c:pt idx="38">
                  <c:v>City Of Waco Police Dept</c:v>
                </c:pt>
                <c:pt idx="39">
                  <c:v>Clarksville Police Dept</c:v>
                </c:pt>
                <c:pt idx="40">
                  <c:v>Clearwater Police Dept</c:v>
                </c:pt>
                <c:pt idx="41">
                  <c:v>Columbia Police Dept</c:v>
                </c:pt>
                <c:pt idx="42">
                  <c:v>Columbia Police Dept</c:v>
                </c:pt>
                <c:pt idx="43">
                  <c:v>Columbus Police Dept</c:v>
                </c:pt>
                <c:pt idx="44">
                  <c:v>Concord Police Dept</c:v>
                </c:pt>
                <c:pt idx="45">
                  <c:v>Coral Springs Police Dept</c:v>
                </c:pt>
                <c:pt idx="46">
                  <c:v>Corona Police Dept</c:v>
                </c:pt>
                <c:pt idx="47">
                  <c:v>Costa Mesa Police Dept</c:v>
                </c:pt>
                <c:pt idx="48">
                  <c:v>Daly City Police Dept</c:v>
                </c:pt>
                <c:pt idx="49">
                  <c:v>Davenport Police Dept</c:v>
                </c:pt>
                <c:pt idx="50">
                  <c:v>Dayton</c:v>
                </c:pt>
                <c:pt idx="51">
                  <c:v>Denton Police Dept</c:v>
                </c:pt>
                <c:pt idx="52">
                  <c:v>Des Moines Police Dept</c:v>
                </c:pt>
                <c:pt idx="53">
                  <c:v>Downey Police Dept</c:v>
                </c:pt>
                <c:pt idx="54">
                  <c:v>Durham Police Dept</c:v>
                </c:pt>
                <c:pt idx="55">
                  <c:v>Edison Twp Police Dept</c:v>
                </c:pt>
                <c:pt idx="56">
                  <c:v>El Cajon Police Dept</c:v>
                </c:pt>
                <c:pt idx="57">
                  <c:v>El Monte Police Dept</c:v>
                </c:pt>
                <c:pt idx="58">
                  <c:v>Elgin Police Dept</c:v>
                </c:pt>
                <c:pt idx="59">
                  <c:v>Elizabeth Police Dept</c:v>
                </c:pt>
                <c:pt idx="60">
                  <c:v>Erie Police Dept</c:v>
                </c:pt>
                <c:pt idx="61">
                  <c:v>Escondido Police Dept</c:v>
                </c:pt>
                <c:pt idx="62">
                  <c:v>Eugene Police Dept</c:v>
                </c:pt>
                <c:pt idx="63">
                  <c:v>Evansville Police Dept</c:v>
                </c:pt>
                <c:pt idx="64">
                  <c:v>Everett Police Dept</c:v>
                </c:pt>
                <c:pt idx="65">
                  <c:v>Fairfield Police Dept</c:v>
                </c:pt>
                <c:pt idx="66">
                  <c:v>Fargo Police Dept</c:v>
                </c:pt>
                <c:pt idx="67">
                  <c:v>Fayetteville Police Dept</c:v>
                </c:pt>
                <c:pt idx="68">
                  <c:v>Flint City Police Dept</c:v>
                </c:pt>
                <c:pt idx="69">
                  <c:v>Fontana Police Dept</c:v>
                </c:pt>
                <c:pt idx="70">
                  <c:v>Fort Collins Police Dept</c:v>
                </c:pt>
                <c:pt idx="71">
                  <c:v>Fort Lauderdale Police Dept</c:v>
                </c:pt>
                <c:pt idx="72">
                  <c:v>Fremont Police Dept</c:v>
                </c:pt>
                <c:pt idx="73">
                  <c:v>Frisco Police Dept</c:v>
                </c:pt>
                <c:pt idx="74">
                  <c:v>Fullerton Police Dept</c:v>
                </c:pt>
                <c:pt idx="75">
                  <c:v>Gainesville Police Dept</c:v>
                </c:pt>
                <c:pt idx="76">
                  <c:v>Garden Grove Police Dept</c:v>
                </c:pt>
                <c:pt idx="77">
                  <c:v>Garland Police Dept</c:v>
                </c:pt>
                <c:pt idx="78">
                  <c:v>Gilbert Police Dept</c:v>
                </c:pt>
                <c:pt idx="79">
                  <c:v>Glendale Police Dept</c:v>
                </c:pt>
                <c:pt idx="80">
                  <c:v>Glendale Police Dept</c:v>
                </c:pt>
                <c:pt idx="81">
                  <c:v>Grand Prairie Police Dept</c:v>
                </c:pt>
                <c:pt idx="82">
                  <c:v>Grand Rapids Police Dept</c:v>
                </c:pt>
                <c:pt idx="83">
                  <c:v>Green Bay Police Dept</c:v>
                </c:pt>
                <c:pt idx="84">
                  <c:v>Gresham Police Dept</c:v>
                </c:pt>
                <c:pt idx="85">
                  <c:v>Hampton Police Dept</c:v>
                </c:pt>
                <c:pt idx="86">
                  <c:v>Hartford Police Dept</c:v>
                </c:pt>
                <c:pt idx="87">
                  <c:v>Hayward Police Dept</c:v>
                </c:pt>
                <c:pt idx="88">
                  <c:v>Hialeah Police Dept</c:v>
                </c:pt>
                <c:pt idx="89">
                  <c:v>High Point Police Dept</c:v>
                </c:pt>
                <c:pt idx="90">
                  <c:v>Hollywood Police Dept</c:v>
                </c:pt>
                <c:pt idx="91">
                  <c:v>Huntington Beach Police Dept</c:v>
                </c:pt>
                <c:pt idx="92">
                  <c:v>Huntsville Police Dept</c:v>
                </c:pt>
                <c:pt idx="93">
                  <c:v>Independence Police Dept</c:v>
                </c:pt>
                <c:pt idx="94">
                  <c:v>Inglewood Police Dept</c:v>
                </c:pt>
                <c:pt idx="95">
                  <c:v>Irvine Police Department</c:v>
                </c:pt>
                <c:pt idx="96">
                  <c:v>Irving Police Dept</c:v>
                </c:pt>
                <c:pt idx="97">
                  <c:v>Jackson Police Dept</c:v>
                </c:pt>
                <c:pt idx="98">
                  <c:v>Joliet</c:v>
                </c:pt>
                <c:pt idx="99">
                  <c:v>Kansas City Police Dept</c:v>
                </c:pt>
                <c:pt idx="100">
                  <c:v>Kent Police Dept</c:v>
                </c:pt>
                <c:pt idx="101">
                  <c:v>Killeen Police Dept</c:v>
                </c:pt>
                <c:pt idx="102">
                  <c:v>Knoxville Police Dept</c:v>
                </c:pt>
                <c:pt idx="103">
                  <c:v>Lafayette Police Dept</c:v>
                </c:pt>
                <c:pt idx="104">
                  <c:v>Lakewood</c:v>
                </c:pt>
                <c:pt idx="105">
                  <c:v>Lancaster</c:v>
                </c:pt>
                <c:pt idx="106">
                  <c:v>Lansing City Police Dept</c:v>
                </c:pt>
                <c:pt idx="107">
                  <c:v>Laredo</c:v>
                </c:pt>
                <c:pt idx="108">
                  <c:v>Lewisville Police Dept</c:v>
                </c:pt>
                <c:pt idx="109">
                  <c:v>Little Rock Police Dept</c:v>
                </c:pt>
                <c:pt idx="110">
                  <c:v>Lowell Police Dept</c:v>
                </c:pt>
                <c:pt idx="111">
                  <c:v>Lubbock Police Dept</c:v>
                </c:pt>
                <c:pt idx="112">
                  <c:v>Madison City Police Dept</c:v>
                </c:pt>
                <c:pt idx="113">
                  <c:v>Manchester Police Dept</c:v>
                </c:pt>
                <c:pt idx="114">
                  <c:v>Mcallen Police Dept</c:v>
                </c:pt>
                <c:pt idx="115">
                  <c:v>Mckinney Police Dept</c:v>
                </c:pt>
                <c:pt idx="116">
                  <c:v>Mesquite Police Dept</c:v>
                </c:pt>
                <c:pt idx="117">
                  <c:v>Midland Police Dept</c:v>
                </c:pt>
                <c:pt idx="118">
                  <c:v>Miramar Police Dept</c:v>
                </c:pt>
                <c:pt idx="119">
                  <c:v>Modesto Police Dept</c:v>
                </c:pt>
                <c:pt idx="120">
                  <c:v>Montgomery Police Dept</c:v>
                </c:pt>
                <c:pt idx="121">
                  <c:v>Moreno Valley</c:v>
                </c:pt>
                <c:pt idx="122">
                  <c:v>Murfreesboro Police Dept</c:v>
                </c:pt>
                <c:pt idx="123">
                  <c:v>Naperville Police Dept</c:v>
                </c:pt>
                <c:pt idx="124">
                  <c:v>New Haven Police Dept</c:v>
                </c:pt>
                <c:pt idx="125">
                  <c:v>Newport News Police Dept</c:v>
                </c:pt>
                <c:pt idx="126">
                  <c:v>Norfolk Police Dept</c:v>
                </c:pt>
                <c:pt idx="127">
                  <c:v>Norman Police Dept</c:v>
                </c:pt>
                <c:pt idx="128">
                  <c:v>North Charleston Police Dept</c:v>
                </c:pt>
                <c:pt idx="129">
                  <c:v>North Las Vegas Police Dept</c:v>
                </c:pt>
                <c:pt idx="130">
                  <c:v>Norwalk</c:v>
                </c:pt>
                <c:pt idx="131">
                  <c:v>Oceanside</c:v>
                </c:pt>
                <c:pt idx="132">
                  <c:v>Odessa Police Dept</c:v>
                </c:pt>
                <c:pt idx="133">
                  <c:v>Olathe Police Dept</c:v>
                </c:pt>
                <c:pt idx="134">
                  <c:v>Ontario Police Dept</c:v>
                </c:pt>
                <c:pt idx="135">
                  <c:v>Orange Police Dept</c:v>
                </c:pt>
                <c:pt idx="136">
                  <c:v>Orlando Police Dept</c:v>
                </c:pt>
                <c:pt idx="137">
                  <c:v>Oxnard Police Dept</c:v>
                </c:pt>
                <c:pt idx="138">
                  <c:v>Palm Bay Police Dept</c:v>
                </c:pt>
                <c:pt idx="139">
                  <c:v>Palmdale</c:v>
                </c:pt>
                <c:pt idx="140">
                  <c:v>Pasadena Police Dept</c:v>
                </c:pt>
                <c:pt idx="141">
                  <c:v>Pasadena Police Dept</c:v>
                </c:pt>
                <c:pt idx="142">
                  <c:v>Paterson Police Dept</c:v>
                </c:pt>
                <c:pt idx="143">
                  <c:v>Pembroke Pines Police Dept</c:v>
                </c:pt>
                <c:pt idx="144">
                  <c:v>Peoria Police Dept</c:v>
                </c:pt>
                <c:pt idx="145">
                  <c:v>Peoria Police Dept</c:v>
                </c:pt>
                <c:pt idx="146">
                  <c:v>Pomona Police Dept</c:v>
                </c:pt>
                <c:pt idx="147">
                  <c:v>Pompano Beach Police Dept</c:v>
                </c:pt>
                <c:pt idx="148">
                  <c:v>Providence Police Dept</c:v>
                </c:pt>
                <c:pt idx="149">
                  <c:v>Provo Police Dept</c:v>
                </c:pt>
                <c:pt idx="150">
                  <c:v>Pueblo Police Dept</c:v>
                </c:pt>
                <c:pt idx="151">
                  <c:v>Rancho Cucamonga</c:v>
                </c:pt>
                <c:pt idx="152">
                  <c:v>Reno Police Dept</c:v>
                </c:pt>
                <c:pt idx="153">
                  <c:v>Rialto Police Dept</c:v>
                </c:pt>
                <c:pt idx="154">
                  <c:v>Richardson Police Dept</c:v>
                </c:pt>
                <c:pt idx="155">
                  <c:v>Richmond (City) Bureau Of Police</c:v>
                </c:pt>
                <c:pt idx="156">
                  <c:v>Richmond Police Dept</c:v>
                </c:pt>
                <c:pt idx="157">
                  <c:v>Rochester Police Dept</c:v>
                </c:pt>
                <c:pt idx="158">
                  <c:v>Rochester Police Dept</c:v>
                </c:pt>
                <c:pt idx="159">
                  <c:v>Rockford Police Dept</c:v>
                </c:pt>
                <c:pt idx="160">
                  <c:v>Roseville Police Dept</c:v>
                </c:pt>
                <c:pt idx="161">
                  <c:v>Round Rock Police Dept</c:v>
                </c:pt>
                <c:pt idx="162">
                  <c:v>Salem Police Dept</c:v>
                </c:pt>
                <c:pt idx="163">
                  <c:v>Salinas Police Dept</c:v>
                </c:pt>
                <c:pt idx="164">
                  <c:v>Salt Lake City Police Dept</c:v>
                </c:pt>
                <c:pt idx="165">
                  <c:v>San Bernardino Police Dept</c:v>
                </c:pt>
                <c:pt idx="166">
                  <c:v>Santa Clara Police Dept</c:v>
                </c:pt>
                <c:pt idx="167">
                  <c:v>Santa Clarita</c:v>
                </c:pt>
                <c:pt idx="168">
                  <c:v>Santa Maria Police Dept</c:v>
                </c:pt>
                <c:pt idx="169">
                  <c:v>Santa Rosa Police Dept</c:v>
                </c:pt>
                <c:pt idx="170">
                  <c:v>Savannah Police Dept</c:v>
                </c:pt>
                <c:pt idx="171">
                  <c:v>Scottsdale Police Dept</c:v>
                </c:pt>
                <c:pt idx="172">
                  <c:v>Shreveport Police Dept</c:v>
                </c:pt>
                <c:pt idx="173">
                  <c:v>Simi Valley Police Dept</c:v>
                </c:pt>
                <c:pt idx="174">
                  <c:v>Sioux Falls Police Dept</c:v>
                </c:pt>
                <c:pt idx="175">
                  <c:v>South Bend Police Dept</c:v>
                </c:pt>
                <c:pt idx="176">
                  <c:v>Spokane Police Dept</c:v>
                </c:pt>
                <c:pt idx="177">
                  <c:v>Springfield Police Dept</c:v>
                </c:pt>
                <c:pt idx="178">
                  <c:v>Springfield Police Dept</c:v>
                </c:pt>
                <c:pt idx="179">
                  <c:v>Springfield Police Dept</c:v>
                </c:pt>
                <c:pt idx="180">
                  <c:v>St. Petersburg Police Dept</c:v>
                </c:pt>
                <c:pt idx="181">
                  <c:v>Stamford Police Dept</c:v>
                </c:pt>
                <c:pt idx="182">
                  <c:v>Sterling Heights Police Dept</c:v>
                </c:pt>
                <c:pt idx="183">
                  <c:v>Sunnyvale Dept Of Public Safety</c:v>
                </c:pt>
                <c:pt idx="184">
                  <c:v>Surprise Police Dept</c:v>
                </c:pt>
                <c:pt idx="185">
                  <c:v>Syracuse Police Dept</c:v>
                </c:pt>
                <c:pt idx="186">
                  <c:v>Tacoma Police Dept</c:v>
                </c:pt>
                <c:pt idx="187">
                  <c:v>Tallahassee Police Dept</c:v>
                </c:pt>
                <c:pt idx="188">
                  <c:v>Temecula</c:v>
                </c:pt>
                <c:pt idx="189">
                  <c:v>Tempe Police Dept</c:v>
                </c:pt>
                <c:pt idx="190">
                  <c:v>Thornton Police Dept</c:v>
                </c:pt>
                <c:pt idx="191">
                  <c:v>Thousand Oaks</c:v>
                </c:pt>
                <c:pt idx="192">
                  <c:v>Topeka Police Dept</c:v>
                </c:pt>
                <c:pt idx="193">
                  <c:v>Torrance Police Dept</c:v>
                </c:pt>
                <c:pt idx="194">
                  <c:v>Tyler Police Dept</c:v>
                </c:pt>
                <c:pt idx="195">
                  <c:v>Vallejo Police Dept</c:v>
                </c:pt>
                <c:pt idx="196">
                  <c:v>Vancouver Police Dept</c:v>
                </c:pt>
                <c:pt idx="197">
                  <c:v>Ventura Police Dept</c:v>
                </c:pt>
                <c:pt idx="198">
                  <c:v>Victorville</c:v>
                </c:pt>
                <c:pt idx="199">
                  <c:v>Visalia Police Dept</c:v>
                </c:pt>
                <c:pt idx="200">
                  <c:v>Warren Police Dept</c:v>
                </c:pt>
                <c:pt idx="201">
                  <c:v>Waterbury Police Dept</c:v>
                </c:pt>
                <c:pt idx="202">
                  <c:v>West Covina Police Dept</c:v>
                </c:pt>
                <c:pt idx="203">
                  <c:v>West Jordan Police Dept</c:v>
                </c:pt>
                <c:pt idx="204">
                  <c:v>West Palm Beach Police Dept</c:v>
                </c:pt>
                <c:pt idx="205">
                  <c:v>West Valley Police Dept</c:v>
                </c:pt>
                <c:pt idx="206">
                  <c:v>Westminster Police Dept</c:v>
                </c:pt>
                <c:pt idx="207">
                  <c:v>Wichita Falls Police Dept</c:v>
                </c:pt>
                <c:pt idx="208">
                  <c:v>Wilmington Police Dept</c:v>
                </c:pt>
                <c:pt idx="209">
                  <c:v>Winston-Salem Police Dept</c:v>
                </c:pt>
                <c:pt idx="210">
                  <c:v>Woodbridge Police Dept</c:v>
                </c:pt>
                <c:pt idx="211">
                  <c:v>Worcester Police Dept</c:v>
                </c:pt>
                <c:pt idx="212">
                  <c:v>Yonkers Police Dept</c:v>
                </c:pt>
              </c:strCache>
            </c:strRef>
          </c:cat>
          <c:val>
            <c:numRef>
              <c:f>'Wybrane dane, obliczenia i wykr'!$C$2:$C$214</c:f>
              <c:numCache>
                <c:formatCode>General</c:formatCode>
                <c:ptCount val="213"/>
                <c:pt idx="0">
                  <c:v>4393</c:v>
                </c:pt>
                <c:pt idx="1">
                  <c:v>10034</c:v>
                </c:pt>
                <c:pt idx="2">
                  <c:v>2990</c:v>
                </c:pt>
                <c:pt idx="3">
                  <c:v>4603</c:v>
                </c:pt>
                <c:pt idx="4">
                  <c:v>8900</c:v>
                </c:pt>
                <c:pt idx="5">
                  <c:v>2261</c:v>
                </c:pt>
                <c:pt idx="6">
                  <c:v>2726</c:v>
                </c:pt>
                <c:pt idx="7">
                  <c:v>4757</c:v>
                </c:pt>
                <c:pt idx="8">
                  <c:v>2605</c:v>
                </c:pt>
                <c:pt idx="9">
                  <c:v>4601</c:v>
                </c:pt>
                <c:pt idx="10">
                  <c:v>3565</c:v>
                </c:pt>
                <c:pt idx="11">
                  <c:v>12059</c:v>
                </c:pt>
                <c:pt idx="12">
                  <c:v>5824</c:v>
                </c:pt>
                <c:pt idx="13">
                  <c:v>3503</c:v>
                </c:pt>
                <c:pt idx="14">
                  <c:v>5696</c:v>
                </c:pt>
                <c:pt idx="15">
                  <c:v>4812</c:v>
                </c:pt>
                <c:pt idx="16">
                  <c:v>14788</c:v>
                </c:pt>
                <c:pt idx="17">
                  <c:v>5342</c:v>
                </c:pt>
                <c:pt idx="18">
                  <c:v>2937</c:v>
                </c:pt>
                <c:pt idx="19">
                  <c:v>5153</c:v>
                </c:pt>
                <c:pt idx="20">
                  <c:v>2187</c:v>
                </c:pt>
                <c:pt idx="21">
                  <c:v>8337</c:v>
                </c:pt>
                <c:pt idx="22">
                  <c:v>2493</c:v>
                </c:pt>
                <c:pt idx="23">
                  <c:v>3091</c:v>
                </c:pt>
                <c:pt idx="24">
                  <c:v>3521</c:v>
                </c:pt>
                <c:pt idx="25">
                  <c:v>3414</c:v>
                </c:pt>
                <c:pt idx="26">
                  <c:v>2109</c:v>
                </c:pt>
                <c:pt idx="27">
                  <c:v>1909</c:v>
                </c:pt>
                <c:pt idx="28">
                  <c:v>4723</c:v>
                </c:pt>
                <c:pt idx="29">
                  <c:v>1439</c:v>
                </c:pt>
                <c:pt idx="30">
                  <c:v>6571</c:v>
                </c:pt>
                <c:pt idx="31">
                  <c:v>3373</c:v>
                </c:pt>
                <c:pt idx="32">
                  <c:v>10441</c:v>
                </c:pt>
                <c:pt idx="33">
                  <c:v>6292</c:v>
                </c:pt>
                <c:pt idx="34">
                  <c:v>5081</c:v>
                </c:pt>
                <c:pt idx="35">
                  <c:v>1715</c:v>
                </c:pt>
                <c:pt idx="36">
                  <c:v>4079</c:v>
                </c:pt>
                <c:pt idx="37">
                  <c:v>3031</c:v>
                </c:pt>
                <c:pt idx="38">
                  <c:v>5844</c:v>
                </c:pt>
                <c:pt idx="39">
                  <c:v>3741</c:v>
                </c:pt>
                <c:pt idx="40">
                  <c:v>4264</c:v>
                </c:pt>
                <c:pt idx="41">
                  <c:v>4221</c:v>
                </c:pt>
                <c:pt idx="42">
                  <c:v>7211</c:v>
                </c:pt>
                <c:pt idx="43">
                  <c:v>11266</c:v>
                </c:pt>
                <c:pt idx="44">
                  <c:v>4182</c:v>
                </c:pt>
                <c:pt idx="45">
                  <c:v>2820</c:v>
                </c:pt>
                <c:pt idx="46">
                  <c:v>4143</c:v>
                </c:pt>
                <c:pt idx="47">
                  <c:v>4079</c:v>
                </c:pt>
                <c:pt idx="48">
                  <c:v>1803</c:v>
                </c:pt>
                <c:pt idx="49">
                  <c:v>4088</c:v>
                </c:pt>
                <c:pt idx="50">
                  <c:v>8385</c:v>
                </c:pt>
                <c:pt idx="51">
                  <c:v>3262</c:v>
                </c:pt>
                <c:pt idx="52">
                  <c:v>10210</c:v>
                </c:pt>
                <c:pt idx="53">
                  <c:v>3537</c:v>
                </c:pt>
                <c:pt idx="54">
                  <c:v>10279</c:v>
                </c:pt>
                <c:pt idx="55">
                  <c:v>1481</c:v>
                </c:pt>
                <c:pt idx="56">
                  <c:v>2414</c:v>
                </c:pt>
                <c:pt idx="57">
                  <c:v>2230</c:v>
                </c:pt>
                <c:pt idx="58">
                  <c:v>1982</c:v>
                </c:pt>
                <c:pt idx="59">
                  <c:v>4351</c:v>
                </c:pt>
                <c:pt idx="60">
                  <c:v>3510</c:v>
                </c:pt>
                <c:pt idx="61">
                  <c:v>3887</c:v>
                </c:pt>
                <c:pt idx="62">
                  <c:v>8004</c:v>
                </c:pt>
                <c:pt idx="63">
                  <c:v>6083</c:v>
                </c:pt>
                <c:pt idx="64">
                  <c:v>6416</c:v>
                </c:pt>
                <c:pt idx="65">
                  <c:v>3317</c:v>
                </c:pt>
                <c:pt idx="66">
                  <c:v>2835</c:v>
                </c:pt>
                <c:pt idx="67">
                  <c:v>13163</c:v>
                </c:pt>
                <c:pt idx="68">
                  <c:v>5645</c:v>
                </c:pt>
                <c:pt idx="69">
                  <c:v>4494</c:v>
                </c:pt>
                <c:pt idx="70">
                  <c:v>4119</c:v>
                </c:pt>
                <c:pt idx="71">
                  <c:v>9960</c:v>
                </c:pt>
                <c:pt idx="72">
                  <c:v>4259</c:v>
                </c:pt>
                <c:pt idx="73">
                  <c:v>2527</c:v>
                </c:pt>
                <c:pt idx="74">
                  <c:v>3937</c:v>
                </c:pt>
                <c:pt idx="75">
                  <c:v>5201</c:v>
                </c:pt>
                <c:pt idx="76">
                  <c:v>4017</c:v>
                </c:pt>
                <c:pt idx="77">
                  <c:v>8675</c:v>
                </c:pt>
                <c:pt idx="78">
                  <c:v>3386</c:v>
                </c:pt>
                <c:pt idx="79">
                  <c:v>3043</c:v>
                </c:pt>
                <c:pt idx="80">
                  <c:v>14934</c:v>
                </c:pt>
                <c:pt idx="81">
                  <c:v>5246</c:v>
                </c:pt>
                <c:pt idx="82">
                  <c:v>6618</c:v>
                </c:pt>
                <c:pt idx="83">
                  <c:v>2978</c:v>
                </c:pt>
                <c:pt idx="84">
                  <c:v>4858</c:v>
                </c:pt>
                <c:pt idx="85">
                  <c:v>4657</c:v>
                </c:pt>
                <c:pt idx="86">
                  <c:v>5319</c:v>
                </c:pt>
                <c:pt idx="87">
                  <c:v>4792</c:v>
                </c:pt>
                <c:pt idx="88">
                  <c:v>7194</c:v>
                </c:pt>
                <c:pt idx="89">
                  <c:v>4417</c:v>
                </c:pt>
                <c:pt idx="90">
                  <c:v>7713</c:v>
                </c:pt>
                <c:pt idx="91">
                  <c:v>5470</c:v>
                </c:pt>
                <c:pt idx="92">
                  <c:v>9261</c:v>
                </c:pt>
                <c:pt idx="93">
                  <c:v>7152</c:v>
                </c:pt>
                <c:pt idx="94">
                  <c:v>2673</c:v>
                </c:pt>
                <c:pt idx="95">
                  <c:v>3304</c:v>
                </c:pt>
                <c:pt idx="96">
                  <c:v>6307</c:v>
                </c:pt>
                <c:pt idx="97">
                  <c:v>11568</c:v>
                </c:pt>
                <c:pt idx="98">
                  <c:v>3835</c:v>
                </c:pt>
                <c:pt idx="99">
                  <c:v>7538</c:v>
                </c:pt>
                <c:pt idx="100">
                  <c:v>5468</c:v>
                </c:pt>
                <c:pt idx="101">
                  <c:v>4986</c:v>
                </c:pt>
                <c:pt idx="102">
                  <c:v>12169</c:v>
                </c:pt>
                <c:pt idx="103">
                  <c:v>6815</c:v>
                </c:pt>
                <c:pt idx="104">
                  <c:v>6705</c:v>
                </c:pt>
                <c:pt idx="105">
                  <c:v>3498</c:v>
                </c:pt>
                <c:pt idx="106">
                  <c:v>3774</c:v>
                </c:pt>
                <c:pt idx="107">
                  <c:v>10685</c:v>
                </c:pt>
                <c:pt idx="108">
                  <c:v>2591</c:v>
                </c:pt>
                <c:pt idx="109">
                  <c:v>15804</c:v>
                </c:pt>
                <c:pt idx="110">
                  <c:v>3125</c:v>
                </c:pt>
                <c:pt idx="111">
                  <c:v>12273</c:v>
                </c:pt>
                <c:pt idx="112">
                  <c:v>7753</c:v>
                </c:pt>
                <c:pt idx="113">
                  <c:v>3848</c:v>
                </c:pt>
                <c:pt idx="114">
                  <c:v>5465</c:v>
                </c:pt>
                <c:pt idx="115">
                  <c:v>2786</c:v>
                </c:pt>
                <c:pt idx="116">
                  <c:v>6285</c:v>
                </c:pt>
                <c:pt idx="117">
                  <c:v>3008</c:v>
                </c:pt>
                <c:pt idx="118">
                  <c:v>2984</c:v>
                </c:pt>
                <c:pt idx="119">
                  <c:v>11276</c:v>
                </c:pt>
                <c:pt idx="120">
                  <c:v>12058</c:v>
                </c:pt>
                <c:pt idx="121">
                  <c:v>6371</c:v>
                </c:pt>
                <c:pt idx="122">
                  <c:v>4006</c:v>
                </c:pt>
                <c:pt idx="123">
                  <c:v>2044</c:v>
                </c:pt>
                <c:pt idx="124">
                  <c:v>6516</c:v>
                </c:pt>
                <c:pt idx="125">
                  <c:v>5722</c:v>
                </c:pt>
                <c:pt idx="126">
                  <c:v>11391</c:v>
                </c:pt>
                <c:pt idx="127">
                  <c:v>3050</c:v>
                </c:pt>
                <c:pt idx="128">
                  <c:v>5757</c:v>
                </c:pt>
                <c:pt idx="129">
                  <c:v>5534</c:v>
                </c:pt>
                <c:pt idx="130">
                  <c:v>2609</c:v>
                </c:pt>
                <c:pt idx="131">
                  <c:v>4289</c:v>
                </c:pt>
                <c:pt idx="132">
                  <c:v>3717</c:v>
                </c:pt>
                <c:pt idx="133">
                  <c:v>2480</c:v>
                </c:pt>
                <c:pt idx="134">
                  <c:v>5056</c:v>
                </c:pt>
                <c:pt idx="135">
                  <c:v>2833</c:v>
                </c:pt>
                <c:pt idx="136">
                  <c:v>16304</c:v>
                </c:pt>
                <c:pt idx="137">
                  <c:v>4071</c:v>
                </c:pt>
                <c:pt idx="138">
                  <c:v>2457</c:v>
                </c:pt>
                <c:pt idx="139">
                  <c:v>3393</c:v>
                </c:pt>
                <c:pt idx="140">
                  <c:v>3379</c:v>
                </c:pt>
                <c:pt idx="141">
                  <c:v>5610</c:v>
                </c:pt>
                <c:pt idx="142">
                  <c:v>4640</c:v>
                </c:pt>
                <c:pt idx="143">
                  <c:v>4238</c:v>
                </c:pt>
                <c:pt idx="144">
                  <c:v>5022</c:v>
                </c:pt>
                <c:pt idx="145">
                  <c:v>4673</c:v>
                </c:pt>
                <c:pt idx="146">
                  <c:v>5055</c:v>
                </c:pt>
                <c:pt idx="147">
                  <c:v>5562</c:v>
                </c:pt>
                <c:pt idx="148">
                  <c:v>7977</c:v>
                </c:pt>
                <c:pt idx="149">
                  <c:v>2465</c:v>
                </c:pt>
                <c:pt idx="150">
                  <c:v>7030</c:v>
                </c:pt>
                <c:pt idx="151">
                  <c:v>4362</c:v>
                </c:pt>
                <c:pt idx="152">
                  <c:v>7423</c:v>
                </c:pt>
                <c:pt idx="153">
                  <c:v>3571</c:v>
                </c:pt>
                <c:pt idx="154">
                  <c:v>3004</c:v>
                </c:pt>
                <c:pt idx="155">
                  <c:v>9103</c:v>
                </c:pt>
                <c:pt idx="156">
                  <c:v>5018</c:v>
                </c:pt>
                <c:pt idx="157">
                  <c:v>2721</c:v>
                </c:pt>
                <c:pt idx="158">
                  <c:v>11283</c:v>
                </c:pt>
                <c:pt idx="159">
                  <c:v>7608</c:v>
                </c:pt>
                <c:pt idx="160">
                  <c:v>3288</c:v>
                </c:pt>
                <c:pt idx="161">
                  <c:v>2636</c:v>
                </c:pt>
                <c:pt idx="162">
                  <c:v>6731</c:v>
                </c:pt>
                <c:pt idx="163">
                  <c:v>4906</c:v>
                </c:pt>
                <c:pt idx="164">
                  <c:v>14357</c:v>
                </c:pt>
                <c:pt idx="165">
                  <c:v>10510</c:v>
                </c:pt>
                <c:pt idx="166">
                  <c:v>3306</c:v>
                </c:pt>
                <c:pt idx="167">
                  <c:v>2742</c:v>
                </c:pt>
                <c:pt idx="168">
                  <c:v>2430</c:v>
                </c:pt>
                <c:pt idx="169">
                  <c:v>3818</c:v>
                </c:pt>
                <c:pt idx="170">
                  <c:v>8325</c:v>
                </c:pt>
                <c:pt idx="171">
                  <c:v>6047</c:v>
                </c:pt>
                <c:pt idx="172">
                  <c:v>9862</c:v>
                </c:pt>
                <c:pt idx="173">
                  <c:v>1916</c:v>
                </c:pt>
                <c:pt idx="174">
                  <c:v>5041</c:v>
                </c:pt>
                <c:pt idx="175">
                  <c:v>4827</c:v>
                </c:pt>
                <c:pt idx="176">
                  <c:v>18522</c:v>
                </c:pt>
                <c:pt idx="177">
                  <c:v>6945</c:v>
                </c:pt>
                <c:pt idx="178">
                  <c:v>7024</c:v>
                </c:pt>
                <c:pt idx="179">
                  <c:v>14504</c:v>
                </c:pt>
                <c:pt idx="180">
                  <c:v>12451</c:v>
                </c:pt>
                <c:pt idx="181">
                  <c:v>1932</c:v>
                </c:pt>
                <c:pt idx="182">
                  <c:v>2578</c:v>
                </c:pt>
                <c:pt idx="183">
                  <c:v>2555</c:v>
                </c:pt>
                <c:pt idx="184">
                  <c:v>2488</c:v>
                </c:pt>
                <c:pt idx="185">
                  <c:v>5976</c:v>
                </c:pt>
                <c:pt idx="186">
                  <c:v>12866</c:v>
                </c:pt>
                <c:pt idx="187">
                  <c:v>8617</c:v>
                </c:pt>
                <c:pt idx="188">
                  <c:v>2440</c:v>
                </c:pt>
                <c:pt idx="189">
                  <c:v>7824</c:v>
                </c:pt>
                <c:pt idx="190">
                  <c:v>3257</c:v>
                </c:pt>
                <c:pt idx="191">
                  <c:v>1838</c:v>
                </c:pt>
                <c:pt idx="192">
                  <c:v>6841</c:v>
                </c:pt>
                <c:pt idx="193">
                  <c:v>2690</c:v>
                </c:pt>
                <c:pt idx="194">
                  <c:v>4506</c:v>
                </c:pt>
                <c:pt idx="195">
                  <c:v>5844</c:v>
                </c:pt>
                <c:pt idx="196">
                  <c:v>6478</c:v>
                </c:pt>
                <c:pt idx="197">
                  <c:v>3885</c:v>
                </c:pt>
                <c:pt idx="198">
                  <c:v>4465</c:v>
                </c:pt>
                <c:pt idx="199">
                  <c:v>5531</c:v>
                </c:pt>
                <c:pt idx="200">
                  <c:v>3787</c:v>
                </c:pt>
                <c:pt idx="201">
                  <c:v>4713</c:v>
                </c:pt>
                <c:pt idx="202">
                  <c:v>3224</c:v>
                </c:pt>
                <c:pt idx="203">
                  <c:v>2966</c:v>
                </c:pt>
                <c:pt idx="204">
                  <c:v>5404</c:v>
                </c:pt>
                <c:pt idx="205">
                  <c:v>5569</c:v>
                </c:pt>
                <c:pt idx="206">
                  <c:v>2830</c:v>
                </c:pt>
                <c:pt idx="207">
                  <c:v>5021</c:v>
                </c:pt>
                <c:pt idx="208">
                  <c:v>5910</c:v>
                </c:pt>
                <c:pt idx="209">
                  <c:v>13701</c:v>
                </c:pt>
                <c:pt idx="210">
                  <c:v>1967</c:v>
                </c:pt>
                <c:pt idx="211">
                  <c:v>6432</c:v>
                </c:pt>
                <c:pt idx="212">
                  <c:v>2565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4494336"/>
        <c:axId val="244495872"/>
      </c:barChart>
      <c:catAx>
        <c:axId val="244494336"/>
        <c:scaling>
          <c:orientation val="minMax"/>
        </c:scaling>
        <c:delete val="0"/>
        <c:axPos val="b"/>
        <c:majorTickMark val="out"/>
        <c:minorTickMark val="none"/>
        <c:tickLblPos val="nextTo"/>
        <c:crossAx val="244495872"/>
        <c:crosses val="autoZero"/>
        <c:auto val="1"/>
        <c:lblAlgn val="ctr"/>
        <c:lblOffset val="100"/>
        <c:noMultiLvlLbl val="0"/>
      </c:catAx>
      <c:valAx>
        <c:axId val="244495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4494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Histogram</a:t>
            </a:r>
            <a:r>
              <a:rPr lang="pl-PL" baseline="0"/>
              <a:t> brutalnych przestępstw</a:t>
            </a:r>
          </a:p>
        </c:rich>
      </c:tx>
      <c:layout>
        <c:manualLayout>
          <c:xMode val="edge"/>
          <c:yMode val="edge"/>
          <c:x val="0.247580710685498"/>
          <c:y val="2.18115573750998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6106723298862777E-2"/>
          <c:y val="0.11767204514646441"/>
          <c:w val="0.85600577715641746"/>
          <c:h val="0.75717876876001367"/>
        </c:manualLayout>
      </c:layout>
      <c:barChart>
        <c:barDir val="col"/>
        <c:grouping val="clustered"/>
        <c:varyColors val="0"/>
        <c:ser>
          <c:idx val="0"/>
          <c:order val="0"/>
          <c:tx>
            <c:v>Agencje</c:v>
          </c:tx>
          <c:invertIfNegative val="0"/>
          <c:cat>
            <c:numRef>
              <c:f>'Wybrane dane, obliczenia i wykr'!$J$78:$J$119</c:f>
              <c:numCache>
                <c:formatCode>0.00</c:formatCode>
                <c:ptCount val="42"/>
                <c:pt idx="0">
                  <c:v>77.071428571428569</c:v>
                </c:pt>
                <c:pt idx="1">
                  <c:v>154.14285714285714</c:v>
                </c:pt>
                <c:pt idx="2">
                  <c:v>231.21428571428572</c:v>
                </c:pt>
                <c:pt idx="3">
                  <c:v>308.28571428571428</c:v>
                </c:pt>
                <c:pt idx="4">
                  <c:v>385.35714285714283</c:v>
                </c:pt>
                <c:pt idx="5">
                  <c:v>462.42857142857144</c:v>
                </c:pt>
                <c:pt idx="6">
                  <c:v>539.5</c:v>
                </c:pt>
                <c:pt idx="7">
                  <c:v>616.57142857142856</c:v>
                </c:pt>
                <c:pt idx="8">
                  <c:v>693.64285714285711</c:v>
                </c:pt>
                <c:pt idx="9">
                  <c:v>770.71428571428567</c:v>
                </c:pt>
                <c:pt idx="10">
                  <c:v>847.78571428571422</c:v>
                </c:pt>
                <c:pt idx="11">
                  <c:v>924.85714285714289</c:v>
                </c:pt>
                <c:pt idx="12">
                  <c:v>1001.9285714285714</c:v>
                </c:pt>
                <c:pt idx="13">
                  <c:v>1079</c:v>
                </c:pt>
                <c:pt idx="14">
                  <c:v>1156.0714285714284</c:v>
                </c:pt>
                <c:pt idx="15">
                  <c:v>1233.1428571428571</c:v>
                </c:pt>
                <c:pt idx="16">
                  <c:v>1310.2142857142858</c:v>
                </c:pt>
                <c:pt idx="17">
                  <c:v>1387.2857142857142</c:v>
                </c:pt>
                <c:pt idx="18">
                  <c:v>1464.3571428571429</c:v>
                </c:pt>
                <c:pt idx="19">
                  <c:v>1541.4285714285713</c:v>
                </c:pt>
                <c:pt idx="20">
                  <c:v>1618.5</c:v>
                </c:pt>
                <c:pt idx="21">
                  <c:v>1695.5714285714284</c:v>
                </c:pt>
                <c:pt idx="22">
                  <c:v>1772.6428571428571</c:v>
                </c:pt>
                <c:pt idx="23">
                  <c:v>1849.7142857142858</c:v>
                </c:pt>
                <c:pt idx="24">
                  <c:v>1926.7857142857142</c:v>
                </c:pt>
                <c:pt idx="25">
                  <c:v>2003.8571428571429</c:v>
                </c:pt>
                <c:pt idx="26">
                  <c:v>2080.9285714285716</c:v>
                </c:pt>
                <c:pt idx="27">
                  <c:v>2158</c:v>
                </c:pt>
                <c:pt idx="28">
                  <c:v>2235.0714285714284</c:v>
                </c:pt>
                <c:pt idx="29">
                  <c:v>2312.1428571428569</c:v>
                </c:pt>
                <c:pt idx="30">
                  <c:v>2389.2142857142858</c:v>
                </c:pt>
                <c:pt idx="31">
                  <c:v>2466.2857142857142</c:v>
                </c:pt>
                <c:pt idx="32">
                  <c:v>2543.3571428571427</c:v>
                </c:pt>
                <c:pt idx="33">
                  <c:v>2620.4285714285716</c:v>
                </c:pt>
                <c:pt idx="34">
                  <c:v>2697.5</c:v>
                </c:pt>
                <c:pt idx="35">
                  <c:v>2774.5714285714284</c:v>
                </c:pt>
                <c:pt idx="36">
                  <c:v>2851.6428571428569</c:v>
                </c:pt>
                <c:pt idx="37">
                  <c:v>2928.7142857142858</c:v>
                </c:pt>
                <c:pt idx="38">
                  <c:v>3005.7857142857142</c:v>
                </c:pt>
                <c:pt idx="39">
                  <c:v>3082.8571428571427</c:v>
                </c:pt>
                <c:pt idx="40">
                  <c:v>3159.9285714285716</c:v>
                </c:pt>
                <c:pt idx="41">
                  <c:v>3237</c:v>
                </c:pt>
              </c:numCache>
            </c:numRef>
          </c:cat>
          <c:val>
            <c:numRef>
              <c:f>'Wybrane dane, obliczenia i wykr'!$K$78:$K$119</c:f>
              <c:numCache>
                <c:formatCode>General</c:formatCode>
                <c:ptCount val="42"/>
                <c:pt idx="0">
                  <c:v>2</c:v>
                </c:pt>
                <c:pt idx="1">
                  <c:v>12</c:v>
                </c:pt>
                <c:pt idx="2">
                  <c:v>23</c:v>
                </c:pt>
                <c:pt idx="3">
                  <c:v>16</c:v>
                </c:pt>
                <c:pt idx="4">
                  <c:v>14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14</c:v>
                </c:pt>
                <c:pt idx="9">
                  <c:v>7</c:v>
                </c:pt>
                <c:pt idx="10">
                  <c:v>9</c:v>
                </c:pt>
                <c:pt idx="11">
                  <c:v>11</c:v>
                </c:pt>
                <c:pt idx="12">
                  <c:v>1</c:v>
                </c:pt>
                <c:pt idx="13">
                  <c:v>8</c:v>
                </c:pt>
                <c:pt idx="14">
                  <c:v>6</c:v>
                </c:pt>
                <c:pt idx="15">
                  <c:v>3</c:v>
                </c:pt>
                <c:pt idx="16">
                  <c:v>3</c:v>
                </c:pt>
                <c:pt idx="17">
                  <c:v>5</c:v>
                </c:pt>
                <c:pt idx="18">
                  <c:v>0</c:v>
                </c:pt>
                <c:pt idx="19">
                  <c:v>1</c:v>
                </c:pt>
                <c:pt idx="20">
                  <c:v>9</c:v>
                </c:pt>
                <c:pt idx="21">
                  <c:v>3</c:v>
                </c:pt>
                <c:pt idx="22">
                  <c:v>6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4943104"/>
        <c:axId val="244953088"/>
      </c:barChart>
      <c:catAx>
        <c:axId val="24494310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244953088"/>
        <c:crosses val="autoZero"/>
        <c:auto val="1"/>
        <c:lblAlgn val="ctr"/>
        <c:lblOffset val="100"/>
        <c:noMultiLvlLbl val="0"/>
      </c:catAx>
      <c:valAx>
        <c:axId val="244953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4943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Histogram przestępstw mienia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Agencje</c:v>
          </c:tx>
          <c:invertIfNegative val="0"/>
          <c:cat>
            <c:numRef>
              <c:f>'Wybrane dane, obliczenia i wykr'!$X$78:$X$119</c:f>
              <c:numCache>
                <c:formatCode>0.00</c:formatCode>
                <c:ptCount val="42"/>
                <c:pt idx="0">
                  <c:v>1845.7380952380952</c:v>
                </c:pt>
                <c:pt idx="1">
                  <c:v>2252.4761904761904</c:v>
                </c:pt>
                <c:pt idx="2">
                  <c:v>2659.2142857142858</c:v>
                </c:pt>
                <c:pt idx="3">
                  <c:v>3065.9523809523807</c:v>
                </c:pt>
                <c:pt idx="4">
                  <c:v>3472.6904761904761</c:v>
                </c:pt>
                <c:pt idx="5">
                  <c:v>3879.4285714285716</c:v>
                </c:pt>
                <c:pt idx="6">
                  <c:v>4286.1666666666661</c:v>
                </c:pt>
                <c:pt idx="7">
                  <c:v>4692.9047619047615</c:v>
                </c:pt>
                <c:pt idx="8">
                  <c:v>5099.6428571428569</c:v>
                </c:pt>
                <c:pt idx="9">
                  <c:v>5506.3809523809523</c:v>
                </c:pt>
                <c:pt idx="10">
                  <c:v>5913.1190476190477</c:v>
                </c:pt>
                <c:pt idx="11">
                  <c:v>6319.8571428571431</c:v>
                </c:pt>
                <c:pt idx="12">
                  <c:v>6726.5952380952385</c:v>
                </c:pt>
                <c:pt idx="13">
                  <c:v>7133.333333333333</c:v>
                </c:pt>
                <c:pt idx="14">
                  <c:v>7540.0714285714284</c:v>
                </c:pt>
                <c:pt idx="15">
                  <c:v>7946.8095238095239</c:v>
                </c:pt>
                <c:pt idx="16">
                  <c:v>8353.5476190476184</c:v>
                </c:pt>
                <c:pt idx="17">
                  <c:v>8760.2857142857138</c:v>
                </c:pt>
                <c:pt idx="18">
                  <c:v>9167.0238095238092</c:v>
                </c:pt>
                <c:pt idx="19">
                  <c:v>9573.7619047619046</c:v>
                </c:pt>
                <c:pt idx="20">
                  <c:v>9980.5</c:v>
                </c:pt>
                <c:pt idx="21">
                  <c:v>10387.238095238095</c:v>
                </c:pt>
                <c:pt idx="22">
                  <c:v>10793.976190476191</c:v>
                </c:pt>
                <c:pt idx="23">
                  <c:v>11200.714285714286</c:v>
                </c:pt>
                <c:pt idx="24">
                  <c:v>11607.452380952382</c:v>
                </c:pt>
                <c:pt idx="25">
                  <c:v>12014.190476190477</c:v>
                </c:pt>
                <c:pt idx="26">
                  <c:v>12420.928571428571</c:v>
                </c:pt>
                <c:pt idx="27">
                  <c:v>12827.666666666666</c:v>
                </c:pt>
                <c:pt idx="28">
                  <c:v>13234.404761904761</c:v>
                </c:pt>
                <c:pt idx="29">
                  <c:v>13641.142857142857</c:v>
                </c:pt>
                <c:pt idx="30">
                  <c:v>14047.880952380952</c:v>
                </c:pt>
                <c:pt idx="31">
                  <c:v>14454.619047619048</c:v>
                </c:pt>
                <c:pt idx="32">
                  <c:v>14861.357142857143</c:v>
                </c:pt>
                <c:pt idx="33">
                  <c:v>15268.095238095239</c:v>
                </c:pt>
                <c:pt idx="34">
                  <c:v>15674.833333333334</c:v>
                </c:pt>
                <c:pt idx="35">
                  <c:v>16081.571428571429</c:v>
                </c:pt>
                <c:pt idx="36">
                  <c:v>16488.309523809527</c:v>
                </c:pt>
                <c:pt idx="37">
                  <c:v>16895.047619047618</c:v>
                </c:pt>
                <c:pt idx="38">
                  <c:v>17301.785714285714</c:v>
                </c:pt>
                <c:pt idx="39">
                  <c:v>17708.523809523809</c:v>
                </c:pt>
                <c:pt idx="40">
                  <c:v>18115.261904761905</c:v>
                </c:pt>
                <c:pt idx="41">
                  <c:v>18522</c:v>
                </c:pt>
              </c:numCache>
            </c:numRef>
          </c:cat>
          <c:val>
            <c:numRef>
              <c:f>'Wybrane dane, obliczenia i wykr'!$Y$78:$Y$119</c:f>
              <c:numCache>
                <c:formatCode>General</c:formatCode>
                <c:ptCount val="42"/>
                <c:pt idx="0">
                  <c:v>5</c:v>
                </c:pt>
                <c:pt idx="1">
                  <c:v>9</c:v>
                </c:pt>
                <c:pt idx="2">
                  <c:v>17</c:v>
                </c:pt>
                <c:pt idx="3">
                  <c:v>20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13</c:v>
                </c:pt>
                <c:pt idx="8">
                  <c:v>16</c:v>
                </c:pt>
                <c:pt idx="9">
                  <c:v>9</c:v>
                </c:pt>
                <c:pt idx="10">
                  <c:v>13</c:v>
                </c:pt>
                <c:pt idx="11">
                  <c:v>6</c:v>
                </c:pt>
                <c:pt idx="12">
                  <c:v>8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0</c:v>
                </c:pt>
                <c:pt idx="24">
                  <c:v>5</c:v>
                </c:pt>
                <c:pt idx="25">
                  <c:v>0</c:v>
                </c:pt>
                <c:pt idx="26">
                  <c:v>4</c:v>
                </c:pt>
                <c:pt idx="27">
                  <c:v>1</c:v>
                </c:pt>
                <c:pt idx="28">
                  <c:v>2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368512"/>
        <c:axId val="246370304"/>
      </c:barChart>
      <c:catAx>
        <c:axId val="24636851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246370304"/>
        <c:crosses val="autoZero"/>
        <c:auto val="1"/>
        <c:lblAlgn val="ctr"/>
        <c:lblOffset val="100"/>
        <c:noMultiLvlLbl val="0"/>
      </c:catAx>
      <c:valAx>
        <c:axId val="246370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6368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61796212481314"/>
          <c:y val="0.18235128517927676"/>
          <c:w val="0.5961661878879313"/>
          <c:h val="0.656189590602366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brudnopis!$C$1</c:f>
              <c:strCache>
                <c:ptCount val="1"/>
                <c:pt idx="0">
                  <c:v>Brutalne przestępstwa</c:v>
                </c:pt>
              </c:strCache>
            </c:strRef>
          </c:tx>
          <c:invertIfNegative val="0"/>
          <c:cat>
            <c:strRef>
              <c:f>brudnopis!$B$2:$B$4</c:f>
              <c:strCache>
                <c:ptCount val="3"/>
                <c:pt idx="0">
                  <c:v>Flint City Police Dept</c:v>
                </c:pt>
                <c:pt idx="1">
                  <c:v>Chula Vista Police Dept</c:v>
                </c:pt>
                <c:pt idx="2">
                  <c:v>Birmingham Police Dept</c:v>
                </c:pt>
              </c:strCache>
            </c:strRef>
          </c:cat>
          <c:val>
            <c:numRef>
              <c:f>brudnopis!$C$2:$C$4</c:f>
              <c:numCache>
                <c:formatCode>General</c:formatCode>
                <c:ptCount val="3"/>
                <c:pt idx="0">
                  <c:v>2774</c:v>
                </c:pt>
                <c:pt idx="1">
                  <c:v>581</c:v>
                </c:pt>
                <c:pt idx="2">
                  <c:v>3237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403072"/>
        <c:axId val="246404608"/>
      </c:barChart>
      <c:catAx>
        <c:axId val="246403072"/>
        <c:scaling>
          <c:orientation val="minMax"/>
        </c:scaling>
        <c:delete val="0"/>
        <c:axPos val="b"/>
        <c:majorTickMark val="out"/>
        <c:minorTickMark val="none"/>
        <c:tickLblPos val="nextTo"/>
        <c:crossAx val="246404608"/>
        <c:crosses val="autoZero"/>
        <c:auto val="1"/>
        <c:lblAlgn val="ctr"/>
        <c:lblOffset val="100"/>
        <c:noMultiLvlLbl val="0"/>
      </c:catAx>
      <c:valAx>
        <c:axId val="246404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64030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284449680010466"/>
          <c:y val="0.41941324506701017"/>
          <c:w val="0.24615812787181129"/>
          <c:h val="0.161065338122008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653711902189864"/>
          <c:y val="0.18274727059768994"/>
          <c:w val="0.58594566242264923"/>
          <c:h val="0.655442988193251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brudnopis!$K$1</c:f>
              <c:strCache>
                <c:ptCount val="1"/>
                <c:pt idx="0">
                  <c:v>Liczba mieszkańców</c:v>
                </c:pt>
              </c:strCache>
            </c:strRef>
          </c:tx>
          <c:invertIfNegative val="0"/>
          <c:cat>
            <c:strRef>
              <c:f>brudnopis!$J$2:$J$4</c:f>
              <c:strCache>
                <c:ptCount val="3"/>
                <c:pt idx="0">
                  <c:v>Flint City Police Dept</c:v>
                </c:pt>
                <c:pt idx="1">
                  <c:v>Chula Vista Police Dept</c:v>
                </c:pt>
                <c:pt idx="2">
                  <c:v>Birmingham Police Dept</c:v>
                </c:pt>
              </c:strCache>
            </c:strRef>
          </c:cat>
          <c:val>
            <c:numRef>
              <c:f>brudnopis!$K$2:$K$4</c:f>
              <c:numCache>
                <c:formatCode>General</c:formatCode>
                <c:ptCount val="3"/>
                <c:pt idx="0">
                  <c:v>101632</c:v>
                </c:pt>
                <c:pt idx="1">
                  <c:v>249830</c:v>
                </c:pt>
                <c:pt idx="2">
                  <c:v>213266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423936"/>
        <c:axId val="246425472"/>
      </c:barChart>
      <c:catAx>
        <c:axId val="246423936"/>
        <c:scaling>
          <c:orientation val="minMax"/>
        </c:scaling>
        <c:delete val="0"/>
        <c:axPos val="b"/>
        <c:majorTickMark val="out"/>
        <c:minorTickMark val="none"/>
        <c:tickLblPos val="nextTo"/>
        <c:crossAx val="246425472"/>
        <c:crosses val="autoZero"/>
        <c:auto val="1"/>
        <c:lblAlgn val="ctr"/>
        <c:lblOffset val="100"/>
        <c:noMultiLvlLbl val="0"/>
      </c:catAx>
      <c:valAx>
        <c:axId val="246425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64239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103155226135988"/>
          <c:y val="0.43244744244103039"/>
          <c:w val="0.21993593386076543"/>
          <c:h val="0.1653981037386613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1353807360182689E-2"/>
          <c:y val="0.13090365844069776"/>
          <c:w val="0.80219124360427696"/>
          <c:h val="0.781366327069316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brudnopis!$C$7</c:f>
              <c:strCache>
                <c:ptCount val="1"/>
                <c:pt idx="0">
                  <c:v>Brutalne przestępstwa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f>brudnopis!$B$8:$B$46</c:f>
              <c:strCache>
                <c:ptCount val="39"/>
                <c:pt idx="0">
                  <c:v>AL</c:v>
                </c:pt>
                <c:pt idx="1">
                  <c:v>AR</c:v>
                </c:pt>
                <c:pt idx="2">
                  <c:v>AZ</c:v>
                </c:pt>
                <c:pt idx="3">
                  <c:v>CA</c:v>
                </c:pt>
                <c:pt idx="4">
                  <c:v>CO</c:v>
                </c:pt>
                <c:pt idx="5">
                  <c:v>CT</c:v>
                </c:pt>
                <c:pt idx="6">
                  <c:v>FL</c:v>
                </c:pt>
                <c:pt idx="7">
                  <c:v>GA</c:v>
                </c:pt>
                <c:pt idx="8">
                  <c:v>IA</c:v>
                </c:pt>
                <c:pt idx="9">
                  <c:v>ID</c:v>
                </c:pt>
                <c:pt idx="10">
                  <c:v>IL</c:v>
                </c:pt>
                <c:pt idx="11">
                  <c:v>IN</c:v>
                </c:pt>
                <c:pt idx="12">
                  <c:v>KS</c:v>
                </c:pt>
                <c:pt idx="13">
                  <c:v>LA</c:v>
                </c:pt>
                <c:pt idx="14">
                  <c:v>MA</c:v>
                </c:pt>
                <c:pt idx="15">
                  <c:v>MI</c:v>
                </c:pt>
                <c:pt idx="16">
                  <c:v>MN</c:v>
                </c:pt>
                <c:pt idx="17">
                  <c:v>MO</c:v>
                </c:pt>
                <c:pt idx="18">
                  <c:v>MS</c:v>
                </c:pt>
                <c:pt idx="19">
                  <c:v>MT</c:v>
                </c:pt>
                <c:pt idx="20">
                  <c:v>NC</c:v>
                </c:pt>
                <c:pt idx="21">
                  <c:v>ND</c:v>
                </c:pt>
                <c:pt idx="22">
                  <c:v>NH</c:v>
                </c:pt>
                <c:pt idx="23">
                  <c:v>NJ</c:v>
                </c:pt>
                <c:pt idx="24">
                  <c:v>NV</c:v>
                </c:pt>
                <c:pt idx="25">
                  <c:v>NY</c:v>
                </c:pt>
                <c:pt idx="26">
                  <c:v>OH</c:v>
                </c:pt>
                <c:pt idx="27">
                  <c:v>OK</c:v>
                </c:pt>
                <c:pt idx="28">
                  <c:v>OR</c:v>
                </c:pt>
                <c:pt idx="29">
                  <c:v>PA</c:v>
                </c:pt>
                <c:pt idx="30">
                  <c:v>RI</c:v>
                </c:pt>
                <c:pt idx="31">
                  <c:v>SC</c:v>
                </c:pt>
                <c:pt idx="32">
                  <c:v>SD</c:v>
                </c:pt>
                <c:pt idx="33">
                  <c:v>TN</c:v>
                </c:pt>
                <c:pt idx="34">
                  <c:v>TX</c:v>
                </c:pt>
                <c:pt idx="35">
                  <c:v>UT</c:v>
                </c:pt>
                <c:pt idx="36">
                  <c:v>VA</c:v>
                </c:pt>
                <c:pt idx="37">
                  <c:v>WA</c:v>
                </c:pt>
                <c:pt idx="38">
                  <c:v>WI</c:v>
                </c:pt>
              </c:strCache>
            </c:strRef>
          </c:cat>
          <c:val>
            <c:numRef>
              <c:f>brudnopis!$C$8:$C$46</c:f>
              <c:numCache>
                <c:formatCode>General</c:formatCode>
                <c:ptCount val="39"/>
                <c:pt idx="0">
                  <c:v>5760</c:v>
                </c:pt>
                <c:pt idx="1">
                  <c:v>2579</c:v>
                </c:pt>
                <c:pt idx="2">
                  <c:v>3643</c:v>
                </c:pt>
                <c:pt idx="3">
                  <c:v>28636</c:v>
                </c:pt>
                <c:pt idx="4">
                  <c:v>3044</c:v>
                </c:pt>
                <c:pt idx="5">
                  <c:v>5964</c:v>
                </c:pt>
                <c:pt idx="6">
                  <c:v>14965</c:v>
                </c:pt>
                <c:pt idx="7">
                  <c:v>2327</c:v>
                </c:pt>
                <c:pt idx="8">
                  <c:v>2054</c:v>
                </c:pt>
                <c:pt idx="9">
                  <c:v>567</c:v>
                </c:pt>
                <c:pt idx="10">
                  <c:v>5585</c:v>
                </c:pt>
                <c:pt idx="11">
                  <c:v>1182</c:v>
                </c:pt>
                <c:pt idx="12">
                  <c:v>2125</c:v>
                </c:pt>
                <c:pt idx="13">
                  <c:v>4836</c:v>
                </c:pt>
                <c:pt idx="14">
                  <c:v>4380</c:v>
                </c:pt>
                <c:pt idx="15">
                  <c:v>6491</c:v>
                </c:pt>
                <c:pt idx="16">
                  <c:v>0</c:v>
                </c:pt>
                <c:pt idx="17">
                  <c:v>2609</c:v>
                </c:pt>
                <c:pt idx="18">
                  <c:v>1668</c:v>
                </c:pt>
                <c:pt idx="19">
                  <c:v>370</c:v>
                </c:pt>
                <c:pt idx="20">
                  <c:v>5741</c:v>
                </c:pt>
                <c:pt idx="21">
                  <c:v>394</c:v>
                </c:pt>
                <c:pt idx="22">
                  <c:v>624</c:v>
                </c:pt>
                <c:pt idx="23">
                  <c:v>2803</c:v>
                </c:pt>
                <c:pt idx="24">
                  <c:v>2887</c:v>
                </c:pt>
                <c:pt idx="25">
                  <c:v>4662</c:v>
                </c:pt>
                <c:pt idx="26">
                  <c:v>3143</c:v>
                </c:pt>
                <c:pt idx="27">
                  <c:v>328</c:v>
                </c:pt>
                <c:pt idx="28">
                  <c:v>1481</c:v>
                </c:pt>
                <c:pt idx="29">
                  <c:v>1111</c:v>
                </c:pt>
                <c:pt idx="30">
                  <c:v>1133</c:v>
                </c:pt>
                <c:pt idx="31">
                  <c:v>2075</c:v>
                </c:pt>
                <c:pt idx="32">
                  <c:v>631</c:v>
                </c:pt>
                <c:pt idx="33">
                  <c:v>5059</c:v>
                </c:pt>
                <c:pt idx="34">
                  <c:v>14594</c:v>
                </c:pt>
                <c:pt idx="35">
                  <c:v>2247</c:v>
                </c:pt>
                <c:pt idx="36">
                  <c:v>4830</c:v>
                </c:pt>
                <c:pt idx="37">
                  <c:v>4761</c:v>
                </c:pt>
                <c:pt idx="38">
                  <c:v>1411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437760"/>
        <c:axId val="246439296"/>
      </c:barChart>
      <c:catAx>
        <c:axId val="246437760"/>
        <c:scaling>
          <c:orientation val="minMax"/>
        </c:scaling>
        <c:delete val="0"/>
        <c:axPos val="b"/>
        <c:majorTickMark val="out"/>
        <c:minorTickMark val="none"/>
        <c:tickLblPos val="nextTo"/>
        <c:crossAx val="246439296"/>
        <c:crosses val="autoZero"/>
        <c:auto val="1"/>
        <c:lblAlgn val="ctr"/>
        <c:lblOffset val="100"/>
        <c:noMultiLvlLbl val="0"/>
      </c:catAx>
      <c:valAx>
        <c:axId val="246439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643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287120724695401"/>
          <c:y val="0.44344659028645655"/>
          <c:w val="9.5939928715136291E-2"/>
          <c:h val="0.216312202569674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1353807360182689E-2"/>
          <c:y val="0.13090365844069776"/>
          <c:w val="0.80219124360427696"/>
          <c:h val="0.781366327069316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brudnopis!$D$7</c:f>
              <c:strCache>
                <c:ptCount val="1"/>
                <c:pt idx="0">
                  <c:v>Przestępstwa mienia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strRef>
              <c:f>brudnopis!$B$8:$B$46</c:f>
              <c:strCache>
                <c:ptCount val="39"/>
                <c:pt idx="0">
                  <c:v>AL</c:v>
                </c:pt>
                <c:pt idx="1">
                  <c:v>AR</c:v>
                </c:pt>
                <c:pt idx="2">
                  <c:v>AZ</c:v>
                </c:pt>
                <c:pt idx="3">
                  <c:v>CA</c:v>
                </c:pt>
                <c:pt idx="4">
                  <c:v>CO</c:v>
                </c:pt>
                <c:pt idx="5">
                  <c:v>CT</c:v>
                </c:pt>
                <c:pt idx="6">
                  <c:v>FL</c:v>
                </c:pt>
                <c:pt idx="7">
                  <c:v>GA</c:v>
                </c:pt>
                <c:pt idx="8">
                  <c:v>IA</c:v>
                </c:pt>
                <c:pt idx="9">
                  <c:v>ID</c:v>
                </c:pt>
                <c:pt idx="10">
                  <c:v>IL</c:v>
                </c:pt>
                <c:pt idx="11">
                  <c:v>IN</c:v>
                </c:pt>
                <c:pt idx="12">
                  <c:v>KS</c:v>
                </c:pt>
                <c:pt idx="13">
                  <c:v>LA</c:v>
                </c:pt>
                <c:pt idx="14">
                  <c:v>MA</c:v>
                </c:pt>
                <c:pt idx="15">
                  <c:v>MI</c:v>
                </c:pt>
                <c:pt idx="16">
                  <c:v>MN</c:v>
                </c:pt>
                <c:pt idx="17">
                  <c:v>MO</c:v>
                </c:pt>
                <c:pt idx="18">
                  <c:v>MS</c:v>
                </c:pt>
                <c:pt idx="19">
                  <c:v>MT</c:v>
                </c:pt>
                <c:pt idx="20">
                  <c:v>NC</c:v>
                </c:pt>
                <c:pt idx="21">
                  <c:v>ND</c:v>
                </c:pt>
                <c:pt idx="22">
                  <c:v>NH</c:v>
                </c:pt>
                <c:pt idx="23">
                  <c:v>NJ</c:v>
                </c:pt>
                <c:pt idx="24">
                  <c:v>NV</c:v>
                </c:pt>
                <c:pt idx="25">
                  <c:v>NY</c:v>
                </c:pt>
                <c:pt idx="26">
                  <c:v>OH</c:v>
                </c:pt>
                <c:pt idx="27">
                  <c:v>OK</c:v>
                </c:pt>
                <c:pt idx="28">
                  <c:v>OR</c:v>
                </c:pt>
                <c:pt idx="29">
                  <c:v>PA</c:v>
                </c:pt>
                <c:pt idx="30">
                  <c:v>RI</c:v>
                </c:pt>
                <c:pt idx="31">
                  <c:v>SC</c:v>
                </c:pt>
                <c:pt idx="32">
                  <c:v>SD</c:v>
                </c:pt>
                <c:pt idx="33">
                  <c:v>TN</c:v>
                </c:pt>
                <c:pt idx="34">
                  <c:v>TX</c:v>
                </c:pt>
                <c:pt idx="35">
                  <c:v>UT</c:v>
                </c:pt>
                <c:pt idx="36">
                  <c:v>VA</c:v>
                </c:pt>
                <c:pt idx="37">
                  <c:v>WA</c:v>
                </c:pt>
                <c:pt idx="38">
                  <c:v>WI</c:v>
                </c:pt>
              </c:strCache>
            </c:strRef>
          </c:cat>
          <c:val>
            <c:numRef>
              <c:f>brudnopis!$D$8:$D$46</c:f>
              <c:numCache>
                <c:formatCode>General</c:formatCode>
                <c:ptCount val="39"/>
                <c:pt idx="0">
                  <c:v>36107</c:v>
                </c:pt>
                <c:pt idx="1">
                  <c:v>15804</c:v>
                </c:pt>
                <c:pt idx="2">
                  <c:v>45923</c:v>
                </c:pt>
                <c:pt idx="3">
                  <c:v>217601</c:v>
                </c:pt>
                <c:pt idx="4">
                  <c:v>30922</c:v>
                </c:pt>
                <c:pt idx="5">
                  <c:v>23633</c:v>
                </c:pt>
                <c:pt idx="6">
                  <c:v>101721</c:v>
                </c:pt>
                <c:pt idx="7">
                  <c:v>24192</c:v>
                </c:pt>
                <c:pt idx="8">
                  <c:v>19021</c:v>
                </c:pt>
                <c:pt idx="9">
                  <c:v>5342</c:v>
                </c:pt>
                <c:pt idx="10">
                  <c:v>31001</c:v>
                </c:pt>
                <c:pt idx="11">
                  <c:v>10910</c:v>
                </c:pt>
                <c:pt idx="12">
                  <c:v>20938</c:v>
                </c:pt>
                <c:pt idx="13">
                  <c:v>28736</c:v>
                </c:pt>
                <c:pt idx="14">
                  <c:v>19672</c:v>
                </c:pt>
                <c:pt idx="15">
                  <c:v>25128</c:v>
                </c:pt>
                <c:pt idx="16">
                  <c:v>2721</c:v>
                </c:pt>
                <c:pt idx="17">
                  <c:v>25877</c:v>
                </c:pt>
                <c:pt idx="18">
                  <c:v>11568</c:v>
                </c:pt>
                <c:pt idx="19">
                  <c:v>4812</c:v>
                </c:pt>
                <c:pt idx="20">
                  <c:v>49379</c:v>
                </c:pt>
                <c:pt idx="21">
                  <c:v>2835</c:v>
                </c:pt>
                <c:pt idx="22">
                  <c:v>3848</c:v>
                </c:pt>
                <c:pt idx="23">
                  <c:v>12439</c:v>
                </c:pt>
                <c:pt idx="24">
                  <c:v>12957</c:v>
                </c:pt>
                <c:pt idx="25">
                  <c:v>22085</c:v>
                </c:pt>
                <c:pt idx="26">
                  <c:v>18419</c:v>
                </c:pt>
                <c:pt idx="27">
                  <c:v>5237</c:v>
                </c:pt>
                <c:pt idx="28">
                  <c:v>19593</c:v>
                </c:pt>
                <c:pt idx="29">
                  <c:v>8113</c:v>
                </c:pt>
                <c:pt idx="30">
                  <c:v>7977</c:v>
                </c:pt>
                <c:pt idx="31">
                  <c:v>16341</c:v>
                </c:pt>
                <c:pt idx="32">
                  <c:v>5041</c:v>
                </c:pt>
                <c:pt idx="33">
                  <c:v>30357</c:v>
                </c:pt>
                <c:pt idx="34">
                  <c:v>135302</c:v>
                </c:pt>
                <c:pt idx="35">
                  <c:v>25357</c:v>
                </c:pt>
                <c:pt idx="36">
                  <c:v>40155</c:v>
                </c:pt>
                <c:pt idx="37">
                  <c:v>53253</c:v>
                </c:pt>
                <c:pt idx="38">
                  <c:v>10731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471680"/>
        <c:axId val="246752000"/>
      </c:barChart>
      <c:catAx>
        <c:axId val="246471680"/>
        <c:scaling>
          <c:orientation val="minMax"/>
        </c:scaling>
        <c:delete val="0"/>
        <c:axPos val="b"/>
        <c:majorTickMark val="out"/>
        <c:minorTickMark val="none"/>
        <c:tickLblPos val="nextTo"/>
        <c:crossAx val="246752000"/>
        <c:crosses val="autoZero"/>
        <c:auto val="1"/>
        <c:lblAlgn val="ctr"/>
        <c:lblOffset val="100"/>
        <c:noMultiLvlLbl val="0"/>
      </c:catAx>
      <c:valAx>
        <c:axId val="246752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64716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287120724695401"/>
          <c:y val="0.44344659028645655"/>
          <c:w val="9.5939928715136291E-2"/>
          <c:h val="0.216312202569674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353807360182689E-2"/>
          <c:y val="0.13090365844069776"/>
          <c:w val="0.80219124360427696"/>
          <c:h val="0.781366327069316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brudnopis!$C$7</c:f>
              <c:strCache>
                <c:ptCount val="1"/>
                <c:pt idx="0">
                  <c:v>Brutalne przestępstwa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f>brudnopis!$B$8:$B$46</c:f>
              <c:strCache>
                <c:ptCount val="39"/>
                <c:pt idx="0">
                  <c:v>AL</c:v>
                </c:pt>
                <c:pt idx="1">
                  <c:v>AR</c:v>
                </c:pt>
                <c:pt idx="2">
                  <c:v>AZ</c:v>
                </c:pt>
                <c:pt idx="3">
                  <c:v>CA</c:v>
                </c:pt>
                <c:pt idx="4">
                  <c:v>CO</c:v>
                </c:pt>
                <c:pt idx="5">
                  <c:v>CT</c:v>
                </c:pt>
                <c:pt idx="6">
                  <c:v>FL</c:v>
                </c:pt>
                <c:pt idx="7">
                  <c:v>GA</c:v>
                </c:pt>
                <c:pt idx="8">
                  <c:v>IA</c:v>
                </c:pt>
                <c:pt idx="9">
                  <c:v>ID</c:v>
                </c:pt>
                <c:pt idx="10">
                  <c:v>IL</c:v>
                </c:pt>
                <c:pt idx="11">
                  <c:v>IN</c:v>
                </c:pt>
                <c:pt idx="12">
                  <c:v>KS</c:v>
                </c:pt>
                <c:pt idx="13">
                  <c:v>LA</c:v>
                </c:pt>
                <c:pt idx="14">
                  <c:v>MA</c:v>
                </c:pt>
                <c:pt idx="15">
                  <c:v>MI</c:v>
                </c:pt>
                <c:pt idx="16">
                  <c:v>MN</c:v>
                </c:pt>
                <c:pt idx="17">
                  <c:v>MO</c:v>
                </c:pt>
                <c:pt idx="18">
                  <c:v>MS</c:v>
                </c:pt>
                <c:pt idx="19">
                  <c:v>MT</c:v>
                </c:pt>
                <c:pt idx="20">
                  <c:v>NC</c:v>
                </c:pt>
                <c:pt idx="21">
                  <c:v>ND</c:v>
                </c:pt>
                <c:pt idx="22">
                  <c:v>NH</c:v>
                </c:pt>
                <c:pt idx="23">
                  <c:v>NJ</c:v>
                </c:pt>
                <c:pt idx="24">
                  <c:v>NV</c:v>
                </c:pt>
                <c:pt idx="25">
                  <c:v>NY</c:v>
                </c:pt>
                <c:pt idx="26">
                  <c:v>OH</c:v>
                </c:pt>
                <c:pt idx="27">
                  <c:v>OK</c:v>
                </c:pt>
                <c:pt idx="28">
                  <c:v>OR</c:v>
                </c:pt>
                <c:pt idx="29">
                  <c:v>PA</c:v>
                </c:pt>
                <c:pt idx="30">
                  <c:v>RI</c:v>
                </c:pt>
                <c:pt idx="31">
                  <c:v>SC</c:v>
                </c:pt>
                <c:pt idx="32">
                  <c:v>SD</c:v>
                </c:pt>
                <c:pt idx="33">
                  <c:v>TN</c:v>
                </c:pt>
                <c:pt idx="34">
                  <c:v>TX</c:v>
                </c:pt>
                <c:pt idx="35">
                  <c:v>UT</c:v>
                </c:pt>
                <c:pt idx="36">
                  <c:v>VA</c:v>
                </c:pt>
                <c:pt idx="37">
                  <c:v>WA</c:v>
                </c:pt>
                <c:pt idx="38">
                  <c:v>WI</c:v>
                </c:pt>
              </c:strCache>
            </c:strRef>
          </c:cat>
          <c:val>
            <c:numRef>
              <c:f>brudnopis!$C$8:$C$46</c:f>
              <c:numCache>
                <c:formatCode>General</c:formatCode>
                <c:ptCount val="39"/>
                <c:pt idx="0">
                  <c:v>5760</c:v>
                </c:pt>
                <c:pt idx="1">
                  <c:v>2579</c:v>
                </c:pt>
                <c:pt idx="2">
                  <c:v>3643</c:v>
                </c:pt>
                <c:pt idx="3">
                  <c:v>28636</c:v>
                </c:pt>
                <c:pt idx="4">
                  <c:v>3044</c:v>
                </c:pt>
                <c:pt idx="5">
                  <c:v>5964</c:v>
                </c:pt>
                <c:pt idx="6">
                  <c:v>14965</c:v>
                </c:pt>
                <c:pt idx="7">
                  <c:v>2327</c:v>
                </c:pt>
                <c:pt idx="8">
                  <c:v>2054</c:v>
                </c:pt>
                <c:pt idx="9">
                  <c:v>567</c:v>
                </c:pt>
                <c:pt idx="10">
                  <c:v>5585</c:v>
                </c:pt>
                <c:pt idx="11">
                  <c:v>1182</c:v>
                </c:pt>
                <c:pt idx="12">
                  <c:v>2125</c:v>
                </c:pt>
                <c:pt idx="13">
                  <c:v>4836</c:v>
                </c:pt>
                <c:pt idx="14">
                  <c:v>4380</c:v>
                </c:pt>
                <c:pt idx="15">
                  <c:v>6491</c:v>
                </c:pt>
                <c:pt idx="16">
                  <c:v>0</c:v>
                </c:pt>
                <c:pt idx="17">
                  <c:v>2609</c:v>
                </c:pt>
                <c:pt idx="18">
                  <c:v>1668</c:v>
                </c:pt>
                <c:pt idx="19">
                  <c:v>370</c:v>
                </c:pt>
                <c:pt idx="20">
                  <c:v>5741</c:v>
                </c:pt>
                <c:pt idx="21">
                  <c:v>394</c:v>
                </c:pt>
                <c:pt idx="22">
                  <c:v>624</c:v>
                </c:pt>
                <c:pt idx="23">
                  <c:v>2803</c:v>
                </c:pt>
                <c:pt idx="24">
                  <c:v>2887</c:v>
                </c:pt>
                <c:pt idx="25">
                  <c:v>4662</c:v>
                </c:pt>
                <c:pt idx="26">
                  <c:v>3143</c:v>
                </c:pt>
                <c:pt idx="27">
                  <c:v>328</c:v>
                </c:pt>
                <c:pt idx="28">
                  <c:v>1481</c:v>
                </c:pt>
                <c:pt idx="29">
                  <c:v>1111</c:v>
                </c:pt>
                <c:pt idx="30">
                  <c:v>1133</c:v>
                </c:pt>
                <c:pt idx="31">
                  <c:v>2075</c:v>
                </c:pt>
                <c:pt idx="32">
                  <c:v>631</c:v>
                </c:pt>
                <c:pt idx="33">
                  <c:v>5059</c:v>
                </c:pt>
                <c:pt idx="34">
                  <c:v>14594</c:v>
                </c:pt>
                <c:pt idx="35">
                  <c:v>2247</c:v>
                </c:pt>
                <c:pt idx="36">
                  <c:v>4830</c:v>
                </c:pt>
                <c:pt idx="37">
                  <c:v>4761</c:v>
                </c:pt>
                <c:pt idx="38">
                  <c:v>1411</c:v>
                </c:pt>
              </c:numCache>
            </c:numRef>
          </c:val>
        </c:ser>
        <c:ser>
          <c:idx val="1"/>
          <c:order val="1"/>
          <c:tx>
            <c:strRef>
              <c:f>brudnopis!$D$7</c:f>
              <c:strCache>
                <c:ptCount val="1"/>
                <c:pt idx="0">
                  <c:v>Przestępstwa mienia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strRef>
              <c:f>brudnopis!$B$8:$B$46</c:f>
              <c:strCache>
                <c:ptCount val="39"/>
                <c:pt idx="0">
                  <c:v>AL</c:v>
                </c:pt>
                <c:pt idx="1">
                  <c:v>AR</c:v>
                </c:pt>
                <c:pt idx="2">
                  <c:v>AZ</c:v>
                </c:pt>
                <c:pt idx="3">
                  <c:v>CA</c:v>
                </c:pt>
                <c:pt idx="4">
                  <c:v>CO</c:v>
                </c:pt>
                <c:pt idx="5">
                  <c:v>CT</c:v>
                </c:pt>
                <c:pt idx="6">
                  <c:v>FL</c:v>
                </c:pt>
                <c:pt idx="7">
                  <c:v>GA</c:v>
                </c:pt>
                <c:pt idx="8">
                  <c:v>IA</c:v>
                </c:pt>
                <c:pt idx="9">
                  <c:v>ID</c:v>
                </c:pt>
                <c:pt idx="10">
                  <c:v>IL</c:v>
                </c:pt>
                <c:pt idx="11">
                  <c:v>IN</c:v>
                </c:pt>
                <c:pt idx="12">
                  <c:v>KS</c:v>
                </c:pt>
                <c:pt idx="13">
                  <c:v>LA</c:v>
                </c:pt>
                <c:pt idx="14">
                  <c:v>MA</c:v>
                </c:pt>
                <c:pt idx="15">
                  <c:v>MI</c:v>
                </c:pt>
                <c:pt idx="16">
                  <c:v>MN</c:v>
                </c:pt>
                <c:pt idx="17">
                  <c:v>MO</c:v>
                </c:pt>
                <c:pt idx="18">
                  <c:v>MS</c:v>
                </c:pt>
                <c:pt idx="19">
                  <c:v>MT</c:v>
                </c:pt>
                <c:pt idx="20">
                  <c:v>NC</c:v>
                </c:pt>
                <c:pt idx="21">
                  <c:v>ND</c:v>
                </c:pt>
                <c:pt idx="22">
                  <c:v>NH</c:v>
                </c:pt>
                <c:pt idx="23">
                  <c:v>NJ</c:v>
                </c:pt>
                <c:pt idx="24">
                  <c:v>NV</c:v>
                </c:pt>
                <c:pt idx="25">
                  <c:v>NY</c:v>
                </c:pt>
                <c:pt idx="26">
                  <c:v>OH</c:v>
                </c:pt>
                <c:pt idx="27">
                  <c:v>OK</c:v>
                </c:pt>
                <c:pt idx="28">
                  <c:v>OR</c:v>
                </c:pt>
                <c:pt idx="29">
                  <c:v>PA</c:v>
                </c:pt>
                <c:pt idx="30">
                  <c:v>RI</c:v>
                </c:pt>
                <c:pt idx="31">
                  <c:v>SC</c:v>
                </c:pt>
                <c:pt idx="32">
                  <c:v>SD</c:v>
                </c:pt>
                <c:pt idx="33">
                  <c:v>TN</c:v>
                </c:pt>
                <c:pt idx="34">
                  <c:v>TX</c:v>
                </c:pt>
                <c:pt idx="35">
                  <c:v>UT</c:v>
                </c:pt>
                <c:pt idx="36">
                  <c:v>VA</c:v>
                </c:pt>
                <c:pt idx="37">
                  <c:v>WA</c:v>
                </c:pt>
                <c:pt idx="38">
                  <c:v>WI</c:v>
                </c:pt>
              </c:strCache>
            </c:strRef>
          </c:cat>
          <c:val>
            <c:numRef>
              <c:f>brudnopis!$D$8:$D$46</c:f>
              <c:numCache>
                <c:formatCode>General</c:formatCode>
                <c:ptCount val="39"/>
                <c:pt idx="0">
                  <c:v>36107</c:v>
                </c:pt>
                <c:pt idx="1">
                  <c:v>15804</c:v>
                </c:pt>
                <c:pt idx="2">
                  <c:v>45923</c:v>
                </c:pt>
                <c:pt idx="3">
                  <c:v>217601</c:v>
                </c:pt>
                <c:pt idx="4">
                  <c:v>30922</c:v>
                </c:pt>
                <c:pt idx="5">
                  <c:v>23633</c:v>
                </c:pt>
                <c:pt idx="6">
                  <c:v>101721</c:v>
                </c:pt>
                <c:pt idx="7">
                  <c:v>24192</c:v>
                </c:pt>
                <c:pt idx="8">
                  <c:v>19021</c:v>
                </c:pt>
                <c:pt idx="9">
                  <c:v>5342</c:v>
                </c:pt>
                <c:pt idx="10">
                  <c:v>31001</c:v>
                </c:pt>
                <c:pt idx="11">
                  <c:v>10910</c:v>
                </c:pt>
                <c:pt idx="12">
                  <c:v>20938</c:v>
                </c:pt>
                <c:pt idx="13">
                  <c:v>28736</c:v>
                </c:pt>
                <c:pt idx="14">
                  <c:v>19672</c:v>
                </c:pt>
                <c:pt idx="15">
                  <c:v>25128</c:v>
                </c:pt>
                <c:pt idx="16">
                  <c:v>2721</c:v>
                </c:pt>
                <c:pt idx="17">
                  <c:v>25877</c:v>
                </c:pt>
                <c:pt idx="18">
                  <c:v>11568</c:v>
                </c:pt>
                <c:pt idx="19">
                  <c:v>4812</c:v>
                </c:pt>
                <c:pt idx="20">
                  <c:v>49379</c:v>
                </c:pt>
                <c:pt idx="21">
                  <c:v>2835</c:v>
                </c:pt>
                <c:pt idx="22">
                  <c:v>3848</c:v>
                </c:pt>
                <c:pt idx="23">
                  <c:v>12439</c:v>
                </c:pt>
                <c:pt idx="24">
                  <c:v>12957</c:v>
                </c:pt>
                <c:pt idx="25">
                  <c:v>22085</c:v>
                </c:pt>
                <c:pt idx="26">
                  <c:v>18419</c:v>
                </c:pt>
                <c:pt idx="27">
                  <c:v>5237</c:v>
                </c:pt>
                <c:pt idx="28">
                  <c:v>19593</c:v>
                </c:pt>
                <c:pt idx="29">
                  <c:v>8113</c:v>
                </c:pt>
                <c:pt idx="30">
                  <c:v>7977</c:v>
                </c:pt>
                <c:pt idx="31">
                  <c:v>16341</c:v>
                </c:pt>
                <c:pt idx="32">
                  <c:v>5041</c:v>
                </c:pt>
                <c:pt idx="33">
                  <c:v>30357</c:v>
                </c:pt>
                <c:pt idx="34">
                  <c:v>135302</c:v>
                </c:pt>
                <c:pt idx="35">
                  <c:v>25357</c:v>
                </c:pt>
                <c:pt idx="36">
                  <c:v>40155</c:v>
                </c:pt>
                <c:pt idx="37">
                  <c:v>53253</c:v>
                </c:pt>
                <c:pt idx="38">
                  <c:v>10731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768768"/>
        <c:axId val="246770304"/>
      </c:barChart>
      <c:catAx>
        <c:axId val="246768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46770304"/>
        <c:crosses val="autoZero"/>
        <c:auto val="1"/>
        <c:lblAlgn val="ctr"/>
        <c:lblOffset val="100"/>
        <c:noMultiLvlLbl val="0"/>
      </c:catAx>
      <c:valAx>
        <c:axId val="246770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67687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287120724695401"/>
          <c:y val="0.44344659028645655"/>
          <c:w val="9.5939928715136291E-2"/>
          <c:h val="0.216312202569674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'Wybrane dane, obliczenia i wykr'!$B$2:$B$214</c:f>
              <c:numCache>
                <c:formatCode>General</c:formatCode>
                <c:ptCount val="213"/>
                <c:pt idx="0">
                  <c:v>472</c:v>
                </c:pt>
                <c:pt idx="1">
                  <c:v>1759</c:v>
                </c:pt>
                <c:pt idx="2">
                  <c:v>243</c:v>
                </c:pt>
                <c:pt idx="3">
                  <c:v>653</c:v>
                </c:pt>
                <c:pt idx="4">
                  <c:v>1278</c:v>
                </c:pt>
                <c:pt idx="5">
                  <c:v>88</c:v>
                </c:pt>
                <c:pt idx="6">
                  <c:v>227</c:v>
                </c:pt>
                <c:pt idx="7">
                  <c:v>1068</c:v>
                </c:pt>
                <c:pt idx="8">
                  <c:v>158</c:v>
                </c:pt>
                <c:pt idx="9">
                  <c:v>455</c:v>
                </c:pt>
                <c:pt idx="10">
                  <c:v>563</c:v>
                </c:pt>
                <c:pt idx="11">
                  <c:v>2507</c:v>
                </c:pt>
                <c:pt idx="12">
                  <c:v>1242</c:v>
                </c:pt>
                <c:pt idx="13">
                  <c:v>161</c:v>
                </c:pt>
                <c:pt idx="14">
                  <c:v>487</c:v>
                </c:pt>
                <c:pt idx="15">
                  <c:v>370</c:v>
                </c:pt>
                <c:pt idx="16">
                  <c:v>3237</c:v>
                </c:pt>
                <c:pt idx="17">
                  <c:v>567</c:v>
                </c:pt>
                <c:pt idx="18">
                  <c:v>249</c:v>
                </c:pt>
                <c:pt idx="19">
                  <c:v>1760</c:v>
                </c:pt>
                <c:pt idx="20">
                  <c:v>155</c:v>
                </c:pt>
                <c:pt idx="21">
                  <c:v>473</c:v>
                </c:pt>
                <c:pt idx="22">
                  <c:v>243</c:v>
                </c:pt>
                <c:pt idx="23">
                  <c:v>431</c:v>
                </c:pt>
                <c:pt idx="24">
                  <c:v>229</c:v>
                </c:pt>
                <c:pt idx="25">
                  <c:v>180</c:v>
                </c:pt>
                <c:pt idx="26">
                  <c:v>265</c:v>
                </c:pt>
                <c:pt idx="27">
                  <c:v>115</c:v>
                </c:pt>
                <c:pt idx="28">
                  <c:v>356</c:v>
                </c:pt>
                <c:pt idx="29">
                  <c:v>157</c:v>
                </c:pt>
                <c:pt idx="30">
                  <c:v>628</c:v>
                </c:pt>
                <c:pt idx="31">
                  <c:v>296</c:v>
                </c:pt>
                <c:pt idx="32">
                  <c:v>1709</c:v>
                </c:pt>
                <c:pt idx="33">
                  <c:v>839</c:v>
                </c:pt>
                <c:pt idx="34">
                  <c:v>581</c:v>
                </c:pt>
                <c:pt idx="35">
                  <c:v>70</c:v>
                </c:pt>
                <c:pt idx="36">
                  <c:v>285</c:v>
                </c:pt>
                <c:pt idx="37">
                  <c:v>395</c:v>
                </c:pt>
                <c:pt idx="38">
                  <c:v>635</c:v>
                </c:pt>
                <c:pt idx="39">
                  <c:v>875</c:v>
                </c:pt>
                <c:pt idx="40">
                  <c:v>727</c:v>
                </c:pt>
                <c:pt idx="41">
                  <c:v>476</c:v>
                </c:pt>
                <c:pt idx="42">
                  <c:v>1042</c:v>
                </c:pt>
                <c:pt idx="43">
                  <c:v>994</c:v>
                </c:pt>
                <c:pt idx="44">
                  <c:v>402</c:v>
                </c:pt>
                <c:pt idx="45">
                  <c:v>229</c:v>
                </c:pt>
                <c:pt idx="46">
                  <c:v>210</c:v>
                </c:pt>
                <c:pt idx="47">
                  <c:v>254</c:v>
                </c:pt>
                <c:pt idx="48">
                  <c:v>216</c:v>
                </c:pt>
                <c:pt idx="49">
                  <c:v>604</c:v>
                </c:pt>
                <c:pt idx="50">
                  <c:v>1384</c:v>
                </c:pt>
                <c:pt idx="51">
                  <c:v>369</c:v>
                </c:pt>
                <c:pt idx="52">
                  <c:v>1094</c:v>
                </c:pt>
                <c:pt idx="53">
                  <c:v>381</c:v>
                </c:pt>
                <c:pt idx="54">
                  <c:v>1710</c:v>
                </c:pt>
                <c:pt idx="55">
                  <c:v>122</c:v>
                </c:pt>
                <c:pt idx="56">
                  <c:v>365</c:v>
                </c:pt>
                <c:pt idx="57">
                  <c:v>395</c:v>
                </c:pt>
                <c:pt idx="58">
                  <c:v>257</c:v>
                </c:pt>
                <c:pt idx="59">
                  <c:v>1007</c:v>
                </c:pt>
                <c:pt idx="60">
                  <c:v>458</c:v>
                </c:pt>
                <c:pt idx="61">
                  <c:v>628</c:v>
                </c:pt>
                <c:pt idx="62">
                  <c:v>430</c:v>
                </c:pt>
                <c:pt idx="63">
                  <c:v>560</c:v>
                </c:pt>
                <c:pt idx="64">
                  <c:v>481</c:v>
                </c:pt>
                <c:pt idx="65">
                  <c:v>454</c:v>
                </c:pt>
                <c:pt idx="66">
                  <c:v>394</c:v>
                </c:pt>
                <c:pt idx="67">
                  <c:v>1186</c:v>
                </c:pt>
                <c:pt idx="68">
                  <c:v>2774</c:v>
                </c:pt>
                <c:pt idx="69">
                  <c:v>850</c:v>
                </c:pt>
                <c:pt idx="70">
                  <c:v>391</c:v>
                </c:pt>
                <c:pt idx="71">
                  <c:v>1543</c:v>
                </c:pt>
                <c:pt idx="72">
                  <c:v>306</c:v>
                </c:pt>
                <c:pt idx="73">
                  <c:v>98</c:v>
                </c:pt>
                <c:pt idx="74">
                  <c:v>452</c:v>
                </c:pt>
                <c:pt idx="75">
                  <c:v>851</c:v>
                </c:pt>
                <c:pt idx="76">
                  <c:v>439</c:v>
                </c:pt>
                <c:pt idx="77">
                  <c:v>540</c:v>
                </c:pt>
                <c:pt idx="78">
                  <c:v>205</c:v>
                </c:pt>
                <c:pt idx="79">
                  <c:v>233</c:v>
                </c:pt>
                <c:pt idx="80">
                  <c:v>1145</c:v>
                </c:pt>
                <c:pt idx="81">
                  <c:v>499</c:v>
                </c:pt>
                <c:pt idx="82">
                  <c:v>1465</c:v>
                </c:pt>
                <c:pt idx="83">
                  <c:v>514</c:v>
                </c:pt>
                <c:pt idx="84">
                  <c:v>487</c:v>
                </c:pt>
                <c:pt idx="85">
                  <c:v>314</c:v>
                </c:pt>
                <c:pt idx="86">
                  <c:v>1655</c:v>
                </c:pt>
                <c:pt idx="87">
                  <c:v>613</c:v>
                </c:pt>
                <c:pt idx="88">
                  <c:v>810</c:v>
                </c:pt>
                <c:pt idx="89">
                  <c:v>556</c:v>
                </c:pt>
                <c:pt idx="90">
                  <c:v>643</c:v>
                </c:pt>
                <c:pt idx="91">
                  <c:v>313</c:v>
                </c:pt>
                <c:pt idx="92">
                  <c:v>1696</c:v>
                </c:pt>
                <c:pt idx="93">
                  <c:v>537</c:v>
                </c:pt>
                <c:pt idx="94">
                  <c:v>780</c:v>
                </c:pt>
                <c:pt idx="95">
                  <c:v>110</c:v>
                </c:pt>
                <c:pt idx="96">
                  <c:v>507</c:v>
                </c:pt>
                <c:pt idx="97">
                  <c:v>1668</c:v>
                </c:pt>
                <c:pt idx="98">
                  <c:v>506</c:v>
                </c:pt>
                <c:pt idx="99">
                  <c:v>877</c:v>
                </c:pt>
                <c:pt idx="100">
                  <c:v>543</c:v>
                </c:pt>
                <c:pt idx="101">
                  <c:v>851</c:v>
                </c:pt>
                <c:pt idx="102">
                  <c:v>1774</c:v>
                </c:pt>
                <c:pt idx="103">
                  <c:v>779</c:v>
                </c:pt>
                <c:pt idx="104">
                  <c:v>676</c:v>
                </c:pt>
                <c:pt idx="105">
                  <c:v>859</c:v>
                </c:pt>
                <c:pt idx="106">
                  <c:v>1078</c:v>
                </c:pt>
                <c:pt idx="107">
                  <c:v>1036</c:v>
                </c:pt>
                <c:pt idx="108">
                  <c:v>168</c:v>
                </c:pt>
                <c:pt idx="109">
                  <c:v>2579</c:v>
                </c:pt>
                <c:pt idx="110">
                  <c:v>585</c:v>
                </c:pt>
                <c:pt idx="111">
                  <c:v>1962</c:v>
                </c:pt>
                <c:pt idx="112">
                  <c:v>897</c:v>
                </c:pt>
                <c:pt idx="113">
                  <c:v>624</c:v>
                </c:pt>
                <c:pt idx="114">
                  <c:v>166</c:v>
                </c:pt>
                <c:pt idx="115">
                  <c:v>229</c:v>
                </c:pt>
                <c:pt idx="116">
                  <c:v>442</c:v>
                </c:pt>
                <c:pt idx="117">
                  <c:v>398</c:v>
                </c:pt>
                <c:pt idx="118">
                  <c:v>537</c:v>
                </c:pt>
                <c:pt idx="119">
                  <c:v>1590</c:v>
                </c:pt>
                <c:pt idx="120">
                  <c:v>827</c:v>
                </c:pt>
                <c:pt idx="121">
                  <c:v>706</c:v>
                </c:pt>
                <c:pt idx="122">
                  <c:v>701</c:v>
                </c:pt>
                <c:pt idx="123">
                  <c:v>119</c:v>
                </c:pt>
                <c:pt idx="124">
                  <c:v>1870</c:v>
                </c:pt>
                <c:pt idx="125">
                  <c:v>754</c:v>
                </c:pt>
                <c:pt idx="126">
                  <c:v>1332</c:v>
                </c:pt>
                <c:pt idx="127">
                  <c:v>173</c:v>
                </c:pt>
                <c:pt idx="128">
                  <c:v>737</c:v>
                </c:pt>
                <c:pt idx="129">
                  <c:v>1695</c:v>
                </c:pt>
                <c:pt idx="130">
                  <c:v>433</c:v>
                </c:pt>
                <c:pt idx="131">
                  <c:v>728</c:v>
                </c:pt>
                <c:pt idx="132">
                  <c:v>1103</c:v>
                </c:pt>
                <c:pt idx="133">
                  <c:v>191</c:v>
                </c:pt>
                <c:pt idx="134">
                  <c:v>534</c:v>
                </c:pt>
                <c:pt idx="135">
                  <c:v>135</c:v>
                </c:pt>
                <c:pt idx="136">
                  <c:v>2508</c:v>
                </c:pt>
                <c:pt idx="137">
                  <c:v>603</c:v>
                </c:pt>
                <c:pt idx="138">
                  <c:v>553</c:v>
                </c:pt>
                <c:pt idx="139">
                  <c:v>812</c:v>
                </c:pt>
                <c:pt idx="140">
                  <c:v>433</c:v>
                </c:pt>
                <c:pt idx="141">
                  <c:v>622</c:v>
                </c:pt>
                <c:pt idx="142">
                  <c:v>1552</c:v>
                </c:pt>
                <c:pt idx="143">
                  <c:v>238</c:v>
                </c:pt>
                <c:pt idx="144">
                  <c:v>919</c:v>
                </c:pt>
                <c:pt idx="145">
                  <c:v>296</c:v>
                </c:pt>
                <c:pt idx="146">
                  <c:v>1021</c:v>
                </c:pt>
                <c:pt idx="147">
                  <c:v>1060</c:v>
                </c:pt>
                <c:pt idx="148">
                  <c:v>1133</c:v>
                </c:pt>
                <c:pt idx="149">
                  <c:v>149</c:v>
                </c:pt>
                <c:pt idx="150">
                  <c:v>797</c:v>
                </c:pt>
                <c:pt idx="151">
                  <c:v>321</c:v>
                </c:pt>
                <c:pt idx="152">
                  <c:v>1192</c:v>
                </c:pt>
                <c:pt idx="153">
                  <c:v>509</c:v>
                </c:pt>
                <c:pt idx="154">
                  <c:v>171</c:v>
                </c:pt>
                <c:pt idx="155">
                  <c:v>1348</c:v>
                </c:pt>
                <c:pt idx="156">
                  <c:v>1162</c:v>
                </c:pt>
                <c:pt idx="157">
                  <c:v>0</c:v>
                </c:pt>
                <c:pt idx="158">
                  <c:v>2069</c:v>
                </c:pt>
                <c:pt idx="159">
                  <c:v>2083</c:v>
                </c:pt>
                <c:pt idx="160">
                  <c:v>293</c:v>
                </c:pt>
                <c:pt idx="161">
                  <c:v>141</c:v>
                </c:pt>
                <c:pt idx="162">
                  <c:v>564</c:v>
                </c:pt>
                <c:pt idx="163">
                  <c:v>1027</c:v>
                </c:pt>
                <c:pt idx="164">
                  <c:v>1300</c:v>
                </c:pt>
                <c:pt idx="165">
                  <c:v>2022</c:v>
                </c:pt>
                <c:pt idx="166">
                  <c:v>221</c:v>
                </c:pt>
                <c:pt idx="167">
                  <c:v>342</c:v>
                </c:pt>
                <c:pt idx="168">
                  <c:v>690</c:v>
                </c:pt>
                <c:pt idx="169">
                  <c:v>636</c:v>
                </c:pt>
                <c:pt idx="170">
                  <c:v>878</c:v>
                </c:pt>
                <c:pt idx="171">
                  <c:v>329</c:v>
                </c:pt>
                <c:pt idx="172">
                  <c:v>1550</c:v>
                </c:pt>
                <c:pt idx="173">
                  <c:v>141</c:v>
                </c:pt>
                <c:pt idx="174">
                  <c:v>631</c:v>
                </c:pt>
                <c:pt idx="175">
                  <c:v>622</c:v>
                </c:pt>
                <c:pt idx="176">
                  <c:v>1369</c:v>
                </c:pt>
                <c:pt idx="177">
                  <c:v>1138</c:v>
                </c:pt>
                <c:pt idx="178">
                  <c:v>1606</c:v>
                </c:pt>
                <c:pt idx="179">
                  <c:v>1596</c:v>
                </c:pt>
                <c:pt idx="180">
                  <c:v>2239</c:v>
                </c:pt>
                <c:pt idx="181">
                  <c:v>351</c:v>
                </c:pt>
                <c:pt idx="182">
                  <c:v>232</c:v>
                </c:pt>
                <c:pt idx="183">
                  <c:v>170</c:v>
                </c:pt>
                <c:pt idx="184">
                  <c:v>162</c:v>
                </c:pt>
                <c:pt idx="185">
                  <c:v>1372</c:v>
                </c:pt>
                <c:pt idx="186">
                  <c:v>1615</c:v>
                </c:pt>
                <c:pt idx="187">
                  <c:v>1582</c:v>
                </c:pt>
                <c:pt idx="188">
                  <c:v>97</c:v>
                </c:pt>
                <c:pt idx="189">
                  <c:v>878</c:v>
                </c:pt>
                <c:pt idx="190">
                  <c:v>332</c:v>
                </c:pt>
                <c:pt idx="191">
                  <c:v>157</c:v>
                </c:pt>
                <c:pt idx="192">
                  <c:v>772</c:v>
                </c:pt>
                <c:pt idx="193">
                  <c:v>190</c:v>
                </c:pt>
                <c:pt idx="194">
                  <c:v>537</c:v>
                </c:pt>
                <c:pt idx="195">
                  <c:v>878</c:v>
                </c:pt>
                <c:pt idx="196">
                  <c:v>592</c:v>
                </c:pt>
                <c:pt idx="197">
                  <c:v>310</c:v>
                </c:pt>
                <c:pt idx="198">
                  <c:v>676</c:v>
                </c:pt>
                <c:pt idx="199">
                  <c:v>544</c:v>
                </c:pt>
                <c:pt idx="200">
                  <c:v>715</c:v>
                </c:pt>
                <c:pt idx="201">
                  <c:v>328</c:v>
                </c:pt>
                <c:pt idx="202">
                  <c:v>281</c:v>
                </c:pt>
                <c:pt idx="203">
                  <c:v>199</c:v>
                </c:pt>
                <c:pt idx="204">
                  <c:v>821</c:v>
                </c:pt>
                <c:pt idx="205">
                  <c:v>599</c:v>
                </c:pt>
                <c:pt idx="206">
                  <c:v>284</c:v>
                </c:pt>
                <c:pt idx="207">
                  <c:v>475</c:v>
                </c:pt>
                <c:pt idx="208">
                  <c:v>618</c:v>
                </c:pt>
                <c:pt idx="209">
                  <c:v>1556</c:v>
                </c:pt>
                <c:pt idx="210">
                  <c:v>122</c:v>
                </c:pt>
                <c:pt idx="211">
                  <c:v>1758</c:v>
                </c:pt>
                <c:pt idx="212">
                  <c:v>1133</c:v>
                </c:pt>
              </c:numCache>
            </c:numRef>
          </c:xVal>
          <c:yVal>
            <c:numRef>
              <c:f>'Wybrane dane, obliczenia i wykr'!$C$2:$C$214</c:f>
              <c:numCache>
                <c:formatCode>General</c:formatCode>
                <c:ptCount val="213"/>
                <c:pt idx="0">
                  <c:v>4393</c:v>
                </c:pt>
                <c:pt idx="1">
                  <c:v>10034</c:v>
                </c:pt>
                <c:pt idx="2">
                  <c:v>2990</c:v>
                </c:pt>
                <c:pt idx="3">
                  <c:v>4603</c:v>
                </c:pt>
                <c:pt idx="4">
                  <c:v>8900</c:v>
                </c:pt>
                <c:pt idx="5">
                  <c:v>2261</c:v>
                </c:pt>
                <c:pt idx="6">
                  <c:v>2726</c:v>
                </c:pt>
                <c:pt idx="7">
                  <c:v>4757</c:v>
                </c:pt>
                <c:pt idx="8">
                  <c:v>2605</c:v>
                </c:pt>
                <c:pt idx="9">
                  <c:v>4601</c:v>
                </c:pt>
                <c:pt idx="10">
                  <c:v>3565</c:v>
                </c:pt>
                <c:pt idx="11">
                  <c:v>12059</c:v>
                </c:pt>
                <c:pt idx="12">
                  <c:v>5824</c:v>
                </c:pt>
                <c:pt idx="13">
                  <c:v>3503</c:v>
                </c:pt>
                <c:pt idx="14">
                  <c:v>5696</c:v>
                </c:pt>
                <c:pt idx="15">
                  <c:v>4812</c:v>
                </c:pt>
                <c:pt idx="16">
                  <c:v>14788</c:v>
                </c:pt>
                <c:pt idx="17">
                  <c:v>5342</c:v>
                </c:pt>
                <c:pt idx="18">
                  <c:v>2937</c:v>
                </c:pt>
                <c:pt idx="19">
                  <c:v>5153</c:v>
                </c:pt>
                <c:pt idx="20">
                  <c:v>2187</c:v>
                </c:pt>
                <c:pt idx="21">
                  <c:v>8337</c:v>
                </c:pt>
                <c:pt idx="22">
                  <c:v>2493</c:v>
                </c:pt>
                <c:pt idx="23">
                  <c:v>3091</c:v>
                </c:pt>
                <c:pt idx="24">
                  <c:v>3521</c:v>
                </c:pt>
                <c:pt idx="25">
                  <c:v>3414</c:v>
                </c:pt>
                <c:pt idx="26">
                  <c:v>2109</c:v>
                </c:pt>
                <c:pt idx="27">
                  <c:v>1909</c:v>
                </c:pt>
                <c:pt idx="28">
                  <c:v>4723</c:v>
                </c:pt>
                <c:pt idx="29">
                  <c:v>1439</c:v>
                </c:pt>
                <c:pt idx="30">
                  <c:v>6571</c:v>
                </c:pt>
                <c:pt idx="31">
                  <c:v>3373</c:v>
                </c:pt>
                <c:pt idx="32">
                  <c:v>10441</c:v>
                </c:pt>
                <c:pt idx="33">
                  <c:v>6292</c:v>
                </c:pt>
                <c:pt idx="34">
                  <c:v>5081</c:v>
                </c:pt>
                <c:pt idx="35">
                  <c:v>1715</c:v>
                </c:pt>
                <c:pt idx="36">
                  <c:v>4079</c:v>
                </c:pt>
                <c:pt idx="37">
                  <c:v>3031</c:v>
                </c:pt>
                <c:pt idx="38">
                  <c:v>5844</c:v>
                </c:pt>
                <c:pt idx="39">
                  <c:v>3741</c:v>
                </c:pt>
                <c:pt idx="40">
                  <c:v>4264</c:v>
                </c:pt>
                <c:pt idx="41">
                  <c:v>4221</c:v>
                </c:pt>
                <c:pt idx="42">
                  <c:v>7211</c:v>
                </c:pt>
                <c:pt idx="43">
                  <c:v>11266</c:v>
                </c:pt>
                <c:pt idx="44">
                  <c:v>4182</c:v>
                </c:pt>
                <c:pt idx="45">
                  <c:v>2820</c:v>
                </c:pt>
                <c:pt idx="46">
                  <c:v>4143</c:v>
                </c:pt>
                <c:pt idx="47">
                  <c:v>4079</c:v>
                </c:pt>
                <c:pt idx="48">
                  <c:v>1803</c:v>
                </c:pt>
                <c:pt idx="49">
                  <c:v>4088</c:v>
                </c:pt>
                <c:pt idx="50">
                  <c:v>8385</c:v>
                </c:pt>
                <c:pt idx="51">
                  <c:v>3262</c:v>
                </c:pt>
                <c:pt idx="52">
                  <c:v>10210</c:v>
                </c:pt>
                <c:pt idx="53">
                  <c:v>3537</c:v>
                </c:pt>
                <c:pt idx="54">
                  <c:v>10279</c:v>
                </c:pt>
                <c:pt idx="55">
                  <c:v>1481</c:v>
                </c:pt>
                <c:pt idx="56">
                  <c:v>2414</c:v>
                </c:pt>
                <c:pt idx="57">
                  <c:v>2230</c:v>
                </c:pt>
                <c:pt idx="58">
                  <c:v>1982</c:v>
                </c:pt>
                <c:pt idx="59">
                  <c:v>4351</c:v>
                </c:pt>
                <c:pt idx="60">
                  <c:v>3510</c:v>
                </c:pt>
                <c:pt idx="61">
                  <c:v>3887</c:v>
                </c:pt>
                <c:pt idx="62">
                  <c:v>8004</c:v>
                </c:pt>
                <c:pt idx="63">
                  <c:v>6083</c:v>
                </c:pt>
                <c:pt idx="64">
                  <c:v>6416</c:v>
                </c:pt>
                <c:pt idx="65">
                  <c:v>3317</c:v>
                </c:pt>
                <c:pt idx="66">
                  <c:v>2835</c:v>
                </c:pt>
                <c:pt idx="67">
                  <c:v>13163</c:v>
                </c:pt>
                <c:pt idx="68">
                  <c:v>5645</c:v>
                </c:pt>
                <c:pt idx="69">
                  <c:v>4494</c:v>
                </c:pt>
                <c:pt idx="70">
                  <c:v>4119</c:v>
                </c:pt>
                <c:pt idx="71">
                  <c:v>9960</c:v>
                </c:pt>
                <c:pt idx="72">
                  <c:v>4259</c:v>
                </c:pt>
                <c:pt idx="73">
                  <c:v>2527</c:v>
                </c:pt>
                <c:pt idx="74">
                  <c:v>3937</c:v>
                </c:pt>
                <c:pt idx="75">
                  <c:v>5201</c:v>
                </c:pt>
                <c:pt idx="76">
                  <c:v>4017</c:v>
                </c:pt>
                <c:pt idx="77">
                  <c:v>8675</c:v>
                </c:pt>
                <c:pt idx="78">
                  <c:v>3386</c:v>
                </c:pt>
                <c:pt idx="79">
                  <c:v>3043</c:v>
                </c:pt>
                <c:pt idx="80">
                  <c:v>14934</c:v>
                </c:pt>
                <c:pt idx="81">
                  <c:v>5246</c:v>
                </c:pt>
                <c:pt idx="82">
                  <c:v>6618</c:v>
                </c:pt>
                <c:pt idx="83">
                  <c:v>2978</c:v>
                </c:pt>
                <c:pt idx="84">
                  <c:v>4858</c:v>
                </c:pt>
                <c:pt idx="85">
                  <c:v>4657</c:v>
                </c:pt>
                <c:pt idx="86">
                  <c:v>5319</c:v>
                </c:pt>
                <c:pt idx="87">
                  <c:v>4792</c:v>
                </c:pt>
                <c:pt idx="88">
                  <c:v>7194</c:v>
                </c:pt>
                <c:pt idx="89">
                  <c:v>4417</c:v>
                </c:pt>
                <c:pt idx="90">
                  <c:v>7713</c:v>
                </c:pt>
                <c:pt idx="91">
                  <c:v>5470</c:v>
                </c:pt>
                <c:pt idx="92">
                  <c:v>9261</c:v>
                </c:pt>
                <c:pt idx="93">
                  <c:v>7152</c:v>
                </c:pt>
                <c:pt idx="94">
                  <c:v>2673</c:v>
                </c:pt>
                <c:pt idx="95">
                  <c:v>3304</c:v>
                </c:pt>
                <c:pt idx="96">
                  <c:v>6307</c:v>
                </c:pt>
                <c:pt idx="97">
                  <c:v>11568</c:v>
                </c:pt>
                <c:pt idx="98">
                  <c:v>3835</c:v>
                </c:pt>
                <c:pt idx="99">
                  <c:v>7538</c:v>
                </c:pt>
                <c:pt idx="100">
                  <c:v>5468</c:v>
                </c:pt>
                <c:pt idx="101">
                  <c:v>4986</c:v>
                </c:pt>
                <c:pt idx="102">
                  <c:v>12169</c:v>
                </c:pt>
                <c:pt idx="103">
                  <c:v>6815</c:v>
                </c:pt>
                <c:pt idx="104">
                  <c:v>6705</c:v>
                </c:pt>
                <c:pt idx="105">
                  <c:v>3498</c:v>
                </c:pt>
                <c:pt idx="106">
                  <c:v>3774</c:v>
                </c:pt>
                <c:pt idx="107">
                  <c:v>10685</c:v>
                </c:pt>
                <c:pt idx="108">
                  <c:v>2591</c:v>
                </c:pt>
                <c:pt idx="109">
                  <c:v>15804</c:v>
                </c:pt>
                <c:pt idx="110">
                  <c:v>3125</c:v>
                </c:pt>
                <c:pt idx="111">
                  <c:v>12273</c:v>
                </c:pt>
                <c:pt idx="112">
                  <c:v>7753</c:v>
                </c:pt>
                <c:pt idx="113">
                  <c:v>3848</c:v>
                </c:pt>
                <c:pt idx="114">
                  <c:v>5465</c:v>
                </c:pt>
                <c:pt idx="115">
                  <c:v>2786</c:v>
                </c:pt>
                <c:pt idx="116">
                  <c:v>6285</c:v>
                </c:pt>
                <c:pt idx="117">
                  <c:v>3008</c:v>
                </c:pt>
                <c:pt idx="118">
                  <c:v>2984</c:v>
                </c:pt>
                <c:pt idx="119">
                  <c:v>11276</c:v>
                </c:pt>
                <c:pt idx="120">
                  <c:v>12058</c:v>
                </c:pt>
                <c:pt idx="121">
                  <c:v>6371</c:v>
                </c:pt>
                <c:pt idx="122">
                  <c:v>4006</c:v>
                </c:pt>
                <c:pt idx="123">
                  <c:v>2044</c:v>
                </c:pt>
                <c:pt idx="124">
                  <c:v>6516</c:v>
                </c:pt>
                <c:pt idx="125">
                  <c:v>5722</c:v>
                </c:pt>
                <c:pt idx="126">
                  <c:v>11391</c:v>
                </c:pt>
                <c:pt idx="127">
                  <c:v>3050</c:v>
                </c:pt>
                <c:pt idx="128">
                  <c:v>5757</c:v>
                </c:pt>
                <c:pt idx="129">
                  <c:v>5534</c:v>
                </c:pt>
                <c:pt idx="130">
                  <c:v>2609</c:v>
                </c:pt>
                <c:pt idx="131">
                  <c:v>4289</c:v>
                </c:pt>
                <c:pt idx="132">
                  <c:v>3717</c:v>
                </c:pt>
                <c:pt idx="133">
                  <c:v>2480</c:v>
                </c:pt>
                <c:pt idx="134">
                  <c:v>5056</c:v>
                </c:pt>
                <c:pt idx="135">
                  <c:v>2833</c:v>
                </c:pt>
                <c:pt idx="136">
                  <c:v>16304</c:v>
                </c:pt>
                <c:pt idx="137">
                  <c:v>4071</c:v>
                </c:pt>
                <c:pt idx="138">
                  <c:v>2457</c:v>
                </c:pt>
                <c:pt idx="139">
                  <c:v>3393</c:v>
                </c:pt>
                <c:pt idx="140">
                  <c:v>3379</c:v>
                </c:pt>
                <c:pt idx="141">
                  <c:v>5610</c:v>
                </c:pt>
                <c:pt idx="142">
                  <c:v>4640</c:v>
                </c:pt>
                <c:pt idx="143">
                  <c:v>4238</c:v>
                </c:pt>
                <c:pt idx="144">
                  <c:v>5022</c:v>
                </c:pt>
                <c:pt idx="145">
                  <c:v>4673</c:v>
                </c:pt>
                <c:pt idx="146">
                  <c:v>5055</c:v>
                </c:pt>
                <c:pt idx="147">
                  <c:v>5562</c:v>
                </c:pt>
                <c:pt idx="148">
                  <c:v>7977</c:v>
                </c:pt>
                <c:pt idx="149">
                  <c:v>2465</c:v>
                </c:pt>
                <c:pt idx="150">
                  <c:v>7030</c:v>
                </c:pt>
                <c:pt idx="151">
                  <c:v>4362</c:v>
                </c:pt>
                <c:pt idx="152">
                  <c:v>7423</c:v>
                </c:pt>
                <c:pt idx="153">
                  <c:v>3571</c:v>
                </c:pt>
                <c:pt idx="154">
                  <c:v>3004</c:v>
                </c:pt>
                <c:pt idx="155">
                  <c:v>9103</c:v>
                </c:pt>
                <c:pt idx="156">
                  <c:v>5018</c:v>
                </c:pt>
                <c:pt idx="157">
                  <c:v>2721</c:v>
                </c:pt>
                <c:pt idx="158">
                  <c:v>11283</c:v>
                </c:pt>
                <c:pt idx="159">
                  <c:v>7608</c:v>
                </c:pt>
                <c:pt idx="160">
                  <c:v>3288</c:v>
                </c:pt>
                <c:pt idx="161">
                  <c:v>2636</c:v>
                </c:pt>
                <c:pt idx="162">
                  <c:v>6731</c:v>
                </c:pt>
                <c:pt idx="163">
                  <c:v>4906</c:v>
                </c:pt>
                <c:pt idx="164">
                  <c:v>14357</c:v>
                </c:pt>
                <c:pt idx="165">
                  <c:v>10510</c:v>
                </c:pt>
                <c:pt idx="166">
                  <c:v>3306</c:v>
                </c:pt>
                <c:pt idx="167">
                  <c:v>2742</c:v>
                </c:pt>
                <c:pt idx="168">
                  <c:v>2430</c:v>
                </c:pt>
                <c:pt idx="169">
                  <c:v>3818</c:v>
                </c:pt>
                <c:pt idx="170">
                  <c:v>8325</c:v>
                </c:pt>
                <c:pt idx="171">
                  <c:v>6047</c:v>
                </c:pt>
                <c:pt idx="172">
                  <c:v>9862</c:v>
                </c:pt>
                <c:pt idx="173">
                  <c:v>1916</c:v>
                </c:pt>
                <c:pt idx="174">
                  <c:v>5041</c:v>
                </c:pt>
                <c:pt idx="175">
                  <c:v>4827</c:v>
                </c:pt>
                <c:pt idx="176">
                  <c:v>18522</c:v>
                </c:pt>
                <c:pt idx="177">
                  <c:v>6945</c:v>
                </c:pt>
                <c:pt idx="178">
                  <c:v>7024</c:v>
                </c:pt>
                <c:pt idx="179">
                  <c:v>14504</c:v>
                </c:pt>
                <c:pt idx="180">
                  <c:v>12451</c:v>
                </c:pt>
                <c:pt idx="181">
                  <c:v>1932</c:v>
                </c:pt>
                <c:pt idx="182">
                  <c:v>2578</c:v>
                </c:pt>
                <c:pt idx="183">
                  <c:v>2555</c:v>
                </c:pt>
                <c:pt idx="184">
                  <c:v>2488</c:v>
                </c:pt>
                <c:pt idx="185">
                  <c:v>5976</c:v>
                </c:pt>
                <c:pt idx="186">
                  <c:v>12866</c:v>
                </c:pt>
                <c:pt idx="187">
                  <c:v>8617</c:v>
                </c:pt>
                <c:pt idx="188">
                  <c:v>2440</c:v>
                </c:pt>
                <c:pt idx="189">
                  <c:v>7824</c:v>
                </c:pt>
                <c:pt idx="190">
                  <c:v>3257</c:v>
                </c:pt>
                <c:pt idx="191">
                  <c:v>1838</c:v>
                </c:pt>
                <c:pt idx="192">
                  <c:v>6841</c:v>
                </c:pt>
                <c:pt idx="193">
                  <c:v>2690</c:v>
                </c:pt>
                <c:pt idx="194">
                  <c:v>4506</c:v>
                </c:pt>
                <c:pt idx="195">
                  <c:v>5844</c:v>
                </c:pt>
                <c:pt idx="196">
                  <c:v>6478</c:v>
                </c:pt>
                <c:pt idx="197">
                  <c:v>3885</c:v>
                </c:pt>
                <c:pt idx="198">
                  <c:v>4465</c:v>
                </c:pt>
                <c:pt idx="199">
                  <c:v>5531</c:v>
                </c:pt>
                <c:pt idx="200">
                  <c:v>3787</c:v>
                </c:pt>
                <c:pt idx="201">
                  <c:v>4713</c:v>
                </c:pt>
                <c:pt idx="202">
                  <c:v>3224</c:v>
                </c:pt>
                <c:pt idx="203">
                  <c:v>2966</c:v>
                </c:pt>
                <c:pt idx="204">
                  <c:v>5404</c:v>
                </c:pt>
                <c:pt idx="205">
                  <c:v>5569</c:v>
                </c:pt>
                <c:pt idx="206">
                  <c:v>2830</c:v>
                </c:pt>
                <c:pt idx="207">
                  <c:v>5021</c:v>
                </c:pt>
                <c:pt idx="208">
                  <c:v>5910</c:v>
                </c:pt>
                <c:pt idx="209">
                  <c:v>13701</c:v>
                </c:pt>
                <c:pt idx="210">
                  <c:v>1967</c:v>
                </c:pt>
                <c:pt idx="211">
                  <c:v>6432</c:v>
                </c:pt>
                <c:pt idx="212">
                  <c:v>2565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802688"/>
        <c:axId val="246915456"/>
      </c:scatterChart>
      <c:valAx>
        <c:axId val="246802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Brutalne przestępstwa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6915456"/>
        <c:crosses val="autoZero"/>
        <c:crossBetween val="midCat"/>
      </c:valAx>
      <c:valAx>
        <c:axId val="2469154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Przestępstwa</a:t>
                </a:r>
                <a:r>
                  <a:rPr lang="pl-PL" baseline="0"/>
                  <a:t> mienia</a:t>
                </a:r>
                <a:endParaRPr lang="pl-P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6802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53</xdr:row>
      <xdr:rowOff>0</xdr:rowOff>
    </xdr:from>
    <xdr:to>
      <xdr:col>13</xdr:col>
      <xdr:colOff>611187</xdr:colOff>
      <xdr:row>71</xdr:row>
      <xdr:rowOff>47625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53</xdr:row>
      <xdr:rowOff>0</xdr:rowOff>
    </xdr:from>
    <xdr:to>
      <xdr:col>29</xdr:col>
      <xdr:colOff>590021</xdr:colOff>
      <xdr:row>71</xdr:row>
      <xdr:rowOff>47625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153455</xdr:colOff>
      <xdr:row>77</xdr:row>
      <xdr:rowOff>9523</xdr:rowOff>
    </xdr:from>
    <xdr:to>
      <xdr:col>21</xdr:col>
      <xdr:colOff>201083</xdr:colOff>
      <xdr:row>104</xdr:row>
      <xdr:rowOff>63499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291041</xdr:colOff>
      <xdr:row>76</xdr:row>
      <xdr:rowOff>178858</xdr:rowOff>
    </xdr:from>
    <xdr:to>
      <xdr:col>38</xdr:col>
      <xdr:colOff>275166</xdr:colOff>
      <xdr:row>104</xdr:row>
      <xdr:rowOff>0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129</xdr:row>
      <xdr:rowOff>0</xdr:rowOff>
    </xdr:from>
    <xdr:to>
      <xdr:col>24</xdr:col>
      <xdr:colOff>624417</xdr:colOff>
      <xdr:row>145</xdr:row>
      <xdr:rowOff>169334</xdr:rowOff>
    </xdr:to>
    <xdr:graphicFrame macro="">
      <xdr:nvGraphicFramePr>
        <xdr:cNvPr id="8" name="Wykres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147</xdr:row>
      <xdr:rowOff>0</xdr:rowOff>
    </xdr:from>
    <xdr:to>
      <xdr:col>24</xdr:col>
      <xdr:colOff>624417</xdr:colOff>
      <xdr:row>164</xdr:row>
      <xdr:rowOff>0</xdr:rowOff>
    </xdr:to>
    <xdr:graphicFrame macro="">
      <xdr:nvGraphicFramePr>
        <xdr:cNvPr id="9" name="Wykres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129</xdr:row>
      <xdr:rowOff>10584</xdr:rowOff>
    </xdr:from>
    <xdr:to>
      <xdr:col>16</xdr:col>
      <xdr:colOff>241300</xdr:colOff>
      <xdr:row>155</xdr:row>
      <xdr:rowOff>38101</xdr:rowOff>
    </xdr:to>
    <xdr:graphicFrame macro="">
      <xdr:nvGraphicFramePr>
        <xdr:cNvPr id="10" name="Wykres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10583</xdr:colOff>
      <xdr:row>157</xdr:row>
      <xdr:rowOff>21167</xdr:rowOff>
    </xdr:from>
    <xdr:to>
      <xdr:col>16</xdr:col>
      <xdr:colOff>251883</xdr:colOff>
      <xdr:row>183</xdr:row>
      <xdr:rowOff>48683</xdr:rowOff>
    </xdr:to>
    <xdr:graphicFrame macro="">
      <xdr:nvGraphicFramePr>
        <xdr:cNvPr id="11" name="Wykres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185</xdr:row>
      <xdr:rowOff>0</xdr:rowOff>
    </xdr:from>
    <xdr:to>
      <xdr:col>16</xdr:col>
      <xdr:colOff>241300</xdr:colOff>
      <xdr:row>211</xdr:row>
      <xdr:rowOff>27517</xdr:rowOff>
    </xdr:to>
    <xdr:graphicFrame macro="">
      <xdr:nvGraphicFramePr>
        <xdr:cNvPr id="12" name="Wykres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370417</xdr:colOff>
      <xdr:row>9</xdr:row>
      <xdr:rowOff>0</xdr:rowOff>
    </xdr:from>
    <xdr:to>
      <xdr:col>38</xdr:col>
      <xdr:colOff>433917</xdr:colOff>
      <xdr:row>32</xdr:row>
      <xdr:rowOff>31751</xdr:rowOff>
    </xdr:to>
    <xdr:graphicFrame macro="">
      <xdr:nvGraphicFramePr>
        <xdr:cNvPr id="14" name="Wykres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kołaj" refreshedDate="42847.638791203703" createdVersion="4" refreshedVersion="4" minRefreshableVersion="3" recordCount="213">
  <cacheSource type="worksheet">
    <worksheetSource ref="A1:N214" sheet="Dane"/>
  </cacheSource>
  <cacheFields count="15">
    <cacheField name="Agency" numFmtId="0">
      <sharedItems count="206">
        <s v="Tyler Police Dept"/>
        <s v="Lewisville Police Dept"/>
        <s v="Boulder Police Dept"/>
        <s v="Woodbridge Police Dept"/>
        <s v="North Charleston Police Dept"/>
        <s v="Broken Arrow Police Dept"/>
        <s v="Edison Twp Police Dept"/>
        <s v="Davenport Police Dept"/>
        <s v="Santa Maria Police Dept"/>
        <s v="South Bend Police Dept"/>
        <s v="Rialto Police Dept"/>
        <s v="Flint City Police Dept"/>
        <s v="El Cajon Police Dept"/>
        <s v="Erie Police Dept"/>
        <s v="West Palm Beach Police Dept"/>
        <s v="Pompano Beach Police Dept"/>
        <s v="Richardson Police Dept"/>
        <s v="Daly City Police Dept"/>
        <s v="Temecula"/>
        <s v="Odessa Police Dept"/>
        <s v="Centennial"/>
        <s v="Palm Bay Police Dept"/>
        <s v="Antioch Police Dept"/>
        <s v="Burbank Police Dept"/>
        <s v="Everett Police Dept"/>
        <s v="Wichita Falls Police Dept"/>
        <s v="Green Bay Police Dept"/>
        <s v="Round Rock Police Dept"/>
        <s v="Richmond Police Dept"/>
        <s v="Billings Police Dept"/>
        <s v="High Point Police Dept"/>
        <s v="City Of Murrieta Police Dept"/>
        <s v="Cambridge Police Dept"/>
        <s v="West Jordan Police Dept"/>
        <s v="Fairfield Police Dept"/>
        <s v="Norwalk"/>
        <s v="West Covina Police Dept"/>
        <s v="Carslbad Police Dept"/>
        <s v="Gresham Police Dept"/>
        <s v="Ventura Police Dept"/>
        <s v="Lowell Police Dept"/>
        <s v="Rochester Police Dept"/>
        <s v="Arvada Police Dept"/>
        <s v="Pueblo Police Dept"/>
        <s v="Elgin Police Dept"/>
        <s v="Clearwater Police Dept"/>
        <s v="Wilmington Police Dept"/>
        <s v="Westminster Police Dept"/>
        <s v="Fargo Police Dept"/>
        <s v="Manchester Police Dept"/>
        <s v="Waterbury Police Dept"/>
        <s v="Columbia Police Dept"/>
        <s v="Inglewood Police Dept"/>
        <s v="Murfreesboro Police Dept"/>
        <s v="Costa Mesa Police Dept"/>
        <s v="Downey Police Dept"/>
        <s v="Norman Police Dept"/>
        <s v="Lansing City Police Dept"/>
        <s v="Berkeley Police Dept"/>
        <s v="Ann Arbor Police Dept"/>
        <s v="Peoria Police Dept"/>
        <s v="El Monte Police Dept"/>
        <s v="Midland Police Dept"/>
        <s v="Provo Police Dept"/>
        <s v="Springfield Police Dept"/>
        <s v="Independence Police Dept"/>
        <s v="Athens-Clarke County Police Dept"/>
        <s v="Amherst Town Police Dept"/>
        <s v="Vallejo Police Dept"/>
        <s v="Evansville Police Dept"/>
        <s v="Victorville"/>
        <s v="Denton Police Dept"/>
        <s v="Allentown City Police Dept"/>
        <s v="Santa Clara Police Dept"/>
        <s v="Abilene Police Dept"/>
        <s v="Beaumont Police Dept"/>
        <s v="Surprise Police Dept"/>
        <s v="Kent Police Dept"/>
        <s v="Lafayette Police Dept"/>
        <s v="Roseville Police Dept"/>
        <s v="Thornton Police Dept"/>
        <s v="Frisco Police Dept"/>
        <s v="Charleston City Police Dept"/>
        <s v="Stamford Police Dept"/>
        <s v="Carrollton Police Dept"/>
        <s v="Coral Springs Police Dept"/>
        <s v="Hartford Police Dept"/>
        <s v="Concord Police Dept"/>
        <s v="Miramar Police Dept"/>
        <s v="Bellevue Police Dept"/>
        <s v="Elizabeth Police Dept"/>
        <s v="Simi Valley Police Dept"/>
        <s v="Gainesville Police Dept"/>
        <s v="Visalia Police Dept"/>
        <s v="Cedar Rapids Police Dept"/>
        <s v="Olathe Police Dept"/>
        <s v="City Of Waco Police Dept"/>
        <s v="Topeka Police Dept"/>
        <s v="Thousand Oaks"/>
        <s v="New Haven Police Dept"/>
        <s v="Sterling Heights Police Dept"/>
        <s v="Killeen Police Dept"/>
        <s v="West Valley Police Dept"/>
        <s v="Warren Police Dept"/>
        <s v="Mcallen Police Dept"/>
        <s v="Clarksville Police Dept"/>
        <s v="Hampton Police Dept"/>
        <s v="Mckinney Police Dept"/>
        <s v="Fullerton Police Dept"/>
        <s v="Pasadena Police Dept"/>
        <s v="Orange Police Dept"/>
        <s v="Cary Police Dept"/>
        <s v="Dayton"/>
        <s v="Naperville Police Dept"/>
        <s v="Sunnyvale Dept Of Public Safety"/>
        <s v="Mesquite Police Dept"/>
        <s v="Hollywood Police Dept"/>
        <s v="Alexandria Police Dept"/>
        <s v="Syracuse Police Dept"/>
        <s v="Bridgeport Police Dept"/>
        <s v="Lakewood"/>
        <s v="Paterson Police Dept"/>
        <s v="Kansas City Police Dept"/>
        <s v="Escondido Police Dept"/>
        <s v="Hayward Police Dept"/>
        <s v="Torrance Police Dept"/>
        <s v="Joliet"/>
        <s v="Fort Collins Police Dept"/>
        <s v="Pomona Police Dept"/>
        <s v="Rockford Police Dept"/>
        <s v="Salinas Police Dept"/>
        <s v="Palmdale"/>
        <s v="Corona Police Dept"/>
        <s v="Salem Police Dept"/>
        <s v="Eugene Police Dept"/>
        <s v="Sioux Falls Police Dept"/>
        <s v="Lancaster"/>
        <s v="Cape Coral Police Dept"/>
        <s v="Pembroke Pines Police Dept"/>
        <s v="Tempe Police Dept"/>
        <s v="Vancouver Police Dept"/>
        <s v="Ontario Police Dept"/>
        <s v="City Of Port St Lucie Police Dept"/>
        <s v="Rancho Cucamonga"/>
        <s v="Fort Lauderdale Police Dept"/>
        <s v="Santa Rosa Police Dept"/>
        <s v="Oceanside"/>
        <s v="Chattanooga Police Dept"/>
        <s v="Garden Grove Police Dept"/>
        <s v="Jackson Police Dept"/>
        <s v="City Of Overland Park Police Dept"/>
        <s v="Providence Police Dept"/>
        <s v="Santa Clarita"/>
        <s v="Brownsville Police Dept"/>
        <s v="Newport News Police Dept"/>
        <s v="Grand Prairie Police Dept"/>
        <s v="Knoxville Police Dept"/>
        <s v="Worcester Police Dept"/>
        <s v="Huntsville Police Dept"/>
        <s v="Tallahassee Police Dept"/>
        <s v="Grand Rapids Police Dept"/>
        <s v="Salt Lake City Police Dept"/>
        <s v="Huntington Beach Police Dept"/>
        <s v="Glendale Police Dept"/>
        <s v="Little Rock Police Dept"/>
        <s v="Columbus Police Dept"/>
        <s v="Amarillo Police Dept"/>
        <s v="Akron City Police Dept"/>
        <s v="Yonkers Police Dept"/>
        <s v="Moreno Valley"/>
        <s v="Aurora Police Dept"/>
        <s v="Fontana Police Dept"/>
        <s v="Oxnard Police Dept"/>
        <s v="Shreveport Police Dept"/>
        <s v="Tacoma Police Dept"/>
        <s v="Modesto Police Dept"/>
        <s v="Fayetteville Police Dept"/>
        <s v="Des Moines Police Dept"/>
        <s v="Richmond (City) Bureau Of Police"/>
        <s v="Montgomery Police Dept"/>
        <s v="Boise Police Dept"/>
        <s v="Spokane Police Dept"/>
        <s v="Birmingham Police Dept"/>
        <s v="Gilbert Police Dept"/>
        <s v="San Bernardino Police Dept"/>
        <s v="Irvine Police Department"/>
        <s v="Fremont Police Dept"/>
        <s v="North Las Vegas Police Dept"/>
        <s v="Scottsdale Police Dept"/>
        <s v="Irving Police Dept"/>
        <s v="Chesapeake Police Dept"/>
        <s v="Reno Police Dept"/>
        <s v="Savannah Police Dept"/>
        <s v="Baton Rouge Police Dept"/>
        <s v="Hialeah Police Dept"/>
        <s v="Winston-Salem Police Dept"/>
        <s v="Garland Police Dept"/>
        <s v="Durham Police Dept"/>
        <s v="Lubbock Police Dept"/>
        <s v="Madison City Police Dept"/>
        <s v="Chandler Police Dept"/>
        <s v="Norfolk Police Dept"/>
        <s v="Laredo"/>
        <s v="Orlando Police Dept"/>
        <s v="St. Petersburg Police Dept"/>
        <s v="Chula Vista Police Dept"/>
      </sharedItems>
    </cacheField>
    <cacheField name="State" numFmtId="0">
      <sharedItems count="39">
        <s v="TX"/>
        <s v="CO"/>
        <s v="NJ"/>
        <s v="SC"/>
        <s v="OK"/>
        <s v="IA"/>
        <s v="CA"/>
        <s v="IN"/>
        <s v="MI"/>
        <s v="PA"/>
        <s v="FL"/>
        <s v="WA"/>
        <s v="WI"/>
        <s v="MT"/>
        <s v="NC"/>
        <s v="MA"/>
        <s v="UT"/>
        <s v="OR"/>
        <s v="MN"/>
        <s v="IL"/>
        <s v="ND"/>
        <s v="NH"/>
        <s v="CT"/>
        <s v="MO"/>
        <s v="TN"/>
        <s v="GA"/>
        <s v="NY"/>
        <s v="AZ"/>
        <s v="LA"/>
        <s v="KS"/>
        <s v="VA"/>
        <s v="OH"/>
        <s v="SD"/>
        <s v="MS"/>
        <s v="RI"/>
        <s v="AL"/>
        <s v="AR"/>
        <s v="ID"/>
        <s v="NV"/>
      </sharedItems>
    </cacheField>
    <cacheField name="Months" numFmtId="0">
      <sharedItems containsSemiMixedTypes="0" containsString="0" containsNumber="1" containsInteger="1" minValue="12" maxValue="12"/>
    </cacheField>
    <cacheField name="Population" numFmtId="0">
      <sharedItems containsSemiMixedTypes="0" containsString="0" containsNumber="1" containsInteger="1" minValue="100040" maxValue="249830" count="213">
        <n v="100040"/>
        <n v="100216"/>
        <n v="100257"/>
        <n v="100612"/>
        <n v="100675"/>
        <n v="100688"/>
        <n v="101007"/>
        <n v="101193"/>
        <n v="101207"/>
        <n v="101398"/>
        <n v="101595"/>
        <n v="101632"/>
        <n v="101864"/>
        <n v="101972"/>
        <n v="102422"/>
        <n v="103003"/>
        <n v="103266"/>
        <n v="103311"/>
        <n v="103414"/>
        <n v="103635"/>
        <n v="104022"/>
        <n v="104635"/>
        <n v="105009"/>
        <n v="105057"/>
        <n v="105318"/>
        <n v="105488"/>
        <n v="106080"/>
        <n v="106232"/>
        <n v="106357"/>
        <n v="106371"/>
        <n v="106801"/>
        <n v="106839"/>
        <n v="106981"/>
        <n v="107103"/>
        <n v="107110"/>
        <n v="107295"/>
        <n v="107861"/>
        <n v="107879"/>
        <n v="108202"/>
        <n v="108511"/>
        <n v="108539"/>
        <n v="108582"/>
        <n v="109029"/>
        <n v="109065"/>
        <n v="109155"/>
        <n v="109255"/>
        <n v="109370"/>
        <n v="109461"/>
        <n v="109813"/>
        <n v="110040"/>
        <n v="110486"/>
        <n v="110646"/>
        <n v="111488"/>
        <n v="112247"/>
        <n v="112635"/>
        <n v="113628"/>
        <n v="113969"/>
        <n v="114688"/>
        <n v="114961"/>
        <n v="115008"/>
        <n v="115288"/>
        <n v="115356"/>
        <n v="115637"/>
        <n v="116879"/>
        <n v="117131"/>
        <n v="117433"/>
        <n v="117457"/>
        <n v="117591"/>
        <n v="117912"/>
        <n v="118194"/>
        <n v="118687"/>
        <n v="118942"/>
        <n v="119334"/>
        <n v="119360"/>
        <n v="119886"/>
        <n v="120323"/>
        <n v="120793"/>
        <n v="122102"/>
        <n v="122852"/>
        <n v="122896"/>
        <n v="123115"/>
        <n v="123205"/>
        <n v="123856"/>
        <n v="124201"/>
        <n v="124477"/>
        <n v="125021"/>
        <n v="125203"/>
        <n v="125205"/>
        <n v="125998"/>
        <n v="126022"/>
        <n v="126281"/>
        <n v="126686"/>
        <n v="127036"/>
        <n v="127604"/>
        <n v="128401"/>
        <n v="128560"/>
        <n v="128595"/>
        <n v="128843"/>
        <n v="129171"/>
        <n v="129934"/>
        <n v="129974"/>
        <n v="131833"/>
        <n v="131965"/>
        <n v="133725"/>
        <n v="134340"/>
        <n v="135745"/>
        <n v="137356"/>
        <n v="137905"/>
        <n v="138105"/>
        <n v="138455"/>
        <n v="139382"/>
        <n v="139692"/>
        <n v="141016"/>
        <n v="142139"/>
        <n v="142840"/>
        <n v="143606"/>
        <n v="144811"/>
        <n v="145313"/>
        <n v="145892"/>
        <n v="145934"/>
        <n v="146030"/>
        <n v="146404"/>
        <n v="147148"/>
        <n v="147201"/>
        <n v="147386"/>
        <n v="147424"/>
        <n v="147851"/>
        <n v="148471"/>
        <n v="148792"/>
        <n v="151511"/>
        <n v="152293"/>
        <n v="154413"/>
        <n v="154518"/>
        <n v="154562"/>
        <n v="155294"/>
        <n v="157342"/>
        <n v="157353"/>
        <n v="158043"/>
        <n v="158347"/>
        <n v="158354"/>
        <n v="159155"/>
        <n v="159625"/>
        <n v="159744"/>
        <n v="160962"/>
        <n v="166061"/>
        <n v="166375"/>
        <n v="167933"/>
        <n v="168416"/>
        <n v="169276"/>
        <n v="170827"/>
        <n v="170862"/>
        <n v="171141"/>
        <n v="171541"/>
        <n v="175079"/>
        <n v="175939"/>
        <n v="177085"/>
        <n v="177882"/>
        <n v="179248"/>
        <n v="181102"/>
        <n v="181591"/>
        <n v="181782"/>
        <n v="182254"/>
        <n v="183247"/>
        <n v="183691"/>
        <n v="185461"/>
        <n v="189953"/>
        <n v="192465"/>
        <n v="194677"/>
        <n v="194902"/>
        <n v="196055"/>
        <n v="196178"/>
        <n v="196576"/>
        <n v="198390"/>
        <n v="198464"/>
        <n v="199673"/>
        <n v="199765"/>
        <n v="200874"/>
        <n v="201797"/>
        <n v="202164"/>
        <n v="202646"/>
        <n v="204631"/>
        <n v="205966"/>
        <n v="207400"/>
        <n v="207799"/>
        <n v="209018"/>
        <n v="211569"/>
        <n v="211993"/>
        <n v="212163"/>
        <n v="213266"/>
        <n v="214264"/>
        <n v="214987"/>
        <n v="217528"/>
        <n v="218927"/>
        <n v="221884"/>
        <n v="223432"/>
        <n v="224007"/>
        <n v="227531"/>
        <n v="230486"/>
        <n v="231285"/>
        <n v="231500"/>
        <n v="232997"/>
        <n v="233107"/>
        <n v="234687"/>
        <n v="234984"/>
        <n v="235563"/>
        <n v="237241"/>
        <n v="237508"/>
        <n v="242721"/>
        <n v="245303"/>
        <n v="245558"/>
        <n v="246513"/>
        <n v="248340"/>
        <n v="249830"/>
      </sharedItems>
    </cacheField>
    <cacheField name="Violent_crime_total" numFmtId="0">
      <sharedItems containsSemiMixedTypes="0" containsString="0" containsNumber="1" containsInteger="1" minValue="0" maxValue="3237"/>
    </cacheField>
    <cacheField name="Murder_and_Manslaughter" numFmtId="0">
      <sharedItems containsSemiMixedTypes="0" containsString="0" containsNumber="1" containsInteger="1" minValue="0" maxValue="67"/>
    </cacheField>
    <cacheField name="Forcible_rape" numFmtId="0">
      <sharedItems containsSemiMixedTypes="0" containsString="0" containsNumber="1" containsInteger="1" minValue="0" maxValue="388"/>
    </cacheField>
    <cacheField name="Robbery" numFmtId="0">
      <sharedItems containsSemiMixedTypes="0" containsString="0" containsNumber="1" containsInteger="1" minValue="19" maxValue="1033"/>
    </cacheField>
    <cacheField name="Aggravated_assault" numFmtId="0">
      <sharedItems containsSemiMixedTypes="0" containsString="0" containsNumber="1" containsInteger="1" minValue="34" maxValue="2035"/>
    </cacheField>
    <cacheField name="Property_crime_total" numFmtId="0">
      <sharedItems containsSemiMixedTypes="0" containsString="0" containsNumber="1" containsInteger="1" minValue="1439" maxValue="18522"/>
    </cacheField>
    <cacheField name="Burglary" numFmtId="0">
      <sharedItems containsSemiMixedTypes="0" containsString="0" containsNumber="1" containsInteger="1" minValue="214" maxValue="4704"/>
    </cacheField>
    <cacheField name="Larceny_theft" numFmtId="0">
      <sharedItems containsSemiMixedTypes="0" containsString="0" containsNumber="1" containsInteger="1" minValue="1029" maxValue="12600"/>
    </cacheField>
    <cacheField name="Motor_vehicle_theft" numFmtId="0">
      <sharedItems containsSemiMixedTypes="0" containsString="0" containsNumber="1" containsInteger="1" minValue="37" maxValue="2710"/>
    </cacheField>
    <cacheField name="lat" numFmtId="0">
      <sharedItems containsSemiMixedTypes="0" containsString="0" containsNumber="1" minValue="25.857600000000001" maxValue="49.282699999999998"/>
    </cacheField>
    <cacheField name="long" numFmtId="0">
      <sharedItems containsSemiMixedTypes="0" containsString="0" containsNumber="1" minValue="70.896699999999996" maxValue="76028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3">
  <r>
    <x v="0"/>
    <x v="0"/>
    <n v="12"/>
    <x v="0"/>
    <n v="537"/>
    <n v="4"/>
    <n v="45"/>
    <n v="92"/>
    <n v="396"/>
    <n v="4506"/>
    <n v="1025"/>
    <n v="3350"/>
    <n v="131"/>
    <n v="32.351300000000002"/>
    <n v="95.301100000000005"/>
  </r>
  <r>
    <x v="1"/>
    <x v="0"/>
    <n v="12"/>
    <x v="1"/>
    <n v="168"/>
    <n v="2"/>
    <n v="21"/>
    <n v="48"/>
    <n v="97"/>
    <n v="2591"/>
    <n v="492"/>
    <n v="1880"/>
    <n v="219"/>
    <n v="33.046199999999999"/>
    <n v="96.994200000000006"/>
  </r>
  <r>
    <x v="2"/>
    <x v="1"/>
    <n v="12"/>
    <x v="2"/>
    <n v="249"/>
    <n v="0"/>
    <n v="32"/>
    <n v="48"/>
    <n v="169"/>
    <n v="2937"/>
    <n v="472"/>
    <n v="2337"/>
    <n v="128"/>
    <n v="40.015000000000001"/>
    <n v="105.2705"/>
  </r>
  <r>
    <x v="3"/>
    <x v="2"/>
    <n v="12"/>
    <x v="3"/>
    <n v="122"/>
    <n v="0"/>
    <n v="3"/>
    <n v="55"/>
    <n v="64"/>
    <n v="1967"/>
    <n v="338"/>
    <n v="1514"/>
    <n v="115"/>
    <n v="38.658200000000001"/>
    <n v="77.249700000000004"/>
  </r>
  <r>
    <x v="4"/>
    <x v="3"/>
    <n v="12"/>
    <x v="4"/>
    <n v="737"/>
    <n v="13"/>
    <n v="61"/>
    <n v="212"/>
    <n v="451"/>
    <n v="5757"/>
    <n v="854"/>
    <n v="4363"/>
    <n v="540"/>
    <n v="32.854599999999998"/>
    <n v="79.974800000000002"/>
  </r>
  <r>
    <x v="5"/>
    <x v="4"/>
    <n v="12"/>
    <x v="5"/>
    <n v="155"/>
    <n v="1"/>
    <n v="33"/>
    <n v="39"/>
    <n v="82"/>
    <n v="2187"/>
    <n v="374"/>
    <n v="1698"/>
    <n v="115"/>
    <n v="36.060899999999997"/>
    <n v="95.797499999999999"/>
  </r>
  <r>
    <x v="6"/>
    <x v="2"/>
    <n v="12"/>
    <x v="6"/>
    <n v="122"/>
    <n v="0"/>
    <n v="9"/>
    <n v="59"/>
    <n v="54"/>
    <n v="1481"/>
    <n v="341"/>
    <n v="1029"/>
    <n v="111"/>
    <n v="40.518700000000003"/>
    <n v="74.412099999999995"/>
  </r>
  <r>
    <x v="7"/>
    <x v="5"/>
    <n v="12"/>
    <x v="7"/>
    <n v="604"/>
    <n v="4"/>
    <n v="40"/>
    <n v="151"/>
    <n v="409"/>
    <n v="4088"/>
    <n v="890"/>
    <n v="2912"/>
    <n v="286"/>
    <n v="41.523600000000002"/>
    <n v="90.577600000000004"/>
  </r>
  <r>
    <x v="8"/>
    <x v="6"/>
    <n v="12"/>
    <x v="8"/>
    <n v="690"/>
    <n v="0"/>
    <n v="21"/>
    <n v="145"/>
    <n v="524"/>
    <n v="2430"/>
    <n v="712"/>
    <n v="1318"/>
    <n v="400"/>
    <n v="34.953000000000003"/>
    <n v="120.4357"/>
  </r>
  <r>
    <x v="9"/>
    <x v="7"/>
    <n v="12"/>
    <x v="9"/>
    <n v="622"/>
    <n v="18"/>
    <n v="55"/>
    <n v="316"/>
    <n v="233"/>
    <n v="4827"/>
    <n v="1744"/>
    <n v="2798"/>
    <n v="285"/>
    <n v="41.676400000000001"/>
    <n v="86.251999999999995"/>
  </r>
  <r>
    <x v="10"/>
    <x v="6"/>
    <n v="12"/>
    <x v="10"/>
    <n v="509"/>
    <n v="4"/>
    <n v="17"/>
    <n v="201"/>
    <n v="287"/>
    <n v="3571"/>
    <n v="898"/>
    <n v="1798"/>
    <n v="875"/>
    <n v="34.106400000000001"/>
    <n v="117.3703"/>
  </r>
  <r>
    <x v="11"/>
    <x v="8"/>
    <n v="12"/>
    <x v="11"/>
    <n v="2774"/>
    <n v="63"/>
    <n v="108"/>
    <n v="673"/>
    <n v="1930"/>
    <n v="5645"/>
    <n v="2979"/>
    <n v="2207"/>
    <n v="459"/>
    <n v="43.012500000000003"/>
    <n v="83.6875"/>
  </r>
  <r>
    <x v="12"/>
    <x v="6"/>
    <n v="12"/>
    <x v="12"/>
    <n v="365"/>
    <n v="2"/>
    <n v="24"/>
    <n v="147"/>
    <n v="192"/>
    <n v="2414"/>
    <n v="493"/>
    <n v="1527"/>
    <n v="394"/>
    <n v="32.794800000000002"/>
    <n v="116.96250000000001"/>
  </r>
  <r>
    <x v="13"/>
    <x v="9"/>
    <n v="12"/>
    <x v="13"/>
    <n v="458"/>
    <n v="8"/>
    <n v="64"/>
    <n v="172"/>
    <n v="214"/>
    <n v="3510"/>
    <n v="1095"/>
    <n v="2311"/>
    <n v="104"/>
    <n v="42.129199999999997"/>
    <n v="80.085099999999997"/>
  </r>
  <r>
    <x v="14"/>
    <x v="10"/>
    <n v="12"/>
    <x v="14"/>
    <n v="821"/>
    <n v="17"/>
    <n v="31"/>
    <n v="334"/>
    <n v="439"/>
    <n v="5404"/>
    <n v="1289"/>
    <n v="3801"/>
    <n v="314"/>
    <n v="26.715299999999999"/>
    <n v="80.053399999999996"/>
  </r>
  <r>
    <x v="15"/>
    <x v="10"/>
    <n v="12"/>
    <x v="15"/>
    <n v="1060"/>
    <n v="5"/>
    <n v="37"/>
    <n v="419"/>
    <n v="599"/>
    <n v="5562"/>
    <n v="1283"/>
    <n v="3876"/>
    <n v="403"/>
    <n v="26.2379"/>
    <n v="80.124799999999993"/>
  </r>
  <r>
    <x v="16"/>
    <x v="0"/>
    <n v="12"/>
    <x v="16"/>
    <n v="171"/>
    <n v="2"/>
    <n v="27"/>
    <n v="80"/>
    <n v="62"/>
    <n v="3004"/>
    <n v="698"/>
    <n v="2175"/>
    <n v="131"/>
    <n v="32.948300000000003"/>
    <n v="96.729900000000001"/>
  </r>
  <r>
    <x v="17"/>
    <x v="6"/>
    <n v="12"/>
    <x v="17"/>
    <n v="216"/>
    <n v="0"/>
    <n v="9"/>
    <n v="76"/>
    <n v="131"/>
    <n v="1803"/>
    <n v="395"/>
    <n v="1151"/>
    <n v="257"/>
    <n v="37.687899999999999"/>
    <n v="122.47020000000001"/>
  </r>
  <r>
    <x v="18"/>
    <x v="6"/>
    <n v="12"/>
    <x v="18"/>
    <n v="97"/>
    <n v="0"/>
    <n v="10"/>
    <n v="53"/>
    <n v="34"/>
    <n v="2440"/>
    <n v="588"/>
    <n v="1640"/>
    <n v="212"/>
    <n v="33.493600000000001"/>
    <n v="117.1484"/>
  </r>
  <r>
    <x v="19"/>
    <x v="0"/>
    <n v="12"/>
    <x v="19"/>
    <n v="1103"/>
    <n v="5"/>
    <n v="43"/>
    <n v="141"/>
    <n v="914"/>
    <n v="3717"/>
    <n v="770"/>
    <n v="2565"/>
    <n v="382"/>
    <n v="31.845700000000001"/>
    <n v="102.3676"/>
  </r>
  <r>
    <x v="20"/>
    <x v="1"/>
    <n v="12"/>
    <x v="20"/>
    <n v="157"/>
    <n v="1"/>
    <n v="40"/>
    <n v="33"/>
    <n v="83"/>
    <n v="1439"/>
    <n v="277"/>
    <n v="1085"/>
    <n v="77"/>
    <n v="39.5807"/>
    <n v="104.8772"/>
  </r>
  <r>
    <x v="21"/>
    <x v="10"/>
    <n v="12"/>
    <x v="21"/>
    <n v="553"/>
    <n v="3"/>
    <n v="19"/>
    <n v="78"/>
    <n v="453"/>
    <n v="2457"/>
    <n v="719"/>
    <n v="1601"/>
    <n v="137"/>
    <n v="28.034500000000001"/>
    <n v="80.588700000000003"/>
  </r>
  <r>
    <x v="22"/>
    <x v="6"/>
    <n v="12"/>
    <x v="22"/>
    <n v="1068"/>
    <n v="10"/>
    <n v="29"/>
    <n v="372"/>
    <n v="657"/>
    <n v="4757"/>
    <n v="1741"/>
    <n v="1920"/>
    <n v="1096"/>
    <n v="38.004899999999999"/>
    <n v="121.8058"/>
  </r>
  <r>
    <x v="23"/>
    <x v="6"/>
    <n v="12"/>
    <x v="23"/>
    <n v="243"/>
    <n v="2"/>
    <n v="24"/>
    <n v="111"/>
    <n v="106"/>
    <n v="2493"/>
    <n v="383"/>
    <n v="1911"/>
    <n v="199"/>
    <n v="34.180799999999998"/>
    <n v="118.309"/>
  </r>
  <r>
    <x v="24"/>
    <x v="11"/>
    <n v="12"/>
    <x v="24"/>
    <n v="481"/>
    <n v="1"/>
    <n v="46"/>
    <n v="182"/>
    <n v="252"/>
    <n v="6416"/>
    <n v="1165"/>
    <n v="4281"/>
    <n v="970"/>
    <n v="47.978999999999999"/>
    <n v="122.2021"/>
  </r>
  <r>
    <x v="25"/>
    <x v="0"/>
    <n v="12"/>
    <x v="25"/>
    <n v="475"/>
    <n v="5"/>
    <n v="36"/>
    <n v="150"/>
    <n v="284"/>
    <n v="5021"/>
    <n v="1259"/>
    <n v="3532"/>
    <n v="230"/>
    <n v="33.913699999999999"/>
    <n v="98.493399999999994"/>
  </r>
  <r>
    <x v="26"/>
    <x v="12"/>
    <n v="12"/>
    <x v="26"/>
    <n v="514"/>
    <n v="1"/>
    <n v="44"/>
    <n v="87"/>
    <n v="382"/>
    <n v="2978"/>
    <n v="659"/>
    <n v="2210"/>
    <n v="109"/>
    <n v="44.519199999999998"/>
    <n v="88.019800000000004"/>
  </r>
  <r>
    <x v="27"/>
    <x v="0"/>
    <n v="12"/>
    <x v="27"/>
    <n v="141"/>
    <n v="0"/>
    <n v="32"/>
    <n v="45"/>
    <n v="64"/>
    <n v="2636"/>
    <n v="336"/>
    <n v="2222"/>
    <n v="78"/>
    <n v="30.508299999999998"/>
    <n v="97.678899999999999"/>
  </r>
  <r>
    <x v="28"/>
    <x v="6"/>
    <n v="12"/>
    <x v="28"/>
    <n v="1162"/>
    <n v="18"/>
    <n v="36"/>
    <n v="391"/>
    <n v="717"/>
    <n v="5018"/>
    <n v="1537"/>
    <n v="1615"/>
    <n v="1866"/>
    <n v="37.9358"/>
    <n v="122.3477"/>
  </r>
  <r>
    <x v="29"/>
    <x v="13"/>
    <n v="12"/>
    <x v="29"/>
    <n v="370"/>
    <n v="3"/>
    <n v="38"/>
    <n v="68"/>
    <n v="261"/>
    <n v="4812"/>
    <n v="793"/>
    <n v="3608"/>
    <n v="411"/>
    <n v="45.783299999999997"/>
    <n v="108.50069999999999"/>
  </r>
  <r>
    <x v="30"/>
    <x v="14"/>
    <n v="12"/>
    <x v="30"/>
    <n v="556"/>
    <n v="5"/>
    <n v="19"/>
    <n v="185"/>
    <n v="347"/>
    <n v="4417"/>
    <n v="1188"/>
    <n v="2943"/>
    <n v="286"/>
    <n v="35.9557"/>
    <n v="80.005300000000005"/>
  </r>
  <r>
    <x v="31"/>
    <x v="6"/>
    <n v="12"/>
    <x v="31"/>
    <n v="70"/>
    <n v="1"/>
    <n v="8"/>
    <n v="21"/>
    <n v="40"/>
    <n v="1715"/>
    <n v="408"/>
    <n v="1177"/>
    <n v="130"/>
    <n v="33.553899999999999"/>
    <n v="117.2139"/>
  </r>
  <r>
    <x v="32"/>
    <x v="15"/>
    <n v="12"/>
    <x v="32"/>
    <n v="431"/>
    <n v="1"/>
    <n v="20"/>
    <n v="135"/>
    <n v="275"/>
    <n v="3091"/>
    <n v="502"/>
    <n v="2482"/>
    <n v="107"/>
    <n v="42.373600000000003"/>
    <n v="71.109700000000004"/>
  </r>
  <r>
    <x v="33"/>
    <x v="16"/>
    <n v="12"/>
    <x v="33"/>
    <n v="199"/>
    <n v="2"/>
    <n v="24"/>
    <n v="33"/>
    <n v="140"/>
    <n v="2966"/>
    <n v="474"/>
    <n v="2264"/>
    <n v="228"/>
    <n v="40.609699999999997"/>
    <n v="111.9391"/>
  </r>
  <r>
    <x v="34"/>
    <x v="6"/>
    <n v="12"/>
    <x v="34"/>
    <n v="454"/>
    <n v="8"/>
    <n v="30"/>
    <n v="139"/>
    <n v="277"/>
    <n v="3317"/>
    <n v="676"/>
    <n v="2144"/>
    <n v="497"/>
    <n v="41.140799999999999"/>
    <n v="73.261300000000006"/>
  </r>
  <r>
    <x v="35"/>
    <x v="6"/>
    <n v="12"/>
    <x v="35"/>
    <n v="433"/>
    <n v="11"/>
    <n v="13"/>
    <n v="171"/>
    <n v="238"/>
    <n v="2609"/>
    <n v="539"/>
    <n v="1537"/>
    <n v="533"/>
    <n v="41.117699999999999"/>
    <n v="73.408199999999994"/>
  </r>
  <r>
    <x v="36"/>
    <x v="6"/>
    <n v="12"/>
    <x v="36"/>
    <n v="281"/>
    <n v="2"/>
    <n v="11"/>
    <n v="108"/>
    <n v="160"/>
    <n v="3224"/>
    <n v="546"/>
    <n v="2135"/>
    <n v="543"/>
    <n v="34.068600000000004"/>
    <n v="117.93899999999999"/>
  </r>
  <r>
    <x v="37"/>
    <x v="6"/>
    <n v="12"/>
    <x v="37"/>
    <n v="265"/>
    <n v="2"/>
    <n v="26"/>
    <n v="55"/>
    <n v="182"/>
    <n v="2109"/>
    <n v="497"/>
    <n v="1463"/>
    <n v="149"/>
    <n v="33.158099999999997"/>
    <n v="117.3506"/>
  </r>
  <r>
    <x v="38"/>
    <x v="17"/>
    <n v="12"/>
    <x v="38"/>
    <n v="487"/>
    <n v="4"/>
    <n v="33"/>
    <n v="207"/>
    <n v="243"/>
    <n v="4858"/>
    <n v="886"/>
    <n v="3230"/>
    <n v="742"/>
    <n v="45.500100000000003"/>
    <n v="122.4302"/>
  </r>
  <r>
    <x v="39"/>
    <x v="6"/>
    <n v="12"/>
    <x v="39"/>
    <n v="310"/>
    <n v="1"/>
    <n v="24"/>
    <n v="140"/>
    <n v="145"/>
    <n v="3885"/>
    <n v="778"/>
    <n v="2825"/>
    <n v="282"/>
    <n v="34.2746"/>
    <n v="119.229"/>
  </r>
  <r>
    <x v="40"/>
    <x v="15"/>
    <n v="12"/>
    <x v="40"/>
    <n v="585"/>
    <n v="0"/>
    <n v="37"/>
    <n v="174"/>
    <n v="374"/>
    <n v="3125"/>
    <n v="849"/>
    <n v="1981"/>
    <n v="295"/>
    <n v="42.633400000000002"/>
    <n v="71.316199999999995"/>
  </r>
  <r>
    <x v="41"/>
    <x v="18"/>
    <n v="12"/>
    <x v="41"/>
    <n v="0"/>
    <n v="2"/>
    <n v="0"/>
    <n v="55"/>
    <n v="104"/>
    <n v="2721"/>
    <n v="495"/>
    <n v="2137"/>
    <n v="89"/>
    <n v="44.012099999999997"/>
    <n v="92.480199999999996"/>
  </r>
  <r>
    <x v="42"/>
    <x v="1"/>
    <n v="12"/>
    <x v="42"/>
    <n v="158"/>
    <n v="0"/>
    <n v="22"/>
    <n v="29"/>
    <n v="107"/>
    <n v="2605"/>
    <n v="390"/>
    <n v="2014"/>
    <n v="201"/>
    <n v="39.802799999999998"/>
    <n v="105.08750000000001"/>
  </r>
  <r>
    <x v="43"/>
    <x v="1"/>
    <n v="12"/>
    <x v="43"/>
    <n v="797"/>
    <n v="8"/>
    <n v="21"/>
    <n v="199"/>
    <n v="569"/>
    <n v="7030"/>
    <n v="1895"/>
    <n v="4642"/>
    <n v="493"/>
    <n v="38.254399999999997"/>
    <n v="104.6091"/>
  </r>
  <r>
    <x v="44"/>
    <x v="19"/>
    <n v="12"/>
    <x v="44"/>
    <n v="257"/>
    <n v="2"/>
    <n v="67"/>
    <n v="76"/>
    <n v="112"/>
    <n v="1982"/>
    <n v="357"/>
    <n v="1546"/>
    <n v="79"/>
    <n v="42.035400000000003"/>
    <n v="88.282600000000002"/>
  </r>
  <r>
    <x v="45"/>
    <x v="10"/>
    <n v="12"/>
    <x v="45"/>
    <n v="727"/>
    <n v="3"/>
    <n v="59"/>
    <n v="206"/>
    <n v="459"/>
    <n v="4264"/>
    <n v="919"/>
    <n v="3169"/>
    <n v="176"/>
    <n v="27.965900000000001"/>
    <n v="82.8001"/>
  </r>
  <r>
    <x v="46"/>
    <x v="14"/>
    <n v="12"/>
    <x v="46"/>
    <n v="618"/>
    <n v="8"/>
    <n v="23"/>
    <n v="261"/>
    <n v="326"/>
    <n v="5910"/>
    <n v="1694"/>
    <n v="3843"/>
    <n v="373"/>
    <n v="34.225000000000001"/>
    <n v="77.944699999999997"/>
  </r>
  <r>
    <x v="47"/>
    <x v="1"/>
    <n v="12"/>
    <x v="47"/>
    <n v="284"/>
    <n v="2"/>
    <n v="29"/>
    <n v="51"/>
    <n v="202"/>
    <n v="2830"/>
    <n v="395"/>
    <n v="2146"/>
    <n v="289"/>
    <n v="39.8367"/>
    <n v="105.0372"/>
  </r>
  <r>
    <x v="48"/>
    <x v="20"/>
    <n v="12"/>
    <x v="48"/>
    <n v="394"/>
    <n v="2"/>
    <n v="69"/>
    <n v="46"/>
    <n v="277"/>
    <n v="2835"/>
    <n v="451"/>
    <n v="2229"/>
    <n v="155"/>
    <n v="46.877200000000002"/>
    <n v="96.7898"/>
  </r>
  <r>
    <x v="49"/>
    <x v="21"/>
    <n v="12"/>
    <x v="49"/>
    <n v="624"/>
    <n v="1"/>
    <n v="72"/>
    <n v="205"/>
    <n v="346"/>
    <n v="3848"/>
    <n v="849"/>
    <n v="2848"/>
    <n v="151"/>
    <n v="42.995600000000003"/>
    <n v="71.454800000000006"/>
  </r>
  <r>
    <x v="50"/>
    <x v="22"/>
    <n v="12"/>
    <x v="50"/>
    <n v="328"/>
    <n v="5"/>
    <n v="7"/>
    <n v="185"/>
    <n v="131"/>
    <n v="4713"/>
    <n v="662"/>
    <n v="3538"/>
    <n v="513"/>
    <n v="41.558199999999999"/>
    <n v="73.051500000000004"/>
  </r>
  <r>
    <x v="51"/>
    <x v="23"/>
    <n v="12"/>
    <x v="51"/>
    <n v="476"/>
    <n v="3"/>
    <n v="41"/>
    <n v="162"/>
    <n v="270"/>
    <n v="4221"/>
    <n v="784"/>
    <n v="3294"/>
    <n v="143"/>
    <n v="38.951700000000002"/>
    <n v="92.334100000000007"/>
  </r>
  <r>
    <x v="52"/>
    <x v="6"/>
    <n v="12"/>
    <x v="52"/>
    <n v="780"/>
    <n v="14"/>
    <n v="27"/>
    <n v="373"/>
    <n v="366"/>
    <n v="2673"/>
    <n v="646"/>
    <n v="1389"/>
    <n v="638"/>
    <n v="33.9617"/>
    <n v="118.3531"/>
  </r>
  <r>
    <x v="53"/>
    <x v="24"/>
    <n v="12"/>
    <x v="53"/>
    <n v="701"/>
    <n v="3"/>
    <n v="55"/>
    <n v="134"/>
    <n v="509"/>
    <n v="4006"/>
    <n v="923"/>
    <n v="2899"/>
    <n v="184"/>
    <n v="35.845599999999997"/>
    <n v="86.390299999999996"/>
  </r>
  <r>
    <x v="54"/>
    <x v="6"/>
    <n v="12"/>
    <x v="54"/>
    <n v="254"/>
    <n v="4"/>
    <n v="32"/>
    <n v="83"/>
    <n v="135"/>
    <n v="4079"/>
    <n v="668"/>
    <n v="3050"/>
    <n v="361"/>
    <n v="33.641100000000002"/>
    <n v="117.9187"/>
  </r>
  <r>
    <x v="55"/>
    <x v="6"/>
    <n v="12"/>
    <x v="55"/>
    <n v="381"/>
    <n v="6"/>
    <n v="20"/>
    <n v="190"/>
    <n v="165"/>
    <n v="3537"/>
    <n v="670"/>
    <n v="1908"/>
    <n v="959"/>
    <n v="33.940100000000001"/>
    <n v="118.1332"/>
  </r>
  <r>
    <x v="56"/>
    <x v="4"/>
    <n v="12"/>
    <x v="56"/>
    <n v="173"/>
    <n v="1"/>
    <n v="52"/>
    <n v="54"/>
    <n v="66"/>
    <n v="3050"/>
    <n v="629"/>
    <n v="2252"/>
    <n v="169"/>
    <n v="35.2226"/>
    <n v="97.439499999999995"/>
  </r>
  <r>
    <x v="57"/>
    <x v="8"/>
    <n v="12"/>
    <x v="57"/>
    <n v="1078"/>
    <n v="13"/>
    <n v="92"/>
    <n v="203"/>
    <n v="770"/>
    <n v="3774"/>
    <n v="1307"/>
    <n v="2203"/>
    <n v="264"/>
    <n v="42.732500000000002"/>
    <n v="84.555499999999995"/>
  </r>
  <r>
    <x v="58"/>
    <x v="6"/>
    <n v="12"/>
    <x v="58"/>
    <n v="487"/>
    <n v="5"/>
    <n v="39"/>
    <n v="335"/>
    <n v="108"/>
    <n v="5696"/>
    <n v="971"/>
    <n v="4084"/>
    <n v="641"/>
    <n v="37.871600000000001"/>
    <n v="122.2727"/>
  </r>
  <r>
    <x v="59"/>
    <x v="8"/>
    <n v="12"/>
    <x v="59"/>
    <n v="227"/>
    <n v="1"/>
    <n v="35"/>
    <n v="50"/>
    <n v="141"/>
    <n v="2726"/>
    <n v="714"/>
    <n v="1898"/>
    <n v="114"/>
    <n v="42.280799999999999"/>
    <n v="83.742999999999995"/>
  </r>
  <r>
    <x v="60"/>
    <x v="19"/>
    <n v="12"/>
    <x v="60"/>
    <n v="919"/>
    <n v="10"/>
    <n v="25"/>
    <n v="324"/>
    <n v="560"/>
    <n v="5022"/>
    <n v="1420"/>
    <n v="3370"/>
    <n v="232"/>
    <n v="40.693600000000004"/>
    <n v="89.588999999999999"/>
  </r>
  <r>
    <x v="61"/>
    <x v="6"/>
    <n v="12"/>
    <x v="61"/>
    <n v="395"/>
    <n v="4"/>
    <n v="14"/>
    <n v="203"/>
    <n v="174"/>
    <n v="2230"/>
    <n v="571"/>
    <n v="1081"/>
    <n v="578"/>
    <n v="34.068600000000004"/>
    <n v="118.02760000000001"/>
  </r>
  <r>
    <x v="62"/>
    <x v="0"/>
    <n v="12"/>
    <x v="62"/>
    <n v="398"/>
    <n v="4"/>
    <n v="21"/>
    <n v="52"/>
    <n v="321"/>
    <n v="3008"/>
    <n v="559"/>
    <n v="2313"/>
    <n v="136"/>
    <n v="31.997299999999999"/>
    <n v="102.0779"/>
  </r>
  <r>
    <x v="63"/>
    <x v="16"/>
    <n v="12"/>
    <x v="63"/>
    <n v="149"/>
    <n v="0"/>
    <n v="36"/>
    <n v="19"/>
    <n v="94"/>
    <n v="2465"/>
    <n v="301"/>
    <n v="2051"/>
    <n v="113"/>
    <n v="40.233800000000002"/>
    <n v="111.6585"/>
  </r>
  <r>
    <x v="64"/>
    <x v="19"/>
    <n v="12"/>
    <x v="64"/>
    <n v="1138"/>
    <n v="10"/>
    <n v="76"/>
    <n v="260"/>
    <n v="792"/>
    <n v="6945"/>
    <n v="1670"/>
    <n v="5033"/>
    <n v="242"/>
    <n v="44.0642"/>
    <n v="123.02200000000001"/>
  </r>
  <r>
    <x v="65"/>
    <x v="23"/>
    <n v="12"/>
    <x v="65"/>
    <n v="537"/>
    <n v="5"/>
    <n v="43"/>
    <n v="127"/>
    <n v="362"/>
    <n v="7152"/>
    <n v="1253"/>
    <n v="5116"/>
    <n v="783"/>
    <n v="39.091099999999997"/>
    <n v="94.415499999999994"/>
  </r>
  <r>
    <x v="66"/>
    <x v="25"/>
    <n v="12"/>
    <x v="66"/>
    <n v="455"/>
    <n v="5"/>
    <n v="48"/>
    <n v="158"/>
    <n v="244"/>
    <n v="4601"/>
    <n v="1149"/>
    <n v="3210"/>
    <n v="242"/>
    <n v="33.951900000000002"/>
    <n v="83.357600000000005"/>
  </r>
  <r>
    <x v="67"/>
    <x v="26"/>
    <n v="12"/>
    <x v="67"/>
    <n v="88"/>
    <n v="0"/>
    <n v="7"/>
    <n v="28"/>
    <n v="53"/>
    <n v="2261"/>
    <n v="214"/>
    <n v="2010"/>
    <n v="37"/>
    <n v="43.027099999999997"/>
    <n v="78.770300000000006"/>
  </r>
  <r>
    <x v="68"/>
    <x v="6"/>
    <n v="12"/>
    <x v="68"/>
    <n v="878"/>
    <n v="14"/>
    <n v="44"/>
    <n v="380"/>
    <n v="440"/>
    <n v="5844"/>
    <n v="2688"/>
    <n v="1681"/>
    <n v="1475"/>
    <n v="38.104100000000003"/>
    <n v="122.25660000000001"/>
  </r>
  <r>
    <x v="69"/>
    <x v="7"/>
    <n v="12"/>
    <x v="69"/>
    <n v="560"/>
    <n v="8"/>
    <n v="56"/>
    <n v="199"/>
    <n v="297"/>
    <n v="6083"/>
    <n v="1132"/>
    <n v="4531"/>
    <n v="420"/>
    <n v="37.971600000000002"/>
    <n v="87.571100000000001"/>
  </r>
  <r>
    <x v="70"/>
    <x v="6"/>
    <n v="12"/>
    <x v="70"/>
    <n v="676"/>
    <n v="6"/>
    <n v="40"/>
    <n v="222"/>
    <n v="408"/>
    <n v="4465"/>
    <n v="1837"/>
    <n v="1981"/>
    <n v="647"/>
    <n v="34.536200000000001"/>
    <n v="117.2928"/>
  </r>
  <r>
    <x v="71"/>
    <x v="0"/>
    <n v="12"/>
    <x v="71"/>
    <n v="369"/>
    <n v="1"/>
    <n v="86"/>
    <n v="82"/>
    <n v="200"/>
    <n v="3262"/>
    <n v="632"/>
    <n v="2473"/>
    <n v="157"/>
    <n v="33.214799999999997"/>
    <n v="97.133099999999999"/>
  </r>
  <r>
    <x v="72"/>
    <x v="9"/>
    <n v="12"/>
    <x v="72"/>
    <n v="653"/>
    <n v="15"/>
    <n v="54"/>
    <n v="374"/>
    <n v="210"/>
    <n v="4603"/>
    <n v="1248"/>
    <n v="2987"/>
    <n v="368"/>
    <n v="40.608400000000003"/>
    <n v="75.490200000000002"/>
  </r>
  <r>
    <x v="73"/>
    <x v="6"/>
    <n v="12"/>
    <x v="73"/>
    <n v="221"/>
    <n v="0"/>
    <n v="10"/>
    <n v="61"/>
    <n v="150"/>
    <n v="3306"/>
    <n v="584"/>
    <n v="2273"/>
    <n v="449"/>
    <n v="37.354100000000003"/>
    <n v="121.9552"/>
  </r>
  <r>
    <x v="74"/>
    <x v="0"/>
    <n v="12"/>
    <x v="74"/>
    <n v="472"/>
    <n v="3"/>
    <n v="38"/>
    <n v="127"/>
    <n v="304"/>
    <n v="4393"/>
    <n v="1037"/>
    <n v="3185"/>
    <n v="171"/>
    <n v="32.488700000000001"/>
    <n v="99.733099999999993"/>
  </r>
  <r>
    <x v="75"/>
    <x v="0"/>
    <n v="12"/>
    <x v="75"/>
    <n v="1242"/>
    <n v="13"/>
    <n v="76"/>
    <n v="408"/>
    <n v="745"/>
    <n v="5824"/>
    <n v="1828"/>
    <n v="3717"/>
    <n v="279"/>
    <n v="30.080200000000001"/>
    <n v="94.126599999999996"/>
  </r>
  <r>
    <x v="76"/>
    <x v="27"/>
    <n v="12"/>
    <x v="76"/>
    <n v="162"/>
    <n v="3"/>
    <n v="8"/>
    <n v="62"/>
    <n v="89"/>
    <n v="2488"/>
    <n v="519"/>
    <n v="1851"/>
    <n v="118"/>
    <n v="33.629199999999997"/>
    <n v="112.36790000000001"/>
  </r>
  <r>
    <x v="77"/>
    <x v="11"/>
    <n v="12"/>
    <x v="77"/>
    <n v="543"/>
    <n v="2"/>
    <n v="68"/>
    <n v="194"/>
    <n v="279"/>
    <n v="5468"/>
    <n v="1239"/>
    <n v="3365"/>
    <n v="864"/>
    <n v="47.380899999999997"/>
    <n v="122.23480000000001"/>
  </r>
  <r>
    <x v="78"/>
    <x v="28"/>
    <n v="12"/>
    <x v="78"/>
    <n v="779"/>
    <n v="11"/>
    <n v="11"/>
    <n v="202"/>
    <n v="555"/>
    <n v="6815"/>
    <n v="1330"/>
    <n v="5244"/>
    <n v="241"/>
    <n v="30.2241"/>
    <n v="92.019800000000004"/>
  </r>
  <r>
    <x v="79"/>
    <x v="6"/>
    <n v="12"/>
    <x v="79"/>
    <n v="293"/>
    <n v="2"/>
    <n v="15"/>
    <n v="84"/>
    <n v="192"/>
    <n v="3288"/>
    <n v="519"/>
    <n v="2536"/>
    <n v="233"/>
    <n v="38.752099999999999"/>
    <n v="121.288"/>
  </r>
  <r>
    <x v="80"/>
    <x v="1"/>
    <n v="12"/>
    <x v="80"/>
    <n v="332"/>
    <n v="1"/>
    <n v="58"/>
    <n v="41"/>
    <n v="232"/>
    <n v="3257"/>
    <n v="476"/>
    <n v="2431"/>
    <n v="350"/>
    <n v="39.868000000000002"/>
    <n v="104.97190000000001"/>
  </r>
  <r>
    <x v="81"/>
    <x v="0"/>
    <n v="12"/>
    <x v="81"/>
    <n v="98"/>
    <n v="0"/>
    <n v="8"/>
    <n v="24"/>
    <n v="66"/>
    <n v="2527"/>
    <n v="440"/>
    <n v="2033"/>
    <n v="54"/>
    <n v="33.150700000000001"/>
    <n v="96.823599999999999"/>
  </r>
  <r>
    <x v="82"/>
    <x v="3"/>
    <n v="12"/>
    <x v="82"/>
    <n v="296"/>
    <n v="12"/>
    <n v="19"/>
    <n v="104"/>
    <n v="161"/>
    <n v="3373"/>
    <n v="374"/>
    <n v="2764"/>
    <n v="235"/>
    <n v="32.776499999999999"/>
    <n v="79.931100000000001"/>
  </r>
  <r>
    <x v="83"/>
    <x v="22"/>
    <n v="12"/>
    <x v="83"/>
    <n v="351"/>
    <n v="5"/>
    <n v="25"/>
    <n v="145"/>
    <n v="176"/>
    <n v="1932"/>
    <n v="290"/>
    <n v="1472"/>
    <n v="170"/>
    <n v="41.053400000000003"/>
    <n v="73.538700000000006"/>
  </r>
  <r>
    <x v="84"/>
    <x v="0"/>
    <n v="12"/>
    <x v="84"/>
    <n v="180"/>
    <n v="2"/>
    <n v="7"/>
    <n v="75"/>
    <n v="96"/>
    <n v="3414"/>
    <n v="771"/>
    <n v="2358"/>
    <n v="285"/>
    <n v="32.9756"/>
    <n v="96.89"/>
  </r>
  <r>
    <x v="85"/>
    <x v="10"/>
    <n v="12"/>
    <x v="85"/>
    <n v="229"/>
    <n v="1"/>
    <n v="10"/>
    <n v="78"/>
    <n v="140"/>
    <n v="2820"/>
    <n v="572"/>
    <n v="2098"/>
    <n v="150"/>
    <n v="26.2712"/>
    <n v="80.270600000000002"/>
  </r>
  <r>
    <x v="86"/>
    <x v="22"/>
    <n v="12"/>
    <x v="86"/>
    <n v="1655"/>
    <n v="23"/>
    <n v="27"/>
    <n v="640"/>
    <n v="965"/>
    <n v="5319"/>
    <n v="1050"/>
    <n v="3467"/>
    <n v="802"/>
    <n v="41.7637"/>
    <n v="72.685100000000006"/>
  </r>
  <r>
    <x v="87"/>
    <x v="6"/>
    <n v="12"/>
    <x v="87"/>
    <n v="402"/>
    <n v="0"/>
    <n v="19"/>
    <n v="153"/>
    <n v="230"/>
    <n v="4182"/>
    <n v="829"/>
    <n v="2694"/>
    <n v="659"/>
    <n v="38.036299999999997"/>
    <n v="120.40130000000001"/>
  </r>
  <r>
    <x v="88"/>
    <x v="10"/>
    <n v="12"/>
    <x v="88"/>
    <n v="537"/>
    <n v="2"/>
    <n v="31"/>
    <n v="163"/>
    <n v="341"/>
    <n v="2984"/>
    <n v="862"/>
    <n v="1901"/>
    <n v="221"/>
    <n v="25.9861"/>
    <n v="80.303600000000003"/>
  </r>
  <r>
    <x v="89"/>
    <x v="11"/>
    <n v="12"/>
    <x v="89"/>
    <n v="161"/>
    <n v="2"/>
    <n v="26"/>
    <n v="67"/>
    <n v="66"/>
    <n v="3503"/>
    <n v="685"/>
    <n v="2649"/>
    <n v="169"/>
    <n v="47.610399999999998"/>
    <n v="122.2007"/>
  </r>
  <r>
    <x v="90"/>
    <x v="2"/>
    <n v="12"/>
    <x v="90"/>
    <n v="1007"/>
    <n v="14"/>
    <n v="37"/>
    <n v="535"/>
    <n v="421"/>
    <n v="4351"/>
    <n v="987"/>
    <n v="2197"/>
    <n v="1167"/>
    <n v="40.664000000000001"/>
    <n v="74.210700000000003"/>
  </r>
  <r>
    <x v="91"/>
    <x v="6"/>
    <n v="12"/>
    <x v="91"/>
    <n v="141"/>
    <n v="3"/>
    <n v="7"/>
    <n v="36"/>
    <n v="95"/>
    <n v="1916"/>
    <n v="398"/>
    <n v="1394"/>
    <n v="124"/>
    <n v="34.269399999999997"/>
    <n v="118.78149999999999"/>
  </r>
  <r>
    <x v="92"/>
    <x v="10"/>
    <n v="12"/>
    <x v="92"/>
    <n v="851"/>
    <n v="6"/>
    <n v="74"/>
    <n v="171"/>
    <n v="600"/>
    <n v="5201"/>
    <n v="1009"/>
    <n v="3953"/>
    <n v="239"/>
    <n v="29.651599999999998"/>
    <n v="82.324799999999996"/>
  </r>
  <r>
    <x v="93"/>
    <x v="6"/>
    <n v="12"/>
    <x v="93"/>
    <n v="544"/>
    <n v="5"/>
    <n v="44"/>
    <n v="134"/>
    <n v="361"/>
    <n v="5531"/>
    <n v="1227"/>
    <n v="3778"/>
    <n v="526"/>
    <n v="36.330199999999998"/>
    <n v="119.2921"/>
  </r>
  <r>
    <x v="94"/>
    <x v="5"/>
    <n v="12"/>
    <x v="94"/>
    <n v="356"/>
    <n v="3"/>
    <n v="43"/>
    <n v="97"/>
    <n v="213"/>
    <n v="4723"/>
    <n v="966"/>
    <n v="3503"/>
    <n v="254"/>
    <n v="41.977899999999998"/>
    <n v="91.665599999999998"/>
  </r>
  <r>
    <x v="95"/>
    <x v="29"/>
    <n v="12"/>
    <x v="95"/>
    <n v="191"/>
    <n v="0"/>
    <n v="38"/>
    <n v="24"/>
    <n v="129"/>
    <n v="2480"/>
    <n v="315"/>
    <n v="1988"/>
    <n v="177"/>
    <n v="38.881399999999999"/>
    <n v="94.819100000000006"/>
  </r>
  <r>
    <x v="96"/>
    <x v="0"/>
    <n v="12"/>
    <x v="96"/>
    <n v="635"/>
    <n v="6"/>
    <n v="63"/>
    <n v="182"/>
    <n v="384"/>
    <n v="5844"/>
    <n v="1550"/>
    <n v="4139"/>
    <n v="155"/>
    <n v="31.549299999999999"/>
    <n v="97.146699999999996"/>
  </r>
  <r>
    <x v="97"/>
    <x v="29"/>
    <n v="12"/>
    <x v="97"/>
    <n v="772"/>
    <n v="15"/>
    <n v="39"/>
    <n v="237"/>
    <n v="481"/>
    <n v="6841"/>
    <n v="1277"/>
    <n v="4967"/>
    <n v="597"/>
    <n v="39.055799999999998"/>
    <n v="95.688999999999993"/>
  </r>
  <r>
    <x v="98"/>
    <x v="6"/>
    <n v="12"/>
    <x v="98"/>
    <n v="157"/>
    <n v="0"/>
    <n v="23"/>
    <n v="46"/>
    <n v="88"/>
    <n v="1838"/>
    <n v="278"/>
    <n v="1470"/>
    <n v="90"/>
    <n v="34.1706"/>
    <n v="118.83759999999999"/>
  </r>
  <r>
    <x v="99"/>
    <x v="22"/>
    <n v="12"/>
    <x v="99"/>
    <n v="1870"/>
    <n v="17"/>
    <n v="55"/>
    <n v="844"/>
    <n v="954"/>
    <n v="6516"/>
    <n v="1451"/>
    <n v="4351"/>
    <n v="714"/>
    <n v="41.308300000000003"/>
    <n v="72.927899999999994"/>
  </r>
  <r>
    <x v="100"/>
    <x v="8"/>
    <n v="12"/>
    <x v="100"/>
    <n v="232"/>
    <n v="4"/>
    <n v="16"/>
    <n v="30"/>
    <n v="182"/>
    <n v="2578"/>
    <n v="357"/>
    <n v="2059"/>
    <n v="162"/>
    <n v="42.580300000000001"/>
    <n v="83.030199999999994"/>
  </r>
  <r>
    <x v="51"/>
    <x v="3"/>
    <n v="12"/>
    <x v="101"/>
    <n v="1042"/>
    <n v="8"/>
    <n v="62"/>
    <n v="337"/>
    <n v="635"/>
    <n v="7211"/>
    <n v="1723"/>
    <n v="4752"/>
    <n v="736"/>
    <n v="34.000700000000002"/>
    <n v="81.034800000000004"/>
  </r>
  <r>
    <x v="101"/>
    <x v="0"/>
    <n v="12"/>
    <x v="102"/>
    <n v="851"/>
    <n v="12"/>
    <n v="82"/>
    <n v="236"/>
    <n v="521"/>
    <n v="4986"/>
    <n v="1498"/>
    <n v="3296"/>
    <n v="192"/>
    <n v="31.117100000000001"/>
    <n v="97.727800000000002"/>
  </r>
  <r>
    <x v="102"/>
    <x v="16"/>
    <n v="12"/>
    <x v="103"/>
    <n v="599"/>
    <n v="1"/>
    <n v="90"/>
    <n v="120"/>
    <n v="388"/>
    <n v="5569"/>
    <n v="940"/>
    <n v="3972"/>
    <n v="657"/>
    <n v="40.691600000000001"/>
    <n v="112.00109999999999"/>
  </r>
  <r>
    <x v="103"/>
    <x v="8"/>
    <n v="12"/>
    <x v="104"/>
    <n v="715"/>
    <n v="0"/>
    <n v="91"/>
    <n v="148"/>
    <n v="476"/>
    <n v="3787"/>
    <n v="999"/>
    <n v="2049"/>
    <n v="739"/>
    <n v="42.514499999999998"/>
    <n v="83.014700000000005"/>
  </r>
  <r>
    <x v="104"/>
    <x v="0"/>
    <n v="12"/>
    <x v="105"/>
    <n v="166"/>
    <n v="1"/>
    <n v="3"/>
    <n v="56"/>
    <n v="106"/>
    <n v="5465"/>
    <n v="503"/>
    <n v="4751"/>
    <n v="211"/>
    <n v="26.203399999999998"/>
    <n v="98.23"/>
  </r>
  <r>
    <x v="105"/>
    <x v="24"/>
    <n v="12"/>
    <x v="106"/>
    <n v="875"/>
    <n v="10"/>
    <n v="46"/>
    <n v="99"/>
    <n v="720"/>
    <n v="3741"/>
    <n v="976"/>
    <n v="2598"/>
    <n v="167"/>
    <n v="36.529800000000002"/>
    <n v="87.359499999999997"/>
  </r>
  <r>
    <x v="106"/>
    <x v="30"/>
    <n v="12"/>
    <x v="107"/>
    <n v="314"/>
    <n v="9"/>
    <n v="16"/>
    <n v="146"/>
    <n v="143"/>
    <n v="4657"/>
    <n v="758"/>
    <n v="3637"/>
    <n v="262"/>
    <n v="37.029899999999998"/>
    <n v="76.345200000000006"/>
  </r>
  <r>
    <x v="107"/>
    <x v="0"/>
    <n v="12"/>
    <x v="108"/>
    <n v="229"/>
    <n v="0"/>
    <n v="54"/>
    <n v="58"/>
    <n v="117"/>
    <n v="2786"/>
    <n v="492"/>
    <n v="2190"/>
    <n v="104"/>
    <n v="33.197200000000002"/>
    <n v="96.639799999999994"/>
  </r>
  <r>
    <x v="108"/>
    <x v="6"/>
    <n v="12"/>
    <x v="109"/>
    <n v="452"/>
    <n v="0"/>
    <n v="31"/>
    <n v="137"/>
    <n v="284"/>
    <n v="3937"/>
    <n v="742"/>
    <n v="2872"/>
    <n v="323"/>
    <n v="33.870399999999997"/>
    <n v="117.9243"/>
  </r>
  <r>
    <x v="109"/>
    <x v="6"/>
    <n v="12"/>
    <x v="110"/>
    <n v="433"/>
    <n v="5"/>
    <n v="21"/>
    <n v="172"/>
    <n v="235"/>
    <n v="3379"/>
    <n v="891"/>
    <n v="2238"/>
    <n v="250"/>
    <n v="34.147799999999997"/>
    <n v="118.14449999999999"/>
  </r>
  <r>
    <x v="110"/>
    <x v="6"/>
    <n v="12"/>
    <x v="111"/>
    <n v="135"/>
    <n v="4"/>
    <n v="8"/>
    <n v="54"/>
    <n v="69"/>
    <n v="2833"/>
    <n v="500"/>
    <n v="2044"/>
    <n v="289"/>
    <n v="33.717500000000001"/>
    <n v="117.83110000000001"/>
  </r>
  <r>
    <x v="111"/>
    <x v="14"/>
    <n v="12"/>
    <x v="112"/>
    <n v="115"/>
    <n v="0"/>
    <n v="11"/>
    <n v="29"/>
    <n v="75"/>
    <n v="1909"/>
    <n v="370"/>
    <n v="1476"/>
    <n v="63"/>
    <n v="35.791499999999999"/>
    <n v="78.781099999999995"/>
  </r>
  <r>
    <x v="112"/>
    <x v="31"/>
    <n v="12"/>
    <x v="113"/>
    <n v="1384"/>
    <n v="24"/>
    <n v="112"/>
    <n v="633"/>
    <n v="615"/>
    <n v="8385"/>
    <n v="3043"/>
    <n v="4649"/>
    <n v="693"/>
    <n v="39.758899999999997"/>
    <n v="84.191599999999994"/>
  </r>
  <r>
    <x v="113"/>
    <x v="19"/>
    <n v="12"/>
    <x v="114"/>
    <n v="119"/>
    <n v="3"/>
    <n v="7"/>
    <n v="24"/>
    <n v="85"/>
    <n v="2044"/>
    <n v="255"/>
    <n v="1748"/>
    <n v="41"/>
    <n v="41.750799999999998"/>
    <n v="88.153499999999994"/>
  </r>
  <r>
    <x v="114"/>
    <x v="6"/>
    <n v="12"/>
    <x v="115"/>
    <n v="170"/>
    <n v="3"/>
    <n v="14"/>
    <n v="71"/>
    <n v="82"/>
    <n v="2555"/>
    <n v="524"/>
    <n v="1696"/>
    <n v="335"/>
    <n v="37.3688"/>
    <n v="122.0363"/>
  </r>
  <r>
    <x v="115"/>
    <x v="0"/>
    <n v="12"/>
    <x v="116"/>
    <n v="442"/>
    <n v="2"/>
    <n v="14"/>
    <n v="183"/>
    <n v="243"/>
    <n v="6285"/>
    <n v="1568"/>
    <n v="4030"/>
    <n v="687"/>
    <n v="32.766800000000003"/>
    <n v="96.599199999999996"/>
  </r>
  <r>
    <x v="116"/>
    <x v="10"/>
    <n v="12"/>
    <x v="117"/>
    <n v="643"/>
    <n v="5"/>
    <n v="38"/>
    <n v="278"/>
    <n v="322"/>
    <n v="7713"/>
    <n v="1958"/>
    <n v="5095"/>
    <n v="660"/>
    <n v="26.011199999999999"/>
    <n v="80.149500000000003"/>
  </r>
  <r>
    <x v="117"/>
    <x v="30"/>
    <n v="12"/>
    <x v="118"/>
    <n v="243"/>
    <n v="0"/>
    <n v="9"/>
    <n v="138"/>
    <n v="96"/>
    <n v="2990"/>
    <n v="281"/>
    <n v="2383"/>
    <n v="326"/>
    <n v="38.8048"/>
    <n v="77.046899999999994"/>
  </r>
  <r>
    <x v="118"/>
    <x v="26"/>
    <n v="12"/>
    <x v="119"/>
    <n v="1372"/>
    <n v="14"/>
    <n v="75"/>
    <n v="454"/>
    <n v="829"/>
    <n v="5976"/>
    <n v="1896"/>
    <n v="3698"/>
    <n v="382"/>
    <n v="43.048099999999998"/>
    <n v="76.147400000000005"/>
  </r>
  <r>
    <x v="119"/>
    <x v="22"/>
    <n v="12"/>
    <x v="120"/>
    <n v="1760"/>
    <n v="22"/>
    <n v="388"/>
    <n v="606"/>
    <n v="744"/>
    <n v="5153"/>
    <n v="1377"/>
    <n v="2908"/>
    <n v="868"/>
    <n v="41.186500000000002"/>
    <n v="73.1952"/>
  </r>
  <r>
    <x v="120"/>
    <x v="1"/>
    <n v="12"/>
    <x v="121"/>
    <n v="676"/>
    <n v="2"/>
    <n v="94"/>
    <n v="148"/>
    <n v="432"/>
    <n v="6705"/>
    <n v="917"/>
    <n v="5180"/>
    <n v="608"/>
    <n v="39.704700000000003"/>
    <n v="105.0814"/>
  </r>
  <r>
    <x v="121"/>
    <x v="2"/>
    <n v="12"/>
    <x v="122"/>
    <n v="1552"/>
    <n v="21"/>
    <n v="22"/>
    <n v="854"/>
    <n v="655"/>
    <n v="4640"/>
    <n v="1619"/>
    <n v="2114"/>
    <n v="907"/>
    <n v="40.916800000000002"/>
    <n v="74.171800000000005"/>
  </r>
  <r>
    <x v="122"/>
    <x v="29"/>
    <n v="12"/>
    <x v="123"/>
    <n v="877"/>
    <n v="15"/>
    <n v="85"/>
    <n v="277"/>
    <n v="500"/>
    <n v="7538"/>
    <n v="1772"/>
    <n v="4558"/>
    <n v="1208"/>
    <n v="39.099699999999999"/>
    <n v="94.578599999999994"/>
  </r>
  <r>
    <x v="123"/>
    <x v="6"/>
    <n v="12"/>
    <x v="124"/>
    <n v="628"/>
    <n v="5"/>
    <n v="38"/>
    <n v="206"/>
    <n v="379"/>
    <n v="3887"/>
    <n v="764"/>
    <n v="2365"/>
    <n v="758"/>
    <n v="33.119199999999999"/>
    <n v="117.0864"/>
  </r>
  <r>
    <x v="124"/>
    <x v="6"/>
    <n v="12"/>
    <x v="125"/>
    <n v="613"/>
    <n v="6"/>
    <n v="46"/>
    <n v="342"/>
    <n v="219"/>
    <n v="4792"/>
    <n v="1109"/>
    <n v="2227"/>
    <n v="1456"/>
    <n v="37.668799999999997"/>
    <n v="112.0808"/>
  </r>
  <r>
    <x v="125"/>
    <x v="6"/>
    <n v="12"/>
    <x v="126"/>
    <n v="190"/>
    <n v="4"/>
    <n v="17"/>
    <n v="92"/>
    <n v="77"/>
    <n v="2690"/>
    <n v="529"/>
    <n v="1823"/>
    <n v="338"/>
    <n v="33.835799999999999"/>
    <n v="118.34059999999999"/>
  </r>
  <r>
    <x v="126"/>
    <x v="19"/>
    <n v="12"/>
    <x v="127"/>
    <n v="506"/>
    <n v="11"/>
    <n v="30"/>
    <n v="104"/>
    <n v="361"/>
    <n v="3835"/>
    <n v="954"/>
    <n v="2723"/>
    <n v="158"/>
    <n v="41.524999999999999"/>
    <n v="88.081699999999998"/>
  </r>
  <r>
    <x v="127"/>
    <x v="1"/>
    <n v="12"/>
    <x v="128"/>
    <n v="391"/>
    <n v="2"/>
    <n v="44"/>
    <n v="40"/>
    <n v="305"/>
    <n v="4119"/>
    <n v="598"/>
    <n v="3379"/>
    <n v="142"/>
    <n v="40.585299999999997"/>
    <n v="105.0844"/>
  </r>
  <r>
    <x v="128"/>
    <x v="6"/>
    <n v="12"/>
    <x v="129"/>
    <n v="1021"/>
    <n v="17"/>
    <n v="63"/>
    <n v="377"/>
    <n v="564"/>
    <n v="5055"/>
    <n v="901"/>
    <n v="3044"/>
    <n v="1110"/>
    <n v="34.055100000000003"/>
    <n v="117.75"/>
  </r>
  <r>
    <x v="129"/>
    <x v="19"/>
    <n v="12"/>
    <x v="130"/>
    <n v="2083"/>
    <n v="9"/>
    <n v="124"/>
    <n v="499"/>
    <n v="1451"/>
    <n v="7608"/>
    <n v="2224"/>
    <n v="5003"/>
    <n v="381"/>
    <n v="42.271099999999997"/>
    <n v="89.093999999999994"/>
  </r>
  <r>
    <x v="130"/>
    <x v="6"/>
    <n v="12"/>
    <x v="131"/>
    <n v="1027"/>
    <n v="21"/>
    <n v="41"/>
    <n v="488"/>
    <n v="477"/>
    <n v="4906"/>
    <n v="1218"/>
    <n v="2606"/>
    <n v="1082"/>
    <n v="36.677700000000002"/>
    <n v="121.6555"/>
  </r>
  <r>
    <x v="64"/>
    <x v="15"/>
    <n v="12"/>
    <x v="132"/>
    <n v="1606"/>
    <n v="11"/>
    <n v="39"/>
    <n v="542"/>
    <n v="1014"/>
    <n v="7024"/>
    <n v="2317"/>
    <n v="3947"/>
    <n v="760"/>
    <n v="42.101500000000001"/>
    <n v="72.589799999999997"/>
  </r>
  <r>
    <x v="109"/>
    <x v="0"/>
    <n v="12"/>
    <x v="133"/>
    <n v="622"/>
    <n v="8"/>
    <n v="52"/>
    <n v="147"/>
    <n v="415"/>
    <n v="5610"/>
    <n v="999"/>
    <n v="4087"/>
    <n v="524"/>
    <n v="29.691099999999999"/>
    <n v="95.209100000000007"/>
  </r>
  <r>
    <x v="131"/>
    <x v="6"/>
    <n v="12"/>
    <x v="134"/>
    <n v="812"/>
    <n v="6"/>
    <n v="37"/>
    <n v="224"/>
    <n v="545"/>
    <n v="3393"/>
    <n v="1035"/>
    <n v="2068"/>
    <n v="290"/>
    <n v="34.5794"/>
    <n v="118.1165"/>
  </r>
  <r>
    <x v="132"/>
    <x v="6"/>
    <n v="12"/>
    <x v="135"/>
    <n v="210"/>
    <n v="1"/>
    <n v="17"/>
    <n v="102"/>
    <n v="90"/>
    <n v="4143"/>
    <n v="861"/>
    <n v="2766"/>
    <n v="516"/>
    <n v="33.875300000000003"/>
    <n v="117.5664"/>
  </r>
  <r>
    <x v="133"/>
    <x v="17"/>
    <n v="12"/>
    <x v="136"/>
    <n v="564"/>
    <n v="7"/>
    <n v="40"/>
    <n v="138"/>
    <n v="379"/>
    <n v="6731"/>
    <n v="1043"/>
    <n v="4958"/>
    <n v="730"/>
    <n v="42.519500000000001"/>
    <n v="70.896699999999996"/>
  </r>
  <r>
    <x v="134"/>
    <x v="17"/>
    <n v="12"/>
    <x v="137"/>
    <n v="430"/>
    <n v="0"/>
    <n v="72"/>
    <n v="196"/>
    <n v="162"/>
    <n v="8004"/>
    <n v="1515"/>
    <n v="6054"/>
    <n v="435"/>
    <n v="44.052100000000003"/>
    <n v="123.0868"/>
  </r>
  <r>
    <x v="60"/>
    <x v="27"/>
    <n v="12"/>
    <x v="138"/>
    <n v="296"/>
    <n v="9"/>
    <n v="24"/>
    <n v="77"/>
    <n v="186"/>
    <n v="4673"/>
    <n v="929"/>
    <n v="3478"/>
    <n v="266"/>
    <n v="33.580599999999997"/>
    <n v="112.23739999999999"/>
  </r>
  <r>
    <x v="135"/>
    <x v="32"/>
    <n v="12"/>
    <x v="139"/>
    <n v="631"/>
    <n v="2"/>
    <n v="139"/>
    <n v="70"/>
    <n v="420"/>
    <n v="5041"/>
    <n v="899"/>
    <n v="3843"/>
    <n v="299"/>
    <n v="43.544600000000003"/>
    <n v="96.731099999999998"/>
  </r>
  <r>
    <x v="136"/>
    <x v="6"/>
    <n v="12"/>
    <x v="140"/>
    <n v="859"/>
    <n v="8"/>
    <n v="54"/>
    <n v="313"/>
    <n v="484"/>
    <n v="3498"/>
    <n v="1043"/>
    <n v="2051"/>
    <n v="404"/>
    <n v="40.0379"/>
    <n v="76.305499999999995"/>
  </r>
  <r>
    <x v="137"/>
    <x v="10"/>
    <n v="12"/>
    <x v="141"/>
    <n v="229"/>
    <n v="4"/>
    <n v="16"/>
    <n v="41"/>
    <n v="168"/>
    <n v="3521"/>
    <n v="860"/>
    <n v="2547"/>
    <n v="114"/>
    <n v="26.562899999999999"/>
    <n v="81.9495"/>
  </r>
  <r>
    <x v="138"/>
    <x v="10"/>
    <n v="12"/>
    <x v="142"/>
    <n v="238"/>
    <n v="2"/>
    <n v="14"/>
    <n v="83"/>
    <n v="139"/>
    <n v="4238"/>
    <n v="846"/>
    <n v="3175"/>
    <n v="217"/>
    <n v="26.0078"/>
    <n v="80.296300000000002"/>
  </r>
  <r>
    <x v="64"/>
    <x v="23"/>
    <n v="12"/>
    <x v="143"/>
    <n v="1596"/>
    <n v="16"/>
    <n v="141"/>
    <n v="353"/>
    <n v="1086"/>
    <n v="14504"/>
    <n v="2215"/>
    <n v="11238"/>
    <n v="1051"/>
    <n v="37.209000000000003"/>
    <n v="93.292299999999997"/>
  </r>
  <r>
    <x v="139"/>
    <x v="27"/>
    <n v="12"/>
    <x v="144"/>
    <n v="878"/>
    <n v="11"/>
    <n v="44"/>
    <n v="253"/>
    <n v="570"/>
    <n v="7824"/>
    <n v="1250"/>
    <n v="6085"/>
    <n v="489"/>
    <n v="33.4255"/>
    <n v="111.94"/>
  </r>
  <r>
    <x v="140"/>
    <x v="11"/>
    <n v="12"/>
    <x v="145"/>
    <n v="592"/>
    <n v="5"/>
    <n v="72"/>
    <n v="172"/>
    <n v="343"/>
    <n v="6478"/>
    <n v="1044"/>
    <n v="4343"/>
    <n v="1091"/>
    <n v="49.282699999999998"/>
    <n v="123.1207"/>
  </r>
  <r>
    <x v="141"/>
    <x v="6"/>
    <n v="12"/>
    <x v="146"/>
    <n v="534"/>
    <n v="3"/>
    <n v="36"/>
    <n v="266"/>
    <n v="229"/>
    <n v="5056"/>
    <n v="1058"/>
    <n v="3019"/>
    <n v="979"/>
    <n v="34.063299999999998"/>
    <n v="117.65089999999999"/>
  </r>
  <r>
    <x v="142"/>
    <x v="10"/>
    <n v="12"/>
    <x v="147"/>
    <n v="395"/>
    <n v="4"/>
    <n v="47"/>
    <n v="55"/>
    <n v="289"/>
    <n v="3031"/>
    <n v="816"/>
    <n v="2124"/>
    <n v="91"/>
    <n v="27.273"/>
    <n v="80.358199999999997"/>
  </r>
  <r>
    <x v="143"/>
    <x v="6"/>
    <n v="12"/>
    <x v="148"/>
    <n v="321"/>
    <n v="4"/>
    <n v="16"/>
    <n v="112"/>
    <n v="189"/>
    <n v="4362"/>
    <n v="1460"/>
    <n v="2427"/>
    <n v="475"/>
    <n v="34.106400000000001"/>
    <n v="117.59310000000001"/>
  </r>
  <r>
    <x v="144"/>
    <x v="10"/>
    <n v="12"/>
    <x v="149"/>
    <n v="1543"/>
    <n v="16"/>
    <n v="48"/>
    <n v="835"/>
    <n v="644"/>
    <n v="9960"/>
    <n v="2951"/>
    <n v="6419"/>
    <n v="590"/>
    <n v="26.122399999999999"/>
    <n v="80.137299999999996"/>
  </r>
  <r>
    <x v="145"/>
    <x v="6"/>
    <n v="12"/>
    <x v="150"/>
    <n v="636"/>
    <n v="2"/>
    <n v="67"/>
    <n v="126"/>
    <n v="441"/>
    <n v="3818"/>
    <n v="725"/>
    <n v="2777"/>
    <n v="316"/>
    <n v="38.440399999999997"/>
    <n v="122.7141"/>
  </r>
  <r>
    <x v="146"/>
    <x v="6"/>
    <n v="12"/>
    <x v="151"/>
    <n v="728"/>
    <n v="8"/>
    <n v="48"/>
    <n v="175"/>
    <n v="497"/>
    <n v="4289"/>
    <n v="841"/>
    <n v="3003"/>
    <n v="445"/>
    <n v="33.195900000000002"/>
    <n v="117.37949999999999"/>
  </r>
  <r>
    <x v="147"/>
    <x v="24"/>
    <n v="12"/>
    <x v="152"/>
    <n v="1709"/>
    <n v="22"/>
    <n v="56"/>
    <n v="490"/>
    <n v="1141"/>
    <n v="10441"/>
    <n v="2291"/>
    <n v="7215"/>
    <n v="935"/>
    <n v="35.0456"/>
    <n v="85.309700000000007"/>
  </r>
  <r>
    <x v="148"/>
    <x v="6"/>
    <n v="12"/>
    <x v="153"/>
    <n v="439"/>
    <n v="1"/>
    <n v="16"/>
    <n v="135"/>
    <n v="287"/>
    <n v="4017"/>
    <n v="761"/>
    <n v="2655"/>
    <n v="601"/>
    <n v="33.773899999999998"/>
    <n v="117.9414"/>
  </r>
  <r>
    <x v="149"/>
    <x v="33"/>
    <n v="12"/>
    <x v="154"/>
    <n v="1668"/>
    <n v="63"/>
    <n v="135"/>
    <n v="799"/>
    <n v="671"/>
    <n v="11568"/>
    <n v="4124"/>
    <n v="6308"/>
    <n v="1136"/>
    <n v="32.2988"/>
    <n v="90.184799999999996"/>
  </r>
  <r>
    <x v="150"/>
    <x v="29"/>
    <n v="12"/>
    <x v="155"/>
    <n v="285"/>
    <n v="2"/>
    <n v="40"/>
    <n v="42"/>
    <n v="201"/>
    <n v="4079"/>
    <n v="517"/>
    <n v="3238"/>
    <n v="324"/>
    <n v="38.982199999999999"/>
    <n v="94.6708"/>
  </r>
  <r>
    <x v="151"/>
    <x v="34"/>
    <n v="12"/>
    <x v="156"/>
    <n v="1133"/>
    <n v="17"/>
    <n v="84"/>
    <n v="362"/>
    <n v="670"/>
    <n v="7977"/>
    <n v="1929"/>
    <n v="4884"/>
    <n v="1164"/>
    <n v="41.823999999999998"/>
    <n v="71.412800000000004"/>
  </r>
  <r>
    <x v="152"/>
    <x v="6"/>
    <n v="12"/>
    <x v="157"/>
    <n v="342"/>
    <n v="1"/>
    <n v="30"/>
    <n v="96"/>
    <n v="215"/>
    <n v="2742"/>
    <n v="616"/>
    <n v="1822"/>
    <n v="304"/>
    <n v="37.354100000000003"/>
    <n v="121.9552"/>
  </r>
  <r>
    <x v="153"/>
    <x v="0"/>
    <n v="12"/>
    <x v="158"/>
    <n v="473"/>
    <n v="3"/>
    <n v="38"/>
    <n v="125"/>
    <n v="307"/>
    <n v="8337"/>
    <n v="1145"/>
    <n v="6986"/>
    <n v="206"/>
    <n v="25.901700000000002"/>
    <n v="97.497500000000002"/>
  </r>
  <r>
    <x v="154"/>
    <x v="30"/>
    <n v="12"/>
    <x v="159"/>
    <n v="754"/>
    <n v="20"/>
    <n v="50"/>
    <n v="271"/>
    <n v="413"/>
    <n v="5722"/>
    <n v="1029"/>
    <n v="4431"/>
    <n v="262"/>
    <n v="33.618899999999996"/>
    <n v="117.9289"/>
  </r>
  <r>
    <x v="155"/>
    <x v="0"/>
    <n v="12"/>
    <x v="160"/>
    <n v="499"/>
    <n v="1"/>
    <n v="50"/>
    <n v="160"/>
    <n v="288"/>
    <n v="5246"/>
    <n v="1298"/>
    <n v="3316"/>
    <n v="632"/>
    <n v="32.746000000000002"/>
    <n v="96.997799999999998"/>
  </r>
  <r>
    <x v="156"/>
    <x v="24"/>
    <n v="12"/>
    <x v="161"/>
    <n v="1774"/>
    <n v="18"/>
    <n v="119"/>
    <n v="528"/>
    <n v="1109"/>
    <n v="12169"/>
    <n v="2882"/>
    <n v="8373"/>
    <n v="914"/>
    <n v="35.960599999999999"/>
    <n v="83.920699999999997"/>
  </r>
  <r>
    <x v="157"/>
    <x v="15"/>
    <n v="12"/>
    <x v="162"/>
    <n v="1758"/>
    <n v="8"/>
    <n v="33"/>
    <n v="419"/>
    <n v="1298"/>
    <n v="6432"/>
    <n v="2040"/>
    <n v="3927"/>
    <n v="465"/>
    <n v="42.262599999999999"/>
    <n v="71.802300000000002"/>
  </r>
  <r>
    <x v="158"/>
    <x v="35"/>
    <n v="12"/>
    <x v="163"/>
    <n v="1696"/>
    <n v="14"/>
    <n v="72"/>
    <n v="456"/>
    <n v="1154"/>
    <n v="9261"/>
    <n v="2165"/>
    <n v="6386"/>
    <n v="710"/>
    <n v="34.730400000000003"/>
    <n v="86.586100000000002"/>
  </r>
  <r>
    <x v="159"/>
    <x v="10"/>
    <n v="12"/>
    <x v="164"/>
    <n v="1582"/>
    <n v="12"/>
    <n v="115"/>
    <n v="525"/>
    <n v="930"/>
    <n v="8617"/>
    <n v="2630"/>
    <n v="5463"/>
    <n v="524"/>
    <n v="30.438300000000002"/>
    <n v="84.280699999999996"/>
  </r>
  <r>
    <x v="160"/>
    <x v="8"/>
    <n v="12"/>
    <x v="165"/>
    <n v="1465"/>
    <n v="16"/>
    <n v="46"/>
    <n v="462"/>
    <n v="941"/>
    <n v="6618"/>
    <n v="1917"/>
    <n v="4433"/>
    <n v="268"/>
    <n v="42.9634"/>
    <n v="85.668099999999995"/>
  </r>
  <r>
    <x v="161"/>
    <x v="16"/>
    <n v="12"/>
    <x v="166"/>
    <n v="1300"/>
    <n v="8"/>
    <n v="122"/>
    <n v="316"/>
    <n v="854"/>
    <n v="14357"/>
    <n v="1824"/>
    <n v="10827"/>
    <n v="1706"/>
    <n v="40.760800000000003"/>
    <n v="111.89100000000001"/>
  </r>
  <r>
    <x v="162"/>
    <x v="6"/>
    <n v="12"/>
    <x v="167"/>
    <n v="313"/>
    <n v="3"/>
    <n v="31"/>
    <n v="83"/>
    <n v="196"/>
    <n v="5470"/>
    <n v="797"/>
    <n v="4352"/>
    <n v="321"/>
    <n v="33.660299999999999"/>
    <n v="117.9992"/>
  </r>
  <r>
    <x v="163"/>
    <x v="6"/>
    <n v="12"/>
    <x v="168"/>
    <n v="233"/>
    <n v="0"/>
    <n v="6"/>
    <n v="108"/>
    <n v="119"/>
    <n v="3043"/>
    <n v="516"/>
    <n v="2218"/>
    <n v="309"/>
    <n v="33.538699999999999"/>
    <n v="112.18600000000001"/>
  </r>
  <r>
    <x v="164"/>
    <x v="36"/>
    <n v="12"/>
    <x v="169"/>
    <n v="2579"/>
    <n v="45"/>
    <n v="137"/>
    <n v="807"/>
    <n v="1590"/>
    <n v="15804"/>
    <n v="4244"/>
    <n v="10465"/>
    <n v="1095"/>
    <n v="34.746499999999997"/>
    <n v="92.289599999999993"/>
  </r>
  <r>
    <x v="165"/>
    <x v="25"/>
    <n v="12"/>
    <x v="170"/>
    <n v="994"/>
    <n v="17"/>
    <n v="31"/>
    <n v="423"/>
    <n v="523"/>
    <n v="11266"/>
    <n v="2709"/>
    <n v="7711"/>
    <n v="846"/>
    <n v="32.460999999999999"/>
    <n v="84.987700000000004"/>
  </r>
  <r>
    <x v="166"/>
    <x v="0"/>
    <n v="12"/>
    <x v="171"/>
    <n v="1278"/>
    <n v="10"/>
    <n v="110"/>
    <n v="278"/>
    <n v="880"/>
    <n v="8900"/>
    <n v="2087"/>
    <n v="6184"/>
    <n v="629"/>
    <n v="35.222000000000001"/>
    <n v="101.8313"/>
  </r>
  <r>
    <x v="167"/>
    <x v="31"/>
    <n v="12"/>
    <x v="172"/>
    <n v="1759"/>
    <n v="24"/>
    <n v="167"/>
    <n v="577"/>
    <n v="991"/>
    <n v="10034"/>
    <n v="3429"/>
    <n v="5884"/>
    <n v="721"/>
    <n v="41.081400000000002"/>
    <n v="81.519000000000005"/>
  </r>
  <r>
    <x v="168"/>
    <x v="26"/>
    <n v="12"/>
    <x v="173"/>
    <n v="1133"/>
    <n v="4"/>
    <n v="28"/>
    <n v="422"/>
    <n v="679"/>
    <n v="2565"/>
    <n v="535"/>
    <n v="1799"/>
    <n v="231"/>
    <n v="40.931199999999997"/>
    <n v="73.898700000000005"/>
  </r>
  <r>
    <x v="169"/>
    <x v="6"/>
    <n v="12"/>
    <x v="174"/>
    <n v="706"/>
    <n v="5"/>
    <n v="25"/>
    <n v="331"/>
    <n v="345"/>
    <n v="6371"/>
    <n v="2018"/>
    <n v="3456"/>
    <n v="897"/>
    <n v="33.942500000000003"/>
    <n v="117.22969999999999"/>
  </r>
  <r>
    <x v="170"/>
    <x v="19"/>
    <n v="12"/>
    <x v="175"/>
    <n v="563"/>
    <n v="0"/>
    <n v="65"/>
    <n v="125"/>
    <n v="373"/>
    <n v="3565"/>
    <n v="944"/>
    <n v="2495"/>
    <n v="126"/>
    <n v="41.760599999999997"/>
    <n v="88.320099999999996"/>
  </r>
  <r>
    <x v="171"/>
    <x v="6"/>
    <n v="12"/>
    <x v="176"/>
    <n v="850"/>
    <n v="5"/>
    <n v="31"/>
    <n v="291"/>
    <n v="523"/>
    <n v="4494"/>
    <n v="1099"/>
    <n v="2389"/>
    <n v="1006"/>
    <n v="34.092199999999998"/>
    <n v="117.435"/>
  </r>
  <r>
    <x v="172"/>
    <x v="6"/>
    <n v="12"/>
    <x v="177"/>
    <n v="603"/>
    <n v="9"/>
    <n v="8"/>
    <n v="304"/>
    <n v="282"/>
    <n v="4071"/>
    <n v="848"/>
    <n v="2677"/>
    <n v="546"/>
    <n v="34.197800000000001"/>
    <n v="119.1771"/>
  </r>
  <r>
    <x v="173"/>
    <x v="28"/>
    <n v="12"/>
    <x v="178"/>
    <n v="1550"/>
    <n v="17"/>
    <n v="92"/>
    <n v="433"/>
    <n v="1008"/>
    <n v="9862"/>
    <n v="2425"/>
    <n v="6973"/>
    <n v="464"/>
    <n v="32.525199999999998"/>
    <n v="93.750200000000007"/>
  </r>
  <r>
    <x v="174"/>
    <x v="11"/>
    <n v="12"/>
    <x v="179"/>
    <n v="1615"/>
    <n v="12"/>
    <n v="93"/>
    <n v="486"/>
    <n v="1024"/>
    <n v="12866"/>
    <n v="2965"/>
    <n v="7995"/>
    <n v="1906"/>
    <n v="47.252899999999997"/>
    <n v="122.4443"/>
  </r>
  <r>
    <x v="175"/>
    <x v="6"/>
    <n v="12"/>
    <x v="180"/>
    <n v="1590"/>
    <n v="20"/>
    <n v="59"/>
    <n v="450"/>
    <n v="1061"/>
    <n v="11276"/>
    <n v="2571"/>
    <n v="6906"/>
    <n v="1799"/>
    <n v="37.639099999999999"/>
    <n v="120.99630000000001"/>
  </r>
  <r>
    <x v="176"/>
    <x v="14"/>
    <n v="12"/>
    <x v="181"/>
    <n v="1186"/>
    <n v="22"/>
    <n v="70"/>
    <n v="560"/>
    <n v="534"/>
    <n v="13163"/>
    <n v="4109"/>
    <n v="8298"/>
    <n v="756"/>
    <n v="35.052700000000002"/>
    <n v="78.878399999999999"/>
  </r>
  <r>
    <x v="177"/>
    <x v="5"/>
    <n v="12"/>
    <x v="182"/>
    <n v="1094"/>
    <n v="7"/>
    <n v="100"/>
    <n v="250"/>
    <n v="737"/>
    <n v="10210"/>
    <n v="2514"/>
    <n v="6914"/>
    <n v="782"/>
    <n v="41.600499999999997"/>
    <n v="93.609099999999998"/>
  </r>
  <r>
    <x v="178"/>
    <x v="30"/>
    <n v="12"/>
    <x v="183"/>
    <n v="1348"/>
    <n v="42"/>
    <n v="38"/>
    <n v="633"/>
    <n v="635"/>
    <n v="9103"/>
    <n v="2030"/>
    <n v="6138"/>
    <n v="935"/>
    <n v="37.540700000000001"/>
    <n v="77.436000000000007"/>
  </r>
  <r>
    <x v="179"/>
    <x v="35"/>
    <n v="12"/>
    <x v="184"/>
    <n v="827"/>
    <n v="44"/>
    <n v="41"/>
    <n v="459"/>
    <n v="283"/>
    <n v="12058"/>
    <n v="3409"/>
    <n v="7548"/>
    <n v="1101"/>
    <n v="32.366799999999998"/>
    <n v="86.3"/>
  </r>
  <r>
    <x v="180"/>
    <x v="37"/>
    <n v="12"/>
    <x v="185"/>
    <n v="567"/>
    <n v="1"/>
    <n v="75"/>
    <n v="64"/>
    <n v="427"/>
    <n v="5342"/>
    <n v="913"/>
    <n v="4272"/>
    <n v="157"/>
    <n v="43.618699999999997"/>
    <n v="116.2146"/>
  </r>
  <r>
    <x v="41"/>
    <x v="26"/>
    <n v="12"/>
    <x v="186"/>
    <n v="2069"/>
    <n v="36"/>
    <n v="112"/>
    <n v="817"/>
    <n v="1104"/>
    <n v="11283"/>
    <n v="2978"/>
    <n v="7683"/>
    <n v="622"/>
    <n v="43.161000000000001"/>
    <n v="77.610900000000001"/>
  </r>
  <r>
    <x v="181"/>
    <x v="11"/>
    <n v="12"/>
    <x v="187"/>
    <n v="1369"/>
    <n v="13"/>
    <n v="81"/>
    <n v="537"/>
    <n v="738"/>
    <n v="18522"/>
    <n v="3827"/>
    <n v="12600"/>
    <n v="2095"/>
    <n v="47.658799999999999"/>
    <n v="117.426"/>
  </r>
  <r>
    <x v="182"/>
    <x v="35"/>
    <n v="12"/>
    <x v="188"/>
    <n v="3237"/>
    <n v="67"/>
    <n v="152"/>
    <n v="983"/>
    <n v="2035"/>
    <n v="14788"/>
    <n v="4704"/>
    <n v="9042"/>
    <n v="1042"/>
    <n v="33.520699999999998"/>
    <n v="86.802499999999995"/>
  </r>
  <r>
    <x v="183"/>
    <x v="27"/>
    <n v="12"/>
    <x v="189"/>
    <n v="205"/>
    <n v="5"/>
    <n v="19"/>
    <n v="59"/>
    <n v="122"/>
    <n v="3386"/>
    <n v="726"/>
    <n v="2496"/>
    <n v="164"/>
    <n v="33.352800000000002"/>
    <n v="117.789"/>
  </r>
  <r>
    <x v="184"/>
    <x v="6"/>
    <n v="12"/>
    <x v="190"/>
    <n v="2022"/>
    <n v="47"/>
    <n v="56"/>
    <n v="803"/>
    <n v="1116"/>
    <n v="10510"/>
    <n v="2809"/>
    <n v="4991"/>
    <n v="2710"/>
    <n v="34.1083"/>
    <n v="117.2889"/>
  </r>
  <r>
    <x v="185"/>
    <x v="6"/>
    <n v="12"/>
    <x v="191"/>
    <n v="110"/>
    <n v="2"/>
    <n v="8"/>
    <n v="29"/>
    <n v="71"/>
    <n v="3304"/>
    <n v="570"/>
    <n v="2599"/>
    <n v="135"/>
    <n v="33.683900000000001"/>
    <n v="117.79470000000001"/>
  </r>
  <r>
    <x v="186"/>
    <x v="6"/>
    <n v="12"/>
    <x v="192"/>
    <n v="306"/>
    <n v="2"/>
    <n v="14"/>
    <n v="132"/>
    <n v="158"/>
    <n v="4259"/>
    <n v="1176"/>
    <n v="2502"/>
    <n v="581"/>
    <n v="37.548299999999998"/>
    <n v="121.98860000000001"/>
  </r>
  <r>
    <x v="187"/>
    <x v="38"/>
    <n v="12"/>
    <x v="193"/>
    <n v="1695"/>
    <n v="14"/>
    <n v="73"/>
    <n v="389"/>
    <n v="1219"/>
    <n v="5534"/>
    <n v="1557"/>
    <n v="3022"/>
    <n v="955"/>
    <n v="36.198900000000002"/>
    <n v="115.11750000000001"/>
  </r>
  <r>
    <x v="188"/>
    <x v="27"/>
    <n v="12"/>
    <x v="194"/>
    <n v="329"/>
    <n v="3"/>
    <n v="42"/>
    <n v="115"/>
    <n v="169"/>
    <n v="6047"/>
    <n v="1255"/>
    <n v="4551"/>
    <n v="241"/>
    <n v="33.494199999999999"/>
    <n v="111.92610000000001"/>
  </r>
  <r>
    <x v="189"/>
    <x v="0"/>
    <n v="12"/>
    <x v="195"/>
    <n v="507"/>
    <n v="3"/>
    <n v="27"/>
    <n v="135"/>
    <n v="342"/>
    <n v="6307"/>
    <n v="1277"/>
    <n v="4466"/>
    <n v="564"/>
    <n v="32.814"/>
    <n v="96.948899999999995"/>
  </r>
  <r>
    <x v="190"/>
    <x v="30"/>
    <n v="12"/>
    <x v="196"/>
    <n v="839"/>
    <n v="12"/>
    <n v="36"/>
    <n v="202"/>
    <n v="589"/>
    <n v="6292"/>
    <n v="1034"/>
    <n v="4979"/>
    <n v="279"/>
    <n v="36.7682"/>
    <n v="76.287499999999994"/>
  </r>
  <r>
    <x v="191"/>
    <x v="38"/>
    <n v="12"/>
    <x v="197"/>
    <n v="1192"/>
    <n v="7"/>
    <n v="33"/>
    <n v="327"/>
    <n v="825"/>
    <n v="7423"/>
    <n v="1633"/>
    <n v="4909"/>
    <n v="881"/>
    <n v="39.529600000000002"/>
    <n v="119.8138"/>
  </r>
  <r>
    <x v="192"/>
    <x v="25"/>
    <n v="12"/>
    <x v="198"/>
    <n v="878"/>
    <n v="23"/>
    <n v="25"/>
    <n v="491"/>
    <n v="339"/>
    <n v="8325"/>
    <n v="2083"/>
    <n v="5583"/>
    <n v="659"/>
    <n v="32.083500000000001"/>
    <n v="81.099800000000002"/>
  </r>
  <r>
    <x v="193"/>
    <x v="28"/>
    <n v="12"/>
    <x v="199"/>
    <n v="2507"/>
    <n v="66"/>
    <n v="64"/>
    <n v="1033"/>
    <n v="1344"/>
    <n v="12059"/>
    <n v="3826"/>
    <n v="7751"/>
    <n v="482"/>
    <n v="30.458300000000001"/>
    <n v="91.140299999999996"/>
  </r>
  <r>
    <x v="163"/>
    <x v="27"/>
    <n v="12"/>
    <x v="200"/>
    <n v="1145"/>
    <n v="12"/>
    <n v="54"/>
    <n v="413"/>
    <n v="666"/>
    <n v="14934"/>
    <n v="2847"/>
    <n v="10863"/>
    <n v="1224"/>
    <n v="34.142499999999998"/>
    <n v="118.2551"/>
  </r>
  <r>
    <x v="194"/>
    <x v="10"/>
    <n v="12"/>
    <x v="201"/>
    <n v="810"/>
    <n v="4"/>
    <n v="40"/>
    <n v="260"/>
    <n v="506"/>
    <n v="7194"/>
    <n v="1048"/>
    <n v="5409"/>
    <n v="737"/>
    <n v="25.857600000000001"/>
    <n v="80.278099999999995"/>
  </r>
  <r>
    <x v="195"/>
    <x v="14"/>
    <n v="12"/>
    <x v="202"/>
    <n v="1556"/>
    <n v="6"/>
    <n v="74"/>
    <n v="428"/>
    <n v="1048"/>
    <n v="13701"/>
    <n v="4529"/>
    <n v="8490"/>
    <n v="682"/>
    <n v="30.099900000000002"/>
    <n v="80.244200000000006"/>
  </r>
  <r>
    <x v="196"/>
    <x v="0"/>
    <n v="12"/>
    <x v="203"/>
    <n v="540"/>
    <n v="7"/>
    <n v="47"/>
    <n v="236"/>
    <n v="250"/>
    <n v="8675"/>
    <n v="2218"/>
    <n v="5866"/>
    <n v="591"/>
    <n v="32.912599999999998"/>
    <n v="96.638900000000007"/>
  </r>
  <r>
    <x v="197"/>
    <x v="14"/>
    <n v="12"/>
    <x v="204"/>
    <n v="1710"/>
    <n v="21"/>
    <n v="63"/>
    <n v="615"/>
    <n v="1011"/>
    <n v="10279"/>
    <n v="3284"/>
    <n v="6291"/>
    <n v="704"/>
    <n v="35.994"/>
    <n v="78.898600000000002"/>
  </r>
  <r>
    <x v="198"/>
    <x v="0"/>
    <n v="12"/>
    <x v="205"/>
    <n v="1962"/>
    <n v="11"/>
    <n v="104"/>
    <n v="325"/>
    <n v="1522"/>
    <n v="12273"/>
    <n v="3099"/>
    <n v="8429"/>
    <n v="745"/>
    <n v="33.5779"/>
    <n v="101.8552"/>
  </r>
  <r>
    <x v="199"/>
    <x v="12"/>
    <n v="12"/>
    <x v="206"/>
    <n v="897"/>
    <n v="3"/>
    <n v="114"/>
    <n v="241"/>
    <n v="539"/>
    <n v="7753"/>
    <n v="1601"/>
    <n v="5898"/>
    <n v="254"/>
    <n v="43.073099999999997"/>
    <n v="89.401200000000003"/>
  </r>
  <r>
    <x v="200"/>
    <x v="27"/>
    <n v="12"/>
    <x v="207"/>
    <n v="628"/>
    <n v="4"/>
    <n v="64"/>
    <n v="149"/>
    <n v="411"/>
    <n v="6571"/>
    <n v="1147"/>
    <n v="5168"/>
    <n v="256"/>
    <n v="33.306199999999997"/>
    <n v="111.8413"/>
  </r>
  <r>
    <x v="201"/>
    <x v="30"/>
    <n v="12"/>
    <x v="208"/>
    <n v="1332"/>
    <n v="34"/>
    <n v="75"/>
    <n v="491"/>
    <n v="732"/>
    <n v="11391"/>
    <n v="2261"/>
    <n v="8403"/>
    <n v="727"/>
    <n v="36.8508"/>
    <n v="7602859"/>
  </r>
  <r>
    <x v="202"/>
    <x v="0"/>
    <n v="12"/>
    <x v="209"/>
    <n v="1036"/>
    <n v="8"/>
    <n v="81"/>
    <n v="183"/>
    <n v="764"/>
    <n v="10685"/>
    <n v="1718"/>
    <n v="8586"/>
    <n v="381"/>
    <n v="27.5306"/>
    <n v="99.4803"/>
  </r>
  <r>
    <x v="203"/>
    <x v="10"/>
    <n v="12"/>
    <x v="210"/>
    <n v="2508"/>
    <n v="24"/>
    <n v="103"/>
    <n v="603"/>
    <n v="1778"/>
    <n v="16304"/>
    <n v="3778"/>
    <n v="11222"/>
    <n v="1304"/>
    <n v="28.5383"/>
    <n v="81.379199999999997"/>
  </r>
  <r>
    <x v="204"/>
    <x v="10"/>
    <n v="12"/>
    <x v="211"/>
    <n v="2239"/>
    <n v="15"/>
    <n v="94"/>
    <n v="585"/>
    <n v="1545"/>
    <n v="12451"/>
    <n v="2933"/>
    <n v="8642"/>
    <n v="876"/>
    <n v="27.751799999999999"/>
    <n v="82.6267"/>
  </r>
  <r>
    <x v="205"/>
    <x v="6"/>
    <n v="12"/>
    <x v="212"/>
    <n v="581"/>
    <n v="8"/>
    <n v="33"/>
    <n v="227"/>
    <n v="313"/>
    <n v="5081"/>
    <n v="926"/>
    <n v="3153"/>
    <n v="1002"/>
    <n v="32.640099999999997"/>
    <n v="117.08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0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 chartFormat="3" rowHeaderCaption="Stany i będące na ich terenie agencje">
  <location ref="A3:D256" firstHeaderRow="0" firstDataRow="1" firstDataCol="1"/>
  <pivotFields count="15">
    <pivotField axis="axisRow" showAll="0">
      <items count="207">
        <item x="74"/>
        <item x="167"/>
        <item x="117"/>
        <item x="72"/>
        <item x="166"/>
        <item x="67"/>
        <item x="59"/>
        <item x="22"/>
        <item x="42"/>
        <item x="66"/>
        <item x="170"/>
        <item x="193"/>
        <item x="75"/>
        <item x="89"/>
        <item x="58"/>
        <item x="29"/>
        <item x="182"/>
        <item x="180"/>
        <item x="2"/>
        <item x="119"/>
        <item x="5"/>
        <item x="153"/>
        <item x="23"/>
        <item x="32"/>
        <item x="137"/>
        <item x="84"/>
        <item x="37"/>
        <item x="111"/>
        <item x="94"/>
        <item x="20"/>
        <item x="200"/>
        <item x="82"/>
        <item x="147"/>
        <item x="190"/>
        <item x="205"/>
        <item x="31"/>
        <item x="150"/>
        <item x="142"/>
        <item x="96"/>
        <item x="105"/>
        <item x="45"/>
        <item x="51"/>
        <item x="165"/>
        <item x="87"/>
        <item x="85"/>
        <item x="132"/>
        <item x="54"/>
        <item x="17"/>
        <item x="7"/>
        <item x="112"/>
        <item x="71"/>
        <item x="177"/>
        <item x="55"/>
        <item x="197"/>
        <item x="6"/>
        <item x="12"/>
        <item x="61"/>
        <item x="44"/>
        <item x="90"/>
        <item x="13"/>
        <item x="123"/>
        <item x="134"/>
        <item x="69"/>
        <item x="24"/>
        <item x="34"/>
        <item x="48"/>
        <item x="176"/>
        <item x="11"/>
        <item x="171"/>
        <item x="127"/>
        <item x="144"/>
        <item x="186"/>
        <item x="81"/>
        <item x="108"/>
        <item x="92"/>
        <item x="148"/>
        <item x="196"/>
        <item x="183"/>
        <item x="163"/>
        <item x="155"/>
        <item x="160"/>
        <item x="26"/>
        <item x="38"/>
        <item x="106"/>
        <item x="86"/>
        <item x="124"/>
        <item x="194"/>
        <item x="30"/>
        <item x="116"/>
        <item x="162"/>
        <item x="158"/>
        <item x="65"/>
        <item x="52"/>
        <item x="185"/>
        <item x="189"/>
        <item x="149"/>
        <item x="126"/>
        <item x="122"/>
        <item x="77"/>
        <item x="101"/>
        <item x="156"/>
        <item x="78"/>
        <item x="120"/>
        <item x="136"/>
        <item x="57"/>
        <item x="202"/>
        <item x="1"/>
        <item x="164"/>
        <item x="40"/>
        <item x="198"/>
        <item x="199"/>
        <item x="49"/>
        <item x="104"/>
        <item x="107"/>
        <item x="115"/>
        <item x="62"/>
        <item x="88"/>
        <item x="175"/>
        <item x="179"/>
        <item x="169"/>
        <item x="53"/>
        <item x="113"/>
        <item x="99"/>
        <item x="154"/>
        <item x="201"/>
        <item x="56"/>
        <item x="4"/>
        <item x="187"/>
        <item x="35"/>
        <item x="146"/>
        <item x="19"/>
        <item x="95"/>
        <item x="141"/>
        <item x="110"/>
        <item x="203"/>
        <item x="172"/>
        <item x="21"/>
        <item x="131"/>
        <item x="109"/>
        <item x="121"/>
        <item x="138"/>
        <item x="60"/>
        <item x="128"/>
        <item x="15"/>
        <item x="151"/>
        <item x="63"/>
        <item x="43"/>
        <item x="143"/>
        <item x="191"/>
        <item x="10"/>
        <item x="16"/>
        <item x="178"/>
        <item x="28"/>
        <item x="41"/>
        <item x="129"/>
        <item x="79"/>
        <item x="27"/>
        <item x="133"/>
        <item x="130"/>
        <item x="161"/>
        <item x="184"/>
        <item x="73"/>
        <item x="152"/>
        <item x="8"/>
        <item x="145"/>
        <item x="192"/>
        <item x="188"/>
        <item x="173"/>
        <item x="91"/>
        <item x="135"/>
        <item x="9"/>
        <item x="181"/>
        <item x="64"/>
        <item x="204"/>
        <item x="83"/>
        <item x="100"/>
        <item x="114"/>
        <item x="76"/>
        <item x="118"/>
        <item x="174"/>
        <item x="159"/>
        <item x="18"/>
        <item x="139"/>
        <item x="80"/>
        <item x="98"/>
        <item x="97"/>
        <item x="125"/>
        <item x="0"/>
        <item x="68"/>
        <item x="140"/>
        <item x="39"/>
        <item x="70"/>
        <item x="93"/>
        <item x="103"/>
        <item x="50"/>
        <item x="36"/>
        <item x="33"/>
        <item x="14"/>
        <item x="102"/>
        <item x="47"/>
        <item x="25"/>
        <item x="46"/>
        <item x="195"/>
        <item x="3"/>
        <item x="157"/>
        <item x="168"/>
        <item t="default"/>
      </items>
    </pivotField>
    <pivotField axis="axisRow" showAll="0">
      <items count="40">
        <item x="35"/>
        <item x="36"/>
        <item x="27"/>
        <item x="6"/>
        <item x="1"/>
        <item x="22"/>
        <item x="10"/>
        <item x="25"/>
        <item x="5"/>
        <item x="37"/>
        <item x="19"/>
        <item x="7"/>
        <item x="29"/>
        <item x="28"/>
        <item x="15"/>
        <item x="8"/>
        <item x="18"/>
        <item x="23"/>
        <item x="33"/>
        <item x="13"/>
        <item x="14"/>
        <item x="20"/>
        <item x="21"/>
        <item x="2"/>
        <item x="38"/>
        <item x="26"/>
        <item x="31"/>
        <item x="4"/>
        <item x="17"/>
        <item x="9"/>
        <item x="34"/>
        <item x="3"/>
        <item x="32"/>
        <item x="24"/>
        <item x="0"/>
        <item x="16"/>
        <item x="30"/>
        <item x="11"/>
        <item x="12"/>
        <item t="default"/>
      </items>
    </pivotField>
    <pivotField showAll="0"/>
    <pivotField dataField="1" showAll="0">
      <items count="2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2">
    <field x="1"/>
    <field x="0"/>
  </rowFields>
  <rowItems count="253">
    <i>
      <x/>
    </i>
    <i r="1">
      <x v="16"/>
    </i>
    <i r="1">
      <x v="90"/>
    </i>
    <i r="1">
      <x v="118"/>
    </i>
    <i>
      <x v="1"/>
    </i>
    <i r="1">
      <x v="107"/>
    </i>
    <i>
      <x v="2"/>
    </i>
    <i r="1">
      <x v="30"/>
    </i>
    <i r="1">
      <x v="77"/>
    </i>
    <i r="1">
      <x v="78"/>
    </i>
    <i r="1">
      <x v="141"/>
    </i>
    <i r="1">
      <x v="166"/>
    </i>
    <i r="1">
      <x v="177"/>
    </i>
    <i r="1">
      <x v="182"/>
    </i>
    <i>
      <x v="3"/>
    </i>
    <i r="1">
      <x v="7"/>
    </i>
    <i r="1">
      <x v="14"/>
    </i>
    <i r="1">
      <x v="22"/>
    </i>
    <i r="1">
      <x v="26"/>
    </i>
    <i r="1">
      <x v="34"/>
    </i>
    <i r="1">
      <x v="35"/>
    </i>
    <i r="1">
      <x v="43"/>
    </i>
    <i r="1">
      <x v="45"/>
    </i>
    <i r="1">
      <x v="46"/>
    </i>
    <i r="1">
      <x v="47"/>
    </i>
    <i r="1">
      <x v="52"/>
    </i>
    <i r="1">
      <x v="55"/>
    </i>
    <i r="1">
      <x v="56"/>
    </i>
    <i r="1">
      <x v="60"/>
    </i>
    <i r="1">
      <x v="64"/>
    </i>
    <i r="1">
      <x v="68"/>
    </i>
    <i r="1">
      <x v="71"/>
    </i>
    <i r="1">
      <x v="73"/>
    </i>
    <i r="1">
      <x v="75"/>
    </i>
    <i r="1">
      <x v="78"/>
    </i>
    <i r="1">
      <x v="85"/>
    </i>
    <i r="1">
      <x v="89"/>
    </i>
    <i r="1">
      <x v="92"/>
    </i>
    <i r="1">
      <x v="93"/>
    </i>
    <i r="1">
      <x v="103"/>
    </i>
    <i r="1">
      <x v="117"/>
    </i>
    <i r="1">
      <x v="119"/>
    </i>
    <i r="1">
      <x v="128"/>
    </i>
    <i r="1">
      <x v="129"/>
    </i>
    <i r="1">
      <x v="132"/>
    </i>
    <i r="1">
      <x v="133"/>
    </i>
    <i r="1">
      <x v="135"/>
    </i>
    <i r="1">
      <x v="137"/>
    </i>
    <i r="1">
      <x v="138"/>
    </i>
    <i r="1">
      <x v="142"/>
    </i>
    <i r="1">
      <x v="147"/>
    </i>
    <i r="1">
      <x v="149"/>
    </i>
    <i r="1">
      <x v="152"/>
    </i>
    <i r="1">
      <x v="155"/>
    </i>
    <i r="1">
      <x v="158"/>
    </i>
    <i r="1">
      <x v="160"/>
    </i>
    <i r="1">
      <x v="161"/>
    </i>
    <i r="1">
      <x v="162"/>
    </i>
    <i r="1">
      <x v="163"/>
    </i>
    <i r="1">
      <x v="164"/>
    </i>
    <i r="1">
      <x v="168"/>
    </i>
    <i r="1">
      <x v="176"/>
    </i>
    <i r="1">
      <x v="181"/>
    </i>
    <i r="1">
      <x v="184"/>
    </i>
    <i r="1">
      <x v="186"/>
    </i>
    <i r="1">
      <x v="188"/>
    </i>
    <i r="1">
      <x v="190"/>
    </i>
    <i r="1">
      <x v="191"/>
    </i>
    <i r="1">
      <x v="192"/>
    </i>
    <i r="1">
      <x v="195"/>
    </i>
    <i>
      <x v="4"/>
    </i>
    <i r="1">
      <x v="8"/>
    </i>
    <i r="1">
      <x v="18"/>
    </i>
    <i r="1">
      <x v="29"/>
    </i>
    <i r="1">
      <x v="69"/>
    </i>
    <i r="1">
      <x v="102"/>
    </i>
    <i r="1">
      <x v="146"/>
    </i>
    <i r="1">
      <x v="183"/>
    </i>
    <i r="1">
      <x v="199"/>
    </i>
    <i>
      <x v="5"/>
    </i>
    <i r="1">
      <x v="19"/>
    </i>
    <i r="1">
      <x v="84"/>
    </i>
    <i r="1">
      <x v="122"/>
    </i>
    <i r="1">
      <x v="174"/>
    </i>
    <i r="1">
      <x v="194"/>
    </i>
    <i>
      <x v="6"/>
    </i>
    <i r="1">
      <x v="24"/>
    </i>
    <i r="1">
      <x v="37"/>
    </i>
    <i r="1">
      <x v="40"/>
    </i>
    <i r="1">
      <x v="44"/>
    </i>
    <i r="1">
      <x v="70"/>
    </i>
    <i r="1">
      <x v="74"/>
    </i>
    <i r="1">
      <x v="86"/>
    </i>
    <i r="1">
      <x v="88"/>
    </i>
    <i r="1">
      <x v="116"/>
    </i>
    <i r="1">
      <x v="134"/>
    </i>
    <i r="1">
      <x v="136"/>
    </i>
    <i r="1">
      <x v="140"/>
    </i>
    <i r="1">
      <x v="143"/>
    </i>
    <i r="1">
      <x v="173"/>
    </i>
    <i r="1">
      <x v="180"/>
    </i>
    <i r="1">
      <x v="197"/>
    </i>
    <i>
      <x v="7"/>
    </i>
    <i r="1">
      <x v="9"/>
    </i>
    <i r="1">
      <x v="42"/>
    </i>
    <i r="1">
      <x v="165"/>
    </i>
    <i>
      <x v="8"/>
    </i>
    <i r="1">
      <x v="28"/>
    </i>
    <i r="1">
      <x v="48"/>
    </i>
    <i r="1">
      <x v="51"/>
    </i>
    <i>
      <x v="9"/>
    </i>
    <i r="1">
      <x v="17"/>
    </i>
    <i>
      <x v="10"/>
    </i>
    <i r="1">
      <x v="10"/>
    </i>
    <i r="1">
      <x v="57"/>
    </i>
    <i r="1">
      <x v="96"/>
    </i>
    <i r="1">
      <x v="121"/>
    </i>
    <i r="1">
      <x v="141"/>
    </i>
    <i r="1">
      <x v="154"/>
    </i>
    <i r="1">
      <x v="172"/>
    </i>
    <i>
      <x v="11"/>
    </i>
    <i r="1">
      <x v="62"/>
    </i>
    <i r="1">
      <x v="170"/>
    </i>
    <i>
      <x v="12"/>
    </i>
    <i r="1">
      <x v="36"/>
    </i>
    <i r="1">
      <x v="97"/>
    </i>
    <i r="1">
      <x v="131"/>
    </i>
    <i r="1">
      <x v="185"/>
    </i>
    <i>
      <x v="13"/>
    </i>
    <i r="1">
      <x v="11"/>
    </i>
    <i r="1">
      <x v="101"/>
    </i>
    <i r="1">
      <x v="167"/>
    </i>
    <i>
      <x v="14"/>
    </i>
    <i r="1">
      <x v="23"/>
    </i>
    <i r="1">
      <x v="108"/>
    </i>
    <i r="1">
      <x v="172"/>
    </i>
    <i r="1">
      <x v="204"/>
    </i>
    <i>
      <x v="15"/>
    </i>
    <i r="1">
      <x v="6"/>
    </i>
    <i r="1">
      <x v="67"/>
    </i>
    <i r="1">
      <x v="80"/>
    </i>
    <i r="1">
      <x v="104"/>
    </i>
    <i r="1">
      <x v="175"/>
    </i>
    <i r="1">
      <x v="193"/>
    </i>
    <i>
      <x v="16"/>
    </i>
    <i r="1">
      <x v="153"/>
    </i>
    <i>
      <x v="17"/>
    </i>
    <i r="1">
      <x v="41"/>
    </i>
    <i r="1">
      <x v="91"/>
    </i>
    <i r="1">
      <x v="172"/>
    </i>
    <i>
      <x v="18"/>
    </i>
    <i r="1">
      <x v="95"/>
    </i>
    <i>
      <x v="19"/>
    </i>
    <i r="1">
      <x v="15"/>
    </i>
    <i>
      <x v="20"/>
    </i>
    <i r="1">
      <x v="27"/>
    </i>
    <i r="1">
      <x v="53"/>
    </i>
    <i r="1">
      <x v="66"/>
    </i>
    <i r="1">
      <x v="87"/>
    </i>
    <i r="1">
      <x v="201"/>
    </i>
    <i r="1">
      <x v="202"/>
    </i>
    <i>
      <x v="21"/>
    </i>
    <i r="1">
      <x v="65"/>
    </i>
    <i>
      <x v="22"/>
    </i>
    <i r="1">
      <x v="111"/>
    </i>
    <i>
      <x v="23"/>
    </i>
    <i r="1">
      <x v="54"/>
    </i>
    <i r="1">
      <x v="58"/>
    </i>
    <i r="1">
      <x v="139"/>
    </i>
    <i r="1">
      <x v="203"/>
    </i>
    <i>
      <x v="24"/>
    </i>
    <i r="1">
      <x v="127"/>
    </i>
    <i r="1">
      <x v="148"/>
    </i>
    <i>
      <x v="25"/>
    </i>
    <i r="1">
      <x v="5"/>
    </i>
    <i r="1">
      <x v="153"/>
    </i>
    <i r="1">
      <x v="178"/>
    </i>
    <i r="1">
      <x v="205"/>
    </i>
    <i>
      <x v="26"/>
    </i>
    <i r="1">
      <x v="1"/>
    </i>
    <i r="1">
      <x v="49"/>
    </i>
    <i>
      <x v="27"/>
    </i>
    <i r="1">
      <x v="20"/>
    </i>
    <i r="1">
      <x v="125"/>
    </i>
    <i>
      <x v="28"/>
    </i>
    <i r="1">
      <x v="61"/>
    </i>
    <i r="1">
      <x v="82"/>
    </i>
    <i r="1">
      <x v="157"/>
    </i>
    <i>
      <x v="29"/>
    </i>
    <i r="1">
      <x v="3"/>
    </i>
    <i r="1">
      <x v="59"/>
    </i>
    <i>
      <x v="30"/>
    </i>
    <i r="1">
      <x v="144"/>
    </i>
    <i>
      <x v="31"/>
    </i>
    <i r="1">
      <x v="31"/>
    </i>
    <i r="1">
      <x v="41"/>
    </i>
    <i r="1">
      <x v="126"/>
    </i>
    <i>
      <x v="32"/>
    </i>
    <i r="1">
      <x v="169"/>
    </i>
    <i>
      <x v="33"/>
    </i>
    <i r="1">
      <x v="32"/>
    </i>
    <i r="1">
      <x v="39"/>
    </i>
    <i r="1">
      <x v="100"/>
    </i>
    <i r="1">
      <x v="120"/>
    </i>
    <i>
      <x v="34"/>
    </i>
    <i r="1">
      <x/>
    </i>
    <i r="1">
      <x v="4"/>
    </i>
    <i r="1">
      <x v="12"/>
    </i>
    <i r="1">
      <x v="21"/>
    </i>
    <i r="1">
      <x v="25"/>
    </i>
    <i r="1">
      <x v="38"/>
    </i>
    <i r="1">
      <x v="50"/>
    </i>
    <i r="1">
      <x v="72"/>
    </i>
    <i r="1">
      <x v="76"/>
    </i>
    <i r="1">
      <x v="79"/>
    </i>
    <i r="1">
      <x v="94"/>
    </i>
    <i r="1">
      <x v="99"/>
    </i>
    <i r="1">
      <x v="105"/>
    </i>
    <i r="1">
      <x v="106"/>
    </i>
    <i r="1">
      <x v="109"/>
    </i>
    <i r="1">
      <x v="112"/>
    </i>
    <i r="1">
      <x v="113"/>
    </i>
    <i r="1">
      <x v="114"/>
    </i>
    <i r="1">
      <x v="115"/>
    </i>
    <i r="1">
      <x v="130"/>
    </i>
    <i r="1">
      <x v="138"/>
    </i>
    <i r="1">
      <x v="150"/>
    </i>
    <i r="1">
      <x v="156"/>
    </i>
    <i r="1">
      <x v="187"/>
    </i>
    <i r="1">
      <x v="200"/>
    </i>
    <i>
      <x v="35"/>
    </i>
    <i r="1">
      <x v="145"/>
    </i>
    <i r="1">
      <x v="159"/>
    </i>
    <i r="1">
      <x v="196"/>
    </i>
    <i r="1">
      <x v="198"/>
    </i>
    <i>
      <x v="36"/>
    </i>
    <i r="1">
      <x v="2"/>
    </i>
    <i r="1">
      <x v="33"/>
    </i>
    <i r="1">
      <x v="83"/>
    </i>
    <i r="1">
      <x v="123"/>
    </i>
    <i r="1">
      <x v="124"/>
    </i>
    <i r="1">
      <x v="151"/>
    </i>
    <i>
      <x v="37"/>
    </i>
    <i r="1">
      <x v="13"/>
    </i>
    <i r="1">
      <x v="63"/>
    </i>
    <i r="1">
      <x v="98"/>
    </i>
    <i r="1">
      <x v="171"/>
    </i>
    <i r="1">
      <x v="179"/>
    </i>
    <i r="1">
      <x v="189"/>
    </i>
    <i>
      <x v="38"/>
    </i>
    <i r="1">
      <x v="81"/>
    </i>
    <i r="1">
      <x v="1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Liczba Mieszkańców" fld="3" baseField="0" baseItem="0"/>
    <dataField name="Brutalne przestępstwa łącznie" fld="4" baseField="0" baseItem="0"/>
    <dataField name="Przestępstwa mienia łącznie" fld="9" baseField="0" baseItem="0"/>
  </dataFields>
  <formats count="12">
    <format dxfId="13">
      <pivotArea field="0" type="button" dataOnly="0" labelOnly="1" outline="0" axis="axisRow" fieldPosition="1"/>
    </format>
    <format dxfId="12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11">
      <pivotArea type="all" dataOnly="0" outline="0" fieldPosition="0"/>
    </format>
    <format dxfId="10">
      <pivotArea field="1" type="button" dataOnly="0" labelOnly="1" outline="0" axis="axisRow" fieldPosition="0"/>
    </format>
    <format dxfId="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">
      <pivotArea dataOnly="0" labelOnly="1" fieldPosition="0">
        <references count="1">
          <reference field="1" count="0"/>
        </references>
      </pivotArea>
    </format>
    <format dxfId="7">
      <pivotArea dataOnly="0" labelOnly="1" fieldPosition="0">
        <references count="2">
          <reference field="0" count="49">
            <x v="7"/>
            <x v="14"/>
            <x v="16"/>
            <x v="22"/>
            <x v="26"/>
            <x v="30"/>
            <x v="34"/>
            <x v="35"/>
            <x v="43"/>
            <x v="45"/>
            <x v="46"/>
            <x v="47"/>
            <x v="52"/>
            <x v="55"/>
            <x v="56"/>
            <x v="60"/>
            <x v="64"/>
            <x v="68"/>
            <x v="71"/>
            <x v="73"/>
            <x v="75"/>
            <x v="77"/>
            <x v="78"/>
            <x v="85"/>
            <x v="89"/>
            <x v="90"/>
            <x v="92"/>
            <x v="93"/>
            <x v="103"/>
            <x v="107"/>
            <x v="117"/>
            <x v="118"/>
            <x v="119"/>
            <x v="128"/>
            <x v="129"/>
            <x v="132"/>
            <x v="133"/>
            <x v="135"/>
            <x v="137"/>
            <x v="138"/>
            <x v="141"/>
            <x v="142"/>
            <x v="147"/>
            <x v="149"/>
            <x v="152"/>
            <x v="155"/>
            <x v="166"/>
            <x v="177"/>
            <x v="182"/>
          </reference>
          <reference field="1" count="1" selected="0">
            <x v="0"/>
          </reference>
        </references>
      </pivotArea>
    </format>
    <format dxfId="6">
      <pivotArea dataOnly="0" labelOnly="1" fieldPosition="0">
        <references count="2">
          <reference field="0" count="50">
            <x v="8"/>
            <x v="9"/>
            <x v="18"/>
            <x v="19"/>
            <x v="24"/>
            <x v="28"/>
            <x v="29"/>
            <x v="37"/>
            <x v="40"/>
            <x v="42"/>
            <x v="44"/>
            <x v="48"/>
            <x v="69"/>
            <x v="70"/>
            <x v="74"/>
            <x v="84"/>
            <x v="86"/>
            <x v="88"/>
            <x v="102"/>
            <x v="116"/>
            <x v="122"/>
            <x v="134"/>
            <x v="136"/>
            <x v="140"/>
            <x v="143"/>
            <x v="146"/>
            <x v="158"/>
            <x v="160"/>
            <x v="161"/>
            <x v="162"/>
            <x v="163"/>
            <x v="164"/>
            <x v="165"/>
            <x v="168"/>
            <x v="173"/>
            <x v="174"/>
            <x v="176"/>
            <x v="180"/>
            <x v="181"/>
            <x v="183"/>
            <x v="184"/>
            <x v="186"/>
            <x v="188"/>
            <x v="190"/>
            <x v="191"/>
            <x v="192"/>
            <x v="194"/>
            <x v="195"/>
            <x v="197"/>
            <x v="199"/>
          </reference>
          <reference field="1" count="1" selected="0">
            <x v="3"/>
          </reference>
        </references>
      </pivotArea>
    </format>
    <format dxfId="5">
      <pivotArea dataOnly="0" labelOnly="1" fieldPosition="0">
        <references count="2">
          <reference field="0" count="47">
            <x v="5"/>
            <x v="6"/>
            <x v="10"/>
            <x v="11"/>
            <x v="15"/>
            <x v="17"/>
            <x v="23"/>
            <x v="27"/>
            <x v="36"/>
            <x v="41"/>
            <x v="51"/>
            <x v="53"/>
            <x v="54"/>
            <x v="57"/>
            <x v="58"/>
            <x v="62"/>
            <x v="65"/>
            <x v="66"/>
            <x v="67"/>
            <x v="80"/>
            <x v="87"/>
            <x v="91"/>
            <x v="95"/>
            <x v="96"/>
            <x v="97"/>
            <x v="101"/>
            <x v="104"/>
            <x v="108"/>
            <x v="111"/>
            <x v="121"/>
            <x v="127"/>
            <x v="131"/>
            <x v="139"/>
            <x v="141"/>
            <x v="148"/>
            <x v="153"/>
            <x v="154"/>
            <x v="167"/>
            <x v="170"/>
            <x v="172"/>
            <x v="175"/>
            <x v="185"/>
            <x v="193"/>
            <x v="201"/>
            <x v="202"/>
            <x v="203"/>
            <x v="204"/>
          </reference>
          <reference field="1" count="1" selected="0">
            <x v="8"/>
          </reference>
        </references>
      </pivotArea>
    </format>
    <format dxfId="4">
      <pivotArea dataOnly="0" labelOnly="1" fieldPosition="0">
        <references count="2">
          <reference field="0" count="50">
            <x v="0"/>
            <x v="1"/>
            <x v="2"/>
            <x v="3"/>
            <x v="4"/>
            <x v="12"/>
            <x v="20"/>
            <x v="21"/>
            <x v="25"/>
            <x v="31"/>
            <x v="32"/>
            <x v="38"/>
            <x v="39"/>
            <x v="41"/>
            <x v="49"/>
            <x v="50"/>
            <x v="59"/>
            <x v="61"/>
            <x v="72"/>
            <x v="76"/>
            <x v="79"/>
            <x v="82"/>
            <x v="94"/>
            <x v="99"/>
            <x v="100"/>
            <x v="105"/>
            <x v="106"/>
            <x v="109"/>
            <x v="112"/>
            <x v="113"/>
            <x v="114"/>
            <x v="115"/>
            <x v="120"/>
            <x v="125"/>
            <x v="126"/>
            <x v="130"/>
            <x v="138"/>
            <x v="144"/>
            <x v="145"/>
            <x v="150"/>
            <x v="156"/>
            <x v="157"/>
            <x v="159"/>
            <x v="169"/>
            <x v="178"/>
            <x v="187"/>
            <x v="196"/>
            <x v="198"/>
            <x v="200"/>
            <x v="205"/>
          </reference>
          <reference field="1" count="1" selected="0">
            <x v="25"/>
          </reference>
        </references>
      </pivotArea>
    </format>
    <format dxfId="3">
      <pivotArea dataOnly="0" labelOnly="1" fieldPosition="0">
        <references count="2">
          <reference field="0" count="13">
            <x v="13"/>
            <x v="33"/>
            <x v="63"/>
            <x v="81"/>
            <x v="83"/>
            <x v="98"/>
            <x v="110"/>
            <x v="123"/>
            <x v="124"/>
            <x v="151"/>
            <x v="171"/>
            <x v="179"/>
            <x v="189"/>
          </reference>
          <reference field="1" count="1" selected="0">
            <x v="36"/>
          </reference>
        </references>
      </pivotArea>
    </format>
    <format dxfId="2">
      <pivotArea dataOnly="0" labelOnly="1" grandRow="1" outline="0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80" zoomScaleNormal="80" workbookViewId="0">
      <selection activeCell="H7" sqref="H7"/>
    </sheetView>
  </sheetViews>
  <sheetFormatPr defaultRowHeight="14.5" x14ac:dyDescent="0.35"/>
  <cols>
    <col min="1" max="1" width="33.7265625" customWidth="1"/>
    <col min="2" max="2" width="74" customWidth="1"/>
    <col min="5" max="5" width="26.36328125" customWidth="1"/>
    <col min="6" max="6" width="26.453125" customWidth="1"/>
    <col min="7" max="7" width="8.7265625" customWidth="1"/>
    <col min="8" max="8" width="24.6328125" customWidth="1"/>
    <col min="9" max="9" width="26.26953125" customWidth="1"/>
  </cols>
  <sheetData>
    <row r="1" spans="1:9" ht="61" customHeight="1" x14ac:dyDescent="0.35">
      <c r="A1" s="5" t="s">
        <v>246</v>
      </c>
      <c r="B1" s="4" t="s">
        <v>316</v>
      </c>
    </row>
    <row r="2" spans="1:9" ht="42" customHeight="1" x14ac:dyDescent="0.35">
      <c r="A2" s="5" t="s">
        <v>252</v>
      </c>
      <c r="B2" s="4" t="s">
        <v>258</v>
      </c>
    </row>
    <row r="3" spans="1:9" ht="42" customHeight="1" x14ac:dyDescent="0.35">
      <c r="A3" s="5" t="s">
        <v>251</v>
      </c>
      <c r="B3" s="4" t="s">
        <v>266</v>
      </c>
      <c r="E3" s="6" t="s">
        <v>317</v>
      </c>
      <c r="F3" s="4" t="s">
        <v>318</v>
      </c>
      <c r="H3" s="14" t="s">
        <v>322</v>
      </c>
      <c r="I3" s="33" t="s">
        <v>325</v>
      </c>
    </row>
    <row r="4" spans="1:9" ht="42" customHeight="1" x14ac:dyDescent="0.35">
      <c r="A4" s="6" t="s">
        <v>250</v>
      </c>
      <c r="B4" s="4" t="s">
        <v>272</v>
      </c>
      <c r="E4" s="6" t="s">
        <v>319</v>
      </c>
      <c r="F4" s="4" t="s">
        <v>300</v>
      </c>
      <c r="H4" s="14" t="s">
        <v>323</v>
      </c>
      <c r="I4" s="32"/>
    </row>
    <row r="5" spans="1:9" ht="42" customHeight="1" x14ac:dyDescent="0.35">
      <c r="A5" s="5" t="s">
        <v>247</v>
      </c>
      <c r="B5" s="4" t="s">
        <v>259</v>
      </c>
      <c r="E5" s="31"/>
      <c r="F5" s="4" t="s">
        <v>301</v>
      </c>
      <c r="H5" s="14" t="s">
        <v>324</v>
      </c>
      <c r="I5" s="33" t="s">
        <v>326</v>
      </c>
    </row>
    <row r="6" spans="1:9" ht="42" customHeight="1" x14ac:dyDescent="0.35">
      <c r="A6" s="5" t="s">
        <v>248</v>
      </c>
      <c r="B6" s="4" t="s">
        <v>260</v>
      </c>
      <c r="E6" s="6" t="s">
        <v>320</v>
      </c>
      <c r="F6" s="4" t="s">
        <v>247</v>
      </c>
    </row>
    <row r="7" spans="1:9" ht="42" customHeight="1" x14ac:dyDescent="0.35">
      <c r="A7" s="5" t="s">
        <v>249</v>
      </c>
      <c r="B7" s="4" t="s">
        <v>261</v>
      </c>
      <c r="E7" s="31"/>
      <c r="F7" s="4" t="s">
        <v>248</v>
      </c>
    </row>
    <row r="8" spans="1:9" ht="42" customHeight="1" x14ac:dyDescent="0.35">
      <c r="A8" s="6" t="s">
        <v>265</v>
      </c>
      <c r="B8" s="4" t="s">
        <v>262</v>
      </c>
      <c r="E8" s="31"/>
      <c r="F8" s="4" t="s">
        <v>249</v>
      </c>
    </row>
    <row r="9" spans="1:9" ht="42" customHeight="1" x14ac:dyDescent="0.35">
      <c r="A9" s="6" t="s">
        <v>263</v>
      </c>
      <c r="B9" s="4" t="s">
        <v>270</v>
      </c>
      <c r="E9" s="31"/>
      <c r="F9" s="4" t="s">
        <v>265</v>
      </c>
    </row>
    <row r="10" spans="1:9" ht="42" customHeight="1" x14ac:dyDescent="0.35">
      <c r="A10" s="6" t="s">
        <v>264</v>
      </c>
      <c r="B10" s="4" t="s">
        <v>267</v>
      </c>
      <c r="E10" s="31"/>
      <c r="F10" s="4" t="s">
        <v>264</v>
      </c>
    </row>
    <row r="11" spans="1:9" ht="42" customHeight="1" x14ac:dyDescent="0.35">
      <c r="A11" s="6" t="s">
        <v>271</v>
      </c>
      <c r="B11" s="4" t="s">
        <v>269</v>
      </c>
      <c r="E11" s="31"/>
      <c r="F11" s="4" t="s">
        <v>321</v>
      </c>
    </row>
    <row r="12" spans="1:9" ht="42" customHeight="1" x14ac:dyDescent="0.35">
      <c r="A12" s="5" t="s">
        <v>253</v>
      </c>
      <c r="B12" s="4" t="s">
        <v>268</v>
      </c>
      <c r="E12" s="31"/>
      <c r="F12" s="4" t="s">
        <v>253</v>
      </c>
    </row>
    <row r="13" spans="1:9" ht="42" customHeight="1" x14ac:dyDescent="0.35">
      <c r="A13" s="5" t="s">
        <v>255</v>
      </c>
      <c r="B13" s="4" t="s">
        <v>256</v>
      </c>
    </row>
    <row r="14" spans="1:9" ht="42" customHeight="1" x14ac:dyDescent="0.35">
      <c r="A14" s="5" t="s">
        <v>254</v>
      </c>
      <c r="B14" s="4" t="s">
        <v>257</v>
      </c>
    </row>
    <row r="15" spans="1:9" ht="14.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4"/>
  <sheetViews>
    <sheetView zoomScale="85" zoomScaleNormal="85" workbookViewId="0">
      <selection activeCell="E8" sqref="E8"/>
    </sheetView>
  </sheetViews>
  <sheetFormatPr defaultRowHeight="14.5" x14ac:dyDescent="0.35"/>
  <cols>
    <col min="1" max="1" width="28.90625" customWidth="1"/>
    <col min="3" max="3" width="12.26953125" customWidth="1"/>
    <col min="4" max="4" width="17.81640625" customWidth="1"/>
    <col min="5" max="5" width="13.90625" customWidth="1"/>
    <col min="6" max="6" width="6.6328125" customWidth="1"/>
    <col min="8" max="8" width="10.1796875" customWidth="1"/>
    <col min="9" max="9" width="12.453125" customWidth="1"/>
    <col min="10" max="10" width="9.90625" customWidth="1"/>
    <col min="11" max="11" width="8.7265625" customWidth="1"/>
    <col min="12" max="12" width="11" customWidth="1"/>
    <col min="13" max="13" width="11.54296875" customWidth="1"/>
    <col min="14" max="14" width="11.26953125" customWidth="1"/>
  </cols>
  <sheetData>
    <row r="1" spans="1:22" ht="27.5" customHeight="1" x14ac:dyDescent="0.35">
      <c r="A1" s="6" t="s">
        <v>246</v>
      </c>
      <c r="B1" s="6" t="s">
        <v>252</v>
      </c>
      <c r="C1" s="29" t="s">
        <v>251</v>
      </c>
      <c r="D1" s="6" t="s">
        <v>250</v>
      </c>
      <c r="E1" s="29" t="s">
        <v>247</v>
      </c>
      <c r="F1" s="29" t="s">
        <v>248</v>
      </c>
      <c r="G1" s="29" t="s">
        <v>249</v>
      </c>
      <c r="H1" s="29" t="s">
        <v>265</v>
      </c>
      <c r="I1" s="6" t="s">
        <v>263</v>
      </c>
      <c r="J1" s="29" t="s">
        <v>264</v>
      </c>
      <c r="K1" s="29" t="s">
        <v>271</v>
      </c>
      <c r="L1" s="29" t="s">
        <v>253</v>
      </c>
      <c r="M1" s="29" t="s">
        <v>255</v>
      </c>
      <c r="N1" s="29" t="s">
        <v>254</v>
      </c>
    </row>
    <row r="2" spans="1:22" x14ac:dyDescent="0.35">
      <c r="A2" s="1" t="s">
        <v>0</v>
      </c>
      <c r="B2" s="3" t="s">
        <v>1</v>
      </c>
      <c r="C2" s="3">
        <v>119886</v>
      </c>
      <c r="D2" s="3">
        <v>472</v>
      </c>
      <c r="E2" s="3">
        <v>3</v>
      </c>
      <c r="F2" s="3">
        <v>38</v>
      </c>
      <c r="G2" s="3">
        <v>127</v>
      </c>
      <c r="H2" s="3">
        <v>304</v>
      </c>
      <c r="I2" s="3">
        <v>4393</v>
      </c>
      <c r="J2" s="3">
        <v>1037</v>
      </c>
      <c r="K2" s="3">
        <v>3185</v>
      </c>
      <c r="L2" s="3">
        <v>171</v>
      </c>
      <c r="M2" s="3">
        <v>32.488700000000001</v>
      </c>
      <c r="N2" s="3">
        <v>99.733099999999993</v>
      </c>
    </row>
    <row r="3" spans="1:22" x14ac:dyDescent="0.35">
      <c r="A3" s="1" t="s">
        <v>2</v>
      </c>
      <c r="B3" s="3" t="s">
        <v>3</v>
      </c>
      <c r="C3" s="3">
        <v>198390</v>
      </c>
      <c r="D3" s="3">
        <v>1759</v>
      </c>
      <c r="E3" s="3">
        <v>24</v>
      </c>
      <c r="F3" s="3">
        <v>167</v>
      </c>
      <c r="G3" s="3">
        <v>577</v>
      </c>
      <c r="H3" s="3">
        <v>991</v>
      </c>
      <c r="I3" s="3">
        <v>10034</v>
      </c>
      <c r="J3" s="3">
        <v>3429</v>
      </c>
      <c r="K3" s="3">
        <v>5884</v>
      </c>
      <c r="L3" s="3">
        <v>721</v>
      </c>
      <c r="M3" s="3">
        <v>41.081400000000002</v>
      </c>
      <c r="N3" s="3">
        <v>81.519000000000005</v>
      </c>
      <c r="S3" s="6"/>
      <c r="T3" s="6"/>
      <c r="U3" s="6"/>
      <c r="V3" s="6"/>
    </row>
    <row r="4" spans="1:22" x14ac:dyDescent="0.35">
      <c r="A4" s="1" t="s">
        <v>4</v>
      </c>
      <c r="B4" s="3" t="s">
        <v>5</v>
      </c>
      <c r="C4" s="3">
        <v>145892</v>
      </c>
      <c r="D4" s="3">
        <v>243</v>
      </c>
      <c r="E4" s="3">
        <v>0</v>
      </c>
      <c r="F4" s="3">
        <v>9</v>
      </c>
      <c r="G4" s="3">
        <v>138</v>
      </c>
      <c r="H4" s="3">
        <v>96</v>
      </c>
      <c r="I4" s="3">
        <v>2990</v>
      </c>
      <c r="J4" s="3">
        <v>281</v>
      </c>
      <c r="K4" s="3">
        <v>2383</v>
      </c>
      <c r="L4" s="3">
        <v>326</v>
      </c>
      <c r="M4" s="3">
        <v>38.8048</v>
      </c>
      <c r="N4" s="3">
        <v>77.046899999999994</v>
      </c>
    </row>
    <row r="5" spans="1:22" x14ac:dyDescent="0.35">
      <c r="A5" s="1" t="s">
        <v>6</v>
      </c>
      <c r="B5" s="3" t="s">
        <v>7</v>
      </c>
      <c r="C5" s="3">
        <v>119334</v>
      </c>
      <c r="D5" s="3">
        <v>653</v>
      </c>
      <c r="E5" s="3">
        <v>15</v>
      </c>
      <c r="F5" s="3">
        <v>54</v>
      </c>
      <c r="G5" s="3">
        <v>374</v>
      </c>
      <c r="H5" s="3">
        <v>210</v>
      </c>
      <c r="I5" s="3">
        <v>4603</v>
      </c>
      <c r="J5" s="3">
        <v>1248</v>
      </c>
      <c r="K5" s="3">
        <v>2987</v>
      </c>
      <c r="L5" s="3">
        <v>368</v>
      </c>
      <c r="M5" s="3">
        <v>40.608400000000003</v>
      </c>
      <c r="N5" s="3">
        <v>75.490200000000002</v>
      </c>
    </row>
    <row r="6" spans="1:22" x14ac:dyDescent="0.35">
      <c r="A6" s="1" t="s">
        <v>8</v>
      </c>
      <c r="B6" s="3" t="s">
        <v>1</v>
      </c>
      <c r="C6" s="3">
        <v>196576</v>
      </c>
      <c r="D6" s="3">
        <v>1278</v>
      </c>
      <c r="E6" s="3">
        <v>10</v>
      </c>
      <c r="F6" s="3">
        <v>110</v>
      </c>
      <c r="G6" s="3">
        <v>278</v>
      </c>
      <c r="H6" s="3">
        <v>880</v>
      </c>
      <c r="I6" s="3">
        <v>8900</v>
      </c>
      <c r="J6" s="3">
        <v>2087</v>
      </c>
      <c r="K6" s="3">
        <v>6184</v>
      </c>
      <c r="L6" s="3">
        <v>629</v>
      </c>
      <c r="M6" s="3">
        <v>35.222000000000001</v>
      </c>
      <c r="N6" s="3">
        <v>101.8313</v>
      </c>
    </row>
    <row r="7" spans="1:22" x14ac:dyDescent="0.35">
      <c r="A7" s="1" t="s">
        <v>9</v>
      </c>
      <c r="B7" s="3" t="s">
        <v>10</v>
      </c>
      <c r="C7" s="3">
        <v>117591</v>
      </c>
      <c r="D7" s="3">
        <v>88</v>
      </c>
      <c r="E7" s="3">
        <v>0</v>
      </c>
      <c r="F7" s="3">
        <v>7</v>
      </c>
      <c r="G7" s="3">
        <v>28</v>
      </c>
      <c r="H7" s="3">
        <v>53</v>
      </c>
      <c r="I7" s="3">
        <v>2261</v>
      </c>
      <c r="J7" s="3">
        <v>214</v>
      </c>
      <c r="K7" s="3">
        <v>2010</v>
      </c>
      <c r="L7" s="3">
        <v>37</v>
      </c>
      <c r="M7" s="3">
        <v>43.027099999999997</v>
      </c>
      <c r="N7" s="3">
        <v>78.770300000000006</v>
      </c>
    </row>
    <row r="8" spans="1:22" x14ac:dyDescent="0.35">
      <c r="A8" s="1" t="s">
        <v>11</v>
      </c>
      <c r="B8" s="3" t="s">
        <v>12</v>
      </c>
      <c r="C8" s="3">
        <v>115008</v>
      </c>
      <c r="D8" s="3">
        <v>227</v>
      </c>
      <c r="E8" s="3">
        <v>1</v>
      </c>
      <c r="F8" s="3">
        <v>35</v>
      </c>
      <c r="G8" s="3">
        <v>50</v>
      </c>
      <c r="H8" s="3">
        <v>141</v>
      </c>
      <c r="I8" s="3">
        <v>2726</v>
      </c>
      <c r="J8" s="3">
        <v>714</v>
      </c>
      <c r="K8" s="3">
        <v>1898</v>
      </c>
      <c r="L8" s="3">
        <v>114</v>
      </c>
      <c r="M8" s="3">
        <v>42.280799999999999</v>
      </c>
      <c r="N8" s="3">
        <v>83.742999999999995</v>
      </c>
    </row>
    <row r="9" spans="1:22" x14ac:dyDescent="0.35">
      <c r="A9" s="1" t="s">
        <v>13</v>
      </c>
      <c r="B9" s="3" t="s">
        <v>14</v>
      </c>
      <c r="C9" s="3">
        <v>105009</v>
      </c>
      <c r="D9" s="3">
        <v>1068</v>
      </c>
      <c r="E9" s="3">
        <v>10</v>
      </c>
      <c r="F9" s="3">
        <v>29</v>
      </c>
      <c r="G9" s="3">
        <v>372</v>
      </c>
      <c r="H9" s="3">
        <v>657</v>
      </c>
      <c r="I9" s="3">
        <v>4757</v>
      </c>
      <c r="J9" s="3">
        <v>1741</v>
      </c>
      <c r="K9" s="3">
        <v>1920</v>
      </c>
      <c r="L9" s="3">
        <v>1096</v>
      </c>
      <c r="M9" s="3">
        <v>38.004899999999999</v>
      </c>
      <c r="N9" s="3">
        <v>121.8058</v>
      </c>
    </row>
    <row r="10" spans="1:22" x14ac:dyDescent="0.35">
      <c r="A10" s="1" t="s">
        <v>15</v>
      </c>
      <c r="B10" s="3" t="s">
        <v>16</v>
      </c>
      <c r="C10" s="3">
        <v>109029</v>
      </c>
      <c r="D10" s="3">
        <v>158</v>
      </c>
      <c r="E10" s="3">
        <v>0</v>
      </c>
      <c r="F10" s="3">
        <v>22</v>
      </c>
      <c r="G10" s="3">
        <v>29</v>
      </c>
      <c r="H10" s="3">
        <v>107</v>
      </c>
      <c r="I10" s="3">
        <v>2605</v>
      </c>
      <c r="J10" s="3">
        <v>390</v>
      </c>
      <c r="K10" s="3">
        <v>2014</v>
      </c>
      <c r="L10" s="3">
        <v>201</v>
      </c>
      <c r="M10" s="3">
        <v>39.802799999999998</v>
      </c>
      <c r="N10" s="3">
        <v>105.08750000000001</v>
      </c>
    </row>
    <row r="11" spans="1:22" x14ac:dyDescent="0.35">
      <c r="A11" s="2" t="s">
        <v>244</v>
      </c>
      <c r="B11" s="3" t="s">
        <v>17</v>
      </c>
      <c r="C11" s="3">
        <v>117457</v>
      </c>
      <c r="D11" s="3">
        <v>455</v>
      </c>
      <c r="E11" s="3">
        <v>5</v>
      </c>
      <c r="F11" s="3">
        <v>48</v>
      </c>
      <c r="G11" s="3">
        <v>158</v>
      </c>
      <c r="H11" s="3">
        <v>244</v>
      </c>
      <c r="I11" s="3">
        <v>4601</v>
      </c>
      <c r="J11" s="3">
        <v>1149</v>
      </c>
      <c r="K11" s="3">
        <v>3210</v>
      </c>
      <c r="L11" s="3">
        <v>242</v>
      </c>
      <c r="M11" s="3">
        <v>33.951900000000002</v>
      </c>
      <c r="N11" s="3">
        <v>83.357600000000005</v>
      </c>
    </row>
    <row r="12" spans="1:22" x14ac:dyDescent="0.35">
      <c r="A12" s="1" t="s">
        <v>18</v>
      </c>
      <c r="B12" s="3" t="s">
        <v>19</v>
      </c>
      <c r="C12" s="3">
        <v>199765</v>
      </c>
      <c r="D12" s="3">
        <v>563</v>
      </c>
      <c r="E12" s="3">
        <v>0</v>
      </c>
      <c r="F12" s="3">
        <v>65</v>
      </c>
      <c r="G12" s="3">
        <v>125</v>
      </c>
      <c r="H12" s="3">
        <v>373</v>
      </c>
      <c r="I12" s="3">
        <v>3565</v>
      </c>
      <c r="J12" s="3">
        <v>944</v>
      </c>
      <c r="K12" s="3">
        <v>2495</v>
      </c>
      <c r="L12" s="3">
        <v>126</v>
      </c>
      <c r="M12" s="3">
        <v>41.760599999999997</v>
      </c>
      <c r="N12" s="3">
        <v>88.320099999999996</v>
      </c>
    </row>
    <row r="13" spans="1:22" x14ac:dyDescent="0.35">
      <c r="A13" s="1" t="s">
        <v>20</v>
      </c>
      <c r="B13" s="3" t="s">
        <v>21</v>
      </c>
      <c r="C13" s="3">
        <v>231500</v>
      </c>
      <c r="D13" s="3">
        <v>2507</v>
      </c>
      <c r="E13" s="3">
        <v>66</v>
      </c>
      <c r="F13" s="3">
        <v>64</v>
      </c>
      <c r="G13" s="3">
        <v>1033</v>
      </c>
      <c r="H13" s="3">
        <v>1344</v>
      </c>
      <c r="I13" s="3">
        <v>12059</v>
      </c>
      <c r="J13" s="3">
        <v>3826</v>
      </c>
      <c r="K13" s="3">
        <v>7751</v>
      </c>
      <c r="L13" s="3">
        <v>482</v>
      </c>
      <c r="M13" s="3">
        <v>30.458300000000001</v>
      </c>
      <c r="N13" s="3">
        <v>91.140299999999996</v>
      </c>
    </row>
    <row r="14" spans="1:22" x14ac:dyDescent="0.35">
      <c r="A14" s="1" t="s">
        <v>22</v>
      </c>
      <c r="B14" s="3" t="s">
        <v>1</v>
      </c>
      <c r="C14" s="3">
        <v>120323</v>
      </c>
      <c r="D14" s="3">
        <v>1242</v>
      </c>
      <c r="E14" s="3">
        <v>13</v>
      </c>
      <c r="F14" s="3">
        <v>76</v>
      </c>
      <c r="G14" s="3">
        <v>408</v>
      </c>
      <c r="H14" s="3">
        <v>745</v>
      </c>
      <c r="I14" s="3">
        <v>5824</v>
      </c>
      <c r="J14" s="3">
        <v>1828</v>
      </c>
      <c r="K14" s="3">
        <v>3717</v>
      </c>
      <c r="L14" s="3">
        <v>279</v>
      </c>
      <c r="M14" s="3">
        <v>30.080200000000001</v>
      </c>
      <c r="N14" s="3">
        <v>94.126599999999996</v>
      </c>
    </row>
    <row r="15" spans="1:22" x14ac:dyDescent="0.35">
      <c r="A15" s="1" t="s">
        <v>23</v>
      </c>
      <c r="B15" s="3" t="s">
        <v>24</v>
      </c>
      <c r="C15" s="3">
        <v>126022</v>
      </c>
      <c r="D15" s="3">
        <v>161</v>
      </c>
      <c r="E15" s="3">
        <v>2</v>
      </c>
      <c r="F15" s="3">
        <v>26</v>
      </c>
      <c r="G15" s="3">
        <v>67</v>
      </c>
      <c r="H15" s="3">
        <v>66</v>
      </c>
      <c r="I15" s="3">
        <v>3503</v>
      </c>
      <c r="J15" s="3">
        <v>685</v>
      </c>
      <c r="K15" s="3">
        <v>2649</v>
      </c>
      <c r="L15" s="3">
        <v>169</v>
      </c>
      <c r="M15" s="3">
        <v>47.610399999999998</v>
      </c>
      <c r="N15" s="3">
        <v>122.2007</v>
      </c>
    </row>
    <row r="16" spans="1:22" x14ac:dyDescent="0.35">
      <c r="A16" s="1" t="s">
        <v>25</v>
      </c>
      <c r="B16" s="3" t="s">
        <v>14</v>
      </c>
      <c r="C16" s="3">
        <v>114961</v>
      </c>
      <c r="D16" s="3">
        <v>487</v>
      </c>
      <c r="E16" s="3">
        <v>5</v>
      </c>
      <c r="F16" s="3">
        <v>39</v>
      </c>
      <c r="G16" s="3">
        <v>335</v>
      </c>
      <c r="H16" s="3">
        <v>108</v>
      </c>
      <c r="I16" s="3">
        <v>5696</v>
      </c>
      <c r="J16" s="3">
        <v>971</v>
      </c>
      <c r="K16" s="3">
        <v>4084</v>
      </c>
      <c r="L16" s="3">
        <v>641</v>
      </c>
      <c r="M16" s="3">
        <v>37.871600000000001</v>
      </c>
      <c r="N16" s="3">
        <v>122.2727</v>
      </c>
    </row>
    <row r="17" spans="1:14" x14ac:dyDescent="0.35">
      <c r="A17" s="1" t="s">
        <v>26</v>
      </c>
      <c r="B17" s="3" t="s">
        <v>27</v>
      </c>
      <c r="C17" s="3">
        <v>106371</v>
      </c>
      <c r="D17" s="3">
        <v>370</v>
      </c>
      <c r="E17" s="3">
        <v>3</v>
      </c>
      <c r="F17" s="3">
        <v>38</v>
      </c>
      <c r="G17" s="3">
        <v>68</v>
      </c>
      <c r="H17" s="3">
        <v>261</v>
      </c>
      <c r="I17" s="3">
        <v>4812</v>
      </c>
      <c r="J17" s="3">
        <v>793</v>
      </c>
      <c r="K17" s="3">
        <v>3608</v>
      </c>
      <c r="L17" s="3">
        <v>411</v>
      </c>
      <c r="M17" s="3">
        <v>45.783299999999997</v>
      </c>
      <c r="N17" s="3">
        <v>108.50069999999999</v>
      </c>
    </row>
    <row r="18" spans="1:14" x14ac:dyDescent="0.35">
      <c r="A18" s="1" t="s">
        <v>28</v>
      </c>
      <c r="B18" s="3" t="s">
        <v>29</v>
      </c>
      <c r="C18" s="3">
        <v>213266</v>
      </c>
      <c r="D18" s="3">
        <v>3237</v>
      </c>
      <c r="E18" s="3">
        <v>67</v>
      </c>
      <c r="F18" s="3">
        <v>152</v>
      </c>
      <c r="G18" s="3">
        <v>983</v>
      </c>
      <c r="H18" s="3">
        <v>2035</v>
      </c>
      <c r="I18" s="3">
        <v>14788</v>
      </c>
      <c r="J18" s="3">
        <v>4704</v>
      </c>
      <c r="K18" s="3">
        <v>9042</v>
      </c>
      <c r="L18" s="3">
        <v>1042</v>
      </c>
      <c r="M18" s="3">
        <v>33.520699999999998</v>
      </c>
      <c r="N18" s="3">
        <v>86.802499999999995</v>
      </c>
    </row>
    <row r="19" spans="1:14" x14ac:dyDescent="0.35">
      <c r="A19" s="1" t="s">
        <v>30</v>
      </c>
      <c r="B19" s="3" t="s">
        <v>31</v>
      </c>
      <c r="C19" s="3">
        <v>211569</v>
      </c>
      <c r="D19" s="3">
        <v>567</v>
      </c>
      <c r="E19" s="3">
        <v>1</v>
      </c>
      <c r="F19" s="3">
        <v>75</v>
      </c>
      <c r="G19" s="3">
        <v>64</v>
      </c>
      <c r="H19" s="3">
        <v>427</v>
      </c>
      <c r="I19" s="3">
        <v>5342</v>
      </c>
      <c r="J19" s="3">
        <v>913</v>
      </c>
      <c r="K19" s="3">
        <v>4272</v>
      </c>
      <c r="L19" s="3">
        <v>157</v>
      </c>
      <c r="M19" s="3">
        <v>43.618699999999997</v>
      </c>
      <c r="N19" s="3">
        <v>116.2146</v>
      </c>
    </row>
    <row r="20" spans="1:14" x14ac:dyDescent="0.35">
      <c r="A20" s="1" t="s">
        <v>32</v>
      </c>
      <c r="B20" s="3" t="s">
        <v>16</v>
      </c>
      <c r="C20" s="3">
        <v>100257</v>
      </c>
      <c r="D20" s="3">
        <v>249</v>
      </c>
      <c r="E20" s="3">
        <v>0</v>
      </c>
      <c r="F20" s="3">
        <v>32</v>
      </c>
      <c r="G20" s="3">
        <v>48</v>
      </c>
      <c r="H20" s="3">
        <v>169</v>
      </c>
      <c r="I20" s="3">
        <v>2937</v>
      </c>
      <c r="J20" s="3">
        <v>472</v>
      </c>
      <c r="K20" s="3">
        <v>2337</v>
      </c>
      <c r="L20" s="3">
        <v>128</v>
      </c>
      <c r="M20" s="3">
        <v>40.015000000000001</v>
      </c>
      <c r="N20" s="3">
        <v>105.2705</v>
      </c>
    </row>
    <row r="21" spans="1:14" x14ac:dyDescent="0.35">
      <c r="A21" s="1" t="s">
        <v>33</v>
      </c>
      <c r="B21" s="3" t="s">
        <v>34</v>
      </c>
      <c r="C21" s="3">
        <v>146030</v>
      </c>
      <c r="D21" s="3">
        <v>1760</v>
      </c>
      <c r="E21" s="3">
        <v>22</v>
      </c>
      <c r="F21" s="3">
        <v>388</v>
      </c>
      <c r="G21" s="3">
        <v>606</v>
      </c>
      <c r="H21" s="3">
        <v>744</v>
      </c>
      <c r="I21" s="3">
        <v>5153</v>
      </c>
      <c r="J21" s="3">
        <v>1377</v>
      </c>
      <c r="K21" s="3">
        <v>2908</v>
      </c>
      <c r="L21" s="3">
        <v>868</v>
      </c>
      <c r="M21" s="3">
        <v>41.186500000000002</v>
      </c>
      <c r="N21" s="3">
        <v>73.1952</v>
      </c>
    </row>
    <row r="22" spans="1:14" x14ac:dyDescent="0.35">
      <c r="A22" s="1" t="s">
        <v>35</v>
      </c>
      <c r="B22" s="3" t="s">
        <v>36</v>
      </c>
      <c r="C22" s="3">
        <v>100688</v>
      </c>
      <c r="D22" s="3">
        <v>155</v>
      </c>
      <c r="E22" s="3">
        <v>1</v>
      </c>
      <c r="F22" s="3">
        <v>33</v>
      </c>
      <c r="G22" s="3">
        <v>39</v>
      </c>
      <c r="H22" s="3">
        <v>82</v>
      </c>
      <c r="I22" s="3">
        <v>2187</v>
      </c>
      <c r="J22" s="3">
        <v>374</v>
      </c>
      <c r="K22" s="3">
        <v>1698</v>
      </c>
      <c r="L22" s="3">
        <v>115</v>
      </c>
      <c r="M22" s="3">
        <v>36.060899999999997</v>
      </c>
      <c r="N22" s="3">
        <v>95.797499999999999</v>
      </c>
    </row>
    <row r="23" spans="1:14" x14ac:dyDescent="0.35">
      <c r="A23" s="1" t="s">
        <v>37</v>
      </c>
      <c r="B23" s="3" t="s">
        <v>1</v>
      </c>
      <c r="C23" s="3">
        <v>181102</v>
      </c>
      <c r="D23" s="3">
        <v>473</v>
      </c>
      <c r="E23" s="3">
        <v>3</v>
      </c>
      <c r="F23" s="3">
        <v>38</v>
      </c>
      <c r="G23" s="3">
        <v>125</v>
      </c>
      <c r="H23" s="3">
        <v>307</v>
      </c>
      <c r="I23" s="3">
        <v>8337</v>
      </c>
      <c r="J23" s="3">
        <v>1145</v>
      </c>
      <c r="K23" s="3">
        <v>6986</v>
      </c>
      <c r="L23" s="3">
        <v>206</v>
      </c>
      <c r="M23" s="3">
        <v>25.901700000000002</v>
      </c>
      <c r="N23" s="3">
        <v>97.497500000000002</v>
      </c>
    </row>
    <row r="24" spans="1:14" x14ac:dyDescent="0.35">
      <c r="A24" s="1" t="s">
        <v>38</v>
      </c>
      <c r="B24" s="3" t="s">
        <v>14</v>
      </c>
      <c r="C24" s="3">
        <v>105057</v>
      </c>
      <c r="D24" s="3">
        <v>243</v>
      </c>
      <c r="E24" s="3">
        <v>2</v>
      </c>
      <c r="F24" s="3">
        <v>24</v>
      </c>
      <c r="G24" s="3">
        <v>111</v>
      </c>
      <c r="H24" s="3">
        <v>106</v>
      </c>
      <c r="I24" s="3">
        <v>2493</v>
      </c>
      <c r="J24" s="3">
        <v>383</v>
      </c>
      <c r="K24" s="3">
        <v>1911</v>
      </c>
      <c r="L24" s="3">
        <v>199</v>
      </c>
      <c r="M24" s="3">
        <v>34.180799999999998</v>
      </c>
      <c r="N24" s="3">
        <v>118.309</v>
      </c>
    </row>
    <row r="25" spans="1:14" x14ac:dyDescent="0.35">
      <c r="A25" s="1" t="s">
        <v>39</v>
      </c>
      <c r="B25" s="3" t="s">
        <v>40</v>
      </c>
      <c r="C25" s="3">
        <v>106981</v>
      </c>
      <c r="D25" s="3">
        <v>431</v>
      </c>
      <c r="E25" s="3">
        <v>1</v>
      </c>
      <c r="F25" s="3">
        <v>20</v>
      </c>
      <c r="G25" s="3">
        <v>135</v>
      </c>
      <c r="H25" s="3">
        <v>275</v>
      </c>
      <c r="I25" s="3">
        <v>3091</v>
      </c>
      <c r="J25" s="3">
        <v>502</v>
      </c>
      <c r="K25" s="3">
        <v>2482</v>
      </c>
      <c r="L25" s="3">
        <v>107</v>
      </c>
      <c r="M25" s="3">
        <v>42.373600000000003</v>
      </c>
      <c r="N25" s="3">
        <v>71.109700000000004</v>
      </c>
    </row>
    <row r="26" spans="1:14" x14ac:dyDescent="0.35">
      <c r="A26" s="1" t="s">
        <v>41</v>
      </c>
      <c r="B26" s="3" t="s">
        <v>42</v>
      </c>
      <c r="C26" s="3">
        <v>159625</v>
      </c>
      <c r="D26" s="3">
        <v>229</v>
      </c>
      <c r="E26" s="3">
        <v>4</v>
      </c>
      <c r="F26" s="3">
        <v>16</v>
      </c>
      <c r="G26" s="3">
        <v>41</v>
      </c>
      <c r="H26" s="3">
        <v>168</v>
      </c>
      <c r="I26" s="3">
        <v>3521</v>
      </c>
      <c r="J26" s="3">
        <v>860</v>
      </c>
      <c r="K26" s="3">
        <v>2547</v>
      </c>
      <c r="L26" s="3">
        <v>114</v>
      </c>
      <c r="M26" s="3">
        <v>26.562899999999999</v>
      </c>
      <c r="N26" s="3">
        <v>81.9495</v>
      </c>
    </row>
    <row r="27" spans="1:14" x14ac:dyDescent="0.35">
      <c r="A27" s="1" t="s">
        <v>44</v>
      </c>
      <c r="B27" s="3" t="s">
        <v>1</v>
      </c>
      <c r="C27" s="3">
        <v>124477</v>
      </c>
      <c r="D27" s="3">
        <v>180</v>
      </c>
      <c r="E27" s="3">
        <v>2</v>
      </c>
      <c r="F27" s="3">
        <v>7</v>
      </c>
      <c r="G27" s="3">
        <v>75</v>
      </c>
      <c r="H27" s="3">
        <v>96</v>
      </c>
      <c r="I27" s="3">
        <v>3414</v>
      </c>
      <c r="J27" s="3">
        <v>771</v>
      </c>
      <c r="K27" s="3">
        <v>2358</v>
      </c>
      <c r="L27" s="3">
        <v>285</v>
      </c>
      <c r="M27" s="3">
        <v>32.9756</v>
      </c>
      <c r="N27" s="3">
        <v>96.89</v>
      </c>
    </row>
    <row r="28" spans="1:14" x14ac:dyDescent="0.35">
      <c r="A28" s="1" t="s">
        <v>43</v>
      </c>
      <c r="B28" s="3" t="s">
        <v>14</v>
      </c>
      <c r="C28" s="3">
        <v>107879</v>
      </c>
      <c r="D28" s="3">
        <v>265</v>
      </c>
      <c r="E28" s="3">
        <v>2</v>
      </c>
      <c r="F28" s="3">
        <v>26</v>
      </c>
      <c r="G28" s="3">
        <v>55</v>
      </c>
      <c r="H28" s="3">
        <v>182</v>
      </c>
      <c r="I28" s="3">
        <v>2109</v>
      </c>
      <c r="J28" s="3">
        <v>497</v>
      </c>
      <c r="K28" s="3">
        <v>1463</v>
      </c>
      <c r="L28" s="3">
        <v>149</v>
      </c>
      <c r="M28" s="3">
        <v>33.158099999999997</v>
      </c>
      <c r="N28" s="3">
        <v>117.3506</v>
      </c>
    </row>
    <row r="29" spans="1:14" x14ac:dyDescent="0.35">
      <c r="A29" s="1" t="s">
        <v>45</v>
      </c>
      <c r="B29" s="3" t="s">
        <v>46</v>
      </c>
      <c r="C29" s="3">
        <v>141016</v>
      </c>
      <c r="D29" s="3">
        <v>115</v>
      </c>
      <c r="E29" s="3">
        <v>0</v>
      </c>
      <c r="F29" s="3">
        <v>11</v>
      </c>
      <c r="G29" s="3">
        <v>29</v>
      </c>
      <c r="H29" s="3">
        <v>75</v>
      </c>
      <c r="I29" s="3">
        <v>1909</v>
      </c>
      <c r="J29" s="3">
        <v>370</v>
      </c>
      <c r="K29" s="3">
        <v>1476</v>
      </c>
      <c r="L29" s="3">
        <v>63</v>
      </c>
      <c r="M29" s="3">
        <v>35.791499999999999</v>
      </c>
      <c r="N29" s="3">
        <v>78.781099999999995</v>
      </c>
    </row>
    <row r="30" spans="1:14" x14ac:dyDescent="0.35">
      <c r="A30" s="1" t="s">
        <v>47</v>
      </c>
      <c r="B30" s="3" t="s">
        <v>48</v>
      </c>
      <c r="C30" s="3">
        <v>128401</v>
      </c>
      <c r="D30" s="3">
        <v>356</v>
      </c>
      <c r="E30" s="3">
        <v>3</v>
      </c>
      <c r="F30" s="3">
        <v>43</v>
      </c>
      <c r="G30" s="3">
        <v>97</v>
      </c>
      <c r="H30" s="3">
        <v>213</v>
      </c>
      <c r="I30" s="3">
        <v>4723</v>
      </c>
      <c r="J30" s="3">
        <v>966</v>
      </c>
      <c r="K30" s="3">
        <v>3503</v>
      </c>
      <c r="L30" s="3">
        <v>254</v>
      </c>
      <c r="M30" s="3">
        <v>41.977899999999998</v>
      </c>
      <c r="N30" s="3">
        <v>91.665599999999998</v>
      </c>
    </row>
    <row r="31" spans="1:14" x14ac:dyDescent="0.35">
      <c r="A31" s="1" t="s">
        <v>49</v>
      </c>
      <c r="B31" s="3" t="s">
        <v>16</v>
      </c>
      <c r="C31" s="3">
        <v>104022</v>
      </c>
      <c r="D31" s="3">
        <v>157</v>
      </c>
      <c r="E31" s="3">
        <v>1</v>
      </c>
      <c r="F31" s="3">
        <v>40</v>
      </c>
      <c r="G31" s="3">
        <v>33</v>
      </c>
      <c r="H31" s="3">
        <v>83</v>
      </c>
      <c r="I31" s="3">
        <v>1439</v>
      </c>
      <c r="J31" s="3">
        <v>277</v>
      </c>
      <c r="K31" s="3">
        <v>1085</v>
      </c>
      <c r="L31" s="3">
        <v>77</v>
      </c>
      <c r="M31" s="3">
        <v>39.5807</v>
      </c>
      <c r="N31" s="3">
        <v>104.8772</v>
      </c>
    </row>
    <row r="32" spans="1:14" x14ac:dyDescent="0.35">
      <c r="A32" s="1" t="s">
        <v>50</v>
      </c>
      <c r="B32" s="3" t="s">
        <v>51</v>
      </c>
      <c r="C32" s="3">
        <v>242721</v>
      </c>
      <c r="D32" s="3">
        <v>628</v>
      </c>
      <c r="E32" s="3">
        <v>4</v>
      </c>
      <c r="F32" s="3">
        <v>64</v>
      </c>
      <c r="G32" s="3">
        <v>149</v>
      </c>
      <c r="H32" s="3">
        <v>411</v>
      </c>
      <c r="I32" s="3">
        <v>6571</v>
      </c>
      <c r="J32" s="3">
        <v>1147</v>
      </c>
      <c r="K32" s="3">
        <v>5168</v>
      </c>
      <c r="L32" s="3">
        <v>256</v>
      </c>
      <c r="M32" s="3">
        <v>33.306199999999997</v>
      </c>
      <c r="N32" s="3">
        <v>111.8413</v>
      </c>
    </row>
    <row r="33" spans="1:14" x14ac:dyDescent="0.35">
      <c r="A33" s="1" t="s">
        <v>52</v>
      </c>
      <c r="B33" s="3" t="s">
        <v>53</v>
      </c>
      <c r="C33" s="3">
        <v>123856</v>
      </c>
      <c r="D33" s="3">
        <v>296</v>
      </c>
      <c r="E33" s="3">
        <v>12</v>
      </c>
      <c r="F33" s="3">
        <v>19</v>
      </c>
      <c r="G33" s="3">
        <v>104</v>
      </c>
      <c r="H33" s="3">
        <v>161</v>
      </c>
      <c r="I33" s="3">
        <v>3373</v>
      </c>
      <c r="J33" s="3">
        <v>374</v>
      </c>
      <c r="K33" s="3">
        <v>2764</v>
      </c>
      <c r="L33" s="3">
        <v>235</v>
      </c>
      <c r="M33" s="3">
        <v>32.776499999999999</v>
      </c>
      <c r="N33" s="3">
        <v>79.931100000000001</v>
      </c>
    </row>
    <row r="34" spans="1:14" x14ac:dyDescent="0.35">
      <c r="A34" s="1" t="s">
        <v>54</v>
      </c>
      <c r="B34" s="3" t="s">
        <v>55</v>
      </c>
      <c r="C34" s="3">
        <v>171541</v>
      </c>
      <c r="D34" s="3">
        <v>1709</v>
      </c>
      <c r="E34" s="3">
        <v>22</v>
      </c>
      <c r="F34" s="3">
        <v>56</v>
      </c>
      <c r="G34" s="3">
        <v>490</v>
      </c>
      <c r="H34" s="3">
        <v>1141</v>
      </c>
      <c r="I34" s="3">
        <v>10441</v>
      </c>
      <c r="J34" s="3">
        <v>2291</v>
      </c>
      <c r="K34" s="3">
        <v>7215</v>
      </c>
      <c r="L34" s="3">
        <v>935</v>
      </c>
      <c r="M34" s="3">
        <v>35.0456</v>
      </c>
      <c r="N34" s="3">
        <v>85.309700000000007</v>
      </c>
    </row>
    <row r="35" spans="1:14" x14ac:dyDescent="0.35">
      <c r="A35" s="1" t="s">
        <v>56</v>
      </c>
      <c r="B35" s="3" t="s">
        <v>5</v>
      </c>
      <c r="C35" s="3">
        <v>227531</v>
      </c>
      <c r="D35" s="3">
        <v>839</v>
      </c>
      <c r="E35" s="3">
        <v>12</v>
      </c>
      <c r="F35" s="3">
        <v>36</v>
      </c>
      <c r="G35" s="3">
        <v>202</v>
      </c>
      <c r="H35" s="3">
        <v>589</v>
      </c>
      <c r="I35" s="3">
        <v>6292</v>
      </c>
      <c r="J35" s="3">
        <v>1034</v>
      </c>
      <c r="K35" s="3">
        <v>4979</v>
      </c>
      <c r="L35" s="3">
        <v>279</v>
      </c>
      <c r="M35" s="3">
        <v>36.7682</v>
      </c>
      <c r="N35" s="3">
        <v>76.287499999999994</v>
      </c>
    </row>
    <row r="36" spans="1:14" x14ac:dyDescent="0.35">
      <c r="A36" s="1" t="s">
        <v>57</v>
      </c>
      <c r="B36" s="3" t="s">
        <v>14</v>
      </c>
      <c r="C36" s="3">
        <v>249830</v>
      </c>
      <c r="D36" s="3">
        <v>581</v>
      </c>
      <c r="E36" s="3">
        <v>8</v>
      </c>
      <c r="F36" s="3">
        <v>33</v>
      </c>
      <c r="G36" s="3">
        <v>227</v>
      </c>
      <c r="H36" s="3">
        <v>313</v>
      </c>
      <c r="I36" s="3">
        <v>5081</v>
      </c>
      <c r="J36" s="3">
        <v>926</v>
      </c>
      <c r="K36" s="3">
        <v>3153</v>
      </c>
      <c r="L36" s="3">
        <v>1002</v>
      </c>
      <c r="M36" s="3">
        <v>32.640099999999997</v>
      </c>
      <c r="N36" s="3">
        <v>117.0842</v>
      </c>
    </row>
    <row r="37" spans="1:14" x14ac:dyDescent="0.35">
      <c r="A37" s="1" t="s">
        <v>150</v>
      </c>
      <c r="B37" s="3" t="s">
        <v>14</v>
      </c>
      <c r="C37" s="3">
        <v>106839</v>
      </c>
      <c r="D37" s="3">
        <v>70</v>
      </c>
      <c r="E37" s="3">
        <v>1</v>
      </c>
      <c r="F37" s="3">
        <v>8</v>
      </c>
      <c r="G37" s="3">
        <v>21</v>
      </c>
      <c r="H37" s="3">
        <v>40</v>
      </c>
      <c r="I37" s="3">
        <v>1715</v>
      </c>
      <c r="J37" s="3">
        <v>408</v>
      </c>
      <c r="K37" s="3">
        <v>1177</v>
      </c>
      <c r="L37" s="3">
        <v>130</v>
      </c>
      <c r="M37" s="3">
        <v>33.553899999999999</v>
      </c>
      <c r="N37" s="3">
        <v>117.2139</v>
      </c>
    </row>
    <row r="38" spans="1:14" x14ac:dyDescent="0.35">
      <c r="A38" s="1" t="s">
        <v>166</v>
      </c>
      <c r="B38" s="3" t="s">
        <v>124</v>
      </c>
      <c r="C38" s="3">
        <v>177085</v>
      </c>
      <c r="D38" s="3">
        <v>285</v>
      </c>
      <c r="E38" s="3">
        <v>2</v>
      </c>
      <c r="F38" s="3">
        <v>40</v>
      </c>
      <c r="G38" s="3">
        <v>42</v>
      </c>
      <c r="H38" s="3">
        <v>201</v>
      </c>
      <c r="I38" s="3">
        <v>4079</v>
      </c>
      <c r="J38" s="3">
        <v>517</v>
      </c>
      <c r="K38" s="3">
        <v>3238</v>
      </c>
      <c r="L38" s="3">
        <v>324</v>
      </c>
      <c r="M38" s="3">
        <v>38.982199999999999</v>
      </c>
      <c r="N38" s="3">
        <v>94.6708</v>
      </c>
    </row>
    <row r="39" spans="1:14" x14ac:dyDescent="0.35">
      <c r="A39" s="1" t="s">
        <v>176</v>
      </c>
      <c r="B39" s="3" t="s">
        <v>42</v>
      </c>
      <c r="C39" s="3">
        <v>168416</v>
      </c>
      <c r="D39" s="3">
        <v>395</v>
      </c>
      <c r="E39" s="3">
        <v>4</v>
      </c>
      <c r="F39" s="3">
        <v>47</v>
      </c>
      <c r="G39" s="3">
        <v>55</v>
      </c>
      <c r="H39" s="3">
        <v>289</v>
      </c>
      <c r="I39" s="3">
        <v>3031</v>
      </c>
      <c r="J39" s="3">
        <v>816</v>
      </c>
      <c r="K39" s="3">
        <v>2124</v>
      </c>
      <c r="L39" s="3">
        <v>91</v>
      </c>
      <c r="M39" s="3">
        <v>27.273</v>
      </c>
      <c r="N39" s="3">
        <v>80.358199999999997</v>
      </c>
    </row>
    <row r="40" spans="1:14" x14ac:dyDescent="0.35">
      <c r="A40" s="1" t="s">
        <v>230</v>
      </c>
      <c r="B40" s="3" t="s">
        <v>1</v>
      </c>
      <c r="C40" s="3">
        <v>128595</v>
      </c>
      <c r="D40" s="3">
        <v>635</v>
      </c>
      <c r="E40" s="3">
        <v>6</v>
      </c>
      <c r="F40" s="3">
        <v>63</v>
      </c>
      <c r="G40" s="3">
        <v>182</v>
      </c>
      <c r="H40" s="3">
        <v>384</v>
      </c>
      <c r="I40" s="3">
        <v>5844</v>
      </c>
      <c r="J40" s="3">
        <v>1550</v>
      </c>
      <c r="K40" s="3">
        <v>4139</v>
      </c>
      <c r="L40" s="3">
        <v>155</v>
      </c>
      <c r="M40" s="3">
        <v>31.549299999999999</v>
      </c>
      <c r="N40" s="3">
        <v>97.146699999999996</v>
      </c>
    </row>
    <row r="41" spans="1:14" x14ac:dyDescent="0.35">
      <c r="A41" s="1" t="s">
        <v>58</v>
      </c>
      <c r="B41" s="3" t="s">
        <v>55</v>
      </c>
      <c r="C41" s="3">
        <v>137356</v>
      </c>
      <c r="D41" s="3">
        <v>875</v>
      </c>
      <c r="E41" s="3">
        <v>10</v>
      </c>
      <c r="F41" s="3">
        <v>46</v>
      </c>
      <c r="G41" s="3">
        <v>99</v>
      </c>
      <c r="H41" s="3">
        <v>720</v>
      </c>
      <c r="I41" s="3">
        <v>3741</v>
      </c>
      <c r="J41" s="3">
        <v>976</v>
      </c>
      <c r="K41" s="3">
        <v>2598</v>
      </c>
      <c r="L41" s="3">
        <v>167</v>
      </c>
      <c r="M41" s="3">
        <v>36.529800000000002</v>
      </c>
      <c r="N41" s="3">
        <v>87.359499999999997</v>
      </c>
    </row>
    <row r="42" spans="1:14" x14ac:dyDescent="0.35">
      <c r="A42" s="1" t="s">
        <v>59</v>
      </c>
      <c r="B42" s="3" t="s">
        <v>42</v>
      </c>
      <c r="C42" s="3">
        <v>109255</v>
      </c>
      <c r="D42" s="3">
        <v>727</v>
      </c>
      <c r="E42" s="3">
        <v>3</v>
      </c>
      <c r="F42" s="3">
        <v>59</v>
      </c>
      <c r="G42" s="3">
        <v>206</v>
      </c>
      <c r="H42" s="3">
        <v>459</v>
      </c>
      <c r="I42" s="3">
        <v>4264</v>
      </c>
      <c r="J42" s="3">
        <v>919</v>
      </c>
      <c r="K42" s="3">
        <v>3169</v>
      </c>
      <c r="L42" s="3">
        <v>176</v>
      </c>
      <c r="M42" s="3">
        <v>27.965900000000001</v>
      </c>
      <c r="N42" s="3">
        <v>82.8001</v>
      </c>
    </row>
    <row r="43" spans="1:14" x14ac:dyDescent="0.35">
      <c r="A43" s="1" t="s">
        <v>60</v>
      </c>
      <c r="B43" s="3" t="s">
        <v>53</v>
      </c>
      <c r="C43" s="3">
        <v>131833</v>
      </c>
      <c r="D43" s="3">
        <v>1042</v>
      </c>
      <c r="E43" s="3">
        <v>8</v>
      </c>
      <c r="F43" s="3">
        <v>62</v>
      </c>
      <c r="G43" s="3">
        <v>337</v>
      </c>
      <c r="H43" s="3">
        <v>635</v>
      </c>
      <c r="I43" s="3">
        <v>7211</v>
      </c>
      <c r="J43" s="3">
        <v>1723</v>
      </c>
      <c r="K43" s="3">
        <v>4752</v>
      </c>
      <c r="L43" s="3">
        <v>736</v>
      </c>
      <c r="M43" s="3">
        <v>34.000700000000002</v>
      </c>
      <c r="N43" s="3">
        <v>81.034800000000004</v>
      </c>
    </row>
    <row r="44" spans="1:14" x14ac:dyDescent="0.35">
      <c r="A44" s="1" t="s">
        <v>60</v>
      </c>
      <c r="B44" s="3" t="s">
        <v>61</v>
      </c>
      <c r="C44" s="3">
        <v>110646</v>
      </c>
      <c r="D44" s="3">
        <v>476</v>
      </c>
      <c r="E44" s="3">
        <v>3</v>
      </c>
      <c r="F44" s="3">
        <v>41</v>
      </c>
      <c r="G44" s="3">
        <v>162</v>
      </c>
      <c r="H44" s="3">
        <v>270</v>
      </c>
      <c r="I44" s="3">
        <v>4221</v>
      </c>
      <c r="J44" s="3">
        <v>784</v>
      </c>
      <c r="K44" s="3">
        <v>3294</v>
      </c>
      <c r="L44" s="3">
        <v>143</v>
      </c>
      <c r="M44" s="3">
        <v>38.951700000000002</v>
      </c>
      <c r="N44" s="3">
        <v>92.334100000000007</v>
      </c>
    </row>
    <row r="45" spans="1:14" x14ac:dyDescent="0.35">
      <c r="A45" s="1" t="s">
        <v>62</v>
      </c>
      <c r="B45" s="3" t="s">
        <v>17</v>
      </c>
      <c r="C45" s="3">
        <v>196178</v>
      </c>
      <c r="D45" s="3">
        <v>994</v>
      </c>
      <c r="E45" s="3">
        <v>17</v>
      </c>
      <c r="F45" s="3">
        <v>31</v>
      </c>
      <c r="G45" s="3">
        <v>423</v>
      </c>
      <c r="H45" s="3">
        <v>523</v>
      </c>
      <c r="I45" s="3">
        <v>11266</v>
      </c>
      <c r="J45" s="3">
        <v>2709</v>
      </c>
      <c r="K45" s="3">
        <v>7711</v>
      </c>
      <c r="L45" s="3">
        <v>846</v>
      </c>
      <c r="M45" s="3">
        <v>32.460999999999999</v>
      </c>
      <c r="N45" s="3">
        <v>84.987700000000004</v>
      </c>
    </row>
    <row r="46" spans="1:14" x14ac:dyDescent="0.35">
      <c r="A46" s="1" t="s">
        <v>63</v>
      </c>
      <c r="B46" s="3" t="s">
        <v>14</v>
      </c>
      <c r="C46" s="3">
        <v>125205</v>
      </c>
      <c r="D46" s="3">
        <v>402</v>
      </c>
      <c r="E46" s="3">
        <v>0</v>
      </c>
      <c r="F46" s="3">
        <v>19</v>
      </c>
      <c r="G46" s="3">
        <v>153</v>
      </c>
      <c r="H46" s="3">
        <v>230</v>
      </c>
      <c r="I46" s="3">
        <v>4182</v>
      </c>
      <c r="J46" s="3">
        <v>829</v>
      </c>
      <c r="K46" s="3">
        <v>2694</v>
      </c>
      <c r="L46" s="3">
        <v>659</v>
      </c>
      <c r="M46" s="3">
        <v>38.036299999999997</v>
      </c>
      <c r="N46" s="3">
        <v>120.40130000000001</v>
      </c>
    </row>
    <row r="47" spans="1:14" x14ac:dyDescent="0.35">
      <c r="A47" s="1" t="s">
        <v>64</v>
      </c>
      <c r="B47" s="3" t="s">
        <v>42</v>
      </c>
      <c r="C47" s="3">
        <v>125021</v>
      </c>
      <c r="D47" s="3">
        <v>229</v>
      </c>
      <c r="E47" s="3">
        <v>1</v>
      </c>
      <c r="F47" s="3">
        <v>10</v>
      </c>
      <c r="G47" s="3">
        <v>78</v>
      </c>
      <c r="H47" s="3">
        <v>140</v>
      </c>
      <c r="I47" s="3">
        <v>2820</v>
      </c>
      <c r="J47" s="3">
        <v>572</v>
      </c>
      <c r="K47" s="3">
        <v>2098</v>
      </c>
      <c r="L47" s="3">
        <v>150</v>
      </c>
      <c r="M47" s="3">
        <v>26.2712</v>
      </c>
      <c r="N47" s="3">
        <v>80.270600000000002</v>
      </c>
    </row>
    <row r="48" spans="1:14" x14ac:dyDescent="0.35">
      <c r="A48" s="1" t="s">
        <v>65</v>
      </c>
      <c r="B48" s="3" t="s">
        <v>14</v>
      </c>
      <c r="C48" s="3">
        <v>157342</v>
      </c>
      <c r="D48" s="3">
        <v>210</v>
      </c>
      <c r="E48" s="3">
        <v>1</v>
      </c>
      <c r="F48" s="3">
        <v>17</v>
      </c>
      <c r="G48" s="3">
        <v>102</v>
      </c>
      <c r="H48" s="3">
        <v>90</v>
      </c>
      <c r="I48" s="3">
        <v>4143</v>
      </c>
      <c r="J48" s="3">
        <v>861</v>
      </c>
      <c r="K48" s="3">
        <v>2766</v>
      </c>
      <c r="L48" s="3">
        <v>516</v>
      </c>
      <c r="M48" s="3">
        <v>33.875300000000003</v>
      </c>
      <c r="N48" s="3">
        <v>117.5664</v>
      </c>
    </row>
    <row r="49" spans="1:14" x14ac:dyDescent="0.35">
      <c r="A49" s="1" t="s">
        <v>66</v>
      </c>
      <c r="B49" s="3" t="s">
        <v>14</v>
      </c>
      <c r="C49" s="3">
        <v>112635</v>
      </c>
      <c r="D49" s="3">
        <v>254</v>
      </c>
      <c r="E49" s="3">
        <v>4</v>
      </c>
      <c r="F49" s="3">
        <v>32</v>
      </c>
      <c r="G49" s="3">
        <v>83</v>
      </c>
      <c r="H49" s="3">
        <v>135</v>
      </c>
      <c r="I49" s="3">
        <v>4079</v>
      </c>
      <c r="J49" s="3">
        <v>668</v>
      </c>
      <c r="K49" s="3">
        <v>3050</v>
      </c>
      <c r="L49" s="3">
        <v>361</v>
      </c>
      <c r="M49" s="3">
        <v>33.641100000000002</v>
      </c>
      <c r="N49" s="3">
        <v>117.9187</v>
      </c>
    </row>
    <row r="50" spans="1:14" x14ac:dyDescent="0.35">
      <c r="A50" s="1" t="s">
        <v>67</v>
      </c>
      <c r="B50" s="3" t="s">
        <v>14</v>
      </c>
      <c r="C50" s="3">
        <v>103311</v>
      </c>
      <c r="D50" s="3">
        <v>216</v>
      </c>
      <c r="E50" s="3">
        <v>0</v>
      </c>
      <c r="F50" s="3">
        <v>9</v>
      </c>
      <c r="G50" s="3">
        <v>76</v>
      </c>
      <c r="H50" s="3">
        <v>131</v>
      </c>
      <c r="I50" s="3">
        <v>1803</v>
      </c>
      <c r="J50" s="3">
        <v>395</v>
      </c>
      <c r="K50" s="3">
        <v>1151</v>
      </c>
      <c r="L50" s="3">
        <v>257</v>
      </c>
      <c r="M50" s="3">
        <v>37.687899999999999</v>
      </c>
      <c r="N50" s="3">
        <v>122.47020000000001</v>
      </c>
    </row>
    <row r="51" spans="1:14" x14ac:dyDescent="0.35">
      <c r="A51" s="1" t="s">
        <v>68</v>
      </c>
      <c r="B51" s="3" t="s">
        <v>48</v>
      </c>
      <c r="C51" s="3">
        <v>101193</v>
      </c>
      <c r="D51" s="3">
        <v>604</v>
      </c>
      <c r="E51" s="3">
        <v>4</v>
      </c>
      <c r="F51" s="3">
        <v>40</v>
      </c>
      <c r="G51" s="3">
        <v>151</v>
      </c>
      <c r="H51" s="3">
        <v>409</v>
      </c>
      <c r="I51" s="3">
        <v>4088</v>
      </c>
      <c r="J51" s="3">
        <v>890</v>
      </c>
      <c r="K51" s="3">
        <v>2912</v>
      </c>
      <c r="L51" s="3">
        <v>286</v>
      </c>
      <c r="M51" s="3">
        <v>41.523600000000002</v>
      </c>
      <c r="N51" s="3">
        <v>90.577600000000004</v>
      </c>
    </row>
    <row r="52" spans="1:14" x14ac:dyDescent="0.35">
      <c r="A52" s="1" t="s">
        <v>69</v>
      </c>
      <c r="B52" s="3" t="s">
        <v>3</v>
      </c>
      <c r="C52" s="3">
        <v>142139</v>
      </c>
      <c r="D52" s="3">
        <v>1384</v>
      </c>
      <c r="E52" s="3">
        <v>24</v>
      </c>
      <c r="F52" s="3">
        <v>112</v>
      </c>
      <c r="G52" s="3">
        <v>633</v>
      </c>
      <c r="H52" s="3">
        <v>615</v>
      </c>
      <c r="I52" s="3">
        <v>8385</v>
      </c>
      <c r="J52" s="3">
        <v>3043</v>
      </c>
      <c r="K52" s="3">
        <v>4649</v>
      </c>
      <c r="L52" s="3">
        <v>693</v>
      </c>
      <c r="M52" s="3">
        <v>39.758899999999997</v>
      </c>
      <c r="N52" s="3">
        <v>84.191599999999994</v>
      </c>
    </row>
    <row r="53" spans="1:14" x14ac:dyDescent="0.35">
      <c r="A53" s="1" t="s">
        <v>70</v>
      </c>
      <c r="B53" s="3" t="s">
        <v>1</v>
      </c>
      <c r="C53" s="3">
        <v>118942</v>
      </c>
      <c r="D53" s="3">
        <v>369</v>
      </c>
      <c r="E53" s="3">
        <v>1</v>
      </c>
      <c r="F53" s="3">
        <v>86</v>
      </c>
      <c r="G53" s="3">
        <v>82</v>
      </c>
      <c r="H53" s="3">
        <v>200</v>
      </c>
      <c r="I53" s="3">
        <v>3262</v>
      </c>
      <c r="J53" s="3">
        <v>632</v>
      </c>
      <c r="K53" s="3">
        <v>2473</v>
      </c>
      <c r="L53" s="3">
        <v>157</v>
      </c>
      <c r="M53" s="3">
        <v>33.214799999999997</v>
      </c>
      <c r="N53" s="3">
        <v>97.133099999999999</v>
      </c>
    </row>
    <row r="54" spans="1:14" x14ac:dyDescent="0.35">
      <c r="A54" s="1" t="s">
        <v>71</v>
      </c>
      <c r="B54" s="3" t="s">
        <v>48</v>
      </c>
      <c r="C54" s="3">
        <v>207400</v>
      </c>
      <c r="D54" s="3">
        <v>1094</v>
      </c>
      <c r="E54" s="3">
        <v>7</v>
      </c>
      <c r="F54" s="3">
        <v>100</v>
      </c>
      <c r="G54" s="3">
        <v>250</v>
      </c>
      <c r="H54" s="3">
        <v>737</v>
      </c>
      <c r="I54" s="3">
        <v>10210</v>
      </c>
      <c r="J54" s="3">
        <v>2514</v>
      </c>
      <c r="K54" s="3">
        <v>6914</v>
      </c>
      <c r="L54" s="3">
        <v>782</v>
      </c>
      <c r="M54" s="3">
        <v>41.600499999999997</v>
      </c>
      <c r="N54" s="3">
        <v>93.609099999999998</v>
      </c>
    </row>
    <row r="55" spans="1:14" x14ac:dyDescent="0.35">
      <c r="A55" s="1" t="s">
        <v>72</v>
      </c>
      <c r="B55" s="3" t="s">
        <v>14</v>
      </c>
      <c r="C55" s="3">
        <v>113628</v>
      </c>
      <c r="D55" s="3">
        <v>381</v>
      </c>
      <c r="E55" s="3">
        <v>6</v>
      </c>
      <c r="F55" s="3">
        <v>20</v>
      </c>
      <c r="G55" s="3">
        <v>190</v>
      </c>
      <c r="H55" s="3">
        <v>165</v>
      </c>
      <c r="I55" s="3">
        <v>3537</v>
      </c>
      <c r="J55" s="3">
        <v>670</v>
      </c>
      <c r="K55" s="3">
        <v>1908</v>
      </c>
      <c r="L55" s="3">
        <v>959</v>
      </c>
      <c r="M55" s="3">
        <v>33.940100000000001</v>
      </c>
      <c r="N55" s="3">
        <v>118.1332</v>
      </c>
    </row>
    <row r="56" spans="1:14" x14ac:dyDescent="0.35">
      <c r="A56" s="1" t="s">
        <v>73</v>
      </c>
      <c r="B56" s="3" t="s">
        <v>46</v>
      </c>
      <c r="C56" s="3">
        <v>235563</v>
      </c>
      <c r="D56" s="3">
        <v>1710</v>
      </c>
      <c r="E56" s="3">
        <v>21</v>
      </c>
      <c r="F56" s="3">
        <v>63</v>
      </c>
      <c r="G56" s="3">
        <v>615</v>
      </c>
      <c r="H56" s="3">
        <v>1011</v>
      </c>
      <c r="I56" s="3">
        <v>10279</v>
      </c>
      <c r="J56" s="3">
        <v>3284</v>
      </c>
      <c r="K56" s="3">
        <v>6291</v>
      </c>
      <c r="L56" s="3">
        <v>704</v>
      </c>
      <c r="M56" s="3">
        <v>35.994</v>
      </c>
      <c r="N56" s="3">
        <v>78.898600000000002</v>
      </c>
    </row>
    <row r="57" spans="1:14" x14ac:dyDescent="0.35">
      <c r="A57" s="1" t="s">
        <v>74</v>
      </c>
      <c r="B57" s="3" t="s">
        <v>75</v>
      </c>
      <c r="C57" s="3">
        <v>101007</v>
      </c>
      <c r="D57" s="3">
        <v>122</v>
      </c>
      <c r="E57" s="3">
        <v>0</v>
      </c>
      <c r="F57" s="3">
        <v>9</v>
      </c>
      <c r="G57" s="3">
        <v>59</v>
      </c>
      <c r="H57" s="3">
        <v>54</v>
      </c>
      <c r="I57" s="3">
        <v>1481</v>
      </c>
      <c r="J57" s="3">
        <v>341</v>
      </c>
      <c r="K57" s="3">
        <v>1029</v>
      </c>
      <c r="L57" s="3">
        <v>111</v>
      </c>
      <c r="M57" s="3">
        <v>40.518700000000003</v>
      </c>
      <c r="N57" s="3">
        <v>74.412099999999995</v>
      </c>
    </row>
    <row r="58" spans="1:14" x14ac:dyDescent="0.35">
      <c r="A58" s="1" t="s">
        <v>76</v>
      </c>
      <c r="B58" s="3" t="s">
        <v>14</v>
      </c>
      <c r="C58" s="3">
        <v>101864</v>
      </c>
      <c r="D58" s="3">
        <v>365</v>
      </c>
      <c r="E58" s="3">
        <v>2</v>
      </c>
      <c r="F58" s="3">
        <v>24</v>
      </c>
      <c r="G58" s="3">
        <v>147</v>
      </c>
      <c r="H58" s="3">
        <v>192</v>
      </c>
      <c r="I58" s="3">
        <v>2414</v>
      </c>
      <c r="J58" s="3">
        <v>493</v>
      </c>
      <c r="K58" s="3">
        <v>1527</v>
      </c>
      <c r="L58" s="3">
        <v>394</v>
      </c>
      <c r="M58" s="3">
        <v>32.794800000000002</v>
      </c>
      <c r="N58" s="3">
        <v>116.96250000000001</v>
      </c>
    </row>
    <row r="59" spans="1:14" x14ac:dyDescent="0.35">
      <c r="A59" s="1" t="s">
        <v>77</v>
      </c>
      <c r="B59" s="3" t="s">
        <v>14</v>
      </c>
      <c r="C59" s="3">
        <v>115356</v>
      </c>
      <c r="D59" s="3">
        <v>395</v>
      </c>
      <c r="E59" s="3">
        <v>4</v>
      </c>
      <c r="F59" s="3">
        <v>14</v>
      </c>
      <c r="G59" s="3">
        <v>203</v>
      </c>
      <c r="H59" s="3">
        <v>174</v>
      </c>
      <c r="I59" s="3">
        <v>2230</v>
      </c>
      <c r="J59" s="3">
        <v>571</v>
      </c>
      <c r="K59" s="3">
        <v>1081</v>
      </c>
      <c r="L59" s="3">
        <v>578</v>
      </c>
      <c r="M59" s="3">
        <v>34.068600000000004</v>
      </c>
      <c r="N59" s="3">
        <v>118.02760000000001</v>
      </c>
    </row>
    <row r="60" spans="1:14" x14ac:dyDescent="0.35">
      <c r="A60" s="1" t="s">
        <v>78</v>
      </c>
      <c r="B60" s="3" t="s">
        <v>19</v>
      </c>
      <c r="C60" s="3">
        <v>109155</v>
      </c>
      <c r="D60" s="3">
        <v>257</v>
      </c>
      <c r="E60" s="3">
        <v>2</v>
      </c>
      <c r="F60" s="3">
        <v>67</v>
      </c>
      <c r="G60" s="3">
        <v>76</v>
      </c>
      <c r="H60" s="3">
        <v>112</v>
      </c>
      <c r="I60" s="3">
        <v>1982</v>
      </c>
      <c r="J60" s="3">
        <v>357</v>
      </c>
      <c r="K60" s="3">
        <v>1546</v>
      </c>
      <c r="L60" s="3">
        <v>79</v>
      </c>
      <c r="M60" s="3">
        <v>42.035400000000003</v>
      </c>
      <c r="N60" s="3">
        <v>88.282600000000002</v>
      </c>
    </row>
    <row r="61" spans="1:14" x14ac:dyDescent="0.35">
      <c r="A61" s="1" t="s">
        <v>79</v>
      </c>
      <c r="B61" s="3" t="s">
        <v>75</v>
      </c>
      <c r="C61" s="3">
        <v>126281</v>
      </c>
      <c r="D61" s="3">
        <v>1007</v>
      </c>
      <c r="E61" s="3">
        <v>14</v>
      </c>
      <c r="F61" s="3">
        <v>37</v>
      </c>
      <c r="G61" s="3">
        <v>535</v>
      </c>
      <c r="H61" s="3">
        <v>421</v>
      </c>
      <c r="I61" s="3">
        <v>4351</v>
      </c>
      <c r="J61" s="3">
        <v>987</v>
      </c>
      <c r="K61" s="3">
        <v>2197</v>
      </c>
      <c r="L61" s="3">
        <v>1167</v>
      </c>
      <c r="M61" s="3">
        <v>40.664000000000001</v>
      </c>
      <c r="N61" s="3">
        <v>74.210700000000003</v>
      </c>
    </row>
    <row r="62" spans="1:14" x14ac:dyDescent="0.35">
      <c r="A62" s="1" t="s">
        <v>80</v>
      </c>
      <c r="B62" s="3" t="s">
        <v>7</v>
      </c>
      <c r="C62" s="3">
        <v>101972</v>
      </c>
      <c r="D62" s="3">
        <v>458</v>
      </c>
      <c r="E62" s="3">
        <v>8</v>
      </c>
      <c r="F62" s="3">
        <v>64</v>
      </c>
      <c r="G62" s="3">
        <v>172</v>
      </c>
      <c r="H62" s="3">
        <v>214</v>
      </c>
      <c r="I62" s="3">
        <v>3510</v>
      </c>
      <c r="J62" s="3">
        <v>1095</v>
      </c>
      <c r="K62" s="3">
        <v>2311</v>
      </c>
      <c r="L62" s="3">
        <v>104</v>
      </c>
      <c r="M62" s="3">
        <v>42.129199999999997</v>
      </c>
      <c r="N62" s="3">
        <v>80.085099999999997</v>
      </c>
    </row>
    <row r="63" spans="1:14" x14ac:dyDescent="0.35">
      <c r="A63" s="1" t="s">
        <v>81</v>
      </c>
      <c r="B63" s="3" t="s">
        <v>14</v>
      </c>
      <c r="C63" s="3">
        <v>147386</v>
      </c>
      <c r="D63" s="3">
        <v>628</v>
      </c>
      <c r="E63" s="3">
        <v>5</v>
      </c>
      <c r="F63" s="3">
        <v>38</v>
      </c>
      <c r="G63" s="3">
        <v>206</v>
      </c>
      <c r="H63" s="3">
        <v>379</v>
      </c>
      <c r="I63" s="3">
        <v>3887</v>
      </c>
      <c r="J63" s="3">
        <v>764</v>
      </c>
      <c r="K63" s="3">
        <v>2365</v>
      </c>
      <c r="L63" s="3">
        <v>758</v>
      </c>
      <c r="M63" s="3">
        <v>33.119199999999999</v>
      </c>
      <c r="N63" s="3">
        <v>117.0864</v>
      </c>
    </row>
    <row r="64" spans="1:14" x14ac:dyDescent="0.35">
      <c r="A64" s="1" t="s">
        <v>82</v>
      </c>
      <c r="B64" s="3" t="s">
        <v>83</v>
      </c>
      <c r="C64" s="3">
        <v>158043</v>
      </c>
      <c r="D64" s="3">
        <v>430</v>
      </c>
      <c r="E64" s="3">
        <v>0</v>
      </c>
      <c r="F64" s="3">
        <v>72</v>
      </c>
      <c r="G64" s="3">
        <v>196</v>
      </c>
      <c r="H64" s="3">
        <v>162</v>
      </c>
      <c r="I64" s="3">
        <v>8004</v>
      </c>
      <c r="J64" s="3">
        <v>1515</v>
      </c>
      <c r="K64" s="3">
        <v>6054</v>
      </c>
      <c r="L64" s="3">
        <v>435</v>
      </c>
      <c r="M64" s="3">
        <v>44.052100000000003</v>
      </c>
      <c r="N64" s="3">
        <v>123.0868</v>
      </c>
    </row>
    <row r="65" spans="1:14" x14ac:dyDescent="0.35">
      <c r="A65" s="1" t="s">
        <v>84</v>
      </c>
      <c r="B65" s="3" t="s">
        <v>85</v>
      </c>
      <c r="C65" s="3">
        <v>118194</v>
      </c>
      <c r="D65" s="3">
        <v>560</v>
      </c>
      <c r="E65" s="3">
        <v>8</v>
      </c>
      <c r="F65" s="3">
        <v>56</v>
      </c>
      <c r="G65" s="3">
        <v>199</v>
      </c>
      <c r="H65" s="3">
        <v>297</v>
      </c>
      <c r="I65" s="3">
        <v>6083</v>
      </c>
      <c r="J65" s="3">
        <v>1132</v>
      </c>
      <c r="K65" s="3">
        <v>4531</v>
      </c>
      <c r="L65" s="3">
        <v>420</v>
      </c>
      <c r="M65" s="3">
        <v>37.971600000000002</v>
      </c>
      <c r="N65" s="3">
        <v>87.571100000000001</v>
      </c>
    </row>
    <row r="66" spans="1:14" x14ac:dyDescent="0.35">
      <c r="A66" s="1" t="s">
        <v>86</v>
      </c>
      <c r="B66" s="3" t="s">
        <v>24</v>
      </c>
      <c r="C66" s="3">
        <v>105318</v>
      </c>
      <c r="D66" s="3">
        <v>481</v>
      </c>
      <c r="E66" s="3">
        <v>1</v>
      </c>
      <c r="F66" s="3">
        <v>46</v>
      </c>
      <c r="G66" s="3">
        <v>182</v>
      </c>
      <c r="H66" s="3">
        <v>252</v>
      </c>
      <c r="I66" s="3">
        <v>6416</v>
      </c>
      <c r="J66" s="3">
        <v>1165</v>
      </c>
      <c r="K66" s="3">
        <v>4281</v>
      </c>
      <c r="L66" s="3">
        <v>970</v>
      </c>
      <c r="M66" s="3">
        <v>47.978999999999999</v>
      </c>
      <c r="N66" s="3">
        <v>122.2021</v>
      </c>
    </row>
    <row r="67" spans="1:14" x14ac:dyDescent="0.35">
      <c r="A67" s="1" t="s">
        <v>87</v>
      </c>
      <c r="B67" s="3" t="s">
        <v>14</v>
      </c>
      <c r="C67" s="3">
        <v>107110</v>
      </c>
      <c r="D67" s="3">
        <v>454</v>
      </c>
      <c r="E67" s="3">
        <v>8</v>
      </c>
      <c r="F67" s="3">
        <v>30</v>
      </c>
      <c r="G67" s="3">
        <v>139</v>
      </c>
      <c r="H67" s="3">
        <v>277</v>
      </c>
      <c r="I67" s="3">
        <v>3317</v>
      </c>
      <c r="J67" s="3">
        <v>676</v>
      </c>
      <c r="K67" s="3">
        <v>2144</v>
      </c>
      <c r="L67" s="3">
        <v>497</v>
      </c>
      <c r="M67" s="3">
        <v>41.140799999999999</v>
      </c>
      <c r="N67" s="3">
        <v>73.261300000000006</v>
      </c>
    </row>
    <row r="68" spans="1:14" x14ac:dyDescent="0.35">
      <c r="A68" s="1" t="s">
        <v>88</v>
      </c>
      <c r="B68" s="3" t="s">
        <v>89</v>
      </c>
      <c r="C68" s="3">
        <v>109813</v>
      </c>
      <c r="D68" s="3">
        <v>394</v>
      </c>
      <c r="E68" s="3">
        <v>2</v>
      </c>
      <c r="F68" s="3">
        <v>69</v>
      </c>
      <c r="G68" s="3">
        <v>46</v>
      </c>
      <c r="H68" s="3">
        <v>277</v>
      </c>
      <c r="I68" s="3">
        <v>2835</v>
      </c>
      <c r="J68" s="3">
        <v>451</v>
      </c>
      <c r="K68" s="3">
        <v>2229</v>
      </c>
      <c r="L68" s="3">
        <v>155</v>
      </c>
      <c r="M68" s="3">
        <v>46.877200000000002</v>
      </c>
      <c r="N68" s="3">
        <v>96.7898</v>
      </c>
    </row>
    <row r="69" spans="1:14" x14ac:dyDescent="0.35">
      <c r="A69" s="1" t="s">
        <v>90</v>
      </c>
      <c r="B69" s="3" t="s">
        <v>46</v>
      </c>
      <c r="C69" s="3">
        <v>205966</v>
      </c>
      <c r="D69" s="3">
        <v>1186</v>
      </c>
      <c r="E69" s="3">
        <v>22</v>
      </c>
      <c r="F69" s="3">
        <v>70</v>
      </c>
      <c r="G69" s="3">
        <v>560</v>
      </c>
      <c r="H69" s="3">
        <v>534</v>
      </c>
      <c r="I69" s="3">
        <v>13163</v>
      </c>
      <c r="J69" s="3">
        <v>4109</v>
      </c>
      <c r="K69" s="3">
        <v>8298</v>
      </c>
      <c r="L69" s="3">
        <v>756</v>
      </c>
      <c r="M69" s="3">
        <v>35.052700000000002</v>
      </c>
      <c r="N69" s="3">
        <v>78.878399999999999</v>
      </c>
    </row>
    <row r="70" spans="1:14" x14ac:dyDescent="0.35">
      <c r="A70" s="1" t="s">
        <v>91</v>
      </c>
      <c r="B70" s="3" t="s">
        <v>12</v>
      </c>
      <c r="C70" s="3">
        <v>101632</v>
      </c>
      <c r="D70" s="3">
        <v>2774</v>
      </c>
      <c r="E70" s="3">
        <v>63</v>
      </c>
      <c r="F70" s="3">
        <v>108</v>
      </c>
      <c r="G70" s="3">
        <v>673</v>
      </c>
      <c r="H70" s="3">
        <v>1930</v>
      </c>
      <c r="I70" s="3">
        <v>5645</v>
      </c>
      <c r="J70" s="3">
        <v>2979</v>
      </c>
      <c r="K70" s="3">
        <v>2207</v>
      </c>
      <c r="L70" s="3">
        <v>459</v>
      </c>
      <c r="M70" s="3">
        <v>43.012500000000003</v>
      </c>
      <c r="N70" s="3">
        <v>83.6875</v>
      </c>
    </row>
    <row r="71" spans="1:14" x14ac:dyDescent="0.35">
      <c r="A71" s="1" t="s">
        <v>92</v>
      </c>
      <c r="B71" s="3" t="s">
        <v>14</v>
      </c>
      <c r="C71" s="3">
        <v>200874</v>
      </c>
      <c r="D71" s="3">
        <v>850</v>
      </c>
      <c r="E71" s="3">
        <v>5</v>
      </c>
      <c r="F71" s="3">
        <v>31</v>
      </c>
      <c r="G71" s="3">
        <v>291</v>
      </c>
      <c r="H71" s="3">
        <v>523</v>
      </c>
      <c r="I71" s="3">
        <v>4494</v>
      </c>
      <c r="J71" s="3">
        <v>1099</v>
      </c>
      <c r="K71" s="3">
        <v>2389</v>
      </c>
      <c r="L71" s="3">
        <v>1006</v>
      </c>
      <c r="M71" s="3">
        <v>34.092199999999998</v>
      </c>
      <c r="N71" s="3">
        <v>117.435</v>
      </c>
    </row>
    <row r="72" spans="1:14" x14ac:dyDescent="0.35">
      <c r="A72" s="1" t="s">
        <v>93</v>
      </c>
      <c r="B72" s="3" t="s">
        <v>16</v>
      </c>
      <c r="C72" s="3">
        <v>148792</v>
      </c>
      <c r="D72" s="3">
        <v>391</v>
      </c>
      <c r="E72" s="3">
        <v>2</v>
      </c>
      <c r="F72" s="3">
        <v>44</v>
      </c>
      <c r="G72" s="3">
        <v>40</v>
      </c>
      <c r="H72" s="3">
        <v>305</v>
      </c>
      <c r="I72" s="3">
        <v>4119</v>
      </c>
      <c r="J72" s="3">
        <v>598</v>
      </c>
      <c r="K72" s="3">
        <v>3379</v>
      </c>
      <c r="L72" s="3">
        <v>142</v>
      </c>
      <c r="M72" s="3">
        <v>40.585299999999997</v>
      </c>
      <c r="N72" s="3">
        <v>105.0844</v>
      </c>
    </row>
    <row r="73" spans="1:14" x14ac:dyDescent="0.35">
      <c r="A73" s="1" t="s">
        <v>94</v>
      </c>
      <c r="B73" s="3" t="s">
        <v>42</v>
      </c>
      <c r="C73" s="3">
        <v>170827</v>
      </c>
      <c r="D73" s="3">
        <v>1543</v>
      </c>
      <c r="E73" s="3">
        <v>16</v>
      </c>
      <c r="F73" s="3">
        <v>48</v>
      </c>
      <c r="G73" s="3">
        <v>835</v>
      </c>
      <c r="H73" s="3">
        <v>644</v>
      </c>
      <c r="I73" s="3">
        <v>9960</v>
      </c>
      <c r="J73" s="3">
        <v>2951</v>
      </c>
      <c r="K73" s="3">
        <v>6419</v>
      </c>
      <c r="L73" s="3">
        <v>590</v>
      </c>
      <c r="M73" s="3">
        <v>26.122399999999999</v>
      </c>
      <c r="N73" s="3">
        <v>80.137299999999996</v>
      </c>
    </row>
    <row r="74" spans="1:14" x14ac:dyDescent="0.35">
      <c r="A74" s="1" t="s">
        <v>95</v>
      </c>
      <c r="B74" s="3" t="s">
        <v>14</v>
      </c>
      <c r="C74" s="3">
        <v>218927</v>
      </c>
      <c r="D74" s="3">
        <v>306</v>
      </c>
      <c r="E74" s="3">
        <v>2</v>
      </c>
      <c r="F74" s="3">
        <v>14</v>
      </c>
      <c r="G74" s="3">
        <v>132</v>
      </c>
      <c r="H74" s="3">
        <v>158</v>
      </c>
      <c r="I74" s="3">
        <v>4259</v>
      </c>
      <c r="J74" s="3">
        <v>1176</v>
      </c>
      <c r="K74" s="3">
        <v>2502</v>
      </c>
      <c r="L74" s="3">
        <v>581</v>
      </c>
      <c r="M74" s="3">
        <v>37.548299999999998</v>
      </c>
      <c r="N74" s="3">
        <v>121.98860000000001</v>
      </c>
    </row>
    <row r="75" spans="1:14" x14ac:dyDescent="0.35">
      <c r="A75" s="1" t="s">
        <v>96</v>
      </c>
      <c r="B75" s="3" t="s">
        <v>1</v>
      </c>
      <c r="C75" s="3">
        <v>123205</v>
      </c>
      <c r="D75" s="3">
        <v>98</v>
      </c>
      <c r="E75" s="3">
        <v>0</v>
      </c>
      <c r="F75" s="3">
        <v>8</v>
      </c>
      <c r="G75" s="3">
        <v>24</v>
      </c>
      <c r="H75" s="3">
        <v>66</v>
      </c>
      <c r="I75" s="3">
        <v>2527</v>
      </c>
      <c r="J75" s="3">
        <v>440</v>
      </c>
      <c r="K75" s="3">
        <v>2033</v>
      </c>
      <c r="L75" s="3">
        <v>54</v>
      </c>
      <c r="M75" s="3">
        <v>33.150700000000001</v>
      </c>
      <c r="N75" s="3">
        <v>96.823599999999999</v>
      </c>
    </row>
    <row r="76" spans="1:14" x14ac:dyDescent="0.35">
      <c r="A76" s="1" t="s">
        <v>97</v>
      </c>
      <c r="B76" s="3" t="s">
        <v>14</v>
      </c>
      <c r="C76" s="3">
        <v>138455</v>
      </c>
      <c r="D76" s="3">
        <v>452</v>
      </c>
      <c r="E76" s="3">
        <v>0</v>
      </c>
      <c r="F76" s="3">
        <v>31</v>
      </c>
      <c r="G76" s="3">
        <v>137</v>
      </c>
      <c r="H76" s="3">
        <v>284</v>
      </c>
      <c r="I76" s="3">
        <v>3937</v>
      </c>
      <c r="J76" s="3">
        <v>742</v>
      </c>
      <c r="K76" s="3">
        <v>2872</v>
      </c>
      <c r="L76" s="3">
        <v>323</v>
      </c>
      <c r="M76" s="3">
        <v>33.870399999999997</v>
      </c>
      <c r="N76" s="3">
        <v>117.9243</v>
      </c>
    </row>
    <row r="77" spans="1:14" x14ac:dyDescent="0.35">
      <c r="A77" s="1" t="s">
        <v>98</v>
      </c>
      <c r="B77" s="3" t="s">
        <v>42</v>
      </c>
      <c r="C77" s="3">
        <v>127036</v>
      </c>
      <c r="D77" s="3">
        <v>851</v>
      </c>
      <c r="E77" s="3">
        <v>6</v>
      </c>
      <c r="F77" s="3">
        <v>74</v>
      </c>
      <c r="G77" s="3">
        <v>171</v>
      </c>
      <c r="H77" s="3">
        <v>600</v>
      </c>
      <c r="I77" s="3">
        <v>5201</v>
      </c>
      <c r="J77" s="3">
        <v>1009</v>
      </c>
      <c r="K77" s="3">
        <v>3953</v>
      </c>
      <c r="L77" s="3">
        <v>239</v>
      </c>
      <c r="M77" s="3">
        <v>29.651599999999998</v>
      </c>
      <c r="N77" s="3">
        <v>82.324799999999996</v>
      </c>
    </row>
    <row r="78" spans="1:14" x14ac:dyDescent="0.35">
      <c r="A78" s="1" t="s">
        <v>99</v>
      </c>
      <c r="B78" s="3" t="s">
        <v>14</v>
      </c>
      <c r="C78" s="3">
        <v>175079</v>
      </c>
      <c r="D78" s="3">
        <v>439</v>
      </c>
      <c r="E78" s="3">
        <v>1</v>
      </c>
      <c r="F78" s="3">
        <v>16</v>
      </c>
      <c r="G78" s="3">
        <v>135</v>
      </c>
      <c r="H78" s="3">
        <v>287</v>
      </c>
      <c r="I78" s="3">
        <v>4017</v>
      </c>
      <c r="J78" s="3">
        <v>761</v>
      </c>
      <c r="K78" s="3">
        <v>2655</v>
      </c>
      <c r="L78" s="3">
        <v>601</v>
      </c>
      <c r="M78" s="3">
        <v>33.773899999999998</v>
      </c>
      <c r="N78" s="3">
        <v>117.9414</v>
      </c>
    </row>
    <row r="79" spans="1:14" x14ac:dyDescent="0.35">
      <c r="A79" s="1" t="s">
        <v>100</v>
      </c>
      <c r="B79" s="3" t="s">
        <v>1</v>
      </c>
      <c r="C79" s="3">
        <v>234984</v>
      </c>
      <c r="D79" s="3">
        <v>540</v>
      </c>
      <c r="E79" s="3">
        <v>7</v>
      </c>
      <c r="F79" s="3">
        <v>47</v>
      </c>
      <c r="G79" s="3">
        <v>236</v>
      </c>
      <c r="H79" s="3">
        <v>250</v>
      </c>
      <c r="I79" s="3">
        <v>8675</v>
      </c>
      <c r="J79" s="3">
        <v>2218</v>
      </c>
      <c r="K79" s="3">
        <v>5866</v>
      </c>
      <c r="L79" s="3">
        <v>591</v>
      </c>
      <c r="M79" s="3">
        <v>32.912599999999998</v>
      </c>
      <c r="N79" s="3">
        <v>96.638900000000007</v>
      </c>
    </row>
    <row r="80" spans="1:14" x14ac:dyDescent="0.35">
      <c r="A80" s="1" t="s">
        <v>101</v>
      </c>
      <c r="B80" s="3" t="s">
        <v>51</v>
      </c>
      <c r="C80" s="3">
        <v>214264</v>
      </c>
      <c r="D80" s="3">
        <v>205</v>
      </c>
      <c r="E80" s="3">
        <v>5</v>
      </c>
      <c r="F80" s="3">
        <v>19</v>
      </c>
      <c r="G80" s="3">
        <v>59</v>
      </c>
      <c r="H80" s="3">
        <v>122</v>
      </c>
      <c r="I80" s="3">
        <v>3386</v>
      </c>
      <c r="J80" s="3">
        <v>726</v>
      </c>
      <c r="K80" s="3">
        <v>2496</v>
      </c>
      <c r="L80" s="3">
        <v>164</v>
      </c>
      <c r="M80" s="3">
        <v>33.352800000000002</v>
      </c>
      <c r="N80" s="3">
        <v>117.789</v>
      </c>
    </row>
    <row r="81" spans="1:14" x14ac:dyDescent="0.35">
      <c r="A81" s="1" t="s">
        <v>102</v>
      </c>
      <c r="B81" s="3" t="s">
        <v>51</v>
      </c>
      <c r="C81" s="3">
        <v>232997</v>
      </c>
      <c r="D81" s="3">
        <v>1145</v>
      </c>
      <c r="E81" s="3">
        <v>12</v>
      </c>
      <c r="F81" s="3">
        <v>54</v>
      </c>
      <c r="G81" s="3">
        <v>413</v>
      </c>
      <c r="H81" s="3">
        <v>666</v>
      </c>
      <c r="I81" s="3">
        <v>14934</v>
      </c>
      <c r="J81" s="3">
        <v>2847</v>
      </c>
      <c r="K81" s="3">
        <v>10863</v>
      </c>
      <c r="L81" s="3">
        <v>1224</v>
      </c>
      <c r="M81" s="3">
        <v>34.142499999999998</v>
      </c>
      <c r="N81" s="3">
        <v>118.2551</v>
      </c>
    </row>
    <row r="82" spans="1:14" x14ac:dyDescent="0.35">
      <c r="A82" s="1" t="s">
        <v>102</v>
      </c>
      <c r="B82" s="3" t="s">
        <v>14</v>
      </c>
      <c r="C82" s="3">
        <v>194902</v>
      </c>
      <c r="D82" s="3">
        <v>233</v>
      </c>
      <c r="E82" s="3">
        <v>0</v>
      </c>
      <c r="F82" s="3">
        <v>6</v>
      </c>
      <c r="G82" s="3">
        <v>108</v>
      </c>
      <c r="H82" s="3">
        <v>119</v>
      </c>
      <c r="I82" s="3">
        <v>3043</v>
      </c>
      <c r="J82" s="3">
        <v>516</v>
      </c>
      <c r="K82" s="3">
        <v>2218</v>
      </c>
      <c r="L82" s="3">
        <v>309</v>
      </c>
      <c r="M82" s="3">
        <v>33.538699999999999</v>
      </c>
      <c r="N82" s="3">
        <v>112.18600000000001</v>
      </c>
    </row>
    <row r="83" spans="1:14" x14ac:dyDescent="0.35">
      <c r="A83" s="1" t="s">
        <v>103</v>
      </c>
      <c r="B83" s="3" t="s">
        <v>1</v>
      </c>
      <c r="C83" s="3">
        <v>181782</v>
      </c>
      <c r="D83" s="3">
        <v>499</v>
      </c>
      <c r="E83" s="3">
        <v>1</v>
      </c>
      <c r="F83" s="3">
        <v>50</v>
      </c>
      <c r="G83" s="3">
        <v>160</v>
      </c>
      <c r="H83" s="3">
        <v>288</v>
      </c>
      <c r="I83" s="3">
        <v>5246</v>
      </c>
      <c r="J83" s="3">
        <v>1298</v>
      </c>
      <c r="K83" s="3">
        <v>3316</v>
      </c>
      <c r="L83" s="3">
        <v>632</v>
      </c>
      <c r="M83" s="3">
        <v>32.746000000000002</v>
      </c>
      <c r="N83" s="3">
        <v>96.997799999999998</v>
      </c>
    </row>
    <row r="84" spans="1:14" x14ac:dyDescent="0.35">
      <c r="A84" s="1" t="s">
        <v>104</v>
      </c>
      <c r="B84" s="3" t="s">
        <v>12</v>
      </c>
      <c r="C84" s="3">
        <v>189953</v>
      </c>
      <c r="D84" s="3">
        <v>1465</v>
      </c>
      <c r="E84" s="3">
        <v>16</v>
      </c>
      <c r="F84" s="3">
        <v>46</v>
      </c>
      <c r="G84" s="3">
        <v>462</v>
      </c>
      <c r="H84" s="3">
        <v>941</v>
      </c>
      <c r="I84" s="3">
        <v>6618</v>
      </c>
      <c r="J84" s="3">
        <v>1917</v>
      </c>
      <c r="K84" s="3">
        <v>4433</v>
      </c>
      <c r="L84" s="3">
        <v>268</v>
      </c>
      <c r="M84" s="3">
        <v>42.9634</v>
      </c>
      <c r="N84" s="3">
        <v>85.668099999999995</v>
      </c>
    </row>
    <row r="85" spans="1:14" x14ac:dyDescent="0.35">
      <c r="A85" s="1" t="s">
        <v>105</v>
      </c>
      <c r="B85" s="3" t="s">
        <v>106</v>
      </c>
      <c r="C85" s="3">
        <v>106080</v>
      </c>
      <c r="D85" s="3">
        <v>514</v>
      </c>
      <c r="E85" s="3">
        <v>1</v>
      </c>
      <c r="F85" s="3">
        <v>44</v>
      </c>
      <c r="G85" s="3">
        <v>87</v>
      </c>
      <c r="H85" s="3">
        <v>382</v>
      </c>
      <c r="I85" s="3">
        <v>2978</v>
      </c>
      <c r="J85" s="3">
        <v>659</v>
      </c>
      <c r="K85" s="3">
        <v>2210</v>
      </c>
      <c r="L85" s="3">
        <v>109</v>
      </c>
      <c r="M85" s="3">
        <v>44.519199999999998</v>
      </c>
      <c r="N85" s="3">
        <v>88.019800000000004</v>
      </c>
    </row>
    <row r="86" spans="1:14" x14ac:dyDescent="0.35">
      <c r="A86" s="1" t="s">
        <v>107</v>
      </c>
      <c r="B86" s="3" t="s">
        <v>83</v>
      </c>
      <c r="C86" s="3">
        <v>108202</v>
      </c>
      <c r="D86" s="3">
        <v>487</v>
      </c>
      <c r="E86" s="3">
        <v>4</v>
      </c>
      <c r="F86" s="3">
        <v>33</v>
      </c>
      <c r="G86" s="3">
        <v>207</v>
      </c>
      <c r="H86" s="3">
        <v>243</v>
      </c>
      <c r="I86" s="3">
        <v>4858</v>
      </c>
      <c r="J86" s="3">
        <v>886</v>
      </c>
      <c r="K86" s="3">
        <v>3230</v>
      </c>
      <c r="L86" s="3">
        <v>742</v>
      </c>
      <c r="M86" s="3">
        <v>45.500100000000003</v>
      </c>
      <c r="N86" s="3">
        <v>122.4302</v>
      </c>
    </row>
    <row r="87" spans="1:14" x14ac:dyDescent="0.35">
      <c r="A87" s="1" t="s">
        <v>108</v>
      </c>
      <c r="B87" s="3" t="s">
        <v>5</v>
      </c>
      <c r="C87" s="3">
        <v>137905</v>
      </c>
      <c r="D87" s="3">
        <v>314</v>
      </c>
      <c r="E87" s="3">
        <v>9</v>
      </c>
      <c r="F87" s="3">
        <v>16</v>
      </c>
      <c r="G87" s="3">
        <v>146</v>
      </c>
      <c r="H87" s="3">
        <v>143</v>
      </c>
      <c r="I87" s="3">
        <v>4657</v>
      </c>
      <c r="J87" s="3">
        <v>758</v>
      </c>
      <c r="K87" s="3">
        <v>3637</v>
      </c>
      <c r="L87" s="3">
        <v>262</v>
      </c>
      <c r="M87" s="3">
        <v>37.029899999999998</v>
      </c>
      <c r="N87" s="3">
        <v>76.345200000000006</v>
      </c>
    </row>
    <row r="88" spans="1:14" x14ac:dyDescent="0.35">
      <c r="A88" s="1" t="s">
        <v>109</v>
      </c>
      <c r="B88" s="3" t="s">
        <v>34</v>
      </c>
      <c r="C88" s="3">
        <v>125203</v>
      </c>
      <c r="D88" s="3">
        <v>1655</v>
      </c>
      <c r="E88" s="3">
        <v>23</v>
      </c>
      <c r="F88" s="3">
        <v>27</v>
      </c>
      <c r="G88" s="3">
        <v>640</v>
      </c>
      <c r="H88" s="3">
        <v>965</v>
      </c>
      <c r="I88" s="3">
        <v>5319</v>
      </c>
      <c r="J88" s="3">
        <v>1050</v>
      </c>
      <c r="K88" s="3">
        <v>3467</v>
      </c>
      <c r="L88" s="3">
        <v>802</v>
      </c>
      <c r="M88" s="3">
        <v>41.7637</v>
      </c>
      <c r="N88" s="3">
        <v>72.685100000000006</v>
      </c>
    </row>
    <row r="89" spans="1:14" x14ac:dyDescent="0.35">
      <c r="A89" s="1" t="s">
        <v>110</v>
      </c>
      <c r="B89" s="3" t="s">
        <v>14</v>
      </c>
      <c r="C89" s="3">
        <v>147424</v>
      </c>
      <c r="D89" s="3">
        <v>613</v>
      </c>
      <c r="E89" s="3">
        <v>6</v>
      </c>
      <c r="F89" s="3">
        <v>46</v>
      </c>
      <c r="G89" s="3">
        <v>342</v>
      </c>
      <c r="H89" s="3">
        <v>219</v>
      </c>
      <c r="I89" s="3">
        <v>4792</v>
      </c>
      <c r="J89" s="3">
        <v>1109</v>
      </c>
      <c r="K89" s="3">
        <v>2227</v>
      </c>
      <c r="L89" s="3">
        <v>1456</v>
      </c>
      <c r="M89" s="3">
        <v>37.668799999999997</v>
      </c>
      <c r="N89" s="3">
        <v>112.0808</v>
      </c>
    </row>
    <row r="90" spans="1:14" x14ac:dyDescent="0.35">
      <c r="A90" s="1" t="s">
        <v>111</v>
      </c>
      <c r="B90" s="3" t="s">
        <v>42</v>
      </c>
      <c r="C90" s="3">
        <v>233107</v>
      </c>
      <c r="D90" s="3">
        <v>810</v>
      </c>
      <c r="E90" s="3">
        <v>4</v>
      </c>
      <c r="F90" s="3">
        <v>40</v>
      </c>
      <c r="G90" s="3">
        <v>260</v>
      </c>
      <c r="H90" s="3">
        <v>506</v>
      </c>
      <c r="I90" s="3">
        <v>7194</v>
      </c>
      <c r="J90" s="3">
        <v>1048</v>
      </c>
      <c r="K90" s="3">
        <v>5409</v>
      </c>
      <c r="L90" s="3">
        <v>737</v>
      </c>
      <c r="M90" s="3">
        <v>25.857600000000001</v>
      </c>
      <c r="N90" s="3">
        <v>80.278099999999995</v>
      </c>
    </row>
    <row r="91" spans="1:14" x14ac:dyDescent="0.35">
      <c r="A91" s="1" t="s">
        <v>112</v>
      </c>
      <c r="B91" s="3" t="s">
        <v>46</v>
      </c>
      <c r="C91" s="3">
        <v>106801</v>
      </c>
      <c r="D91" s="3">
        <v>556</v>
      </c>
      <c r="E91" s="3">
        <v>5</v>
      </c>
      <c r="F91" s="3">
        <v>19</v>
      </c>
      <c r="G91" s="3">
        <v>185</v>
      </c>
      <c r="H91" s="3">
        <v>347</v>
      </c>
      <c r="I91" s="3">
        <v>4417</v>
      </c>
      <c r="J91" s="3">
        <v>1188</v>
      </c>
      <c r="K91" s="3">
        <v>2943</v>
      </c>
      <c r="L91" s="3">
        <v>286</v>
      </c>
      <c r="M91" s="3">
        <v>35.9557</v>
      </c>
      <c r="N91" s="3">
        <v>80.005300000000005</v>
      </c>
    </row>
    <row r="92" spans="1:14" x14ac:dyDescent="0.35">
      <c r="A92" s="1" t="s">
        <v>113</v>
      </c>
      <c r="B92" s="3" t="s">
        <v>42</v>
      </c>
      <c r="C92" s="3">
        <v>145313</v>
      </c>
      <c r="D92" s="3">
        <v>643</v>
      </c>
      <c r="E92" s="3">
        <v>5</v>
      </c>
      <c r="F92" s="3">
        <v>38</v>
      </c>
      <c r="G92" s="3">
        <v>278</v>
      </c>
      <c r="H92" s="3">
        <v>322</v>
      </c>
      <c r="I92" s="3">
        <v>7713</v>
      </c>
      <c r="J92" s="3">
        <v>1958</v>
      </c>
      <c r="K92" s="3">
        <v>5095</v>
      </c>
      <c r="L92" s="3">
        <v>660</v>
      </c>
      <c r="M92" s="3">
        <v>26.011199999999999</v>
      </c>
      <c r="N92" s="3">
        <v>80.149500000000003</v>
      </c>
    </row>
    <row r="93" spans="1:14" x14ac:dyDescent="0.35">
      <c r="A93" s="1" t="s">
        <v>114</v>
      </c>
      <c r="B93" s="3" t="s">
        <v>14</v>
      </c>
      <c r="C93" s="3">
        <v>194677</v>
      </c>
      <c r="D93" s="3">
        <v>313</v>
      </c>
      <c r="E93" s="3">
        <v>3</v>
      </c>
      <c r="F93" s="3">
        <v>31</v>
      </c>
      <c r="G93" s="3">
        <v>83</v>
      </c>
      <c r="H93" s="3">
        <v>196</v>
      </c>
      <c r="I93" s="3">
        <v>5470</v>
      </c>
      <c r="J93" s="3">
        <v>797</v>
      </c>
      <c r="K93" s="3">
        <v>4352</v>
      </c>
      <c r="L93" s="3">
        <v>321</v>
      </c>
      <c r="M93" s="3">
        <v>33.660299999999999</v>
      </c>
      <c r="N93" s="3">
        <v>117.9992</v>
      </c>
    </row>
    <row r="94" spans="1:14" x14ac:dyDescent="0.35">
      <c r="A94" s="1" t="s">
        <v>115</v>
      </c>
      <c r="B94" s="3" t="s">
        <v>29</v>
      </c>
      <c r="C94" s="3">
        <v>183691</v>
      </c>
      <c r="D94" s="3">
        <v>1696</v>
      </c>
      <c r="E94" s="3">
        <v>14</v>
      </c>
      <c r="F94" s="3">
        <v>72</v>
      </c>
      <c r="G94" s="3">
        <v>456</v>
      </c>
      <c r="H94" s="3">
        <v>1154</v>
      </c>
      <c r="I94" s="3">
        <v>9261</v>
      </c>
      <c r="J94" s="3">
        <v>2165</v>
      </c>
      <c r="K94" s="3">
        <v>6386</v>
      </c>
      <c r="L94" s="3">
        <v>710</v>
      </c>
      <c r="M94" s="3">
        <v>34.730400000000003</v>
      </c>
      <c r="N94" s="3">
        <v>86.586100000000002</v>
      </c>
    </row>
    <row r="95" spans="1:14" x14ac:dyDescent="0.35">
      <c r="A95" s="1" t="s">
        <v>116</v>
      </c>
      <c r="B95" s="3" t="s">
        <v>61</v>
      </c>
      <c r="C95" s="3">
        <v>117433</v>
      </c>
      <c r="D95" s="3">
        <v>537</v>
      </c>
      <c r="E95" s="3">
        <v>5</v>
      </c>
      <c r="F95" s="3">
        <v>43</v>
      </c>
      <c r="G95" s="3">
        <v>127</v>
      </c>
      <c r="H95" s="3">
        <v>362</v>
      </c>
      <c r="I95" s="3">
        <v>7152</v>
      </c>
      <c r="J95" s="3">
        <v>1253</v>
      </c>
      <c r="K95" s="3">
        <v>5116</v>
      </c>
      <c r="L95" s="3">
        <v>783</v>
      </c>
      <c r="M95" s="3">
        <v>39.091099999999997</v>
      </c>
      <c r="N95" s="3">
        <v>94.415499999999994</v>
      </c>
    </row>
    <row r="96" spans="1:14" x14ac:dyDescent="0.35">
      <c r="A96" s="1" t="s">
        <v>117</v>
      </c>
      <c r="B96" s="3" t="s">
        <v>14</v>
      </c>
      <c r="C96" s="3">
        <v>111488</v>
      </c>
      <c r="D96" s="3">
        <v>780</v>
      </c>
      <c r="E96" s="3">
        <v>14</v>
      </c>
      <c r="F96" s="3">
        <v>27</v>
      </c>
      <c r="G96" s="3">
        <v>373</v>
      </c>
      <c r="H96" s="3">
        <v>366</v>
      </c>
      <c r="I96" s="3">
        <v>2673</v>
      </c>
      <c r="J96" s="3">
        <v>646</v>
      </c>
      <c r="K96" s="3">
        <v>1389</v>
      </c>
      <c r="L96" s="3">
        <v>638</v>
      </c>
      <c r="M96" s="3">
        <v>33.9617</v>
      </c>
      <c r="N96" s="3">
        <v>118.3531</v>
      </c>
    </row>
    <row r="97" spans="1:14" x14ac:dyDescent="0.35">
      <c r="A97" s="2" t="s">
        <v>273</v>
      </c>
      <c r="B97" s="3" t="s">
        <v>14</v>
      </c>
      <c r="C97" s="3">
        <v>217528</v>
      </c>
      <c r="D97" s="3">
        <v>110</v>
      </c>
      <c r="E97" s="3">
        <v>2</v>
      </c>
      <c r="F97" s="3">
        <v>8</v>
      </c>
      <c r="G97" s="3">
        <v>29</v>
      </c>
      <c r="H97" s="3">
        <v>71</v>
      </c>
      <c r="I97" s="3">
        <v>3304</v>
      </c>
      <c r="J97" s="3">
        <v>570</v>
      </c>
      <c r="K97" s="3">
        <v>2599</v>
      </c>
      <c r="L97" s="3">
        <v>135</v>
      </c>
      <c r="M97" s="3">
        <v>33.683900000000001</v>
      </c>
      <c r="N97" s="3">
        <v>117.79470000000001</v>
      </c>
    </row>
    <row r="98" spans="1:14" x14ac:dyDescent="0.35">
      <c r="A98" s="1" t="s">
        <v>119</v>
      </c>
      <c r="B98" s="3" t="s">
        <v>1</v>
      </c>
      <c r="C98" s="3">
        <v>224007</v>
      </c>
      <c r="D98" s="3">
        <v>507</v>
      </c>
      <c r="E98" s="3">
        <v>3</v>
      </c>
      <c r="F98" s="3">
        <v>27</v>
      </c>
      <c r="G98" s="3">
        <v>135</v>
      </c>
      <c r="H98" s="3">
        <v>342</v>
      </c>
      <c r="I98" s="3">
        <v>6307</v>
      </c>
      <c r="J98" s="3">
        <v>1277</v>
      </c>
      <c r="K98" s="3">
        <v>4466</v>
      </c>
      <c r="L98" s="3">
        <v>564</v>
      </c>
      <c r="M98" s="3">
        <v>32.814</v>
      </c>
      <c r="N98" s="3">
        <v>96.948899999999995</v>
      </c>
    </row>
    <row r="99" spans="1:14" x14ac:dyDescent="0.35">
      <c r="A99" s="1" t="s">
        <v>120</v>
      </c>
      <c r="B99" s="3" t="s">
        <v>121</v>
      </c>
      <c r="C99" s="3">
        <v>175939</v>
      </c>
      <c r="D99" s="3">
        <v>1668</v>
      </c>
      <c r="E99" s="3">
        <v>63</v>
      </c>
      <c r="F99" s="3">
        <v>135</v>
      </c>
      <c r="G99" s="3">
        <v>799</v>
      </c>
      <c r="H99" s="3">
        <v>671</v>
      </c>
      <c r="I99" s="3">
        <v>11568</v>
      </c>
      <c r="J99" s="3">
        <v>4124</v>
      </c>
      <c r="K99" s="3">
        <v>6308</v>
      </c>
      <c r="L99" s="3">
        <v>1136</v>
      </c>
      <c r="M99" s="3">
        <v>32.2988</v>
      </c>
      <c r="N99" s="3">
        <v>90.184799999999996</v>
      </c>
    </row>
    <row r="100" spans="1:14" x14ac:dyDescent="0.35">
      <c r="A100" s="1" t="s">
        <v>122</v>
      </c>
      <c r="B100" s="3" t="s">
        <v>19</v>
      </c>
      <c r="C100" s="3">
        <v>148471</v>
      </c>
      <c r="D100" s="3">
        <v>506</v>
      </c>
      <c r="E100" s="3">
        <v>11</v>
      </c>
      <c r="F100" s="3">
        <v>30</v>
      </c>
      <c r="G100" s="3">
        <v>104</v>
      </c>
      <c r="H100" s="3">
        <v>361</v>
      </c>
      <c r="I100" s="3">
        <v>3835</v>
      </c>
      <c r="J100" s="3">
        <v>954</v>
      </c>
      <c r="K100" s="3">
        <v>2723</v>
      </c>
      <c r="L100" s="3">
        <v>158</v>
      </c>
      <c r="M100" s="3">
        <v>41.524999999999999</v>
      </c>
      <c r="N100" s="3">
        <v>88.081699999999998</v>
      </c>
    </row>
    <row r="101" spans="1:14" x14ac:dyDescent="0.35">
      <c r="A101" s="1" t="s">
        <v>123</v>
      </c>
      <c r="B101" s="3" t="s">
        <v>124</v>
      </c>
      <c r="C101" s="3">
        <v>147201</v>
      </c>
      <c r="D101" s="3">
        <v>877</v>
      </c>
      <c r="E101" s="3">
        <v>15</v>
      </c>
      <c r="F101" s="3">
        <v>85</v>
      </c>
      <c r="G101" s="3">
        <v>277</v>
      </c>
      <c r="H101" s="3">
        <v>500</v>
      </c>
      <c r="I101" s="3">
        <v>7538</v>
      </c>
      <c r="J101" s="3">
        <v>1772</v>
      </c>
      <c r="K101" s="3">
        <v>4558</v>
      </c>
      <c r="L101" s="3">
        <v>1208</v>
      </c>
      <c r="M101" s="3">
        <v>39.099699999999999</v>
      </c>
      <c r="N101" s="3">
        <v>94.578599999999994</v>
      </c>
    </row>
    <row r="102" spans="1:14" x14ac:dyDescent="0.35">
      <c r="A102" s="1" t="s">
        <v>125</v>
      </c>
      <c r="B102" s="3" t="s">
        <v>24</v>
      </c>
      <c r="C102" s="3">
        <v>122102</v>
      </c>
      <c r="D102" s="3">
        <v>543</v>
      </c>
      <c r="E102" s="3">
        <v>2</v>
      </c>
      <c r="F102" s="3">
        <v>68</v>
      </c>
      <c r="G102" s="3">
        <v>194</v>
      </c>
      <c r="H102" s="3">
        <v>279</v>
      </c>
      <c r="I102" s="3">
        <v>5468</v>
      </c>
      <c r="J102" s="3">
        <v>1239</v>
      </c>
      <c r="K102" s="3">
        <v>3365</v>
      </c>
      <c r="L102" s="3">
        <v>864</v>
      </c>
      <c r="M102" s="3">
        <v>47.380899999999997</v>
      </c>
      <c r="N102" s="3">
        <v>122.23480000000001</v>
      </c>
    </row>
    <row r="103" spans="1:14" x14ac:dyDescent="0.35">
      <c r="A103" s="1" t="s">
        <v>126</v>
      </c>
      <c r="B103" s="3" t="s">
        <v>1</v>
      </c>
      <c r="C103" s="3">
        <v>131965</v>
      </c>
      <c r="D103" s="3">
        <v>851</v>
      </c>
      <c r="E103" s="3">
        <v>12</v>
      </c>
      <c r="F103" s="3">
        <v>82</v>
      </c>
      <c r="G103" s="3">
        <v>236</v>
      </c>
      <c r="H103" s="3">
        <v>521</v>
      </c>
      <c r="I103" s="3">
        <v>4986</v>
      </c>
      <c r="J103" s="3">
        <v>1498</v>
      </c>
      <c r="K103" s="3">
        <v>3296</v>
      </c>
      <c r="L103" s="3">
        <v>192</v>
      </c>
      <c r="M103" s="3">
        <v>31.117100000000001</v>
      </c>
      <c r="N103" s="3">
        <v>97.727800000000002</v>
      </c>
    </row>
    <row r="104" spans="1:14" x14ac:dyDescent="0.35">
      <c r="A104" s="1" t="s">
        <v>127</v>
      </c>
      <c r="B104" s="3" t="s">
        <v>55</v>
      </c>
      <c r="C104" s="3">
        <v>182254</v>
      </c>
      <c r="D104" s="3">
        <v>1774</v>
      </c>
      <c r="E104" s="3">
        <v>18</v>
      </c>
      <c r="F104" s="3">
        <v>119</v>
      </c>
      <c r="G104" s="3">
        <v>528</v>
      </c>
      <c r="H104" s="3">
        <v>1109</v>
      </c>
      <c r="I104" s="3">
        <v>12169</v>
      </c>
      <c r="J104" s="3">
        <v>2882</v>
      </c>
      <c r="K104" s="3">
        <v>8373</v>
      </c>
      <c r="L104" s="3">
        <v>914</v>
      </c>
      <c r="M104" s="3">
        <v>35.960599999999999</v>
      </c>
      <c r="N104" s="3">
        <v>83.920699999999997</v>
      </c>
    </row>
    <row r="105" spans="1:14" x14ac:dyDescent="0.35">
      <c r="A105" s="1" t="s">
        <v>128</v>
      </c>
      <c r="B105" s="3" t="s">
        <v>21</v>
      </c>
      <c r="C105" s="3">
        <v>122852</v>
      </c>
      <c r="D105" s="3">
        <v>779</v>
      </c>
      <c r="E105" s="3">
        <v>11</v>
      </c>
      <c r="F105" s="3">
        <v>11</v>
      </c>
      <c r="G105" s="3">
        <v>202</v>
      </c>
      <c r="H105" s="3">
        <v>555</v>
      </c>
      <c r="I105" s="3">
        <v>6815</v>
      </c>
      <c r="J105" s="3">
        <v>1330</v>
      </c>
      <c r="K105" s="3">
        <v>5244</v>
      </c>
      <c r="L105" s="3">
        <v>241</v>
      </c>
      <c r="M105" s="3">
        <v>30.2241</v>
      </c>
      <c r="N105" s="3">
        <v>92.019800000000004</v>
      </c>
    </row>
    <row r="106" spans="1:14" x14ac:dyDescent="0.35">
      <c r="A106" s="1" t="s">
        <v>129</v>
      </c>
      <c r="B106" s="3" t="s">
        <v>16</v>
      </c>
      <c r="C106" s="3">
        <v>146404</v>
      </c>
      <c r="D106" s="3">
        <v>676</v>
      </c>
      <c r="E106" s="3">
        <v>2</v>
      </c>
      <c r="F106" s="3">
        <v>94</v>
      </c>
      <c r="G106" s="3">
        <v>148</v>
      </c>
      <c r="H106" s="3">
        <v>432</v>
      </c>
      <c r="I106" s="3">
        <v>6705</v>
      </c>
      <c r="J106" s="3">
        <v>917</v>
      </c>
      <c r="K106" s="3">
        <v>5180</v>
      </c>
      <c r="L106" s="3">
        <v>608</v>
      </c>
      <c r="M106" s="3">
        <v>39.704700000000003</v>
      </c>
      <c r="N106" s="3">
        <v>105.0814</v>
      </c>
    </row>
    <row r="107" spans="1:14" x14ac:dyDescent="0.35">
      <c r="A107" s="1" t="s">
        <v>130</v>
      </c>
      <c r="B107" s="3" t="s">
        <v>14</v>
      </c>
      <c r="C107" s="3">
        <v>159155</v>
      </c>
      <c r="D107" s="3">
        <v>859</v>
      </c>
      <c r="E107" s="3">
        <v>8</v>
      </c>
      <c r="F107" s="3">
        <v>54</v>
      </c>
      <c r="G107" s="3">
        <v>313</v>
      </c>
      <c r="H107" s="3">
        <v>484</v>
      </c>
      <c r="I107" s="3">
        <v>3498</v>
      </c>
      <c r="J107" s="3">
        <v>1043</v>
      </c>
      <c r="K107" s="3">
        <v>2051</v>
      </c>
      <c r="L107" s="3">
        <v>404</v>
      </c>
      <c r="M107" s="3">
        <v>40.0379</v>
      </c>
      <c r="N107" s="3">
        <v>76.305499999999995</v>
      </c>
    </row>
    <row r="108" spans="1:14" x14ac:dyDescent="0.35">
      <c r="A108" s="1" t="s">
        <v>131</v>
      </c>
      <c r="B108" s="3" t="s">
        <v>12</v>
      </c>
      <c r="C108" s="3">
        <v>114688</v>
      </c>
      <c r="D108" s="3">
        <v>1078</v>
      </c>
      <c r="E108" s="3">
        <v>13</v>
      </c>
      <c r="F108" s="3">
        <v>92</v>
      </c>
      <c r="G108" s="3">
        <v>203</v>
      </c>
      <c r="H108" s="3">
        <v>770</v>
      </c>
      <c r="I108" s="3">
        <v>3774</v>
      </c>
      <c r="J108" s="3">
        <v>1307</v>
      </c>
      <c r="K108" s="3">
        <v>2203</v>
      </c>
      <c r="L108" s="3">
        <v>264</v>
      </c>
      <c r="M108" s="3">
        <v>42.732500000000002</v>
      </c>
      <c r="N108" s="3">
        <v>84.555499999999995</v>
      </c>
    </row>
    <row r="109" spans="1:14" x14ac:dyDescent="0.35">
      <c r="A109" s="1" t="s">
        <v>132</v>
      </c>
      <c r="B109" s="3" t="s">
        <v>1</v>
      </c>
      <c r="C109" s="3">
        <v>245558</v>
      </c>
      <c r="D109" s="3">
        <v>1036</v>
      </c>
      <c r="E109" s="3">
        <v>8</v>
      </c>
      <c r="F109" s="3">
        <v>81</v>
      </c>
      <c r="G109" s="3">
        <v>183</v>
      </c>
      <c r="H109" s="3">
        <v>764</v>
      </c>
      <c r="I109" s="3">
        <v>10685</v>
      </c>
      <c r="J109" s="3">
        <v>1718</v>
      </c>
      <c r="K109" s="3">
        <v>8586</v>
      </c>
      <c r="L109" s="3">
        <v>381</v>
      </c>
      <c r="M109" s="3">
        <v>27.5306</v>
      </c>
      <c r="N109" s="3">
        <v>99.4803</v>
      </c>
    </row>
    <row r="110" spans="1:14" x14ac:dyDescent="0.35">
      <c r="A110" s="1" t="s">
        <v>133</v>
      </c>
      <c r="B110" s="3" t="s">
        <v>1</v>
      </c>
      <c r="C110" s="3">
        <v>100216</v>
      </c>
      <c r="D110" s="3">
        <v>168</v>
      </c>
      <c r="E110" s="3">
        <v>2</v>
      </c>
      <c r="F110" s="3">
        <v>21</v>
      </c>
      <c r="G110" s="3">
        <v>48</v>
      </c>
      <c r="H110" s="3">
        <v>97</v>
      </c>
      <c r="I110" s="3">
        <v>2591</v>
      </c>
      <c r="J110" s="3">
        <v>492</v>
      </c>
      <c r="K110" s="3">
        <v>1880</v>
      </c>
      <c r="L110" s="3">
        <v>219</v>
      </c>
      <c r="M110" s="3">
        <v>33.046199999999999</v>
      </c>
      <c r="N110" s="3">
        <v>96.994200000000006</v>
      </c>
    </row>
    <row r="111" spans="1:14" x14ac:dyDescent="0.35">
      <c r="A111" s="1" t="s">
        <v>134</v>
      </c>
      <c r="B111" s="3" t="s">
        <v>135</v>
      </c>
      <c r="C111" s="3">
        <v>196055</v>
      </c>
      <c r="D111" s="3">
        <v>2579</v>
      </c>
      <c r="E111" s="3">
        <v>45</v>
      </c>
      <c r="F111" s="3">
        <v>137</v>
      </c>
      <c r="G111" s="3">
        <v>807</v>
      </c>
      <c r="H111" s="3">
        <v>1590</v>
      </c>
      <c r="I111" s="3">
        <v>15804</v>
      </c>
      <c r="J111" s="3">
        <v>4244</v>
      </c>
      <c r="K111" s="3">
        <v>10465</v>
      </c>
      <c r="L111" s="3">
        <v>1095</v>
      </c>
      <c r="M111" s="3">
        <v>34.746499999999997</v>
      </c>
      <c r="N111" s="3">
        <v>92.289599999999993</v>
      </c>
    </row>
    <row r="112" spans="1:14" x14ac:dyDescent="0.35">
      <c r="A112" s="1" t="s">
        <v>136</v>
      </c>
      <c r="B112" s="3" t="s">
        <v>40</v>
      </c>
      <c r="C112" s="3">
        <v>108539</v>
      </c>
      <c r="D112" s="3">
        <v>585</v>
      </c>
      <c r="E112" s="3">
        <v>0</v>
      </c>
      <c r="F112" s="3">
        <v>37</v>
      </c>
      <c r="G112" s="3">
        <v>174</v>
      </c>
      <c r="H112" s="3">
        <v>374</v>
      </c>
      <c r="I112" s="3">
        <v>3125</v>
      </c>
      <c r="J112" s="3">
        <v>849</v>
      </c>
      <c r="K112" s="3">
        <v>1981</v>
      </c>
      <c r="L112" s="3">
        <v>295</v>
      </c>
      <c r="M112" s="3">
        <v>42.633400000000002</v>
      </c>
      <c r="N112" s="3">
        <v>71.316199999999995</v>
      </c>
    </row>
    <row r="113" spans="1:14" x14ac:dyDescent="0.35">
      <c r="A113" s="1" t="s">
        <v>137</v>
      </c>
      <c r="B113" s="3" t="s">
        <v>1</v>
      </c>
      <c r="C113" s="3">
        <v>237241</v>
      </c>
      <c r="D113" s="3">
        <v>1962</v>
      </c>
      <c r="E113" s="3">
        <v>11</v>
      </c>
      <c r="F113" s="3">
        <v>104</v>
      </c>
      <c r="G113" s="3">
        <v>325</v>
      </c>
      <c r="H113" s="3">
        <v>1522</v>
      </c>
      <c r="I113" s="3">
        <v>12273</v>
      </c>
      <c r="J113" s="3">
        <v>3099</v>
      </c>
      <c r="K113" s="3">
        <v>8429</v>
      </c>
      <c r="L113" s="3">
        <v>745</v>
      </c>
      <c r="M113" s="3">
        <v>33.5779</v>
      </c>
      <c r="N113" s="3">
        <v>101.8552</v>
      </c>
    </row>
    <row r="114" spans="1:14" x14ac:dyDescent="0.35">
      <c r="A114" s="1" t="s">
        <v>138</v>
      </c>
      <c r="B114" s="3" t="s">
        <v>106</v>
      </c>
      <c r="C114" s="3">
        <v>237508</v>
      </c>
      <c r="D114" s="3">
        <v>897</v>
      </c>
      <c r="E114" s="3">
        <v>3</v>
      </c>
      <c r="F114" s="3">
        <v>114</v>
      </c>
      <c r="G114" s="3">
        <v>241</v>
      </c>
      <c r="H114" s="3">
        <v>539</v>
      </c>
      <c r="I114" s="3">
        <v>7753</v>
      </c>
      <c r="J114" s="3">
        <v>1601</v>
      </c>
      <c r="K114" s="3">
        <v>5898</v>
      </c>
      <c r="L114" s="3">
        <v>254</v>
      </c>
      <c r="M114" s="3">
        <v>43.073099999999997</v>
      </c>
      <c r="N114" s="3">
        <v>89.401200000000003</v>
      </c>
    </row>
    <row r="115" spans="1:14" x14ac:dyDescent="0.35">
      <c r="A115" s="1" t="s">
        <v>139</v>
      </c>
      <c r="B115" s="3" t="s">
        <v>140</v>
      </c>
      <c r="C115" s="3">
        <v>110040</v>
      </c>
      <c r="D115" s="3">
        <v>624</v>
      </c>
      <c r="E115" s="3">
        <v>1</v>
      </c>
      <c r="F115" s="3">
        <v>72</v>
      </c>
      <c r="G115" s="3">
        <v>205</v>
      </c>
      <c r="H115" s="3">
        <v>346</v>
      </c>
      <c r="I115" s="3">
        <v>3848</v>
      </c>
      <c r="J115" s="3">
        <v>849</v>
      </c>
      <c r="K115" s="3">
        <v>2848</v>
      </c>
      <c r="L115" s="3">
        <v>151</v>
      </c>
      <c r="M115" s="3">
        <v>42.995600000000003</v>
      </c>
      <c r="N115" s="3">
        <v>71.454800000000006</v>
      </c>
    </row>
    <row r="116" spans="1:14" x14ac:dyDescent="0.35">
      <c r="A116" s="1" t="s">
        <v>141</v>
      </c>
      <c r="B116" s="3" t="s">
        <v>1</v>
      </c>
      <c r="C116" s="3">
        <v>135745</v>
      </c>
      <c r="D116" s="3">
        <v>166</v>
      </c>
      <c r="E116" s="3">
        <v>1</v>
      </c>
      <c r="F116" s="3">
        <v>3</v>
      </c>
      <c r="G116" s="3">
        <v>56</v>
      </c>
      <c r="H116" s="3">
        <v>106</v>
      </c>
      <c r="I116" s="3">
        <v>5465</v>
      </c>
      <c r="J116" s="3">
        <v>503</v>
      </c>
      <c r="K116" s="3">
        <v>4751</v>
      </c>
      <c r="L116" s="3">
        <v>211</v>
      </c>
      <c r="M116" s="3">
        <v>26.203399999999998</v>
      </c>
      <c r="N116" s="3">
        <v>98.23</v>
      </c>
    </row>
    <row r="117" spans="1:14" x14ac:dyDescent="0.35">
      <c r="A117" s="1" t="s">
        <v>142</v>
      </c>
      <c r="B117" s="3" t="s">
        <v>1</v>
      </c>
      <c r="C117" s="3">
        <v>138105</v>
      </c>
      <c r="D117" s="3">
        <v>229</v>
      </c>
      <c r="E117" s="3">
        <v>0</v>
      </c>
      <c r="F117" s="3">
        <v>54</v>
      </c>
      <c r="G117" s="3">
        <v>58</v>
      </c>
      <c r="H117" s="3">
        <v>117</v>
      </c>
      <c r="I117" s="3">
        <v>2786</v>
      </c>
      <c r="J117" s="3">
        <v>492</v>
      </c>
      <c r="K117" s="3">
        <v>2190</v>
      </c>
      <c r="L117" s="3">
        <v>104</v>
      </c>
      <c r="M117" s="3">
        <v>33.197200000000002</v>
      </c>
      <c r="N117" s="3">
        <v>96.639799999999994</v>
      </c>
    </row>
    <row r="118" spans="1:14" x14ac:dyDescent="0.35">
      <c r="A118" s="1" t="s">
        <v>143</v>
      </c>
      <c r="B118" s="3" t="s">
        <v>1</v>
      </c>
      <c r="C118" s="3">
        <v>144811</v>
      </c>
      <c r="D118" s="3">
        <v>442</v>
      </c>
      <c r="E118" s="3">
        <v>2</v>
      </c>
      <c r="F118" s="3">
        <v>14</v>
      </c>
      <c r="G118" s="3">
        <v>183</v>
      </c>
      <c r="H118" s="3">
        <v>243</v>
      </c>
      <c r="I118" s="3">
        <v>6285</v>
      </c>
      <c r="J118" s="3">
        <v>1568</v>
      </c>
      <c r="K118" s="3">
        <v>4030</v>
      </c>
      <c r="L118" s="3">
        <v>687</v>
      </c>
      <c r="M118" s="3">
        <v>32.766800000000003</v>
      </c>
      <c r="N118" s="3">
        <v>96.599199999999996</v>
      </c>
    </row>
    <row r="119" spans="1:14" x14ac:dyDescent="0.35">
      <c r="A119" s="1" t="s">
        <v>144</v>
      </c>
      <c r="B119" s="3" t="s">
        <v>1</v>
      </c>
      <c r="C119" s="3">
        <v>115637</v>
      </c>
      <c r="D119" s="3">
        <v>398</v>
      </c>
      <c r="E119" s="3">
        <v>4</v>
      </c>
      <c r="F119" s="3">
        <v>21</v>
      </c>
      <c r="G119" s="3">
        <v>52</v>
      </c>
      <c r="H119" s="3">
        <v>321</v>
      </c>
      <c r="I119" s="3">
        <v>3008</v>
      </c>
      <c r="J119" s="3">
        <v>559</v>
      </c>
      <c r="K119" s="3">
        <v>2313</v>
      </c>
      <c r="L119" s="3">
        <v>136</v>
      </c>
      <c r="M119" s="3">
        <v>31.997299999999999</v>
      </c>
      <c r="N119" s="3">
        <v>102.0779</v>
      </c>
    </row>
    <row r="120" spans="1:14" x14ac:dyDescent="0.35">
      <c r="A120" s="1" t="s">
        <v>145</v>
      </c>
      <c r="B120" s="3" t="s">
        <v>42</v>
      </c>
      <c r="C120" s="3">
        <v>125998</v>
      </c>
      <c r="D120" s="3">
        <v>537</v>
      </c>
      <c r="E120" s="3">
        <v>2</v>
      </c>
      <c r="F120" s="3">
        <v>31</v>
      </c>
      <c r="G120" s="3">
        <v>163</v>
      </c>
      <c r="H120" s="3">
        <v>341</v>
      </c>
      <c r="I120" s="3">
        <v>2984</v>
      </c>
      <c r="J120" s="3">
        <v>862</v>
      </c>
      <c r="K120" s="3">
        <v>1901</v>
      </c>
      <c r="L120" s="3">
        <v>221</v>
      </c>
      <c r="M120" s="3">
        <v>25.9861</v>
      </c>
      <c r="N120" s="3">
        <v>80.303600000000003</v>
      </c>
    </row>
    <row r="121" spans="1:14" x14ac:dyDescent="0.35">
      <c r="A121" s="1" t="s">
        <v>146</v>
      </c>
      <c r="B121" s="3" t="s">
        <v>14</v>
      </c>
      <c r="C121" s="3">
        <v>204631</v>
      </c>
      <c r="D121" s="3">
        <v>1590</v>
      </c>
      <c r="E121" s="3">
        <v>20</v>
      </c>
      <c r="F121" s="3">
        <v>59</v>
      </c>
      <c r="G121" s="3">
        <v>450</v>
      </c>
      <c r="H121" s="3">
        <v>1061</v>
      </c>
      <c r="I121" s="3">
        <v>11276</v>
      </c>
      <c r="J121" s="3">
        <v>2571</v>
      </c>
      <c r="K121" s="3">
        <v>6906</v>
      </c>
      <c r="L121" s="3">
        <v>1799</v>
      </c>
      <c r="M121" s="3">
        <v>37.639099999999999</v>
      </c>
      <c r="N121" s="3">
        <v>120.99630000000001</v>
      </c>
    </row>
    <row r="122" spans="1:14" x14ac:dyDescent="0.35">
      <c r="A122" s="1" t="s">
        <v>147</v>
      </c>
      <c r="B122" s="3" t="s">
        <v>29</v>
      </c>
      <c r="C122" s="3">
        <v>209018</v>
      </c>
      <c r="D122" s="3">
        <v>827</v>
      </c>
      <c r="E122" s="3">
        <v>44</v>
      </c>
      <c r="F122" s="3">
        <v>41</v>
      </c>
      <c r="G122" s="3">
        <v>459</v>
      </c>
      <c r="H122" s="3">
        <v>283</v>
      </c>
      <c r="I122" s="3">
        <v>12058</v>
      </c>
      <c r="J122" s="3">
        <v>3409</v>
      </c>
      <c r="K122" s="3">
        <v>7548</v>
      </c>
      <c r="L122" s="3">
        <v>1101</v>
      </c>
      <c r="M122" s="3">
        <v>32.366799999999998</v>
      </c>
      <c r="N122" s="3">
        <v>86.3</v>
      </c>
    </row>
    <row r="123" spans="1:14" x14ac:dyDescent="0.35">
      <c r="A123" s="1" t="s">
        <v>148</v>
      </c>
      <c r="B123" s="3" t="s">
        <v>14</v>
      </c>
      <c r="C123" s="3">
        <v>199673</v>
      </c>
      <c r="D123" s="3">
        <v>706</v>
      </c>
      <c r="E123" s="3">
        <v>5</v>
      </c>
      <c r="F123" s="3">
        <v>25</v>
      </c>
      <c r="G123" s="3">
        <v>331</v>
      </c>
      <c r="H123" s="3">
        <v>345</v>
      </c>
      <c r="I123" s="3">
        <v>6371</v>
      </c>
      <c r="J123" s="3">
        <v>2018</v>
      </c>
      <c r="K123" s="3">
        <v>3456</v>
      </c>
      <c r="L123" s="3">
        <v>897</v>
      </c>
      <c r="M123" s="3">
        <v>33.942500000000003</v>
      </c>
      <c r="N123" s="3">
        <v>117.22969999999999</v>
      </c>
    </row>
    <row r="124" spans="1:14" x14ac:dyDescent="0.35">
      <c r="A124" s="1" t="s">
        <v>149</v>
      </c>
      <c r="B124" s="3" t="s">
        <v>55</v>
      </c>
      <c r="C124" s="3">
        <v>112247</v>
      </c>
      <c r="D124" s="3">
        <v>701</v>
      </c>
      <c r="E124" s="3">
        <v>3</v>
      </c>
      <c r="F124" s="3">
        <v>55</v>
      </c>
      <c r="G124" s="3">
        <v>134</v>
      </c>
      <c r="H124" s="3">
        <v>509</v>
      </c>
      <c r="I124" s="3">
        <v>4006</v>
      </c>
      <c r="J124" s="3">
        <v>923</v>
      </c>
      <c r="K124" s="3">
        <v>2899</v>
      </c>
      <c r="L124" s="3">
        <v>184</v>
      </c>
      <c r="M124" s="3">
        <v>35.845599999999997</v>
      </c>
      <c r="N124" s="3">
        <v>86.390299999999996</v>
      </c>
    </row>
    <row r="125" spans="1:14" x14ac:dyDescent="0.35">
      <c r="A125" s="1" t="s">
        <v>151</v>
      </c>
      <c r="B125" s="3" t="s">
        <v>19</v>
      </c>
      <c r="C125" s="3">
        <v>142840</v>
      </c>
      <c r="D125" s="3">
        <v>119</v>
      </c>
      <c r="E125" s="3">
        <v>3</v>
      </c>
      <c r="F125" s="3">
        <v>7</v>
      </c>
      <c r="G125" s="3">
        <v>24</v>
      </c>
      <c r="H125" s="3">
        <v>85</v>
      </c>
      <c r="I125" s="3">
        <v>2044</v>
      </c>
      <c r="J125" s="3">
        <v>255</v>
      </c>
      <c r="K125" s="3">
        <v>1748</v>
      </c>
      <c r="L125" s="3">
        <v>41</v>
      </c>
      <c r="M125" s="3">
        <v>41.750799999999998</v>
      </c>
      <c r="N125" s="3">
        <v>88.153499999999994</v>
      </c>
    </row>
    <row r="126" spans="1:14" x14ac:dyDescent="0.35">
      <c r="A126" s="1" t="s">
        <v>152</v>
      </c>
      <c r="B126" s="3" t="s">
        <v>34</v>
      </c>
      <c r="C126" s="3">
        <v>129934</v>
      </c>
      <c r="D126" s="3">
        <v>1870</v>
      </c>
      <c r="E126" s="3">
        <v>17</v>
      </c>
      <c r="F126" s="3">
        <v>55</v>
      </c>
      <c r="G126" s="3">
        <v>844</v>
      </c>
      <c r="H126" s="3">
        <v>954</v>
      </c>
      <c r="I126" s="3">
        <v>6516</v>
      </c>
      <c r="J126" s="3">
        <v>1451</v>
      </c>
      <c r="K126" s="3">
        <v>4351</v>
      </c>
      <c r="L126" s="3">
        <v>714</v>
      </c>
      <c r="M126" s="3">
        <v>41.308300000000003</v>
      </c>
      <c r="N126" s="3">
        <v>72.927899999999994</v>
      </c>
    </row>
    <row r="127" spans="1:14" x14ac:dyDescent="0.35">
      <c r="A127" s="1" t="s">
        <v>153</v>
      </c>
      <c r="B127" s="3" t="s">
        <v>5</v>
      </c>
      <c r="C127" s="3">
        <v>181591</v>
      </c>
      <c r="D127" s="3">
        <v>754</v>
      </c>
      <c r="E127" s="3">
        <v>20</v>
      </c>
      <c r="F127" s="3">
        <v>50</v>
      </c>
      <c r="G127" s="3">
        <v>271</v>
      </c>
      <c r="H127" s="3">
        <v>413</v>
      </c>
      <c r="I127" s="3">
        <v>5722</v>
      </c>
      <c r="J127" s="3">
        <v>1029</v>
      </c>
      <c r="K127" s="3">
        <v>4431</v>
      </c>
      <c r="L127" s="3">
        <v>262</v>
      </c>
      <c r="M127" s="3">
        <v>33.618899999999996</v>
      </c>
      <c r="N127" s="3">
        <v>117.9289</v>
      </c>
    </row>
    <row r="128" spans="1:14" x14ac:dyDescent="0.35">
      <c r="A128" s="1" t="s">
        <v>154</v>
      </c>
      <c r="B128" s="3" t="s">
        <v>5</v>
      </c>
      <c r="C128" s="3">
        <v>245303</v>
      </c>
      <c r="D128" s="3">
        <v>1332</v>
      </c>
      <c r="E128" s="3">
        <v>34</v>
      </c>
      <c r="F128" s="3">
        <v>75</v>
      </c>
      <c r="G128" s="3">
        <v>491</v>
      </c>
      <c r="H128" s="3">
        <v>732</v>
      </c>
      <c r="I128" s="3">
        <v>11391</v>
      </c>
      <c r="J128" s="3">
        <v>2261</v>
      </c>
      <c r="K128" s="3">
        <v>8403</v>
      </c>
      <c r="L128" s="3">
        <v>727</v>
      </c>
      <c r="M128" s="3">
        <v>36.8508</v>
      </c>
      <c r="N128" s="3">
        <v>7602859</v>
      </c>
    </row>
    <row r="129" spans="1:14" x14ac:dyDescent="0.35">
      <c r="A129" s="1" t="s">
        <v>155</v>
      </c>
      <c r="B129" s="3" t="s">
        <v>36</v>
      </c>
      <c r="C129" s="3">
        <v>113969</v>
      </c>
      <c r="D129" s="3">
        <v>173</v>
      </c>
      <c r="E129" s="3">
        <v>1</v>
      </c>
      <c r="F129" s="3">
        <v>52</v>
      </c>
      <c r="G129" s="3">
        <v>54</v>
      </c>
      <c r="H129" s="3">
        <v>66</v>
      </c>
      <c r="I129" s="3">
        <v>3050</v>
      </c>
      <c r="J129" s="3">
        <v>629</v>
      </c>
      <c r="K129" s="3">
        <v>2252</v>
      </c>
      <c r="L129" s="3">
        <v>169</v>
      </c>
      <c r="M129" s="3">
        <v>35.2226</v>
      </c>
      <c r="N129" s="3">
        <v>97.439499999999995</v>
      </c>
    </row>
    <row r="130" spans="1:14" x14ac:dyDescent="0.35">
      <c r="A130" s="1" t="s">
        <v>156</v>
      </c>
      <c r="B130" s="3" t="s">
        <v>53</v>
      </c>
      <c r="C130" s="3">
        <v>100675</v>
      </c>
      <c r="D130" s="3">
        <v>737</v>
      </c>
      <c r="E130" s="3">
        <v>13</v>
      </c>
      <c r="F130" s="3">
        <v>61</v>
      </c>
      <c r="G130" s="3">
        <v>212</v>
      </c>
      <c r="H130" s="3">
        <v>451</v>
      </c>
      <c r="I130" s="3">
        <v>5757</v>
      </c>
      <c r="J130" s="3">
        <v>854</v>
      </c>
      <c r="K130" s="3">
        <v>4363</v>
      </c>
      <c r="L130" s="3">
        <v>540</v>
      </c>
      <c r="M130" s="3">
        <v>32.854599999999998</v>
      </c>
      <c r="N130" s="3">
        <v>79.974800000000002</v>
      </c>
    </row>
    <row r="131" spans="1:14" x14ac:dyDescent="0.35">
      <c r="A131" s="1" t="s">
        <v>157</v>
      </c>
      <c r="B131" s="3" t="s">
        <v>158</v>
      </c>
      <c r="C131" s="3">
        <v>221884</v>
      </c>
      <c r="D131" s="3">
        <v>1695</v>
      </c>
      <c r="E131" s="3">
        <v>14</v>
      </c>
      <c r="F131" s="3">
        <v>73</v>
      </c>
      <c r="G131" s="3">
        <v>389</v>
      </c>
      <c r="H131" s="3">
        <v>1219</v>
      </c>
      <c r="I131" s="3">
        <v>5534</v>
      </c>
      <c r="J131" s="3">
        <v>1557</v>
      </c>
      <c r="K131" s="3">
        <v>3022</v>
      </c>
      <c r="L131" s="3">
        <v>955</v>
      </c>
      <c r="M131" s="3">
        <v>36.198900000000002</v>
      </c>
      <c r="N131" s="3">
        <v>115.11750000000001</v>
      </c>
    </row>
    <row r="132" spans="1:14" x14ac:dyDescent="0.35">
      <c r="A132" s="1" t="s">
        <v>159</v>
      </c>
      <c r="B132" s="3" t="s">
        <v>14</v>
      </c>
      <c r="C132" s="3">
        <v>107295</v>
      </c>
      <c r="D132" s="3">
        <v>433</v>
      </c>
      <c r="E132" s="3">
        <v>11</v>
      </c>
      <c r="F132" s="3">
        <v>13</v>
      </c>
      <c r="G132" s="3">
        <v>171</v>
      </c>
      <c r="H132" s="3">
        <v>238</v>
      </c>
      <c r="I132" s="3">
        <v>2609</v>
      </c>
      <c r="J132" s="3">
        <v>539</v>
      </c>
      <c r="K132" s="3">
        <v>1537</v>
      </c>
      <c r="L132" s="3">
        <v>533</v>
      </c>
      <c r="M132" s="3">
        <v>41.117699999999999</v>
      </c>
      <c r="N132" s="3">
        <v>73.408199999999994</v>
      </c>
    </row>
    <row r="133" spans="1:14" x14ac:dyDescent="0.35">
      <c r="A133" s="1" t="s">
        <v>160</v>
      </c>
      <c r="B133" s="3" t="s">
        <v>14</v>
      </c>
      <c r="C133" s="3">
        <v>171141</v>
      </c>
      <c r="D133" s="3">
        <v>728</v>
      </c>
      <c r="E133" s="3">
        <v>8</v>
      </c>
      <c r="F133" s="3">
        <v>48</v>
      </c>
      <c r="G133" s="3">
        <v>175</v>
      </c>
      <c r="H133" s="3">
        <v>497</v>
      </c>
      <c r="I133" s="3">
        <v>4289</v>
      </c>
      <c r="J133" s="3">
        <v>841</v>
      </c>
      <c r="K133" s="3">
        <v>3003</v>
      </c>
      <c r="L133" s="3">
        <v>445</v>
      </c>
      <c r="M133" s="3">
        <v>33.195900000000002</v>
      </c>
      <c r="N133" s="3">
        <v>117.37949999999999</v>
      </c>
    </row>
    <row r="134" spans="1:14" x14ac:dyDescent="0.35">
      <c r="A134" s="1" t="s">
        <v>161</v>
      </c>
      <c r="B134" s="3" t="s">
        <v>1</v>
      </c>
      <c r="C134" s="3">
        <v>103635</v>
      </c>
      <c r="D134" s="3">
        <v>1103</v>
      </c>
      <c r="E134" s="3">
        <v>5</v>
      </c>
      <c r="F134" s="3">
        <v>43</v>
      </c>
      <c r="G134" s="3">
        <v>141</v>
      </c>
      <c r="H134" s="3">
        <v>914</v>
      </c>
      <c r="I134" s="3">
        <v>3717</v>
      </c>
      <c r="J134" s="3">
        <v>770</v>
      </c>
      <c r="K134" s="3">
        <v>2565</v>
      </c>
      <c r="L134" s="3">
        <v>382</v>
      </c>
      <c r="M134" s="3">
        <v>31.845700000000001</v>
      </c>
      <c r="N134" s="3">
        <v>102.3676</v>
      </c>
    </row>
    <row r="135" spans="1:14" x14ac:dyDescent="0.35">
      <c r="A135" s="1" t="s">
        <v>162</v>
      </c>
      <c r="B135" s="3" t="s">
        <v>124</v>
      </c>
      <c r="C135" s="3">
        <v>128560</v>
      </c>
      <c r="D135" s="3">
        <v>191</v>
      </c>
      <c r="E135" s="3">
        <v>0</v>
      </c>
      <c r="F135" s="3">
        <v>38</v>
      </c>
      <c r="G135" s="3">
        <v>24</v>
      </c>
      <c r="H135" s="3">
        <v>129</v>
      </c>
      <c r="I135" s="3">
        <v>2480</v>
      </c>
      <c r="J135" s="3">
        <v>315</v>
      </c>
      <c r="K135" s="3">
        <v>1988</v>
      </c>
      <c r="L135" s="3">
        <v>177</v>
      </c>
      <c r="M135" s="3">
        <v>38.881399999999999</v>
      </c>
      <c r="N135" s="3">
        <v>94.819100000000006</v>
      </c>
    </row>
    <row r="136" spans="1:14" x14ac:dyDescent="0.35">
      <c r="A136" s="1" t="s">
        <v>163</v>
      </c>
      <c r="B136" s="3" t="s">
        <v>14</v>
      </c>
      <c r="C136" s="3">
        <v>167933</v>
      </c>
      <c r="D136" s="3">
        <v>534</v>
      </c>
      <c r="E136" s="3">
        <v>3</v>
      </c>
      <c r="F136" s="3">
        <v>36</v>
      </c>
      <c r="G136" s="3">
        <v>266</v>
      </c>
      <c r="H136" s="3">
        <v>229</v>
      </c>
      <c r="I136" s="3">
        <v>5056</v>
      </c>
      <c r="J136" s="3">
        <v>1058</v>
      </c>
      <c r="K136" s="3">
        <v>3019</v>
      </c>
      <c r="L136" s="3">
        <v>979</v>
      </c>
      <c r="M136" s="3">
        <v>34.063299999999998</v>
      </c>
      <c r="N136" s="3">
        <v>117.65089999999999</v>
      </c>
    </row>
    <row r="137" spans="1:14" x14ac:dyDescent="0.35">
      <c r="A137" s="1" t="s">
        <v>164</v>
      </c>
      <c r="B137" s="3" t="s">
        <v>14</v>
      </c>
      <c r="C137" s="3">
        <v>139692</v>
      </c>
      <c r="D137" s="3">
        <v>135</v>
      </c>
      <c r="E137" s="3">
        <v>4</v>
      </c>
      <c r="F137" s="3">
        <v>8</v>
      </c>
      <c r="G137" s="3">
        <v>54</v>
      </c>
      <c r="H137" s="3">
        <v>69</v>
      </c>
      <c r="I137" s="3">
        <v>2833</v>
      </c>
      <c r="J137" s="3">
        <v>500</v>
      </c>
      <c r="K137" s="3">
        <v>2044</v>
      </c>
      <c r="L137" s="3">
        <v>289</v>
      </c>
      <c r="M137" s="3">
        <v>33.717500000000001</v>
      </c>
      <c r="N137" s="3">
        <v>117.83110000000001</v>
      </c>
    </row>
    <row r="138" spans="1:14" x14ac:dyDescent="0.35">
      <c r="A138" s="1" t="s">
        <v>165</v>
      </c>
      <c r="B138" s="3" t="s">
        <v>42</v>
      </c>
      <c r="C138" s="3">
        <v>246513</v>
      </c>
      <c r="D138" s="3">
        <v>2508</v>
      </c>
      <c r="E138" s="3">
        <v>24</v>
      </c>
      <c r="F138" s="3">
        <v>103</v>
      </c>
      <c r="G138" s="3">
        <v>603</v>
      </c>
      <c r="H138" s="3">
        <v>1778</v>
      </c>
      <c r="I138" s="3">
        <v>16304</v>
      </c>
      <c r="J138" s="3">
        <v>3778</v>
      </c>
      <c r="K138" s="3">
        <v>11222</v>
      </c>
      <c r="L138" s="3">
        <v>1304</v>
      </c>
      <c r="M138" s="3">
        <v>28.5383</v>
      </c>
      <c r="N138" s="3">
        <v>81.379199999999997</v>
      </c>
    </row>
    <row r="139" spans="1:14" x14ac:dyDescent="0.35">
      <c r="A139" s="1" t="s">
        <v>167</v>
      </c>
      <c r="B139" s="3" t="s">
        <v>14</v>
      </c>
      <c r="C139" s="3">
        <v>201797</v>
      </c>
      <c r="D139" s="3">
        <v>603</v>
      </c>
      <c r="E139" s="3">
        <v>9</v>
      </c>
      <c r="F139" s="3">
        <v>8</v>
      </c>
      <c r="G139" s="3">
        <v>304</v>
      </c>
      <c r="H139" s="3">
        <v>282</v>
      </c>
      <c r="I139" s="3">
        <v>4071</v>
      </c>
      <c r="J139" s="3">
        <v>848</v>
      </c>
      <c r="K139" s="3">
        <v>2677</v>
      </c>
      <c r="L139" s="3">
        <v>546</v>
      </c>
      <c r="M139" s="3">
        <v>34.197800000000001</v>
      </c>
      <c r="N139" s="3">
        <v>119.1771</v>
      </c>
    </row>
    <row r="140" spans="1:14" x14ac:dyDescent="0.35">
      <c r="A140" s="1" t="s">
        <v>168</v>
      </c>
      <c r="B140" s="3" t="s">
        <v>42</v>
      </c>
      <c r="C140" s="3">
        <v>104635</v>
      </c>
      <c r="D140" s="3">
        <v>553</v>
      </c>
      <c r="E140" s="3">
        <v>3</v>
      </c>
      <c r="F140" s="3">
        <v>19</v>
      </c>
      <c r="G140" s="3">
        <v>78</v>
      </c>
      <c r="H140" s="3">
        <v>453</v>
      </c>
      <c r="I140" s="3">
        <v>2457</v>
      </c>
      <c r="J140" s="3">
        <v>719</v>
      </c>
      <c r="K140" s="3">
        <v>1601</v>
      </c>
      <c r="L140" s="3">
        <v>137</v>
      </c>
      <c r="M140" s="3">
        <v>28.034500000000001</v>
      </c>
      <c r="N140" s="3">
        <v>80.588700000000003</v>
      </c>
    </row>
    <row r="141" spans="1:14" x14ac:dyDescent="0.35">
      <c r="A141" s="1" t="s">
        <v>169</v>
      </c>
      <c r="B141" s="3" t="s">
        <v>14</v>
      </c>
      <c r="C141" s="3">
        <v>155294</v>
      </c>
      <c r="D141" s="3">
        <v>812</v>
      </c>
      <c r="E141" s="3">
        <v>6</v>
      </c>
      <c r="F141" s="3">
        <v>37</v>
      </c>
      <c r="G141" s="3">
        <v>224</v>
      </c>
      <c r="H141" s="3">
        <v>545</v>
      </c>
      <c r="I141" s="3">
        <v>3393</v>
      </c>
      <c r="J141" s="3">
        <v>1035</v>
      </c>
      <c r="K141" s="3">
        <v>2068</v>
      </c>
      <c r="L141" s="3">
        <v>290</v>
      </c>
      <c r="M141" s="3">
        <v>34.5794</v>
      </c>
      <c r="N141" s="3">
        <v>118.1165</v>
      </c>
    </row>
    <row r="142" spans="1:14" x14ac:dyDescent="0.35">
      <c r="A142" s="1" t="s">
        <v>170</v>
      </c>
      <c r="B142" s="3" t="s">
        <v>1</v>
      </c>
      <c r="C142" s="3">
        <v>154562</v>
      </c>
      <c r="D142" s="3">
        <v>622</v>
      </c>
      <c r="E142" s="3">
        <v>8</v>
      </c>
      <c r="F142" s="3">
        <v>52</v>
      </c>
      <c r="G142" s="3">
        <v>147</v>
      </c>
      <c r="H142" s="3">
        <v>415</v>
      </c>
      <c r="I142" s="3">
        <v>5610</v>
      </c>
      <c r="J142" s="3">
        <v>999</v>
      </c>
      <c r="K142" s="3">
        <v>4087</v>
      </c>
      <c r="L142" s="3">
        <v>524</v>
      </c>
      <c r="M142" s="3">
        <v>29.691099999999999</v>
      </c>
      <c r="N142" s="3">
        <v>95.209100000000007</v>
      </c>
    </row>
    <row r="143" spans="1:14" x14ac:dyDescent="0.35">
      <c r="A143" s="1" t="s">
        <v>170</v>
      </c>
      <c r="B143" s="3" t="s">
        <v>14</v>
      </c>
      <c r="C143" s="3">
        <v>139382</v>
      </c>
      <c r="D143" s="3">
        <v>433</v>
      </c>
      <c r="E143" s="3">
        <v>5</v>
      </c>
      <c r="F143" s="3">
        <v>21</v>
      </c>
      <c r="G143" s="3">
        <v>172</v>
      </c>
      <c r="H143" s="3">
        <v>235</v>
      </c>
      <c r="I143" s="3">
        <v>3379</v>
      </c>
      <c r="J143" s="3">
        <v>891</v>
      </c>
      <c r="K143" s="3">
        <v>2238</v>
      </c>
      <c r="L143" s="3">
        <v>250</v>
      </c>
      <c r="M143" s="3">
        <v>34.147799999999997</v>
      </c>
      <c r="N143" s="3">
        <v>118.14449999999999</v>
      </c>
    </row>
    <row r="144" spans="1:14" x14ac:dyDescent="0.35">
      <c r="A144" s="1" t="s">
        <v>171</v>
      </c>
      <c r="B144" s="3" t="s">
        <v>75</v>
      </c>
      <c r="C144" s="3">
        <v>147148</v>
      </c>
      <c r="D144" s="3">
        <v>1552</v>
      </c>
      <c r="E144" s="3">
        <v>21</v>
      </c>
      <c r="F144" s="3">
        <v>22</v>
      </c>
      <c r="G144" s="3">
        <v>854</v>
      </c>
      <c r="H144" s="3">
        <v>655</v>
      </c>
      <c r="I144" s="3">
        <v>4640</v>
      </c>
      <c r="J144" s="3">
        <v>1619</v>
      </c>
      <c r="K144" s="3">
        <v>2114</v>
      </c>
      <c r="L144" s="3">
        <v>907</v>
      </c>
      <c r="M144" s="3">
        <v>40.916800000000002</v>
      </c>
      <c r="N144" s="3">
        <v>74.171800000000005</v>
      </c>
    </row>
    <row r="145" spans="1:14" x14ac:dyDescent="0.35">
      <c r="A145" s="1" t="s">
        <v>172</v>
      </c>
      <c r="B145" s="3" t="s">
        <v>42</v>
      </c>
      <c r="C145" s="3">
        <v>159744</v>
      </c>
      <c r="D145" s="3">
        <v>238</v>
      </c>
      <c r="E145" s="3">
        <v>2</v>
      </c>
      <c r="F145" s="3">
        <v>14</v>
      </c>
      <c r="G145" s="3">
        <v>83</v>
      </c>
      <c r="H145" s="3">
        <v>139</v>
      </c>
      <c r="I145" s="3">
        <v>4238</v>
      </c>
      <c r="J145" s="3">
        <v>846</v>
      </c>
      <c r="K145" s="3">
        <v>3175</v>
      </c>
      <c r="L145" s="3">
        <v>217</v>
      </c>
      <c r="M145" s="3">
        <v>26.0078</v>
      </c>
      <c r="N145" s="3">
        <v>80.296300000000002</v>
      </c>
    </row>
    <row r="146" spans="1:14" x14ac:dyDescent="0.35">
      <c r="A146" s="1" t="s">
        <v>173</v>
      </c>
      <c r="B146" s="3" t="s">
        <v>51</v>
      </c>
      <c r="C146" s="3">
        <v>158347</v>
      </c>
      <c r="D146" s="3">
        <v>296</v>
      </c>
      <c r="E146" s="3">
        <v>9</v>
      </c>
      <c r="F146" s="3">
        <v>24</v>
      </c>
      <c r="G146" s="3">
        <v>77</v>
      </c>
      <c r="H146" s="3">
        <v>186</v>
      </c>
      <c r="I146" s="3">
        <v>4673</v>
      </c>
      <c r="J146" s="3">
        <v>929</v>
      </c>
      <c r="K146" s="3">
        <v>3478</v>
      </c>
      <c r="L146" s="3">
        <v>266</v>
      </c>
      <c r="M146" s="3">
        <v>33.580599999999997</v>
      </c>
      <c r="N146" s="3">
        <v>112.23739999999999</v>
      </c>
    </row>
    <row r="147" spans="1:14" x14ac:dyDescent="0.35">
      <c r="A147" s="1" t="s">
        <v>173</v>
      </c>
      <c r="B147" s="3" t="s">
        <v>19</v>
      </c>
      <c r="C147" s="3">
        <v>115288</v>
      </c>
      <c r="D147" s="3">
        <v>919</v>
      </c>
      <c r="E147" s="3">
        <v>10</v>
      </c>
      <c r="F147" s="3">
        <v>25</v>
      </c>
      <c r="G147" s="3">
        <v>324</v>
      </c>
      <c r="H147" s="3">
        <v>560</v>
      </c>
      <c r="I147" s="3">
        <v>5022</v>
      </c>
      <c r="J147" s="3">
        <v>1420</v>
      </c>
      <c r="K147" s="3">
        <v>3370</v>
      </c>
      <c r="L147" s="3">
        <v>232</v>
      </c>
      <c r="M147" s="3">
        <v>40.693600000000004</v>
      </c>
      <c r="N147" s="3">
        <v>89.588999999999999</v>
      </c>
    </row>
    <row r="148" spans="1:14" x14ac:dyDescent="0.35">
      <c r="A148" s="1" t="s">
        <v>174</v>
      </c>
      <c r="B148" s="3" t="s">
        <v>14</v>
      </c>
      <c r="C148" s="3">
        <v>151511</v>
      </c>
      <c r="D148" s="3">
        <v>1021</v>
      </c>
      <c r="E148" s="3">
        <v>17</v>
      </c>
      <c r="F148" s="3">
        <v>63</v>
      </c>
      <c r="G148" s="3">
        <v>377</v>
      </c>
      <c r="H148" s="3">
        <v>564</v>
      </c>
      <c r="I148" s="3">
        <v>5055</v>
      </c>
      <c r="J148" s="3">
        <v>901</v>
      </c>
      <c r="K148" s="3">
        <v>3044</v>
      </c>
      <c r="L148" s="3">
        <v>1110</v>
      </c>
      <c r="M148" s="3">
        <v>34.055100000000003</v>
      </c>
      <c r="N148" s="3">
        <v>117.75</v>
      </c>
    </row>
    <row r="149" spans="1:14" x14ac:dyDescent="0.35">
      <c r="A149" s="1" t="s">
        <v>175</v>
      </c>
      <c r="B149" s="3" t="s">
        <v>42</v>
      </c>
      <c r="C149" s="3">
        <v>103003</v>
      </c>
      <c r="D149" s="3">
        <v>1060</v>
      </c>
      <c r="E149" s="3">
        <v>5</v>
      </c>
      <c r="F149" s="3">
        <v>37</v>
      </c>
      <c r="G149" s="3">
        <v>419</v>
      </c>
      <c r="H149" s="3">
        <v>599</v>
      </c>
      <c r="I149" s="3">
        <v>5562</v>
      </c>
      <c r="J149" s="3">
        <v>1283</v>
      </c>
      <c r="K149" s="3">
        <v>3876</v>
      </c>
      <c r="L149" s="3">
        <v>403</v>
      </c>
      <c r="M149" s="3">
        <v>26.2379</v>
      </c>
      <c r="N149" s="3">
        <v>80.124799999999993</v>
      </c>
    </row>
    <row r="150" spans="1:14" x14ac:dyDescent="0.35">
      <c r="A150" s="1" t="s">
        <v>177</v>
      </c>
      <c r="B150" s="3" t="s">
        <v>178</v>
      </c>
      <c r="C150" s="3">
        <v>177882</v>
      </c>
      <c r="D150" s="3">
        <v>1133</v>
      </c>
      <c r="E150" s="3">
        <v>17</v>
      </c>
      <c r="F150" s="3">
        <v>84</v>
      </c>
      <c r="G150" s="3">
        <v>362</v>
      </c>
      <c r="H150" s="3">
        <v>670</v>
      </c>
      <c r="I150" s="3">
        <v>7977</v>
      </c>
      <c r="J150" s="3">
        <v>1929</v>
      </c>
      <c r="K150" s="3">
        <v>4884</v>
      </c>
      <c r="L150" s="3">
        <v>1164</v>
      </c>
      <c r="M150" s="3">
        <v>41.823999999999998</v>
      </c>
      <c r="N150" s="3">
        <v>71.412800000000004</v>
      </c>
    </row>
    <row r="151" spans="1:14" x14ac:dyDescent="0.35">
      <c r="A151" s="1" t="s">
        <v>179</v>
      </c>
      <c r="B151" s="3" t="s">
        <v>180</v>
      </c>
      <c r="C151" s="3">
        <v>116879</v>
      </c>
      <c r="D151" s="3">
        <v>149</v>
      </c>
      <c r="E151" s="3">
        <v>0</v>
      </c>
      <c r="F151" s="3">
        <v>36</v>
      </c>
      <c r="G151" s="3">
        <v>19</v>
      </c>
      <c r="H151" s="3">
        <v>94</v>
      </c>
      <c r="I151" s="3">
        <v>2465</v>
      </c>
      <c r="J151" s="3">
        <v>301</v>
      </c>
      <c r="K151" s="3">
        <v>2051</v>
      </c>
      <c r="L151" s="3">
        <v>113</v>
      </c>
      <c r="M151" s="3">
        <v>40.233800000000002</v>
      </c>
      <c r="N151" s="3">
        <v>111.6585</v>
      </c>
    </row>
    <row r="152" spans="1:14" x14ac:dyDescent="0.35">
      <c r="A152" s="1" t="s">
        <v>181</v>
      </c>
      <c r="B152" s="3" t="s">
        <v>16</v>
      </c>
      <c r="C152" s="3">
        <v>109065</v>
      </c>
      <c r="D152" s="3">
        <v>797</v>
      </c>
      <c r="E152" s="3">
        <v>8</v>
      </c>
      <c r="F152" s="3">
        <v>21</v>
      </c>
      <c r="G152" s="3">
        <v>199</v>
      </c>
      <c r="H152" s="3">
        <v>569</v>
      </c>
      <c r="I152" s="3">
        <v>7030</v>
      </c>
      <c r="J152" s="3">
        <v>1895</v>
      </c>
      <c r="K152" s="3">
        <v>4642</v>
      </c>
      <c r="L152" s="3">
        <v>493</v>
      </c>
      <c r="M152" s="3">
        <v>38.254399999999997</v>
      </c>
      <c r="N152" s="3">
        <v>104.6091</v>
      </c>
    </row>
    <row r="153" spans="1:14" x14ac:dyDescent="0.35">
      <c r="A153" s="1" t="s">
        <v>182</v>
      </c>
      <c r="B153" s="3" t="s">
        <v>14</v>
      </c>
      <c r="C153" s="3">
        <v>169276</v>
      </c>
      <c r="D153" s="3">
        <v>321</v>
      </c>
      <c r="E153" s="3">
        <v>4</v>
      </c>
      <c r="F153" s="3">
        <v>16</v>
      </c>
      <c r="G153" s="3">
        <v>112</v>
      </c>
      <c r="H153" s="3">
        <v>189</v>
      </c>
      <c r="I153" s="3">
        <v>4362</v>
      </c>
      <c r="J153" s="3">
        <v>1460</v>
      </c>
      <c r="K153" s="3">
        <v>2427</v>
      </c>
      <c r="L153" s="3">
        <v>475</v>
      </c>
      <c r="M153" s="3">
        <v>34.106400000000001</v>
      </c>
      <c r="N153" s="3">
        <v>117.59310000000001</v>
      </c>
    </row>
    <row r="154" spans="1:14" x14ac:dyDescent="0.35">
      <c r="A154" s="1" t="s">
        <v>183</v>
      </c>
      <c r="B154" s="3" t="s">
        <v>158</v>
      </c>
      <c r="C154" s="3">
        <v>230486</v>
      </c>
      <c r="D154" s="3">
        <v>1192</v>
      </c>
      <c r="E154" s="3">
        <v>7</v>
      </c>
      <c r="F154" s="3">
        <v>33</v>
      </c>
      <c r="G154" s="3">
        <v>327</v>
      </c>
      <c r="H154" s="3">
        <v>825</v>
      </c>
      <c r="I154" s="3">
        <v>7423</v>
      </c>
      <c r="J154" s="3">
        <v>1633</v>
      </c>
      <c r="K154" s="3">
        <v>4909</v>
      </c>
      <c r="L154" s="3">
        <v>881</v>
      </c>
      <c r="M154" s="3">
        <v>39.529600000000002</v>
      </c>
      <c r="N154" s="3">
        <v>119.8138</v>
      </c>
    </row>
    <row r="155" spans="1:14" x14ac:dyDescent="0.35">
      <c r="A155" s="1" t="s">
        <v>184</v>
      </c>
      <c r="B155" s="3" t="s">
        <v>14</v>
      </c>
      <c r="C155" s="3">
        <v>101595</v>
      </c>
      <c r="D155" s="3">
        <v>509</v>
      </c>
      <c r="E155" s="3">
        <v>4</v>
      </c>
      <c r="F155" s="3">
        <v>17</v>
      </c>
      <c r="G155" s="3">
        <v>201</v>
      </c>
      <c r="H155" s="3">
        <v>287</v>
      </c>
      <c r="I155" s="3">
        <v>3571</v>
      </c>
      <c r="J155" s="3">
        <v>898</v>
      </c>
      <c r="K155" s="3">
        <v>1798</v>
      </c>
      <c r="L155" s="3">
        <v>875</v>
      </c>
      <c r="M155" s="3">
        <v>34.106400000000001</v>
      </c>
      <c r="N155" s="3">
        <v>117.3703</v>
      </c>
    </row>
    <row r="156" spans="1:14" x14ac:dyDescent="0.35">
      <c r="A156" s="1" t="s">
        <v>185</v>
      </c>
      <c r="B156" s="3" t="s">
        <v>1</v>
      </c>
      <c r="C156" s="3">
        <v>103266</v>
      </c>
      <c r="D156" s="3">
        <v>171</v>
      </c>
      <c r="E156" s="3">
        <v>2</v>
      </c>
      <c r="F156" s="3">
        <v>27</v>
      </c>
      <c r="G156" s="3">
        <v>80</v>
      </c>
      <c r="H156" s="3">
        <v>62</v>
      </c>
      <c r="I156" s="3">
        <v>3004</v>
      </c>
      <c r="J156" s="3">
        <v>698</v>
      </c>
      <c r="K156" s="3">
        <v>2175</v>
      </c>
      <c r="L156" s="3">
        <v>131</v>
      </c>
      <c r="M156" s="3">
        <v>32.948300000000003</v>
      </c>
      <c r="N156" s="3">
        <v>96.729900000000001</v>
      </c>
    </row>
    <row r="157" spans="1:14" x14ac:dyDescent="0.35">
      <c r="A157" s="1" t="s">
        <v>187</v>
      </c>
      <c r="B157" s="3" t="s">
        <v>5</v>
      </c>
      <c r="C157" s="3">
        <v>207799</v>
      </c>
      <c r="D157" s="3">
        <v>1348</v>
      </c>
      <c r="E157" s="3">
        <v>42</v>
      </c>
      <c r="F157" s="3">
        <v>38</v>
      </c>
      <c r="G157" s="3">
        <v>633</v>
      </c>
      <c r="H157" s="3">
        <v>635</v>
      </c>
      <c r="I157" s="3">
        <v>9103</v>
      </c>
      <c r="J157" s="3">
        <v>2030</v>
      </c>
      <c r="K157" s="3">
        <v>6138</v>
      </c>
      <c r="L157" s="3">
        <v>935</v>
      </c>
      <c r="M157" s="3">
        <v>37.540700000000001</v>
      </c>
      <c r="N157" s="3">
        <v>77.436000000000007</v>
      </c>
    </row>
    <row r="158" spans="1:14" x14ac:dyDescent="0.35">
      <c r="A158" s="1" t="s">
        <v>186</v>
      </c>
      <c r="B158" s="3" t="s">
        <v>14</v>
      </c>
      <c r="C158" s="3">
        <v>106357</v>
      </c>
      <c r="D158" s="3">
        <v>1162</v>
      </c>
      <c r="E158" s="3">
        <v>18</v>
      </c>
      <c r="F158" s="3">
        <v>36</v>
      </c>
      <c r="G158" s="3">
        <v>391</v>
      </c>
      <c r="H158" s="3">
        <v>717</v>
      </c>
      <c r="I158" s="3">
        <v>5018</v>
      </c>
      <c r="J158" s="3">
        <v>1537</v>
      </c>
      <c r="K158" s="3">
        <v>1615</v>
      </c>
      <c r="L158" s="3">
        <v>1866</v>
      </c>
      <c r="M158" s="3">
        <v>37.9358</v>
      </c>
      <c r="N158" s="3">
        <v>122.3477</v>
      </c>
    </row>
    <row r="159" spans="1:14" x14ac:dyDescent="0.35">
      <c r="A159" s="1" t="s">
        <v>188</v>
      </c>
      <c r="B159" s="3" t="s">
        <v>10</v>
      </c>
      <c r="C159" s="3">
        <v>211993</v>
      </c>
      <c r="D159" s="3">
        <v>2069</v>
      </c>
      <c r="E159" s="3">
        <v>36</v>
      </c>
      <c r="F159" s="3">
        <v>112</v>
      </c>
      <c r="G159" s="3">
        <v>817</v>
      </c>
      <c r="H159" s="3">
        <v>1104</v>
      </c>
      <c r="I159" s="3">
        <v>11283</v>
      </c>
      <c r="J159" s="3">
        <v>2978</v>
      </c>
      <c r="K159" s="3">
        <v>7683</v>
      </c>
      <c r="L159" s="3">
        <v>622</v>
      </c>
      <c r="M159" s="3">
        <v>43.161000000000001</v>
      </c>
      <c r="N159" s="3">
        <v>77.610900000000001</v>
      </c>
    </row>
    <row r="160" spans="1:14" x14ac:dyDescent="0.35">
      <c r="A160" s="1" t="s">
        <v>188</v>
      </c>
      <c r="B160" s="3" t="s">
        <v>189</v>
      </c>
      <c r="C160" s="3">
        <v>108582</v>
      </c>
      <c r="D160" s="3">
        <v>0</v>
      </c>
      <c r="E160" s="3">
        <v>2</v>
      </c>
      <c r="F160" s="3">
        <v>0</v>
      </c>
      <c r="G160" s="3">
        <v>55</v>
      </c>
      <c r="H160" s="3">
        <v>104</v>
      </c>
      <c r="I160" s="3">
        <v>2721</v>
      </c>
      <c r="J160" s="3">
        <v>495</v>
      </c>
      <c r="K160" s="3">
        <v>2137</v>
      </c>
      <c r="L160" s="3">
        <v>89</v>
      </c>
      <c r="M160" s="3">
        <v>44.012099999999997</v>
      </c>
      <c r="N160" s="3">
        <v>92.480199999999996</v>
      </c>
    </row>
    <row r="161" spans="1:14" x14ac:dyDescent="0.35">
      <c r="A161" s="1" t="s">
        <v>190</v>
      </c>
      <c r="B161" s="3" t="s">
        <v>19</v>
      </c>
      <c r="C161" s="3">
        <v>152293</v>
      </c>
      <c r="D161" s="3">
        <v>2083</v>
      </c>
      <c r="E161" s="3">
        <v>9</v>
      </c>
      <c r="F161" s="3">
        <v>124</v>
      </c>
      <c r="G161" s="3">
        <v>499</v>
      </c>
      <c r="H161" s="3">
        <v>1451</v>
      </c>
      <c r="I161" s="3">
        <v>7608</v>
      </c>
      <c r="J161" s="3">
        <v>2224</v>
      </c>
      <c r="K161" s="3">
        <v>5003</v>
      </c>
      <c r="L161" s="3">
        <v>381</v>
      </c>
      <c r="M161" s="3">
        <v>42.271099999999997</v>
      </c>
      <c r="N161" s="3">
        <v>89.093999999999994</v>
      </c>
    </row>
    <row r="162" spans="1:14" x14ac:dyDescent="0.35">
      <c r="A162" s="1" t="s">
        <v>191</v>
      </c>
      <c r="B162" s="3" t="s">
        <v>14</v>
      </c>
      <c r="C162" s="3">
        <v>122896</v>
      </c>
      <c r="D162" s="3">
        <v>293</v>
      </c>
      <c r="E162" s="3">
        <v>2</v>
      </c>
      <c r="F162" s="3">
        <v>15</v>
      </c>
      <c r="G162" s="3">
        <v>84</v>
      </c>
      <c r="H162" s="3">
        <v>192</v>
      </c>
      <c r="I162" s="3">
        <v>3288</v>
      </c>
      <c r="J162" s="3">
        <v>519</v>
      </c>
      <c r="K162" s="3">
        <v>2536</v>
      </c>
      <c r="L162" s="3">
        <v>233</v>
      </c>
      <c r="M162" s="3">
        <v>38.752099999999999</v>
      </c>
      <c r="N162" s="3">
        <v>121.288</v>
      </c>
    </row>
    <row r="163" spans="1:14" x14ac:dyDescent="0.35">
      <c r="A163" s="1" t="s">
        <v>192</v>
      </c>
      <c r="B163" s="3" t="s">
        <v>1</v>
      </c>
      <c r="C163" s="3">
        <v>106232</v>
      </c>
      <c r="D163" s="3">
        <v>141</v>
      </c>
      <c r="E163" s="3">
        <v>0</v>
      </c>
      <c r="F163" s="3">
        <v>32</v>
      </c>
      <c r="G163" s="3">
        <v>45</v>
      </c>
      <c r="H163" s="3">
        <v>64</v>
      </c>
      <c r="I163" s="3">
        <v>2636</v>
      </c>
      <c r="J163" s="3">
        <v>336</v>
      </c>
      <c r="K163" s="3">
        <v>2222</v>
      </c>
      <c r="L163" s="3">
        <v>78</v>
      </c>
      <c r="M163" s="3">
        <v>30.508299999999998</v>
      </c>
      <c r="N163" s="3">
        <v>97.678899999999999</v>
      </c>
    </row>
    <row r="164" spans="1:14" x14ac:dyDescent="0.35">
      <c r="A164" s="1" t="s">
        <v>193</v>
      </c>
      <c r="B164" s="3" t="s">
        <v>83</v>
      </c>
      <c r="C164" s="3">
        <v>157353</v>
      </c>
      <c r="D164" s="3">
        <v>564</v>
      </c>
      <c r="E164" s="3">
        <v>7</v>
      </c>
      <c r="F164" s="3">
        <v>40</v>
      </c>
      <c r="G164" s="3">
        <v>138</v>
      </c>
      <c r="H164" s="3">
        <v>379</v>
      </c>
      <c r="I164" s="3">
        <v>6731</v>
      </c>
      <c r="J164" s="3">
        <v>1043</v>
      </c>
      <c r="K164" s="3">
        <v>4958</v>
      </c>
      <c r="L164" s="3">
        <v>730</v>
      </c>
      <c r="M164" s="3">
        <v>42.519500000000001</v>
      </c>
      <c r="N164" s="3">
        <v>70.896699999999996</v>
      </c>
    </row>
    <row r="165" spans="1:14" x14ac:dyDescent="0.35">
      <c r="A165" s="1" t="s">
        <v>194</v>
      </c>
      <c r="B165" s="3" t="s">
        <v>14</v>
      </c>
      <c r="C165" s="3">
        <v>154413</v>
      </c>
      <c r="D165" s="3">
        <v>1027</v>
      </c>
      <c r="E165" s="3">
        <v>21</v>
      </c>
      <c r="F165" s="3">
        <v>41</v>
      </c>
      <c r="G165" s="3">
        <v>488</v>
      </c>
      <c r="H165" s="3">
        <v>477</v>
      </c>
      <c r="I165" s="3">
        <v>4906</v>
      </c>
      <c r="J165" s="3">
        <v>1218</v>
      </c>
      <c r="K165" s="3">
        <v>2606</v>
      </c>
      <c r="L165" s="3">
        <v>1082</v>
      </c>
      <c r="M165" s="3">
        <v>36.677700000000002</v>
      </c>
      <c r="N165" s="3">
        <v>121.6555</v>
      </c>
    </row>
    <row r="166" spans="1:14" x14ac:dyDescent="0.35">
      <c r="A166" s="1" t="s">
        <v>195</v>
      </c>
      <c r="B166" s="3" t="s">
        <v>180</v>
      </c>
      <c r="C166" s="3">
        <v>192465</v>
      </c>
      <c r="D166" s="3">
        <v>1300</v>
      </c>
      <c r="E166" s="3">
        <v>8</v>
      </c>
      <c r="F166" s="3">
        <v>122</v>
      </c>
      <c r="G166" s="3">
        <v>316</v>
      </c>
      <c r="H166" s="3">
        <v>854</v>
      </c>
      <c r="I166" s="3">
        <v>14357</v>
      </c>
      <c r="J166" s="3">
        <v>1824</v>
      </c>
      <c r="K166" s="3">
        <v>10827</v>
      </c>
      <c r="L166" s="3">
        <v>1706</v>
      </c>
      <c r="M166" s="3">
        <v>40.760800000000003</v>
      </c>
      <c r="N166" s="3">
        <v>111.89100000000001</v>
      </c>
    </row>
    <row r="167" spans="1:14" x14ac:dyDescent="0.35">
      <c r="A167" s="1" t="s">
        <v>196</v>
      </c>
      <c r="B167" s="3" t="s">
        <v>14</v>
      </c>
      <c r="C167" s="3">
        <v>214987</v>
      </c>
      <c r="D167" s="3">
        <v>2022</v>
      </c>
      <c r="E167" s="3">
        <v>47</v>
      </c>
      <c r="F167" s="3">
        <v>56</v>
      </c>
      <c r="G167" s="3">
        <v>803</v>
      </c>
      <c r="H167" s="3">
        <v>1116</v>
      </c>
      <c r="I167" s="3">
        <v>10510</v>
      </c>
      <c r="J167" s="3">
        <v>2809</v>
      </c>
      <c r="K167" s="3">
        <v>4991</v>
      </c>
      <c r="L167" s="3">
        <v>2710</v>
      </c>
      <c r="M167" s="3">
        <v>34.1083</v>
      </c>
      <c r="N167" s="3">
        <v>117.2889</v>
      </c>
    </row>
    <row r="168" spans="1:14" x14ac:dyDescent="0.35">
      <c r="A168" s="1" t="s">
        <v>197</v>
      </c>
      <c r="B168" s="3" t="s">
        <v>14</v>
      </c>
      <c r="C168" s="3">
        <v>119360</v>
      </c>
      <c r="D168" s="3">
        <v>221</v>
      </c>
      <c r="E168" s="3">
        <v>0</v>
      </c>
      <c r="F168" s="3">
        <v>10</v>
      </c>
      <c r="G168" s="3">
        <v>61</v>
      </c>
      <c r="H168" s="3">
        <v>150</v>
      </c>
      <c r="I168" s="3">
        <v>3306</v>
      </c>
      <c r="J168" s="3">
        <v>584</v>
      </c>
      <c r="K168" s="3">
        <v>2273</v>
      </c>
      <c r="L168" s="3">
        <v>449</v>
      </c>
      <c r="M168" s="3">
        <v>37.354100000000003</v>
      </c>
      <c r="N168" s="3">
        <v>121.9552</v>
      </c>
    </row>
    <row r="169" spans="1:14" x14ac:dyDescent="0.35">
      <c r="A169" s="1" t="s">
        <v>198</v>
      </c>
      <c r="B169" s="3" t="s">
        <v>14</v>
      </c>
      <c r="C169" s="3">
        <v>179248</v>
      </c>
      <c r="D169" s="3">
        <v>342</v>
      </c>
      <c r="E169" s="3">
        <v>1</v>
      </c>
      <c r="F169" s="3">
        <v>30</v>
      </c>
      <c r="G169" s="3">
        <v>96</v>
      </c>
      <c r="H169" s="3">
        <v>215</v>
      </c>
      <c r="I169" s="3">
        <v>2742</v>
      </c>
      <c r="J169" s="3">
        <v>616</v>
      </c>
      <c r="K169" s="3">
        <v>1822</v>
      </c>
      <c r="L169" s="3">
        <v>304</v>
      </c>
      <c r="M169" s="3">
        <v>37.354100000000003</v>
      </c>
      <c r="N169" s="3">
        <v>121.9552</v>
      </c>
    </row>
    <row r="170" spans="1:14" x14ac:dyDescent="0.35">
      <c r="A170" s="1" t="s">
        <v>199</v>
      </c>
      <c r="B170" s="3" t="s">
        <v>14</v>
      </c>
      <c r="C170" s="3">
        <v>101207</v>
      </c>
      <c r="D170" s="3">
        <v>690</v>
      </c>
      <c r="E170" s="3">
        <v>0</v>
      </c>
      <c r="F170" s="3">
        <v>21</v>
      </c>
      <c r="G170" s="3">
        <v>145</v>
      </c>
      <c r="H170" s="3">
        <v>524</v>
      </c>
      <c r="I170" s="3">
        <v>2430</v>
      </c>
      <c r="J170" s="3">
        <v>712</v>
      </c>
      <c r="K170" s="3">
        <v>1318</v>
      </c>
      <c r="L170" s="3">
        <v>400</v>
      </c>
      <c r="M170" s="3">
        <v>34.953000000000003</v>
      </c>
      <c r="N170" s="3">
        <v>120.4357</v>
      </c>
    </row>
    <row r="171" spans="1:14" x14ac:dyDescent="0.35">
      <c r="A171" s="1" t="s">
        <v>200</v>
      </c>
      <c r="B171" s="3" t="s">
        <v>14</v>
      </c>
      <c r="C171" s="3">
        <v>170862</v>
      </c>
      <c r="D171" s="3">
        <v>636</v>
      </c>
      <c r="E171" s="3">
        <v>2</v>
      </c>
      <c r="F171" s="3">
        <v>67</v>
      </c>
      <c r="G171" s="3">
        <v>126</v>
      </c>
      <c r="H171" s="3">
        <v>441</v>
      </c>
      <c r="I171" s="3">
        <v>3818</v>
      </c>
      <c r="J171" s="3">
        <v>725</v>
      </c>
      <c r="K171" s="3">
        <v>2777</v>
      </c>
      <c r="L171" s="3">
        <v>316</v>
      </c>
      <c r="M171" s="3">
        <v>38.440399999999997</v>
      </c>
      <c r="N171" s="3">
        <v>122.7141</v>
      </c>
    </row>
    <row r="172" spans="1:14" x14ac:dyDescent="0.35">
      <c r="A172" s="1" t="s">
        <v>201</v>
      </c>
      <c r="B172" s="3" t="s">
        <v>17</v>
      </c>
      <c r="C172" s="3">
        <v>231285</v>
      </c>
      <c r="D172" s="3">
        <v>878</v>
      </c>
      <c r="E172" s="3">
        <v>23</v>
      </c>
      <c r="F172" s="3">
        <v>25</v>
      </c>
      <c r="G172" s="3">
        <v>491</v>
      </c>
      <c r="H172" s="3">
        <v>339</v>
      </c>
      <c r="I172" s="3">
        <v>8325</v>
      </c>
      <c r="J172" s="3">
        <v>2083</v>
      </c>
      <c r="K172" s="3">
        <v>5583</v>
      </c>
      <c r="L172" s="3">
        <v>659</v>
      </c>
      <c r="M172" s="3">
        <v>32.083500000000001</v>
      </c>
      <c r="N172" s="3">
        <v>81.099800000000002</v>
      </c>
    </row>
    <row r="173" spans="1:14" x14ac:dyDescent="0.35">
      <c r="A173" s="1" t="s">
        <v>202</v>
      </c>
      <c r="B173" s="3" t="s">
        <v>51</v>
      </c>
      <c r="C173" s="3">
        <v>223432</v>
      </c>
      <c r="D173" s="3">
        <v>329</v>
      </c>
      <c r="E173" s="3">
        <v>3</v>
      </c>
      <c r="F173" s="3">
        <v>42</v>
      </c>
      <c r="G173" s="3">
        <v>115</v>
      </c>
      <c r="H173" s="3">
        <v>169</v>
      </c>
      <c r="I173" s="3">
        <v>6047</v>
      </c>
      <c r="J173" s="3">
        <v>1255</v>
      </c>
      <c r="K173" s="3">
        <v>4551</v>
      </c>
      <c r="L173" s="3">
        <v>241</v>
      </c>
      <c r="M173" s="3">
        <v>33.494199999999999</v>
      </c>
      <c r="N173" s="3">
        <v>111.92610000000001</v>
      </c>
    </row>
    <row r="174" spans="1:14" x14ac:dyDescent="0.35">
      <c r="A174" s="1" t="s">
        <v>203</v>
      </c>
      <c r="B174" s="3" t="s">
        <v>21</v>
      </c>
      <c r="C174" s="3">
        <v>202164</v>
      </c>
      <c r="D174" s="3">
        <v>1550</v>
      </c>
      <c r="E174" s="3">
        <v>17</v>
      </c>
      <c r="F174" s="3">
        <v>92</v>
      </c>
      <c r="G174" s="3">
        <v>433</v>
      </c>
      <c r="H174" s="3">
        <v>1008</v>
      </c>
      <c r="I174" s="3">
        <v>9862</v>
      </c>
      <c r="J174" s="3">
        <v>2425</v>
      </c>
      <c r="K174" s="3">
        <v>6973</v>
      </c>
      <c r="L174" s="3">
        <v>464</v>
      </c>
      <c r="M174" s="3">
        <v>32.525199999999998</v>
      </c>
      <c r="N174" s="3">
        <v>93.750200000000007</v>
      </c>
    </row>
    <row r="175" spans="1:14" x14ac:dyDescent="0.35">
      <c r="A175" s="1" t="s">
        <v>204</v>
      </c>
      <c r="B175" s="3" t="s">
        <v>14</v>
      </c>
      <c r="C175" s="3">
        <v>126686</v>
      </c>
      <c r="D175" s="3">
        <v>141</v>
      </c>
      <c r="E175" s="3">
        <v>3</v>
      </c>
      <c r="F175" s="3">
        <v>7</v>
      </c>
      <c r="G175" s="3">
        <v>36</v>
      </c>
      <c r="H175" s="3">
        <v>95</v>
      </c>
      <c r="I175" s="3">
        <v>1916</v>
      </c>
      <c r="J175" s="3">
        <v>398</v>
      </c>
      <c r="K175" s="3">
        <v>1394</v>
      </c>
      <c r="L175" s="3">
        <v>124</v>
      </c>
      <c r="M175" s="3">
        <v>34.269399999999997</v>
      </c>
      <c r="N175" s="3">
        <v>118.78149999999999</v>
      </c>
    </row>
    <row r="176" spans="1:14" x14ac:dyDescent="0.35">
      <c r="A176" s="1" t="s">
        <v>205</v>
      </c>
      <c r="B176" s="3" t="s">
        <v>206</v>
      </c>
      <c r="C176" s="3">
        <v>158354</v>
      </c>
      <c r="D176" s="3">
        <v>631</v>
      </c>
      <c r="E176" s="3">
        <v>2</v>
      </c>
      <c r="F176" s="3">
        <v>139</v>
      </c>
      <c r="G176" s="3">
        <v>70</v>
      </c>
      <c r="H176" s="3">
        <v>420</v>
      </c>
      <c r="I176" s="3">
        <v>5041</v>
      </c>
      <c r="J176" s="3">
        <v>899</v>
      </c>
      <c r="K176" s="3">
        <v>3843</v>
      </c>
      <c r="L176" s="3">
        <v>299</v>
      </c>
      <c r="M176" s="3">
        <v>43.544600000000003</v>
      </c>
      <c r="N176" s="3">
        <v>96.731099999999998</v>
      </c>
    </row>
    <row r="177" spans="1:14" x14ac:dyDescent="0.35">
      <c r="A177" s="1" t="s">
        <v>207</v>
      </c>
      <c r="B177" s="3" t="s">
        <v>85</v>
      </c>
      <c r="C177" s="3">
        <v>101398</v>
      </c>
      <c r="D177" s="3">
        <v>622</v>
      </c>
      <c r="E177" s="3">
        <v>18</v>
      </c>
      <c r="F177" s="3">
        <v>55</v>
      </c>
      <c r="G177" s="3">
        <v>316</v>
      </c>
      <c r="H177" s="3">
        <v>233</v>
      </c>
      <c r="I177" s="3">
        <v>4827</v>
      </c>
      <c r="J177" s="3">
        <v>1744</v>
      </c>
      <c r="K177" s="3">
        <v>2798</v>
      </c>
      <c r="L177" s="3">
        <v>285</v>
      </c>
      <c r="M177" s="3">
        <v>41.676400000000001</v>
      </c>
      <c r="N177" s="3">
        <v>86.251999999999995</v>
      </c>
    </row>
    <row r="178" spans="1:14" x14ac:dyDescent="0.35">
      <c r="A178" s="1" t="s">
        <v>208</v>
      </c>
      <c r="B178" s="3" t="s">
        <v>24</v>
      </c>
      <c r="C178" s="3">
        <v>212163</v>
      </c>
      <c r="D178" s="3">
        <v>1369</v>
      </c>
      <c r="E178" s="3">
        <v>13</v>
      </c>
      <c r="F178" s="3">
        <v>81</v>
      </c>
      <c r="G178" s="3">
        <v>537</v>
      </c>
      <c r="H178" s="3">
        <v>738</v>
      </c>
      <c r="I178" s="3">
        <v>18522</v>
      </c>
      <c r="J178" s="3">
        <v>3827</v>
      </c>
      <c r="K178" s="3">
        <v>12600</v>
      </c>
      <c r="L178" s="3">
        <v>2095</v>
      </c>
      <c r="M178" s="3">
        <v>47.658799999999999</v>
      </c>
      <c r="N178" s="3">
        <v>117.426</v>
      </c>
    </row>
    <row r="179" spans="1:14" x14ac:dyDescent="0.35">
      <c r="A179" s="1" t="s">
        <v>209</v>
      </c>
      <c r="B179" s="3" t="s">
        <v>61</v>
      </c>
      <c r="C179" s="3">
        <v>160962</v>
      </c>
      <c r="D179" s="3">
        <v>1596</v>
      </c>
      <c r="E179" s="3">
        <v>16</v>
      </c>
      <c r="F179" s="3">
        <v>141</v>
      </c>
      <c r="G179" s="3">
        <v>353</v>
      </c>
      <c r="H179" s="3">
        <v>1086</v>
      </c>
      <c r="I179" s="3">
        <v>14504</v>
      </c>
      <c r="J179" s="3">
        <v>2215</v>
      </c>
      <c r="K179" s="3">
        <v>11238</v>
      </c>
      <c r="L179" s="3">
        <v>1051</v>
      </c>
      <c r="M179" s="3">
        <v>37.209000000000003</v>
      </c>
      <c r="N179" s="3">
        <v>93.292299999999997</v>
      </c>
    </row>
    <row r="180" spans="1:14" x14ac:dyDescent="0.35">
      <c r="A180" s="1" t="s">
        <v>209</v>
      </c>
      <c r="B180" s="3" t="s">
        <v>40</v>
      </c>
      <c r="C180" s="3">
        <v>154518</v>
      </c>
      <c r="D180" s="3">
        <v>1606</v>
      </c>
      <c r="E180" s="3">
        <v>11</v>
      </c>
      <c r="F180" s="3">
        <v>39</v>
      </c>
      <c r="G180" s="3">
        <v>542</v>
      </c>
      <c r="H180" s="3">
        <v>1014</v>
      </c>
      <c r="I180" s="3">
        <v>7024</v>
      </c>
      <c r="J180" s="3">
        <v>2317</v>
      </c>
      <c r="K180" s="3">
        <v>3947</v>
      </c>
      <c r="L180" s="3">
        <v>760</v>
      </c>
      <c r="M180" s="3">
        <v>42.101500000000001</v>
      </c>
      <c r="N180" s="3">
        <v>72.589799999999997</v>
      </c>
    </row>
    <row r="181" spans="1:14" x14ac:dyDescent="0.35">
      <c r="A181" s="1" t="s">
        <v>209</v>
      </c>
      <c r="B181" s="3" t="s">
        <v>19</v>
      </c>
      <c r="C181" s="3">
        <v>117131</v>
      </c>
      <c r="D181" s="3">
        <v>1138</v>
      </c>
      <c r="E181" s="3">
        <v>10</v>
      </c>
      <c r="F181" s="3">
        <v>76</v>
      </c>
      <c r="G181" s="3">
        <v>260</v>
      </c>
      <c r="H181" s="3">
        <v>792</v>
      </c>
      <c r="I181" s="3">
        <v>6945</v>
      </c>
      <c r="J181" s="3">
        <v>1670</v>
      </c>
      <c r="K181" s="3">
        <v>5033</v>
      </c>
      <c r="L181" s="3">
        <v>242</v>
      </c>
      <c r="M181" s="3">
        <v>44.0642</v>
      </c>
      <c r="N181" s="3">
        <v>123.02200000000001</v>
      </c>
    </row>
    <row r="182" spans="1:14" x14ac:dyDescent="0.35">
      <c r="A182" s="1" t="s">
        <v>210</v>
      </c>
      <c r="B182" s="3" t="s">
        <v>42</v>
      </c>
      <c r="C182" s="3">
        <v>248340</v>
      </c>
      <c r="D182" s="3">
        <v>2239</v>
      </c>
      <c r="E182" s="3">
        <v>15</v>
      </c>
      <c r="F182" s="3">
        <v>94</v>
      </c>
      <c r="G182" s="3">
        <v>585</v>
      </c>
      <c r="H182" s="3">
        <v>1545</v>
      </c>
      <c r="I182" s="3">
        <v>12451</v>
      </c>
      <c r="J182" s="3">
        <v>2933</v>
      </c>
      <c r="K182" s="3">
        <v>8642</v>
      </c>
      <c r="L182" s="3">
        <v>876</v>
      </c>
      <c r="M182" s="3">
        <v>27.751799999999999</v>
      </c>
      <c r="N182" s="3">
        <v>82.6267</v>
      </c>
    </row>
    <row r="183" spans="1:14" x14ac:dyDescent="0.35">
      <c r="A183" s="1" t="s">
        <v>211</v>
      </c>
      <c r="B183" s="3" t="s">
        <v>34</v>
      </c>
      <c r="C183" s="3">
        <v>124201</v>
      </c>
      <c r="D183" s="3">
        <v>351</v>
      </c>
      <c r="E183" s="3">
        <v>5</v>
      </c>
      <c r="F183" s="3">
        <v>25</v>
      </c>
      <c r="G183" s="3">
        <v>145</v>
      </c>
      <c r="H183" s="3">
        <v>176</v>
      </c>
      <c r="I183" s="3">
        <v>1932</v>
      </c>
      <c r="J183" s="3">
        <v>290</v>
      </c>
      <c r="K183" s="3">
        <v>1472</v>
      </c>
      <c r="L183" s="3">
        <v>170</v>
      </c>
      <c r="M183" s="3">
        <v>41.053400000000003</v>
      </c>
      <c r="N183" s="3">
        <v>73.538700000000006</v>
      </c>
    </row>
    <row r="184" spans="1:14" x14ac:dyDescent="0.35">
      <c r="A184" s="1" t="s">
        <v>212</v>
      </c>
      <c r="B184" s="3" t="s">
        <v>12</v>
      </c>
      <c r="C184" s="3">
        <v>129974</v>
      </c>
      <c r="D184" s="3">
        <v>232</v>
      </c>
      <c r="E184" s="3">
        <v>4</v>
      </c>
      <c r="F184" s="3">
        <v>16</v>
      </c>
      <c r="G184" s="3">
        <v>30</v>
      </c>
      <c r="H184" s="3">
        <v>182</v>
      </c>
      <c r="I184" s="3">
        <v>2578</v>
      </c>
      <c r="J184" s="3">
        <v>357</v>
      </c>
      <c r="K184" s="3">
        <v>2059</v>
      </c>
      <c r="L184" s="3">
        <v>162</v>
      </c>
      <c r="M184" s="3">
        <v>42.580300000000001</v>
      </c>
      <c r="N184" s="3">
        <v>83.030199999999994</v>
      </c>
    </row>
    <row r="185" spans="1:14" x14ac:dyDescent="0.35">
      <c r="A185" s="1" t="s">
        <v>213</v>
      </c>
      <c r="B185" s="3" t="s">
        <v>14</v>
      </c>
      <c r="C185" s="3">
        <v>143606</v>
      </c>
      <c r="D185" s="3">
        <v>170</v>
      </c>
      <c r="E185" s="3">
        <v>3</v>
      </c>
      <c r="F185" s="3">
        <v>14</v>
      </c>
      <c r="G185" s="3">
        <v>71</v>
      </c>
      <c r="H185" s="3">
        <v>82</v>
      </c>
      <c r="I185" s="3">
        <v>2555</v>
      </c>
      <c r="J185" s="3">
        <v>524</v>
      </c>
      <c r="K185" s="3">
        <v>1696</v>
      </c>
      <c r="L185" s="3">
        <v>335</v>
      </c>
      <c r="M185" s="3">
        <v>37.3688</v>
      </c>
      <c r="N185" s="3">
        <v>122.0363</v>
      </c>
    </row>
    <row r="186" spans="1:14" x14ac:dyDescent="0.35">
      <c r="A186" s="1" t="s">
        <v>214</v>
      </c>
      <c r="B186" s="3" t="s">
        <v>51</v>
      </c>
      <c r="C186" s="3">
        <v>120793</v>
      </c>
      <c r="D186" s="3">
        <v>162</v>
      </c>
      <c r="E186" s="3">
        <v>3</v>
      </c>
      <c r="F186" s="3">
        <v>8</v>
      </c>
      <c r="G186" s="3">
        <v>62</v>
      </c>
      <c r="H186" s="3">
        <v>89</v>
      </c>
      <c r="I186" s="3">
        <v>2488</v>
      </c>
      <c r="J186" s="3">
        <v>519</v>
      </c>
      <c r="K186" s="3">
        <v>1851</v>
      </c>
      <c r="L186" s="3">
        <v>118</v>
      </c>
      <c r="M186" s="3">
        <v>33.629199999999997</v>
      </c>
      <c r="N186" s="3">
        <v>112.36790000000001</v>
      </c>
    </row>
    <row r="187" spans="1:14" x14ac:dyDescent="0.35">
      <c r="A187" s="1" t="s">
        <v>215</v>
      </c>
      <c r="B187" s="3" t="s">
        <v>10</v>
      </c>
      <c r="C187" s="3">
        <v>145934</v>
      </c>
      <c r="D187" s="3">
        <v>1372</v>
      </c>
      <c r="E187" s="3">
        <v>14</v>
      </c>
      <c r="F187" s="3">
        <v>75</v>
      </c>
      <c r="G187" s="3">
        <v>454</v>
      </c>
      <c r="H187" s="3">
        <v>829</v>
      </c>
      <c r="I187" s="3">
        <v>5976</v>
      </c>
      <c r="J187" s="3">
        <v>1896</v>
      </c>
      <c r="K187" s="3">
        <v>3698</v>
      </c>
      <c r="L187" s="3">
        <v>382</v>
      </c>
      <c r="M187" s="3">
        <v>43.048099999999998</v>
      </c>
      <c r="N187" s="3">
        <v>76.147400000000005</v>
      </c>
    </row>
    <row r="188" spans="1:14" x14ac:dyDescent="0.35">
      <c r="A188" s="1" t="s">
        <v>216</v>
      </c>
      <c r="B188" s="3" t="s">
        <v>24</v>
      </c>
      <c r="C188" s="3">
        <v>202646</v>
      </c>
      <c r="D188" s="3">
        <v>1615</v>
      </c>
      <c r="E188" s="3">
        <v>12</v>
      </c>
      <c r="F188" s="3">
        <v>93</v>
      </c>
      <c r="G188" s="3">
        <v>486</v>
      </c>
      <c r="H188" s="3">
        <v>1024</v>
      </c>
      <c r="I188" s="3">
        <v>12866</v>
      </c>
      <c r="J188" s="3">
        <v>2965</v>
      </c>
      <c r="K188" s="3">
        <v>7995</v>
      </c>
      <c r="L188" s="3">
        <v>1906</v>
      </c>
      <c r="M188" s="3">
        <v>47.252899999999997</v>
      </c>
      <c r="N188" s="3">
        <v>122.4443</v>
      </c>
    </row>
    <row r="189" spans="1:14" x14ac:dyDescent="0.35">
      <c r="A189" s="1" t="s">
        <v>217</v>
      </c>
      <c r="B189" s="3" t="s">
        <v>42</v>
      </c>
      <c r="C189" s="3">
        <v>185461</v>
      </c>
      <c r="D189" s="3">
        <v>1582</v>
      </c>
      <c r="E189" s="3">
        <v>12</v>
      </c>
      <c r="F189" s="3">
        <v>115</v>
      </c>
      <c r="G189" s="3">
        <v>525</v>
      </c>
      <c r="H189" s="3">
        <v>930</v>
      </c>
      <c r="I189" s="3">
        <v>8617</v>
      </c>
      <c r="J189" s="3">
        <v>2630</v>
      </c>
      <c r="K189" s="3">
        <v>5463</v>
      </c>
      <c r="L189" s="3">
        <v>524</v>
      </c>
      <c r="M189" s="3">
        <v>30.438300000000002</v>
      </c>
      <c r="N189" s="3">
        <v>84.280699999999996</v>
      </c>
    </row>
    <row r="190" spans="1:14" x14ac:dyDescent="0.35">
      <c r="A190" s="1" t="s">
        <v>218</v>
      </c>
      <c r="B190" s="3" t="s">
        <v>14</v>
      </c>
      <c r="C190" s="3">
        <v>103414</v>
      </c>
      <c r="D190" s="3">
        <v>97</v>
      </c>
      <c r="E190" s="3">
        <v>0</v>
      </c>
      <c r="F190" s="3">
        <v>10</v>
      </c>
      <c r="G190" s="3">
        <v>53</v>
      </c>
      <c r="H190" s="3">
        <v>34</v>
      </c>
      <c r="I190" s="3">
        <v>2440</v>
      </c>
      <c r="J190" s="3">
        <v>588</v>
      </c>
      <c r="K190" s="3">
        <v>1640</v>
      </c>
      <c r="L190" s="3">
        <v>212</v>
      </c>
      <c r="M190" s="3">
        <v>33.493600000000001</v>
      </c>
      <c r="N190" s="3">
        <v>117.1484</v>
      </c>
    </row>
    <row r="191" spans="1:14" x14ac:dyDescent="0.35">
      <c r="A191" s="1" t="s">
        <v>219</v>
      </c>
      <c r="B191" s="3" t="s">
        <v>51</v>
      </c>
      <c r="C191" s="3">
        <v>166061</v>
      </c>
      <c r="D191" s="3">
        <v>878</v>
      </c>
      <c r="E191" s="3">
        <v>11</v>
      </c>
      <c r="F191" s="3">
        <v>44</v>
      </c>
      <c r="G191" s="3">
        <v>253</v>
      </c>
      <c r="H191" s="3">
        <v>570</v>
      </c>
      <c r="I191" s="3">
        <v>7824</v>
      </c>
      <c r="J191" s="3">
        <v>1250</v>
      </c>
      <c r="K191" s="3">
        <v>6085</v>
      </c>
      <c r="L191" s="3">
        <v>489</v>
      </c>
      <c r="M191" s="3">
        <v>33.4255</v>
      </c>
      <c r="N191" s="3">
        <v>111.94</v>
      </c>
    </row>
    <row r="192" spans="1:14" x14ac:dyDescent="0.35">
      <c r="A192" s="1" t="s">
        <v>220</v>
      </c>
      <c r="B192" s="3" t="s">
        <v>16</v>
      </c>
      <c r="C192" s="3">
        <v>123115</v>
      </c>
      <c r="D192" s="3">
        <v>332</v>
      </c>
      <c r="E192" s="3">
        <v>1</v>
      </c>
      <c r="F192" s="3">
        <v>58</v>
      </c>
      <c r="G192" s="3">
        <v>41</v>
      </c>
      <c r="H192" s="3">
        <v>232</v>
      </c>
      <c r="I192" s="3">
        <v>3257</v>
      </c>
      <c r="J192" s="3">
        <v>476</v>
      </c>
      <c r="K192" s="3">
        <v>2431</v>
      </c>
      <c r="L192" s="3">
        <v>350</v>
      </c>
      <c r="M192" s="3">
        <v>39.868000000000002</v>
      </c>
      <c r="N192" s="3">
        <v>104.97190000000001</v>
      </c>
    </row>
    <row r="193" spans="1:14" x14ac:dyDescent="0.35">
      <c r="A193" s="1" t="s">
        <v>221</v>
      </c>
      <c r="B193" s="3" t="s">
        <v>14</v>
      </c>
      <c r="C193" s="3">
        <v>129171</v>
      </c>
      <c r="D193" s="3">
        <v>157</v>
      </c>
      <c r="E193" s="3">
        <v>0</v>
      </c>
      <c r="F193" s="3">
        <v>23</v>
      </c>
      <c r="G193" s="3">
        <v>46</v>
      </c>
      <c r="H193" s="3">
        <v>88</v>
      </c>
      <c r="I193" s="3">
        <v>1838</v>
      </c>
      <c r="J193" s="3">
        <v>278</v>
      </c>
      <c r="K193" s="3">
        <v>1470</v>
      </c>
      <c r="L193" s="3">
        <v>90</v>
      </c>
      <c r="M193" s="3">
        <v>34.1706</v>
      </c>
      <c r="N193" s="3">
        <v>118.83759999999999</v>
      </c>
    </row>
    <row r="194" spans="1:14" x14ac:dyDescent="0.35">
      <c r="A194" s="1" t="s">
        <v>222</v>
      </c>
      <c r="B194" s="3" t="s">
        <v>124</v>
      </c>
      <c r="C194" s="3">
        <v>128843</v>
      </c>
      <c r="D194" s="3">
        <v>772</v>
      </c>
      <c r="E194" s="3">
        <v>15</v>
      </c>
      <c r="F194" s="3">
        <v>39</v>
      </c>
      <c r="G194" s="3">
        <v>237</v>
      </c>
      <c r="H194" s="3">
        <v>481</v>
      </c>
      <c r="I194" s="3">
        <v>6841</v>
      </c>
      <c r="J194" s="3">
        <v>1277</v>
      </c>
      <c r="K194" s="3">
        <v>4967</v>
      </c>
      <c r="L194" s="3">
        <v>597</v>
      </c>
      <c r="M194" s="3">
        <v>39.055799999999998</v>
      </c>
      <c r="N194" s="3">
        <v>95.688999999999993</v>
      </c>
    </row>
    <row r="195" spans="1:14" x14ac:dyDescent="0.35">
      <c r="A195" s="1" t="s">
        <v>223</v>
      </c>
      <c r="B195" s="3" t="s">
        <v>14</v>
      </c>
      <c r="C195" s="3">
        <v>147851</v>
      </c>
      <c r="D195" s="3">
        <v>190</v>
      </c>
      <c r="E195" s="3">
        <v>4</v>
      </c>
      <c r="F195" s="3">
        <v>17</v>
      </c>
      <c r="G195" s="3">
        <v>92</v>
      </c>
      <c r="H195" s="3">
        <v>77</v>
      </c>
      <c r="I195" s="3">
        <v>2690</v>
      </c>
      <c r="J195" s="3">
        <v>529</v>
      </c>
      <c r="K195" s="3">
        <v>1823</v>
      </c>
      <c r="L195" s="3">
        <v>338</v>
      </c>
      <c r="M195" s="3">
        <v>33.835799999999999</v>
      </c>
      <c r="N195" s="3">
        <v>118.34059999999999</v>
      </c>
    </row>
    <row r="196" spans="1:14" x14ac:dyDescent="0.35">
      <c r="A196" s="1" t="s">
        <v>224</v>
      </c>
      <c r="B196" s="3" t="s">
        <v>1</v>
      </c>
      <c r="C196" s="3">
        <v>100040</v>
      </c>
      <c r="D196" s="3">
        <v>537</v>
      </c>
      <c r="E196" s="3">
        <v>4</v>
      </c>
      <c r="F196" s="3">
        <v>45</v>
      </c>
      <c r="G196" s="3">
        <v>92</v>
      </c>
      <c r="H196" s="3">
        <v>396</v>
      </c>
      <c r="I196" s="3">
        <v>4506</v>
      </c>
      <c r="J196" s="3">
        <v>1025</v>
      </c>
      <c r="K196" s="3">
        <v>3350</v>
      </c>
      <c r="L196" s="3">
        <v>131</v>
      </c>
      <c r="M196" s="3">
        <v>32.351300000000002</v>
      </c>
      <c r="N196" s="3">
        <v>95.301100000000005</v>
      </c>
    </row>
    <row r="197" spans="1:14" x14ac:dyDescent="0.35">
      <c r="A197" s="1" t="s">
        <v>225</v>
      </c>
      <c r="B197" s="3" t="s">
        <v>14</v>
      </c>
      <c r="C197" s="3">
        <v>117912</v>
      </c>
      <c r="D197" s="3">
        <v>878</v>
      </c>
      <c r="E197" s="3">
        <v>14</v>
      </c>
      <c r="F197" s="3">
        <v>44</v>
      </c>
      <c r="G197" s="3">
        <v>380</v>
      </c>
      <c r="H197" s="3">
        <v>440</v>
      </c>
      <c r="I197" s="3">
        <v>5844</v>
      </c>
      <c r="J197" s="3">
        <v>2688</v>
      </c>
      <c r="K197" s="3">
        <v>1681</v>
      </c>
      <c r="L197" s="3">
        <v>1475</v>
      </c>
      <c r="M197" s="3">
        <v>38.104100000000003</v>
      </c>
      <c r="N197" s="3">
        <v>122.25660000000001</v>
      </c>
    </row>
    <row r="198" spans="1:14" x14ac:dyDescent="0.35">
      <c r="A198" s="1" t="s">
        <v>226</v>
      </c>
      <c r="B198" s="3" t="s">
        <v>24</v>
      </c>
      <c r="C198" s="3">
        <v>166375</v>
      </c>
      <c r="D198" s="3">
        <v>592</v>
      </c>
      <c r="E198" s="3">
        <v>5</v>
      </c>
      <c r="F198" s="3">
        <v>72</v>
      </c>
      <c r="G198" s="3">
        <v>172</v>
      </c>
      <c r="H198" s="3">
        <v>343</v>
      </c>
      <c r="I198" s="3">
        <v>6478</v>
      </c>
      <c r="J198" s="3">
        <v>1044</v>
      </c>
      <c r="K198" s="3">
        <v>4343</v>
      </c>
      <c r="L198" s="3">
        <v>1091</v>
      </c>
      <c r="M198" s="3">
        <v>49.282699999999998</v>
      </c>
      <c r="N198" s="3">
        <v>123.1207</v>
      </c>
    </row>
    <row r="199" spans="1:14" x14ac:dyDescent="0.35">
      <c r="A199" s="1" t="s">
        <v>227</v>
      </c>
      <c r="B199" s="3" t="s">
        <v>14</v>
      </c>
      <c r="C199" s="3">
        <v>108511</v>
      </c>
      <c r="D199" s="3">
        <v>310</v>
      </c>
      <c r="E199" s="3">
        <v>1</v>
      </c>
      <c r="F199" s="3">
        <v>24</v>
      </c>
      <c r="G199" s="3">
        <v>140</v>
      </c>
      <c r="H199" s="3">
        <v>145</v>
      </c>
      <c r="I199" s="3">
        <v>3885</v>
      </c>
      <c r="J199" s="3">
        <v>778</v>
      </c>
      <c r="K199" s="3">
        <v>2825</v>
      </c>
      <c r="L199" s="3">
        <v>282</v>
      </c>
      <c r="M199" s="3">
        <v>34.2746</v>
      </c>
      <c r="N199" s="3">
        <v>119.229</v>
      </c>
    </row>
    <row r="200" spans="1:14" x14ac:dyDescent="0.35">
      <c r="A200" s="1" t="s">
        <v>228</v>
      </c>
      <c r="B200" s="3" t="s">
        <v>14</v>
      </c>
      <c r="C200" s="3">
        <v>118687</v>
      </c>
      <c r="D200" s="3">
        <v>676</v>
      </c>
      <c r="E200" s="3">
        <v>6</v>
      </c>
      <c r="F200" s="3">
        <v>40</v>
      </c>
      <c r="G200" s="3">
        <v>222</v>
      </c>
      <c r="H200" s="3">
        <v>408</v>
      </c>
      <c r="I200" s="3">
        <v>4465</v>
      </c>
      <c r="J200" s="3">
        <v>1837</v>
      </c>
      <c r="K200" s="3">
        <v>1981</v>
      </c>
      <c r="L200" s="3">
        <v>647</v>
      </c>
      <c r="M200" s="3">
        <v>34.536200000000001</v>
      </c>
      <c r="N200" s="3">
        <v>117.2928</v>
      </c>
    </row>
    <row r="201" spans="1:14" x14ac:dyDescent="0.35">
      <c r="A201" s="1" t="s">
        <v>229</v>
      </c>
      <c r="B201" s="3" t="s">
        <v>14</v>
      </c>
      <c r="C201" s="3">
        <v>127604</v>
      </c>
      <c r="D201" s="3">
        <v>544</v>
      </c>
      <c r="E201" s="3">
        <v>5</v>
      </c>
      <c r="F201" s="3">
        <v>44</v>
      </c>
      <c r="G201" s="3">
        <v>134</v>
      </c>
      <c r="H201" s="3">
        <v>361</v>
      </c>
      <c r="I201" s="3">
        <v>5531</v>
      </c>
      <c r="J201" s="3">
        <v>1227</v>
      </c>
      <c r="K201" s="3">
        <v>3778</v>
      </c>
      <c r="L201" s="3">
        <v>526</v>
      </c>
      <c r="M201" s="3">
        <v>36.330199999999998</v>
      </c>
      <c r="N201" s="3">
        <v>119.2921</v>
      </c>
    </row>
    <row r="202" spans="1:14" x14ac:dyDescent="0.35">
      <c r="A202" s="1" t="s">
        <v>231</v>
      </c>
      <c r="B202" s="3" t="s">
        <v>12</v>
      </c>
      <c r="C202" s="3">
        <v>134340</v>
      </c>
      <c r="D202" s="3">
        <v>715</v>
      </c>
      <c r="E202" s="3">
        <v>0</v>
      </c>
      <c r="F202" s="3">
        <v>91</v>
      </c>
      <c r="G202" s="3">
        <v>148</v>
      </c>
      <c r="H202" s="3">
        <v>476</v>
      </c>
      <c r="I202" s="3">
        <v>3787</v>
      </c>
      <c r="J202" s="3">
        <v>999</v>
      </c>
      <c r="K202" s="3">
        <v>2049</v>
      </c>
      <c r="L202" s="3">
        <v>739</v>
      </c>
      <c r="M202" s="3">
        <v>42.514499999999998</v>
      </c>
      <c r="N202" s="3">
        <v>83.014700000000005</v>
      </c>
    </row>
    <row r="203" spans="1:14" x14ac:dyDescent="0.35">
      <c r="A203" s="1" t="s">
        <v>232</v>
      </c>
      <c r="B203" s="3" t="s">
        <v>34</v>
      </c>
      <c r="C203" s="3">
        <v>110486</v>
      </c>
      <c r="D203" s="3">
        <v>328</v>
      </c>
      <c r="E203" s="3">
        <v>5</v>
      </c>
      <c r="F203" s="3">
        <v>7</v>
      </c>
      <c r="G203" s="3">
        <v>185</v>
      </c>
      <c r="H203" s="3">
        <v>131</v>
      </c>
      <c r="I203" s="3">
        <v>4713</v>
      </c>
      <c r="J203" s="3">
        <v>662</v>
      </c>
      <c r="K203" s="3">
        <v>3538</v>
      </c>
      <c r="L203" s="3">
        <v>513</v>
      </c>
      <c r="M203" s="3">
        <v>41.558199999999999</v>
      </c>
      <c r="N203" s="3">
        <v>73.051500000000004</v>
      </c>
    </row>
    <row r="204" spans="1:14" x14ac:dyDescent="0.35">
      <c r="A204" s="1" t="s">
        <v>233</v>
      </c>
      <c r="B204" s="3" t="s">
        <v>14</v>
      </c>
      <c r="C204" s="3">
        <v>107861</v>
      </c>
      <c r="D204" s="3">
        <v>281</v>
      </c>
      <c r="E204" s="3">
        <v>2</v>
      </c>
      <c r="F204" s="3">
        <v>11</v>
      </c>
      <c r="G204" s="3">
        <v>108</v>
      </c>
      <c r="H204" s="3">
        <v>160</v>
      </c>
      <c r="I204" s="3">
        <v>3224</v>
      </c>
      <c r="J204" s="3">
        <v>546</v>
      </c>
      <c r="K204" s="3">
        <v>2135</v>
      </c>
      <c r="L204" s="3">
        <v>543</v>
      </c>
      <c r="M204" s="3">
        <v>34.068600000000004</v>
      </c>
      <c r="N204" s="3">
        <v>117.93899999999999</v>
      </c>
    </row>
    <row r="205" spans="1:14" x14ac:dyDescent="0.35">
      <c r="A205" s="1" t="s">
        <v>234</v>
      </c>
      <c r="B205" s="3" t="s">
        <v>180</v>
      </c>
      <c r="C205" s="3">
        <v>107103</v>
      </c>
      <c r="D205" s="3">
        <v>199</v>
      </c>
      <c r="E205" s="3">
        <v>2</v>
      </c>
      <c r="F205" s="3">
        <v>24</v>
      </c>
      <c r="G205" s="3">
        <v>33</v>
      </c>
      <c r="H205" s="3">
        <v>140</v>
      </c>
      <c r="I205" s="3">
        <v>2966</v>
      </c>
      <c r="J205" s="3">
        <v>474</v>
      </c>
      <c r="K205" s="3">
        <v>2264</v>
      </c>
      <c r="L205" s="3">
        <v>228</v>
      </c>
      <c r="M205" s="3">
        <v>40.609699999999997</v>
      </c>
      <c r="N205" s="3">
        <v>111.9391</v>
      </c>
    </row>
    <row r="206" spans="1:14" x14ac:dyDescent="0.35">
      <c r="A206" s="1" t="s">
        <v>235</v>
      </c>
      <c r="B206" s="3" t="s">
        <v>42</v>
      </c>
      <c r="C206" s="3">
        <v>102422</v>
      </c>
      <c r="D206" s="3">
        <v>821</v>
      </c>
      <c r="E206" s="3">
        <v>17</v>
      </c>
      <c r="F206" s="3">
        <v>31</v>
      </c>
      <c r="G206" s="3">
        <v>334</v>
      </c>
      <c r="H206" s="3">
        <v>439</v>
      </c>
      <c r="I206" s="3">
        <v>5404</v>
      </c>
      <c r="J206" s="3">
        <v>1289</v>
      </c>
      <c r="K206" s="3">
        <v>3801</v>
      </c>
      <c r="L206" s="3">
        <v>314</v>
      </c>
      <c r="M206" s="3">
        <v>26.715299999999999</v>
      </c>
      <c r="N206" s="3">
        <v>80.053399999999996</v>
      </c>
    </row>
    <row r="207" spans="1:14" x14ac:dyDescent="0.35">
      <c r="A207" s="1" t="s">
        <v>236</v>
      </c>
      <c r="B207" s="3" t="s">
        <v>180</v>
      </c>
      <c r="C207" s="3">
        <v>133725</v>
      </c>
      <c r="D207" s="3">
        <v>599</v>
      </c>
      <c r="E207" s="3">
        <v>1</v>
      </c>
      <c r="F207" s="3">
        <v>90</v>
      </c>
      <c r="G207" s="3">
        <v>120</v>
      </c>
      <c r="H207" s="3">
        <v>388</v>
      </c>
      <c r="I207" s="3">
        <v>5569</v>
      </c>
      <c r="J207" s="3">
        <v>940</v>
      </c>
      <c r="K207" s="3">
        <v>3972</v>
      </c>
      <c r="L207" s="3">
        <v>657</v>
      </c>
      <c r="M207" s="3">
        <v>40.691600000000001</v>
      </c>
      <c r="N207" s="3">
        <v>112.00109999999999</v>
      </c>
    </row>
    <row r="208" spans="1:14" x14ac:dyDescent="0.35">
      <c r="A208" s="1" t="s">
        <v>237</v>
      </c>
      <c r="B208" s="3" t="s">
        <v>16</v>
      </c>
      <c r="C208" s="3">
        <v>109461</v>
      </c>
      <c r="D208" s="3">
        <v>284</v>
      </c>
      <c r="E208" s="3">
        <v>2</v>
      </c>
      <c r="F208" s="3">
        <v>29</v>
      </c>
      <c r="G208" s="3">
        <v>51</v>
      </c>
      <c r="H208" s="3">
        <v>202</v>
      </c>
      <c r="I208" s="3">
        <v>2830</v>
      </c>
      <c r="J208" s="3">
        <v>395</v>
      </c>
      <c r="K208" s="3">
        <v>2146</v>
      </c>
      <c r="L208" s="3">
        <v>289</v>
      </c>
      <c r="M208" s="3">
        <v>39.8367</v>
      </c>
      <c r="N208" s="3">
        <v>105.0372</v>
      </c>
    </row>
    <row r="209" spans="1:14" x14ac:dyDescent="0.35">
      <c r="A209" s="1" t="s">
        <v>238</v>
      </c>
      <c r="B209" s="3" t="s">
        <v>1</v>
      </c>
      <c r="C209" s="3">
        <v>105488</v>
      </c>
      <c r="D209" s="3">
        <v>475</v>
      </c>
      <c r="E209" s="3">
        <v>5</v>
      </c>
      <c r="F209" s="3">
        <v>36</v>
      </c>
      <c r="G209" s="3">
        <v>150</v>
      </c>
      <c r="H209" s="3">
        <v>284</v>
      </c>
      <c r="I209" s="3">
        <v>5021</v>
      </c>
      <c r="J209" s="3">
        <v>1259</v>
      </c>
      <c r="K209" s="3">
        <v>3532</v>
      </c>
      <c r="L209" s="3">
        <v>230</v>
      </c>
      <c r="M209" s="3">
        <v>33.913699999999999</v>
      </c>
      <c r="N209" s="3">
        <v>98.493399999999994</v>
      </c>
    </row>
    <row r="210" spans="1:14" x14ac:dyDescent="0.35">
      <c r="A210" s="1" t="s">
        <v>239</v>
      </c>
      <c r="B210" s="3" t="s">
        <v>46</v>
      </c>
      <c r="C210" s="3">
        <v>109370</v>
      </c>
      <c r="D210" s="3">
        <v>618</v>
      </c>
      <c r="E210" s="3">
        <v>8</v>
      </c>
      <c r="F210" s="3">
        <v>23</v>
      </c>
      <c r="G210" s="3">
        <v>261</v>
      </c>
      <c r="H210" s="3">
        <v>326</v>
      </c>
      <c r="I210" s="3">
        <v>5910</v>
      </c>
      <c r="J210" s="3">
        <v>1694</v>
      </c>
      <c r="K210" s="3">
        <v>3843</v>
      </c>
      <c r="L210" s="3">
        <v>373</v>
      </c>
      <c r="M210" s="3">
        <v>34.225000000000001</v>
      </c>
      <c r="N210" s="3">
        <v>77.944699999999997</v>
      </c>
    </row>
    <row r="211" spans="1:14" x14ac:dyDescent="0.35">
      <c r="A211" s="1" t="s">
        <v>240</v>
      </c>
      <c r="B211" s="3" t="s">
        <v>46</v>
      </c>
      <c r="C211" s="3">
        <v>234687</v>
      </c>
      <c r="D211" s="3">
        <v>1556</v>
      </c>
      <c r="E211" s="3">
        <v>6</v>
      </c>
      <c r="F211" s="3">
        <v>74</v>
      </c>
      <c r="G211" s="3">
        <v>428</v>
      </c>
      <c r="H211" s="3">
        <v>1048</v>
      </c>
      <c r="I211" s="3">
        <v>13701</v>
      </c>
      <c r="J211" s="3">
        <v>4529</v>
      </c>
      <c r="K211" s="3">
        <v>8490</v>
      </c>
      <c r="L211" s="3">
        <v>682</v>
      </c>
      <c r="M211" s="3">
        <v>30.099900000000002</v>
      </c>
      <c r="N211" s="3">
        <v>80.244200000000006</v>
      </c>
    </row>
    <row r="212" spans="1:14" x14ac:dyDescent="0.35">
      <c r="A212" s="1" t="s">
        <v>241</v>
      </c>
      <c r="B212" s="3" t="s">
        <v>75</v>
      </c>
      <c r="C212" s="3">
        <v>100612</v>
      </c>
      <c r="D212" s="3">
        <v>122</v>
      </c>
      <c r="E212" s="3">
        <v>0</v>
      </c>
      <c r="F212" s="3">
        <v>3</v>
      </c>
      <c r="G212" s="3">
        <v>55</v>
      </c>
      <c r="H212" s="3">
        <v>64</v>
      </c>
      <c r="I212" s="3">
        <v>1967</v>
      </c>
      <c r="J212" s="3">
        <v>338</v>
      </c>
      <c r="K212" s="3">
        <v>1514</v>
      </c>
      <c r="L212" s="3">
        <v>115</v>
      </c>
      <c r="M212" s="3">
        <v>38.658200000000001</v>
      </c>
      <c r="N212" s="3">
        <v>77.249700000000004</v>
      </c>
    </row>
    <row r="213" spans="1:14" x14ac:dyDescent="0.35">
      <c r="A213" s="1" t="s">
        <v>242</v>
      </c>
      <c r="B213" s="3" t="s">
        <v>40</v>
      </c>
      <c r="C213" s="3">
        <v>183247</v>
      </c>
      <c r="D213" s="3">
        <v>1758</v>
      </c>
      <c r="E213" s="3">
        <v>8</v>
      </c>
      <c r="F213" s="3">
        <v>33</v>
      </c>
      <c r="G213" s="3">
        <v>419</v>
      </c>
      <c r="H213" s="3">
        <v>1298</v>
      </c>
      <c r="I213" s="3">
        <v>6432</v>
      </c>
      <c r="J213" s="3">
        <v>2040</v>
      </c>
      <c r="K213" s="3">
        <v>3927</v>
      </c>
      <c r="L213" s="3">
        <v>465</v>
      </c>
      <c r="M213" s="3">
        <v>42.262599999999999</v>
      </c>
      <c r="N213" s="3">
        <v>71.802300000000002</v>
      </c>
    </row>
    <row r="214" spans="1:14" x14ac:dyDescent="0.35">
      <c r="A214" s="1" t="s">
        <v>243</v>
      </c>
      <c r="B214" s="3" t="s">
        <v>10</v>
      </c>
      <c r="C214" s="3">
        <v>198464</v>
      </c>
      <c r="D214" s="3">
        <v>1133</v>
      </c>
      <c r="E214" s="3">
        <v>4</v>
      </c>
      <c r="F214" s="3">
        <v>28</v>
      </c>
      <c r="G214" s="3">
        <v>422</v>
      </c>
      <c r="H214" s="3">
        <v>679</v>
      </c>
      <c r="I214" s="3">
        <v>2565</v>
      </c>
      <c r="J214" s="3">
        <v>535</v>
      </c>
      <c r="K214" s="3">
        <v>1799</v>
      </c>
      <c r="L214" s="3">
        <v>231</v>
      </c>
      <c r="M214" s="3">
        <v>40.931199999999997</v>
      </c>
      <c r="N214" s="3">
        <v>73.898700000000005</v>
      </c>
    </row>
  </sheetData>
  <sheetProtection formatCells="0" formatColumns="0" formatRows="0" insertColumns="0" insertRows="0" insertHyperlinks="0" deleteColumns="0" deleteRows="0" sort="0" autoFilter="0" pivotTables="0"/>
  <sortState ref="A2:N214">
    <sortCondition ref="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56"/>
  <sheetViews>
    <sheetView workbookViewId="0">
      <selection activeCell="C10" sqref="C10"/>
    </sheetView>
  </sheetViews>
  <sheetFormatPr defaultRowHeight="14.5" x14ac:dyDescent="0.35"/>
  <cols>
    <col min="1" max="1" width="32.81640625" bestFit="1" customWidth="1"/>
    <col min="2" max="2" width="17.6328125" customWidth="1"/>
    <col min="3" max="3" width="25.7265625" customWidth="1"/>
    <col min="4" max="4" width="24" customWidth="1"/>
    <col min="5" max="214" width="6.81640625" customWidth="1"/>
    <col min="215" max="215" width="25.1796875" bestFit="1" customWidth="1"/>
    <col min="216" max="427" width="6.81640625" customWidth="1"/>
    <col min="428" max="428" width="30.453125" bestFit="1" customWidth="1"/>
    <col min="429" max="429" width="31.81640625" bestFit="1" customWidth="1"/>
  </cols>
  <sheetData>
    <row r="3" spans="1:4" x14ac:dyDescent="0.35">
      <c r="A3" s="22" t="s">
        <v>303</v>
      </c>
      <c r="B3" s="22" t="s">
        <v>302</v>
      </c>
      <c r="C3" s="22" t="s">
        <v>250</v>
      </c>
      <c r="D3" s="22" t="s">
        <v>263</v>
      </c>
    </row>
    <row r="4" spans="1:4" x14ac:dyDescent="0.35">
      <c r="A4" s="25" t="s">
        <v>29</v>
      </c>
      <c r="B4" s="23">
        <v>605975</v>
      </c>
      <c r="C4" s="23">
        <v>5760</v>
      </c>
      <c r="D4" s="23">
        <v>36107</v>
      </c>
    </row>
    <row r="5" spans="1:4" x14ac:dyDescent="0.35">
      <c r="A5" s="26" t="s">
        <v>28</v>
      </c>
      <c r="B5" s="23">
        <v>213266</v>
      </c>
      <c r="C5" s="23">
        <v>3237</v>
      </c>
      <c r="D5" s="23">
        <v>14788</v>
      </c>
    </row>
    <row r="6" spans="1:4" x14ac:dyDescent="0.35">
      <c r="A6" s="26" t="s">
        <v>115</v>
      </c>
      <c r="B6" s="23">
        <v>183691</v>
      </c>
      <c r="C6" s="23">
        <v>1696</v>
      </c>
      <c r="D6" s="23">
        <v>9261</v>
      </c>
    </row>
    <row r="7" spans="1:4" x14ac:dyDescent="0.35">
      <c r="A7" s="26" t="s">
        <v>147</v>
      </c>
      <c r="B7" s="23">
        <v>209018</v>
      </c>
      <c r="C7" s="23">
        <v>827</v>
      </c>
      <c r="D7" s="23">
        <v>12058</v>
      </c>
    </row>
    <row r="8" spans="1:4" x14ac:dyDescent="0.35">
      <c r="A8" s="25" t="s">
        <v>135</v>
      </c>
      <c r="B8" s="23">
        <v>196055</v>
      </c>
      <c r="C8" s="23">
        <v>2579</v>
      </c>
      <c r="D8" s="23">
        <v>15804</v>
      </c>
    </row>
    <row r="9" spans="1:4" x14ac:dyDescent="0.35">
      <c r="A9" s="26" t="s">
        <v>134</v>
      </c>
      <c r="B9" s="23">
        <v>196055</v>
      </c>
      <c r="C9" s="23">
        <v>2579</v>
      </c>
      <c r="D9" s="23">
        <v>15804</v>
      </c>
    </row>
    <row r="10" spans="1:4" x14ac:dyDescent="0.35">
      <c r="A10" s="25" t="s">
        <v>51</v>
      </c>
      <c r="B10" s="23">
        <v>1358615</v>
      </c>
      <c r="C10" s="23">
        <v>3643</v>
      </c>
      <c r="D10" s="23">
        <v>45923</v>
      </c>
    </row>
    <row r="11" spans="1:4" x14ac:dyDescent="0.35">
      <c r="A11" s="26" t="s">
        <v>50</v>
      </c>
      <c r="B11" s="23">
        <v>242721</v>
      </c>
      <c r="C11" s="23">
        <v>628</v>
      </c>
      <c r="D11" s="23">
        <v>6571</v>
      </c>
    </row>
    <row r="12" spans="1:4" x14ac:dyDescent="0.35">
      <c r="A12" s="26" t="s">
        <v>101</v>
      </c>
      <c r="B12" s="23">
        <v>214264</v>
      </c>
      <c r="C12" s="23">
        <v>205</v>
      </c>
      <c r="D12" s="23">
        <v>3386</v>
      </c>
    </row>
    <row r="13" spans="1:4" x14ac:dyDescent="0.35">
      <c r="A13" s="26" t="s">
        <v>102</v>
      </c>
      <c r="B13" s="23">
        <v>232997</v>
      </c>
      <c r="C13" s="23">
        <v>1145</v>
      </c>
      <c r="D13" s="23">
        <v>14934</v>
      </c>
    </row>
    <row r="14" spans="1:4" x14ac:dyDescent="0.35">
      <c r="A14" s="26" t="s">
        <v>173</v>
      </c>
      <c r="B14" s="23">
        <v>158347</v>
      </c>
      <c r="C14" s="23">
        <v>296</v>
      </c>
      <c r="D14" s="23">
        <v>4673</v>
      </c>
    </row>
    <row r="15" spans="1:4" x14ac:dyDescent="0.35">
      <c r="A15" s="26" t="s">
        <v>202</v>
      </c>
      <c r="B15" s="23">
        <v>223432</v>
      </c>
      <c r="C15" s="23">
        <v>329</v>
      </c>
      <c r="D15" s="23">
        <v>6047</v>
      </c>
    </row>
    <row r="16" spans="1:4" x14ac:dyDescent="0.35">
      <c r="A16" s="26" t="s">
        <v>214</v>
      </c>
      <c r="B16" s="23">
        <v>120793</v>
      </c>
      <c r="C16" s="23">
        <v>162</v>
      </c>
      <c r="D16" s="23">
        <v>2488</v>
      </c>
    </row>
    <row r="17" spans="1:4" x14ac:dyDescent="0.35">
      <c r="A17" s="26" t="s">
        <v>219</v>
      </c>
      <c r="B17" s="23">
        <v>166061</v>
      </c>
      <c r="C17" s="23">
        <v>878</v>
      </c>
      <c r="D17" s="23">
        <v>7824</v>
      </c>
    </row>
    <row r="18" spans="1:4" x14ac:dyDescent="0.35">
      <c r="A18" s="25" t="s">
        <v>14</v>
      </c>
      <c r="B18" s="23">
        <v>7941774</v>
      </c>
      <c r="C18" s="23">
        <v>28636</v>
      </c>
      <c r="D18" s="23">
        <v>217601</v>
      </c>
    </row>
    <row r="19" spans="1:4" x14ac:dyDescent="0.35">
      <c r="A19" s="26" t="s">
        <v>13</v>
      </c>
      <c r="B19" s="23">
        <v>105009</v>
      </c>
      <c r="C19" s="23">
        <v>1068</v>
      </c>
      <c r="D19" s="23">
        <v>4757</v>
      </c>
    </row>
    <row r="20" spans="1:4" x14ac:dyDescent="0.35">
      <c r="A20" s="26" t="s">
        <v>25</v>
      </c>
      <c r="B20" s="23">
        <v>114961</v>
      </c>
      <c r="C20" s="23">
        <v>487</v>
      </c>
      <c r="D20" s="23">
        <v>5696</v>
      </c>
    </row>
    <row r="21" spans="1:4" x14ac:dyDescent="0.35">
      <c r="A21" s="26" t="s">
        <v>38</v>
      </c>
      <c r="B21" s="23">
        <v>105057</v>
      </c>
      <c r="C21" s="23">
        <v>243</v>
      </c>
      <c r="D21" s="23">
        <v>2493</v>
      </c>
    </row>
    <row r="22" spans="1:4" x14ac:dyDescent="0.35">
      <c r="A22" s="26" t="s">
        <v>43</v>
      </c>
      <c r="B22" s="23">
        <v>107879</v>
      </c>
      <c r="C22" s="23">
        <v>265</v>
      </c>
      <c r="D22" s="23">
        <v>2109</v>
      </c>
    </row>
    <row r="23" spans="1:4" x14ac:dyDescent="0.35">
      <c r="A23" s="26" t="s">
        <v>57</v>
      </c>
      <c r="B23" s="23">
        <v>249830</v>
      </c>
      <c r="C23" s="23">
        <v>581</v>
      </c>
      <c r="D23" s="23">
        <v>5081</v>
      </c>
    </row>
    <row r="24" spans="1:4" x14ac:dyDescent="0.35">
      <c r="A24" s="26" t="s">
        <v>150</v>
      </c>
      <c r="B24" s="23">
        <v>106839</v>
      </c>
      <c r="C24" s="23">
        <v>70</v>
      </c>
      <c r="D24" s="23">
        <v>1715</v>
      </c>
    </row>
    <row r="25" spans="1:4" x14ac:dyDescent="0.35">
      <c r="A25" s="26" t="s">
        <v>63</v>
      </c>
      <c r="B25" s="23">
        <v>125205</v>
      </c>
      <c r="C25" s="23">
        <v>402</v>
      </c>
      <c r="D25" s="23">
        <v>4182</v>
      </c>
    </row>
    <row r="26" spans="1:4" x14ac:dyDescent="0.35">
      <c r="A26" s="26" t="s">
        <v>65</v>
      </c>
      <c r="B26" s="23">
        <v>157342</v>
      </c>
      <c r="C26" s="23">
        <v>210</v>
      </c>
      <c r="D26" s="23">
        <v>4143</v>
      </c>
    </row>
    <row r="27" spans="1:4" x14ac:dyDescent="0.35">
      <c r="A27" s="26" t="s">
        <v>66</v>
      </c>
      <c r="B27" s="23">
        <v>112635</v>
      </c>
      <c r="C27" s="23">
        <v>254</v>
      </c>
      <c r="D27" s="23">
        <v>4079</v>
      </c>
    </row>
    <row r="28" spans="1:4" x14ac:dyDescent="0.35">
      <c r="A28" s="26" t="s">
        <v>67</v>
      </c>
      <c r="B28" s="23">
        <v>103311</v>
      </c>
      <c r="C28" s="23">
        <v>216</v>
      </c>
      <c r="D28" s="23">
        <v>1803</v>
      </c>
    </row>
    <row r="29" spans="1:4" x14ac:dyDescent="0.35">
      <c r="A29" s="26" t="s">
        <v>72</v>
      </c>
      <c r="B29" s="23">
        <v>113628</v>
      </c>
      <c r="C29" s="23">
        <v>381</v>
      </c>
      <c r="D29" s="23">
        <v>3537</v>
      </c>
    </row>
    <row r="30" spans="1:4" x14ac:dyDescent="0.35">
      <c r="A30" s="26" t="s">
        <v>76</v>
      </c>
      <c r="B30" s="23">
        <v>101864</v>
      </c>
      <c r="C30" s="23">
        <v>365</v>
      </c>
      <c r="D30" s="23">
        <v>2414</v>
      </c>
    </row>
    <row r="31" spans="1:4" x14ac:dyDescent="0.35">
      <c r="A31" s="26" t="s">
        <v>77</v>
      </c>
      <c r="B31" s="23">
        <v>115356</v>
      </c>
      <c r="C31" s="23">
        <v>395</v>
      </c>
      <c r="D31" s="23">
        <v>2230</v>
      </c>
    </row>
    <row r="32" spans="1:4" x14ac:dyDescent="0.35">
      <c r="A32" s="26" t="s">
        <v>81</v>
      </c>
      <c r="B32" s="23">
        <v>147386</v>
      </c>
      <c r="C32" s="23">
        <v>628</v>
      </c>
      <c r="D32" s="23">
        <v>3887</v>
      </c>
    </row>
    <row r="33" spans="1:4" x14ac:dyDescent="0.35">
      <c r="A33" s="26" t="s">
        <v>87</v>
      </c>
      <c r="B33" s="23">
        <v>107110</v>
      </c>
      <c r="C33" s="23">
        <v>454</v>
      </c>
      <c r="D33" s="23">
        <v>3317</v>
      </c>
    </row>
    <row r="34" spans="1:4" x14ac:dyDescent="0.35">
      <c r="A34" s="26" t="s">
        <v>92</v>
      </c>
      <c r="B34" s="23">
        <v>200874</v>
      </c>
      <c r="C34" s="23">
        <v>850</v>
      </c>
      <c r="D34" s="23">
        <v>4494</v>
      </c>
    </row>
    <row r="35" spans="1:4" x14ac:dyDescent="0.35">
      <c r="A35" s="26" t="s">
        <v>95</v>
      </c>
      <c r="B35" s="23">
        <v>218927</v>
      </c>
      <c r="C35" s="23">
        <v>306</v>
      </c>
      <c r="D35" s="23">
        <v>4259</v>
      </c>
    </row>
    <row r="36" spans="1:4" x14ac:dyDescent="0.35">
      <c r="A36" s="26" t="s">
        <v>97</v>
      </c>
      <c r="B36" s="23">
        <v>138455</v>
      </c>
      <c r="C36" s="23">
        <v>452</v>
      </c>
      <c r="D36" s="23">
        <v>3937</v>
      </c>
    </row>
    <row r="37" spans="1:4" x14ac:dyDescent="0.35">
      <c r="A37" s="26" t="s">
        <v>99</v>
      </c>
      <c r="B37" s="23">
        <v>175079</v>
      </c>
      <c r="C37" s="23">
        <v>439</v>
      </c>
      <c r="D37" s="23">
        <v>4017</v>
      </c>
    </row>
    <row r="38" spans="1:4" x14ac:dyDescent="0.35">
      <c r="A38" s="26" t="s">
        <v>102</v>
      </c>
      <c r="B38" s="23">
        <v>194902</v>
      </c>
      <c r="C38" s="23">
        <v>233</v>
      </c>
      <c r="D38" s="23">
        <v>3043</v>
      </c>
    </row>
    <row r="39" spans="1:4" x14ac:dyDescent="0.35">
      <c r="A39" s="26" t="s">
        <v>110</v>
      </c>
      <c r="B39" s="23">
        <v>147424</v>
      </c>
      <c r="C39" s="23">
        <v>613</v>
      </c>
      <c r="D39" s="23">
        <v>4792</v>
      </c>
    </row>
    <row r="40" spans="1:4" x14ac:dyDescent="0.35">
      <c r="A40" s="26" t="s">
        <v>114</v>
      </c>
      <c r="B40" s="23">
        <v>194677</v>
      </c>
      <c r="C40" s="23">
        <v>313</v>
      </c>
      <c r="D40" s="23">
        <v>5470</v>
      </c>
    </row>
    <row r="41" spans="1:4" x14ac:dyDescent="0.35">
      <c r="A41" s="26" t="s">
        <v>117</v>
      </c>
      <c r="B41" s="23">
        <v>111488</v>
      </c>
      <c r="C41" s="23">
        <v>780</v>
      </c>
      <c r="D41" s="23">
        <v>2673</v>
      </c>
    </row>
    <row r="42" spans="1:4" x14ac:dyDescent="0.35">
      <c r="A42" s="26" t="s">
        <v>118</v>
      </c>
      <c r="B42" s="23">
        <v>217528</v>
      </c>
      <c r="C42" s="23">
        <v>110</v>
      </c>
      <c r="D42" s="23">
        <v>3304</v>
      </c>
    </row>
    <row r="43" spans="1:4" x14ac:dyDescent="0.35">
      <c r="A43" s="26" t="s">
        <v>130</v>
      </c>
      <c r="B43" s="23">
        <v>159155</v>
      </c>
      <c r="C43" s="23">
        <v>859</v>
      </c>
      <c r="D43" s="23">
        <v>3498</v>
      </c>
    </row>
    <row r="44" spans="1:4" x14ac:dyDescent="0.35">
      <c r="A44" s="26" t="s">
        <v>146</v>
      </c>
      <c r="B44" s="23">
        <v>204631</v>
      </c>
      <c r="C44" s="23">
        <v>1590</v>
      </c>
      <c r="D44" s="23">
        <v>11276</v>
      </c>
    </row>
    <row r="45" spans="1:4" x14ac:dyDescent="0.35">
      <c r="A45" s="26" t="s">
        <v>148</v>
      </c>
      <c r="B45" s="23">
        <v>199673</v>
      </c>
      <c r="C45" s="23">
        <v>706</v>
      </c>
      <c r="D45" s="23">
        <v>6371</v>
      </c>
    </row>
    <row r="46" spans="1:4" x14ac:dyDescent="0.35">
      <c r="A46" s="26" t="s">
        <v>159</v>
      </c>
      <c r="B46" s="23">
        <v>107295</v>
      </c>
      <c r="C46" s="23">
        <v>433</v>
      </c>
      <c r="D46" s="23">
        <v>2609</v>
      </c>
    </row>
    <row r="47" spans="1:4" x14ac:dyDescent="0.35">
      <c r="A47" s="26" t="s">
        <v>160</v>
      </c>
      <c r="B47" s="23">
        <v>171141</v>
      </c>
      <c r="C47" s="23">
        <v>728</v>
      </c>
      <c r="D47" s="23">
        <v>4289</v>
      </c>
    </row>
    <row r="48" spans="1:4" x14ac:dyDescent="0.35">
      <c r="A48" s="26" t="s">
        <v>163</v>
      </c>
      <c r="B48" s="23">
        <v>167933</v>
      </c>
      <c r="C48" s="23">
        <v>534</v>
      </c>
      <c r="D48" s="23">
        <v>5056</v>
      </c>
    </row>
    <row r="49" spans="1:4" x14ac:dyDescent="0.35">
      <c r="A49" s="26" t="s">
        <v>164</v>
      </c>
      <c r="B49" s="23">
        <v>139692</v>
      </c>
      <c r="C49" s="23">
        <v>135</v>
      </c>
      <c r="D49" s="23">
        <v>2833</v>
      </c>
    </row>
    <row r="50" spans="1:4" x14ac:dyDescent="0.35">
      <c r="A50" s="26" t="s">
        <v>167</v>
      </c>
      <c r="B50" s="23">
        <v>201797</v>
      </c>
      <c r="C50" s="23">
        <v>603</v>
      </c>
      <c r="D50" s="23">
        <v>4071</v>
      </c>
    </row>
    <row r="51" spans="1:4" x14ac:dyDescent="0.35">
      <c r="A51" s="26" t="s">
        <v>169</v>
      </c>
      <c r="B51" s="23">
        <v>155294</v>
      </c>
      <c r="C51" s="23">
        <v>812</v>
      </c>
      <c r="D51" s="23">
        <v>3393</v>
      </c>
    </row>
    <row r="52" spans="1:4" x14ac:dyDescent="0.35">
      <c r="A52" s="26" t="s">
        <v>170</v>
      </c>
      <c r="B52" s="23">
        <v>139382</v>
      </c>
      <c r="C52" s="23">
        <v>433</v>
      </c>
      <c r="D52" s="23">
        <v>3379</v>
      </c>
    </row>
    <row r="53" spans="1:4" x14ac:dyDescent="0.35">
      <c r="A53" s="26" t="s">
        <v>174</v>
      </c>
      <c r="B53" s="23">
        <v>151511</v>
      </c>
      <c r="C53" s="23">
        <v>1021</v>
      </c>
      <c r="D53" s="23">
        <v>5055</v>
      </c>
    </row>
    <row r="54" spans="1:4" x14ac:dyDescent="0.35">
      <c r="A54" s="26" t="s">
        <v>182</v>
      </c>
      <c r="B54" s="23">
        <v>169276</v>
      </c>
      <c r="C54" s="23">
        <v>321</v>
      </c>
      <c r="D54" s="23">
        <v>4362</v>
      </c>
    </row>
    <row r="55" spans="1:4" x14ac:dyDescent="0.35">
      <c r="A55" s="26" t="s">
        <v>184</v>
      </c>
      <c r="B55" s="23">
        <v>101595</v>
      </c>
      <c r="C55" s="23">
        <v>509</v>
      </c>
      <c r="D55" s="23">
        <v>3571</v>
      </c>
    </row>
    <row r="56" spans="1:4" x14ac:dyDescent="0.35">
      <c r="A56" s="26" t="s">
        <v>186</v>
      </c>
      <c r="B56" s="23">
        <v>106357</v>
      </c>
      <c r="C56" s="23">
        <v>1162</v>
      </c>
      <c r="D56" s="23">
        <v>5018</v>
      </c>
    </row>
    <row r="57" spans="1:4" x14ac:dyDescent="0.35">
      <c r="A57" s="26" t="s">
        <v>191</v>
      </c>
      <c r="B57" s="23">
        <v>122896</v>
      </c>
      <c r="C57" s="23">
        <v>293</v>
      </c>
      <c r="D57" s="23">
        <v>3288</v>
      </c>
    </row>
    <row r="58" spans="1:4" x14ac:dyDescent="0.35">
      <c r="A58" s="26" t="s">
        <v>194</v>
      </c>
      <c r="B58" s="23">
        <v>154413</v>
      </c>
      <c r="C58" s="23">
        <v>1027</v>
      </c>
      <c r="D58" s="23">
        <v>4906</v>
      </c>
    </row>
    <row r="59" spans="1:4" x14ac:dyDescent="0.35">
      <c r="A59" s="26" t="s">
        <v>196</v>
      </c>
      <c r="B59" s="23">
        <v>214987</v>
      </c>
      <c r="C59" s="23">
        <v>2022</v>
      </c>
      <c r="D59" s="23">
        <v>10510</v>
      </c>
    </row>
    <row r="60" spans="1:4" x14ac:dyDescent="0.35">
      <c r="A60" s="26" t="s">
        <v>197</v>
      </c>
      <c r="B60" s="23">
        <v>119360</v>
      </c>
      <c r="C60" s="23">
        <v>221</v>
      </c>
      <c r="D60" s="23">
        <v>3306</v>
      </c>
    </row>
    <row r="61" spans="1:4" x14ac:dyDescent="0.35">
      <c r="A61" s="26" t="s">
        <v>198</v>
      </c>
      <c r="B61" s="23">
        <v>179248</v>
      </c>
      <c r="C61" s="23">
        <v>342</v>
      </c>
      <c r="D61" s="23">
        <v>2742</v>
      </c>
    </row>
    <row r="62" spans="1:4" x14ac:dyDescent="0.35">
      <c r="A62" s="26" t="s">
        <v>199</v>
      </c>
      <c r="B62" s="23">
        <v>101207</v>
      </c>
      <c r="C62" s="23">
        <v>690</v>
      </c>
      <c r="D62" s="23">
        <v>2430</v>
      </c>
    </row>
    <row r="63" spans="1:4" x14ac:dyDescent="0.35">
      <c r="A63" s="26" t="s">
        <v>200</v>
      </c>
      <c r="B63" s="23">
        <v>170862</v>
      </c>
      <c r="C63" s="23">
        <v>636</v>
      </c>
      <c r="D63" s="23">
        <v>3818</v>
      </c>
    </row>
    <row r="64" spans="1:4" x14ac:dyDescent="0.35">
      <c r="A64" s="26" t="s">
        <v>204</v>
      </c>
      <c r="B64" s="23">
        <v>126686</v>
      </c>
      <c r="C64" s="23">
        <v>141</v>
      </c>
      <c r="D64" s="23">
        <v>1916</v>
      </c>
    </row>
    <row r="65" spans="1:4" x14ac:dyDescent="0.35">
      <c r="A65" s="26" t="s">
        <v>213</v>
      </c>
      <c r="B65" s="23">
        <v>143606</v>
      </c>
      <c r="C65" s="23">
        <v>170</v>
      </c>
      <c r="D65" s="23">
        <v>2555</v>
      </c>
    </row>
    <row r="66" spans="1:4" x14ac:dyDescent="0.35">
      <c r="A66" s="26" t="s">
        <v>218</v>
      </c>
      <c r="B66" s="23">
        <v>103414</v>
      </c>
      <c r="C66" s="23">
        <v>97</v>
      </c>
      <c r="D66" s="23">
        <v>2440</v>
      </c>
    </row>
    <row r="67" spans="1:4" x14ac:dyDescent="0.35">
      <c r="A67" s="26" t="s">
        <v>221</v>
      </c>
      <c r="B67" s="23">
        <v>129171</v>
      </c>
      <c r="C67" s="23">
        <v>157</v>
      </c>
      <c r="D67" s="23">
        <v>1838</v>
      </c>
    </row>
    <row r="68" spans="1:4" x14ac:dyDescent="0.35">
      <c r="A68" s="26" t="s">
        <v>223</v>
      </c>
      <c r="B68" s="23">
        <v>147851</v>
      </c>
      <c r="C68" s="23">
        <v>190</v>
      </c>
      <c r="D68" s="23">
        <v>2690</v>
      </c>
    </row>
    <row r="69" spans="1:4" x14ac:dyDescent="0.35">
      <c r="A69" s="26" t="s">
        <v>225</v>
      </c>
      <c r="B69" s="23">
        <v>117912</v>
      </c>
      <c r="C69" s="23">
        <v>878</v>
      </c>
      <c r="D69" s="23">
        <v>5844</v>
      </c>
    </row>
    <row r="70" spans="1:4" x14ac:dyDescent="0.35">
      <c r="A70" s="26" t="s">
        <v>227</v>
      </c>
      <c r="B70" s="23">
        <v>108511</v>
      </c>
      <c r="C70" s="23">
        <v>310</v>
      </c>
      <c r="D70" s="23">
        <v>3885</v>
      </c>
    </row>
    <row r="71" spans="1:4" x14ac:dyDescent="0.35">
      <c r="A71" s="26" t="s">
        <v>228</v>
      </c>
      <c r="B71" s="23">
        <v>118687</v>
      </c>
      <c r="C71" s="23">
        <v>676</v>
      </c>
      <c r="D71" s="23">
        <v>4465</v>
      </c>
    </row>
    <row r="72" spans="1:4" x14ac:dyDescent="0.35">
      <c r="A72" s="26" t="s">
        <v>229</v>
      </c>
      <c r="B72" s="23">
        <v>127604</v>
      </c>
      <c r="C72" s="23">
        <v>544</v>
      </c>
      <c r="D72" s="23">
        <v>5531</v>
      </c>
    </row>
    <row r="73" spans="1:4" x14ac:dyDescent="0.35">
      <c r="A73" s="26" t="s">
        <v>233</v>
      </c>
      <c r="B73" s="23">
        <v>107861</v>
      </c>
      <c r="C73" s="23">
        <v>281</v>
      </c>
      <c r="D73" s="23">
        <v>3224</v>
      </c>
    </row>
    <row r="74" spans="1:4" x14ac:dyDescent="0.35">
      <c r="A74" s="25" t="s">
        <v>16</v>
      </c>
      <c r="B74" s="23">
        <v>950145</v>
      </c>
      <c r="C74" s="23">
        <v>3044</v>
      </c>
      <c r="D74" s="23">
        <v>30922</v>
      </c>
    </row>
    <row r="75" spans="1:4" x14ac:dyDescent="0.35">
      <c r="A75" s="26" t="s">
        <v>15</v>
      </c>
      <c r="B75" s="23">
        <v>109029</v>
      </c>
      <c r="C75" s="23">
        <v>158</v>
      </c>
      <c r="D75" s="23">
        <v>2605</v>
      </c>
    </row>
    <row r="76" spans="1:4" x14ac:dyDescent="0.35">
      <c r="A76" s="26" t="s">
        <v>32</v>
      </c>
      <c r="B76" s="23">
        <v>100257</v>
      </c>
      <c r="C76" s="23">
        <v>249</v>
      </c>
      <c r="D76" s="23">
        <v>2937</v>
      </c>
    </row>
    <row r="77" spans="1:4" x14ac:dyDescent="0.35">
      <c r="A77" s="26" t="s">
        <v>49</v>
      </c>
      <c r="B77" s="23">
        <v>104022</v>
      </c>
      <c r="C77" s="23">
        <v>157</v>
      </c>
      <c r="D77" s="23">
        <v>1439</v>
      </c>
    </row>
    <row r="78" spans="1:4" x14ac:dyDescent="0.35">
      <c r="A78" s="26" t="s">
        <v>93</v>
      </c>
      <c r="B78" s="23">
        <v>148792</v>
      </c>
      <c r="C78" s="23">
        <v>391</v>
      </c>
      <c r="D78" s="23">
        <v>4119</v>
      </c>
    </row>
    <row r="79" spans="1:4" x14ac:dyDescent="0.35">
      <c r="A79" s="26" t="s">
        <v>129</v>
      </c>
      <c r="B79" s="23">
        <v>146404</v>
      </c>
      <c r="C79" s="23">
        <v>676</v>
      </c>
      <c r="D79" s="23">
        <v>6705</v>
      </c>
    </row>
    <row r="80" spans="1:4" x14ac:dyDescent="0.35">
      <c r="A80" s="26" t="s">
        <v>181</v>
      </c>
      <c r="B80" s="23">
        <v>109065</v>
      </c>
      <c r="C80" s="23">
        <v>797</v>
      </c>
      <c r="D80" s="23">
        <v>7030</v>
      </c>
    </row>
    <row r="81" spans="1:4" x14ac:dyDescent="0.35">
      <c r="A81" s="26" t="s">
        <v>220</v>
      </c>
      <c r="B81" s="23">
        <v>123115</v>
      </c>
      <c r="C81" s="23">
        <v>332</v>
      </c>
      <c r="D81" s="23">
        <v>3257</v>
      </c>
    </row>
    <row r="82" spans="1:4" x14ac:dyDescent="0.35">
      <c r="A82" s="26" t="s">
        <v>237</v>
      </c>
      <c r="B82" s="23">
        <v>109461</v>
      </c>
      <c r="C82" s="23">
        <v>284</v>
      </c>
      <c r="D82" s="23">
        <v>2830</v>
      </c>
    </row>
    <row r="83" spans="1:4" x14ac:dyDescent="0.35">
      <c r="A83" s="25" t="s">
        <v>34</v>
      </c>
      <c r="B83" s="23">
        <v>635854</v>
      </c>
      <c r="C83" s="23">
        <v>5964</v>
      </c>
      <c r="D83" s="23">
        <v>23633</v>
      </c>
    </row>
    <row r="84" spans="1:4" x14ac:dyDescent="0.35">
      <c r="A84" s="26" t="s">
        <v>33</v>
      </c>
      <c r="B84" s="23">
        <v>146030</v>
      </c>
      <c r="C84" s="23">
        <v>1760</v>
      </c>
      <c r="D84" s="23">
        <v>5153</v>
      </c>
    </row>
    <row r="85" spans="1:4" x14ac:dyDescent="0.35">
      <c r="A85" s="26" t="s">
        <v>109</v>
      </c>
      <c r="B85" s="23">
        <v>125203</v>
      </c>
      <c r="C85" s="23">
        <v>1655</v>
      </c>
      <c r="D85" s="23">
        <v>5319</v>
      </c>
    </row>
    <row r="86" spans="1:4" x14ac:dyDescent="0.35">
      <c r="A86" s="26" t="s">
        <v>152</v>
      </c>
      <c r="B86" s="23">
        <v>129934</v>
      </c>
      <c r="C86" s="23">
        <v>1870</v>
      </c>
      <c r="D86" s="23">
        <v>6516</v>
      </c>
    </row>
    <row r="87" spans="1:4" x14ac:dyDescent="0.35">
      <c r="A87" s="26" t="s">
        <v>211</v>
      </c>
      <c r="B87" s="23">
        <v>124201</v>
      </c>
      <c r="C87" s="23">
        <v>351</v>
      </c>
      <c r="D87" s="23">
        <v>1932</v>
      </c>
    </row>
    <row r="88" spans="1:4" x14ac:dyDescent="0.35">
      <c r="A88" s="26" t="s">
        <v>232</v>
      </c>
      <c r="B88" s="23">
        <v>110486</v>
      </c>
      <c r="C88" s="23">
        <v>328</v>
      </c>
      <c r="D88" s="23">
        <v>4713</v>
      </c>
    </row>
    <row r="89" spans="1:4" x14ac:dyDescent="0.35">
      <c r="A89" s="25" t="s">
        <v>42</v>
      </c>
      <c r="B89" s="23">
        <v>2514716</v>
      </c>
      <c r="C89" s="23">
        <v>14965</v>
      </c>
      <c r="D89" s="23">
        <v>101721</v>
      </c>
    </row>
    <row r="90" spans="1:4" x14ac:dyDescent="0.35">
      <c r="A90" s="26" t="s">
        <v>41</v>
      </c>
      <c r="B90" s="23">
        <v>159625</v>
      </c>
      <c r="C90" s="23">
        <v>229</v>
      </c>
      <c r="D90" s="23">
        <v>3521</v>
      </c>
    </row>
    <row r="91" spans="1:4" x14ac:dyDescent="0.35">
      <c r="A91" s="26" t="s">
        <v>176</v>
      </c>
      <c r="B91" s="23">
        <v>168416</v>
      </c>
      <c r="C91" s="23">
        <v>395</v>
      </c>
      <c r="D91" s="23">
        <v>3031</v>
      </c>
    </row>
    <row r="92" spans="1:4" x14ac:dyDescent="0.35">
      <c r="A92" s="26" t="s">
        <v>59</v>
      </c>
      <c r="B92" s="23">
        <v>109255</v>
      </c>
      <c r="C92" s="23">
        <v>727</v>
      </c>
      <c r="D92" s="23">
        <v>4264</v>
      </c>
    </row>
    <row r="93" spans="1:4" x14ac:dyDescent="0.35">
      <c r="A93" s="26" t="s">
        <v>64</v>
      </c>
      <c r="B93" s="23">
        <v>125021</v>
      </c>
      <c r="C93" s="23">
        <v>229</v>
      </c>
      <c r="D93" s="23">
        <v>2820</v>
      </c>
    </row>
    <row r="94" spans="1:4" x14ac:dyDescent="0.35">
      <c r="A94" s="26" t="s">
        <v>94</v>
      </c>
      <c r="B94" s="23">
        <v>170827</v>
      </c>
      <c r="C94" s="23">
        <v>1543</v>
      </c>
      <c r="D94" s="23">
        <v>9960</v>
      </c>
    </row>
    <row r="95" spans="1:4" x14ac:dyDescent="0.35">
      <c r="A95" s="26" t="s">
        <v>98</v>
      </c>
      <c r="B95" s="23">
        <v>127036</v>
      </c>
      <c r="C95" s="23">
        <v>851</v>
      </c>
      <c r="D95" s="23">
        <v>5201</v>
      </c>
    </row>
    <row r="96" spans="1:4" x14ac:dyDescent="0.35">
      <c r="A96" s="26" t="s">
        <v>111</v>
      </c>
      <c r="B96" s="23">
        <v>233107</v>
      </c>
      <c r="C96" s="23">
        <v>810</v>
      </c>
      <c r="D96" s="23">
        <v>7194</v>
      </c>
    </row>
    <row r="97" spans="1:4" x14ac:dyDescent="0.35">
      <c r="A97" s="26" t="s">
        <v>113</v>
      </c>
      <c r="B97" s="23">
        <v>145313</v>
      </c>
      <c r="C97" s="23">
        <v>643</v>
      </c>
      <c r="D97" s="23">
        <v>7713</v>
      </c>
    </row>
    <row r="98" spans="1:4" x14ac:dyDescent="0.35">
      <c r="A98" s="26" t="s">
        <v>145</v>
      </c>
      <c r="B98" s="23">
        <v>125998</v>
      </c>
      <c r="C98" s="23">
        <v>537</v>
      </c>
      <c r="D98" s="23">
        <v>2984</v>
      </c>
    </row>
    <row r="99" spans="1:4" x14ac:dyDescent="0.35">
      <c r="A99" s="26" t="s">
        <v>165</v>
      </c>
      <c r="B99" s="23">
        <v>246513</v>
      </c>
      <c r="C99" s="23">
        <v>2508</v>
      </c>
      <c r="D99" s="23">
        <v>16304</v>
      </c>
    </row>
    <row r="100" spans="1:4" x14ac:dyDescent="0.35">
      <c r="A100" s="26" t="s">
        <v>168</v>
      </c>
      <c r="B100" s="23">
        <v>104635</v>
      </c>
      <c r="C100" s="23">
        <v>553</v>
      </c>
      <c r="D100" s="23">
        <v>2457</v>
      </c>
    </row>
    <row r="101" spans="1:4" x14ac:dyDescent="0.35">
      <c r="A101" s="26" t="s">
        <v>172</v>
      </c>
      <c r="B101" s="23">
        <v>159744</v>
      </c>
      <c r="C101" s="23">
        <v>238</v>
      </c>
      <c r="D101" s="23">
        <v>4238</v>
      </c>
    </row>
    <row r="102" spans="1:4" x14ac:dyDescent="0.35">
      <c r="A102" s="26" t="s">
        <v>175</v>
      </c>
      <c r="B102" s="23">
        <v>103003</v>
      </c>
      <c r="C102" s="23">
        <v>1060</v>
      </c>
      <c r="D102" s="23">
        <v>5562</v>
      </c>
    </row>
    <row r="103" spans="1:4" x14ac:dyDescent="0.35">
      <c r="A103" s="26" t="s">
        <v>210</v>
      </c>
      <c r="B103" s="23">
        <v>248340</v>
      </c>
      <c r="C103" s="23">
        <v>2239</v>
      </c>
      <c r="D103" s="23">
        <v>12451</v>
      </c>
    </row>
    <row r="104" spans="1:4" x14ac:dyDescent="0.35">
      <c r="A104" s="26" t="s">
        <v>217</v>
      </c>
      <c r="B104" s="23">
        <v>185461</v>
      </c>
      <c r="C104" s="23">
        <v>1582</v>
      </c>
      <c r="D104" s="23">
        <v>8617</v>
      </c>
    </row>
    <row r="105" spans="1:4" x14ac:dyDescent="0.35">
      <c r="A105" s="26" t="s">
        <v>235</v>
      </c>
      <c r="B105" s="23">
        <v>102422</v>
      </c>
      <c r="C105" s="23">
        <v>821</v>
      </c>
      <c r="D105" s="23">
        <v>5404</v>
      </c>
    </row>
    <row r="106" spans="1:4" x14ac:dyDescent="0.35">
      <c r="A106" s="25" t="s">
        <v>17</v>
      </c>
      <c r="B106" s="23">
        <v>544920</v>
      </c>
      <c r="C106" s="23">
        <v>2327</v>
      </c>
      <c r="D106" s="23">
        <v>24192</v>
      </c>
    </row>
    <row r="107" spans="1:4" x14ac:dyDescent="0.35">
      <c r="A107" s="26" t="s">
        <v>244</v>
      </c>
      <c r="B107" s="23">
        <v>117457</v>
      </c>
      <c r="C107" s="23">
        <v>455</v>
      </c>
      <c r="D107" s="23">
        <v>4601</v>
      </c>
    </row>
    <row r="108" spans="1:4" x14ac:dyDescent="0.35">
      <c r="A108" s="26" t="s">
        <v>62</v>
      </c>
      <c r="B108" s="23">
        <v>196178</v>
      </c>
      <c r="C108" s="23">
        <v>994</v>
      </c>
      <c r="D108" s="23">
        <v>11266</v>
      </c>
    </row>
    <row r="109" spans="1:4" x14ac:dyDescent="0.35">
      <c r="A109" s="26" t="s">
        <v>201</v>
      </c>
      <c r="B109" s="23">
        <v>231285</v>
      </c>
      <c r="C109" s="23">
        <v>878</v>
      </c>
      <c r="D109" s="23">
        <v>8325</v>
      </c>
    </row>
    <row r="110" spans="1:4" x14ac:dyDescent="0.35">
      <c r="A110" s="25" t="s">
        <v>48</v>
      </c>
      <c r="B110" s="23">
        <v>436994</v>
      </c>
      <c r="C110" s="23">
        <v>2054</v>
      </c>
      <c r="D110" s="23">
        <v>19021</v>
      </c>
    </row>
    <row r="111" spans="1:4" x14ac:dyDescent="0.35">
      <c r="A111" s="26" t="s">
        <v>47</v>
      </c>
      <c r="B111" s="23">
        <v>128401</v>
      </c>
      <c r="C111" s="23">
        <v>356</v>
      </c>
      <c r="D111" s="23">
        <v>4723</v>
      </c>
    </row>
    <row r="112" spans="1:4" x14ac:dyDescent="0.35">
      <c r="A112" s="26" t="s">
        <v>68</v>
      </c>
      <c r="B112" s="23">
        <v>101193</v>
      </c>
      <c r="C112" s="23">
        <v>604</v>
      </c>
      <c r="D112" s="23">
        <v>4088</v>
      </c>
    </row>
    <row r="113" spans="1:4" x14ac:dyDescent="0.35">
      <c r="A113" s="26" t="s">
        <v>71</v>
      </c>
      <c r="B113" s="23">
        <v>207400</v>
      </c>
      <c r="C113" s="23">
        <v>1094</v>
      </c>
      <c r="D113" s="23">
        <v>10210</v>
      </c>
    </row>
    <row r="114" spans="1:4" x14ac:dyDescent="0.35">
      <c r="A114" s="25" t="s">
        <v>31</v>
      </c>
      <c r="B114" s="23">
        <v>211569</v>
      </c>
      <c r="C114" s="23">
        <v>567</v>
      </c>
      <c r="D114" s="23">
        <v>5342</v>
      </c>
    </row>
    <row r="115" spans="1:4" x14ac:dyDescent="0.35">
      <c r="A115" s="26" t="s">
        <v>30</v>
      </c>
      <c r="B115" s="23">
        <v>211569</v>
      </c>
      <c r="C115" s="23">
        <v>567</v>
      </c>
      <c r="D115" s="23">
        <v>5342</v>
      </c>
    </row>
    <row r="116" spans="1:4" x14ac:dyDescent="0.35">
      <c r="A116" s="25" t="s">
        <v>19</v>
      </c>
      <c r="B116" s="23">
        <v>984943</v>
      </c>
      <c r="C116" s="23">
        <v>5585</v>
      </c>
      <c r="D116" s="23">
        <v>31001</v>
      </c>
    </row>
    <row r="117" spans="1:4" x14ac:dyDescent="0.35">
      <c r="A117" s="26" t="s">
        <v>18</v>
      </c>
      <c r="B117" s="23">
        <v>199765</v>
      </c>
      <c r="C117" s="23">
        <v>563</v>
      </c>
      <c r="D117" s="23">
        <v>3565</v>
      </c>
    </row>
    <row r="118" spans="1:4" x14ac:dyDescent="0.35">
      <c r="A118" s="26" t="s">
        <v>78</v>
      </c>
      <c r="B118" s="23">
        <v>109155</v>
      </c>
      <c r="C118" s="23">
        <v>257</v>
      </c>
      <c r="D118" s="23">
        <v>1982</v>
      </c>
    </row>
    <row r="119" spans="1:4" x14ac:dyDescent="0.35">
      <c r="A119" s="26" t="s">
        <v>122</v>
      </c>
      <c r="B119" s="23">
        <v>148471</v>
      </c>
      <c r="C119" s="23">
        <v>506</v>
      </c>
      <c r="D119" s="23">
        <v>3835</v>
      </c>
    </row>
    <row r="120" spans="1:4" x14ac:dyDescent="0.35">
      <c r="A120" s="26" t="s">
        <v>151</v>
      </c>
      <c r="B120" s="23">
        <v>142840</v>
      </c>
      <c r="C120" s="23">
        <v>119</v>
      </c>
      <c r="D120" s="23">
        <v>2044</v>
      </c>
    </row>
    <row r="121" spans="1:4" x14ac:dyDescent="0.35">
      <c r="A121" s="26" t="s">
        <v>173</v>
      </c>
      <c r="B121" s="23">
        <v>115288</v>
      </c>
      <c r="C121" s="23">
        <v>919</v>
      </c>
      <c r="D121" s="23">
        <v>5022</v>
      </c>
    </row>
    <row r="122" spans="1:4" x14ac:dyDescent="0.35">
      <c r="A122" s="26" t="s">
        <v>190</v>
      </c>
      <c r="B122" s="23">
        <v>152293</v>
      </c>
      <c r="C122" s="23">
        <v>2083</v>
      </c>
      <c r="D122" s="23">
        <v>7608</v>
      </c>
    </row>
    <row r="123" spans="1:4" x14ac:dyDescent="0.35">
      <c r="A123" s="26" t="s">
        <v>209</v>
      </c>
      <c r="B123" s="23">
        <v>117131</v>
      </c>
      <c r="C123" s="23">
        <v>1138</v>
      </c>
      <c r="D123" s="23">
        <v>6945</v>
      </c>
    </row>
    <row r="124" spans="1:4" x14ac:dyDescent="0.35">
      <c r="A124" s="25" t="s">
        <v>85</v>
      </c>
      <c r="B124" s="23">
        <v>219592</v>
      </c>
      <c r="C124" s="23">
        <v>1182</v>
      </c>
      <c r="D124" s="23">
        <v>10910</v>
      </c>
    </row>
    <row r="125" spans="1:4" x14ac:dyDescent="0.35">
      <c r="A125" s="26" t="s">
        <v>84</v>
      </c>
      <c r="B125" s="23">
        <v>118194</v>
      </c>
      <c r="C125" s="23">
        <v>560</v>
      </c>
      <c r="D125" s="23">
        <v>6083</v>
      </c>
    </row>
    <row r="126" spans="1:4" x14ac:dyDescent="0.35">
      <c r="A126" s="26" t="s">
        <v>207</v>
      </c>
      <c r="B126" s="23">
        <v>101398</v>
      </c>
      <c r="C126" s="23">
        <v>622</v>
      </c>
      <c r="D126" s="23">
        <v>4827</v>
      </c>
    </row>
    <row r="127" spans="1:4" x14ac:dyDescent="0.35">
      <c r="A127" s="25" t="s">
        <v>124</v>
      </c>
      <c r="B127" s="23">
        <v>581689</v>
      </c>
      <c r="C127" s="23">
        <v>2125</v>
      </c>
      <c r="D127" s="23">
        <v>20938</v>
      </c>
    </row>
    <row r="128" spans="1:4" x14ac:dyDescent="0.35">
      <c r="A128" s="26" t="s">
        <v>166</v>
      </c>
      <c r="B128" s="23">
        <v>177085</v>
      </c>
      <c r="C128" s="23">
        <v>285</v>
      </c>
      <c r="D128" s="23">
        <v>4079</v>
      </c>
    </row>
    <row r="129" spans="1:4" x14ac:dyDescent="0.35">
      <c r="A129" s="26" t="s">
        <v>123</v>
      </c>
      <c r="B129" s="23">
        <v>147201</v>
      </c>
      <c r="C129" s="23">
        <v>877</v>
      </c>
      <c r="D129" s="23">
        <v>7538</v>
      </c>
    </row>
    <row r="130" spans="1:4" x14ac:dyDescent="0.35">
      <c r="A130" s="26" t="s">
        <v>162</v>
      </c>
      <c r="B130" s="23">
        <v>128560</v>
      </c>
      <c r="C130" s="23">
        <v>191</v>
      </c>
      <c r="D130" s="23">
        <v>2480</v>
      </c>
    </row>
    <row r="131" spans="1:4" x14ac:dyDescent="0.35">
      <c r="A131" s="26" t="s">
        <v>222</v>
      </c>
      <c r="B131" s="23">
        <v>128843</v>
      </c>
      <c r="C131" s="23">
        <v>772</v>
      </c>
      <c r="D131" s="23">
        <v>6841</v>
      </c>
    </row>
    <row r="132" spans="1:4" x14ac:dyDescent="0.35">
      <c r="A132" s="25" t="s">
        <v>21</v>
      </c>
      <c r="B132" s="23">
        <v>556516</v>
      </c>
      <c r="C132" s="23">
        <v>4836</v>
      </c>
      <c r="D132" s="23">
        <v>28736</v>
      </c>
    </row>
    <row r="133" spans="1:4" x14ac:dyDescent="0.35">
      <c r="A133" s="26" t="s">
        <v>20</v>
      </c>
      <c r="B133" s="23">
        <v>231500</v>
      </c>
      <c r="C133" s="23">
        <v>2507</v>
      </c>
      <c r="D133" s="23">
        <v>12059</v>
      </c>
    </row>
    <row r="134" spans="1:4" x14ac:dyDescent="0.35">
      <c r="A134" s="26" t="s">
        <v>128</v>
      </c>
      <c r="B134" s="23">
        <v>122852</v>
      </c>
      <c r="C134" s="23">
        <v>779</v>
      </c>
      <c r="D134" s="23">
        <v>6815</v>
      </c>
    </row>
    <row r="135" spans="1:4" x14ac:dyDescent="0.35">
      <c r="A135" s="26" t="s">
        <v>203</v>
      </c>
      <c r="B135" s="23">
        <v>202164</v>
      </c>
      <c r="C135" s="23">
        <v>1550</v>
      </c>
      <c r="D135" s="23">
        <v>9862</v>
      </c>
    </row>
    <row r="136" spans="1:4" x14ac:dyDescent="0.35">
      <c r="A136" s="25" t="s">
        <v>40</v>
      </c>
      <c r="B136" s="23">
        <v>553285</v>
      </c>
      <c r="C136" s="23">
        <v>4380</v>
      </c>
      <c r="D136" s="23">
        <v>19672</v>
      </c>
    </row>
    <row r="137" spans="1:4" x14ac:dyDescent="0.35">
      <c r="A137" s="26" t="s">
        <v>39</v>
      </c>
      <c r="B137" s="23">
        <v>106981</v>
      </c>
      <c r="C137" s="23">
        <v>431</v>
      </c>
      <c r="D137" s="23">
        <v>3091</v>
      </c>
    </row>
    <row r="138" spans="1:4" x14ac:dyDescent="0.35">
      <c r="A138" s="26" t="s">
        <v>136</v>
      </c>
      <c r="B138" s="23">
        <v>108539</v>
      </c>
      <c r="C138" s="23">
        <v>585</v>
      </c>
      <c r="D138" s="23">
        <v>3125</v>
      </c>
    </row>
    <row r="139" spans="1:4" x14ac:dyDescent="0.35">
      <c r="A139" s="26" t="s">
        <v>209</v>
      </c>
      <c r="B139" s="23">
        <v>154518</v>
      </c>
      <c r="C139" s="23">
        <v>1606</v>
      </c>
      <c r="D139" s="23">
        <v>7024</v>
      </c>
    </row>
    <row r="140" spans="1:4" x14ac:dyDescent="0.35">
      <c r="A140" s="26" t="s">
        <v>242</v>
      </c>
      <c r="B140" s="23">
        <v>183247</v>
      </c>
      <c r="C140" s="23">
        <v>1758</v>
      </c>
      <c r="D140" s="23">
        <v>6432</v>
      </c>
    </row>
    <row r="141" spans="1:4" x14ac:dyDescent="0.35">
      <c r="A141" s="25" t="s">
        <v>12</v>
      </c>
      <c r="B141" s="23">
        <v>785595</v>
      </c>
      <c r="C141" s="23">
        <v>6491</v>
      </c>
      <c r="D141" s="23">
        <v>25128</v>
      </c>
    </row>
    <row r="142" spans="1:4" x14ac:dyDescent="0.35">
      <c r="A142" s="26" t="s">
        <v>11</v>
      </c>
      <c r="B142" s="23">
        <v>115008</v>
      </c>
      <c r="C142" s="23">
        <v>227</v>
      </c>
      <c r="D142" s="23">
        <v>2726</v>
      </c>
    </row>
    <row r="143" spans="1:4" x14ac:dyDescent="0.35">
      <c r="A143" s="26" t="s">
        <v>91</v>
      </c>
      <c r="B143" s="23">
        <v>101632</v>
      </c>
      <c r="C143" s="23">
        <v>2774</v>
      </c>
      <c r="D143" s="23">
        <v>5645</v>
      </c>
    </row>
    <row r="144" spans="1:4" x14ac:dyDescent="0.35">
      <c r="A144" s="26" t="s">
        <v>104</v>
      </c>
      <c r="B144" s="23">
        <v>189953</v>
      </c>
      <c r="C144" s="23">
        <v>1465</v>
      </c>
      <c r="D144" s="23">
        <v>6618</v>
      </c>
    </row>
    <row r="145" spans="1:4" x14ac:dyDescent="0.35">
      <c r="A145" s="26" t="s">
        <v>131</v>
      </c>
      <c r="B145" s="23">
        <v>114688</v>
      </c>
      <c r="C145" s="23">
        <v>1078</v>
      </c>
      <c r="D145" s="23">
        <v>3774</v>
      </c>
    </row>
    <row r="146" spans="1:4" x14ac:dyDescent="0.35">
      <c r="A146" s="26" t="s">
        <v>212</v>
      </c>
      <c r="B146" s="23">
        <v>129974</v>
      </c>
      <c r="C146" s="23">
        <v>232</v>
      </c>
      <c r="D146" s="23">
        <v>2578</v>
      </c>
    </row>
    <row r="147" spans="1:4" x14ac:dyDescent="0.35">
      <c r="A147" s="26" t="s">
        <v>231</v>
      </c>
      <c r="B147" s="23">
        <v>134340</v>
      </c>
      <c r="C147" s="23">
        <v>715</v>
      </c>
      <c r="D147" s="23">
        <v>3787</v>
      </c>
    </row>
    <row r="148" spans="1:4" x14ac:dyDescent="0.35">
      <c r="A148" s="25" t="s">
        <v>189</v>
      </c>
      <c r="B148" s="23">
        <v>108582</v>
      </c>
      <c r="C148" s="23">
        <v>0</v>
      </c>
      <c r="D148" s="23">
        <v>2721</v>
      </c>
    </row>
    <row r="149" spans="1:4" x14ac:dyDescent="0.35">
      <c r="A149" s="26" t="s">
        <v>188</v>
      </c>
      <c r="B149" s="23">
        <v>108582</v>
      </c>
      <c r="C149" s="23">
        <v>0</v>
      </c>
      <c r="D149" s="23">
        <v>2721</v>
      </c>
    </row>
    <row r="150" spans="1:4" x14ac:dyDescent="0.35">
      <c r="A150" s="25" t="s">
        <v>61</v>
      </c>
      <c r="B150" s="23">
        <v>389041</v>
      </c>
      <c r="C150" s="23">
        <v>2609</v>
      </c>
      <c r="D150" s="23">
        <v>25877</v>
      </c>
    </row>
    <row r="151" spans="1:4" x14ac:dyDescent="0.35">
      <c r="A151" s="26" t="s">
        <v>60</v>
      </c>
      <c r="B151" s="23">
        <v>110646</v>
      </c>
      <c r="C151" s="23">
        <v>476</v>
      </c>
      <c r="D151" s="23">
        <v>4221</v>
      </c>
    </row>
    <row r="152" spans="1:4" x14ac:dyDescent="0.35">
      <c r="A152" s="26" t="s">
        <v>116</v>
      </c>
      <c r="B152" s="23">
        <v>117433</v>
      </c>
      <c r="C152" s="23">
        <v>537</v>
      </c>
      <c r="D152" s="23">
        <v>7152</v>
      </c>
    </row>
    <row r="153" spans="1:4" x14ac:dyDescent="0.35">
      <c r="A153" s="26" t="s">
        <v>209</v>
      </c>
      <c r="B153" s="23">
        <v>160962</v>
      </c>
      <c r="C153" s="23">
        <v>1596</v>
      </c>
      <c r="D153" s="23">
        <v>14504</v>
      </c>
    </row>
    <row r="154" spans="1:4" x14ac:dyDescent="0.35">
      <c r="A154" s="25" t="s">
        <v>121</v>
      </c>
      <c r="B154" s="23">
        <v>175939</v>
      </c>
      <c r="C154" s="23">
        <v>1668</v>
      </c>
      <c r="D154" s="23">
        <v>11568</v>
      </c>
    </row>
    <row r="155" spans="1:4" x14ac:dyDescent="0.35">
      <c r="A155" s="26" t="s">
        <v>120</v>
      </c>
      <c r="B155" s="23">
        <v>175939</v>
      </c>
      <c r="C155" s="23">
        <v>1668</v>
      </c>
      <c r="D155" s="23">
        <v>11568</v>
      </c>
    </row>
    <row r="156" spans="1:4" x14ac:dyDescent="0.35">
      <c r="A156" s="25" t="s">
        <v>27</v>
      </c>
      <c r="B156" s="23">
        <v>106371</v>
      </c>
      <c r="C156" s="23">
        <v>370</v>
      </c>
      <c r="D156" s="23">
        <v>4812</v>
      </c>
    </row>
    <row r="157" spans="1:4" x14ac:dyDescent="0.35">
      <c r="A157" s="26" t="s">
        <v>26</v>
      </c>
      <c r="B157" s="23">
        <v>106371</v>
      </c>
      <c r="C157" s="23">
        <v>370</v>
      </c>
      <c r="D157" s="23">
        <v>4812</v>
      </c>
    </row>
    <row r="158" spans="1:4" x14ac:dyDescent="0.35">
      <c r="A158" s="25" t="s">
        <v>46</v>
      </c>
      <c r="B158" s="23">
        <v>1033403</v>
      </c>
      <c r="C158" s="23">
        <v>5741</v>
      </c>
      <c r="D158" s="23">
        <v>49379</v>
      </c>
    </row>
    <row r="159" spans="1:4" x14ac:dyDescent="0.35">
      <c r="A159" s="26" t="s">
        <v>45</v>
      </c>
      <c r="B159" s="23">
        <v>141016</v>
      </c>
      <c r="C159" s="23">
        <v>115</v>
      </c>
      <c r="D159" s="23">
        <v>1909</v>
      </c>
    </row>
    <row r="160" spans="1:4" x14ac:dyDescent="0.35">
      <c r="A160" s="26" t="s">
        <v>73</v>
      </c>
      <c r="B160" s="23">
        <v>235563</v>
      </c>
      <c r="C160" s="23">
        <v>1710</v>
      </c>
      <c r="D160" s="23">
        <v>10279</v>
      </c>
    </row>
    <row r="161" spans="1:4" x14ac:dyDescent="0.35">
      <c r="A161" s="26" t="s">
        <v>90</v>
      </c>
      <c r="B161" s="23">
        <v>205966</v>
      </c>
      <c r="C161" s="23">
        <v>1186</v>
      </c>
      <c r="D161" s="23">
        <v>13163</v>
      </c>
    </row>
    <row r="162" spans="1:4" x14ac:dyDescent="0.35">
      <c r="A162" s="26" t="s">
        <v>112</v>
      </c>
      <c r="B162" s="23">
        <v>106801</v>
      </c>
      <c r="C162" s="23">
        <v>556</v>
      </c>
      <c r="D162" s="23">
        <v>4417</v>
      </c>
    </row>
    <row r="163" spans="1:4" x14ac:dyDescent="0.35">
      <c r="A163" s="26" t="s">
        <v>239</v>
      </c>
      <c r="B163" s="23">
        <v>109370</v>
      </c>
      <c r="C163" s="23">
        <v>618</v>
      </c>
      <c r="D163" s="23">
        <v>5910</v>
      </c>
    </row>
    <row r="164" spans="1:4" x14ac:dyDescent="0.35">
      <c r="A164" s="26" t="s">
        <v>240</v>
      </c>
      <c r="B164" s="23">
        <v>234687</v>
      </c>
      <c r="C164" s="23">
        <v>1556</v>
      </c>
      <c r="D164" s="23">
        <v>13701</v>
      </c>
    </row>
    <row r="165" spans="1:4" x14ac:dyDescent="0.35">
      <c r="A165" s="25" t="s">
        <v>89</v>
      </c>
      <c r="B165" s="23">
        <v>109813</v>
      </c>
      <c r="C165" s="23">
        <v>394</v>
      </c>
      <c r="D165" s="23">
        <v>2835</v>
      </c>
    </row>
    <row r="166" spans="1:4" x14ac:dyDescent="0.35">
      <c r="A166" s="26" t="s">
        <v>88</v>
      </c>
      <c r="B166" s="23">
        <v>109813</v>
      </c>
      <c r="C166" s="23">
        <v>394</v>
      </c>
      <c r="D166" s="23">
        <v>2835</v>
      </c>
    </row>
    <row r="167" spans="1:4" x14ac:dyDescent="0.35">
      <c r="A167" s="25" t="s">
        <v>140</v>
      </c>
      <c r="B167" s="23">
        <v>110040</v>
      </c>
      <c r="C167" s="23">
        <v>624</v>
      </c>
      <c r="D167" s="23">
        <v>3848</v>
      </c>
    </row>
    <row r="168" spans="1:4" x14ac:dyDescent="0.35">
      <c r="A168" s="26" t="s">
        <v>139</v>
      </c>
      <c r="B168" s="23">
        <v>110040</v>
      </c>
      <c r="C168" s="23">
        <v>624</v>
      </c>
      <c r="D168" s="23">
        <v>3848</v>
      </c>
    </row>
    <row r="169" spans="1:4" x14ac:dyDescent="0.35">
      <c r="A169" s="25" t="s">
        <v>75</v>
      </c>
      <c r="B169" s="23">
        <v>475048</v>
      </c>
      <c r="C169" s="23">
        <v>2803</v>
      </c>
      <c r="D169" s="23">
        <v>12439</v>
      </c>
    </row>
    <row r="170" spans="1:4" x14ac:dyDescent="0.35">
      <c r="A170" s="26" t="s">
        <v>74</v>
      </c>
      <c r="B170" s="23">
        <v>101007</v>
      </c>
      <c r="C170" s="23">
        <v>122</v>
      </c>
      <c r="D170" s="23">
        <v>1481</v>
      </c>
    </row>
    <row r="171" spans="1:4" x14ac:dyDescent="0.35">
      <c r="A171" s="26" t="s">
        <v>79</v>
      </c>
      <c r="B171" s="23">
        <v>126281</v>
      </c>
      <c r="C171" s="23">
        <v>1007</v>
      </c>
      <c r="D171" s="23">
        <v>4351</v>
      </c>
    </row>
    <row r="172" spans="1:4" x14ac:dyDescent="0.35">
      <c r="A172" s="26" t="s">
        <v>171</v>
      </c>
      <c r="B172" s="23">
        <v>147148</v>
      </c>
      <c r="C172" s="23">
        <v>1552</v>
      </c>
      <c r="D172" s="23">
        <v>4640</v>
      </c>
    </row>
    <row r="173" spans="1:4" x14ac:dyDescent="0.35">
      <c r="A173" s="26" t="s">
        <v>241</v>
      </c>
      <c r="B173" s="23">
        <v>100612</v>
      </c>
      <c r="C173" s="23">
        <v>122</v>
      </c>
      <c r="D173" s="23">
        <v>1967</v>
      </c>
    </row>
    <row r="174" spans="1:4" x14ac:dyDescent="0.35">
      <c r="A174" s="25" t="s">
        <v>158</v>
      </c>
      <c r="B174" s="23">
        <v>452370</v>
      </c>
      <c r="C174" s="23">
        <v>2887</v>
      </c>
      <c r="D174" s="23">
        <v>12957</v>
      </c>
    </row>
    <row r="175" spans="1:4" x14ac:dyDescent="0.35">
      <c r="A175" s="26" t="s">
        <v>157</v>
      </c>
      <c r="B175" s="23">
        <v>221884</v>
      </c>
      <c r="C175" s="23">
        <v>1695</v>
      </c>
      <c r="D175" s="23">
        <v>5534</v>
      </c>
    </row>
    <row r="176" spans="1:4" x14ac:dyDescent="0.35">
      <c r="A176" s="26" t="s">
        <v>183</v>
      </c>
      <c r="B176" s="23">
        <v>230486</v>
      </c>
      <c r="C176" s="23">
        <v>1192</v>
      </c>
      <c r="D176" s="23">
        <v>7423</v>
      </c>
    </row>
    <row r="177" spans="1:4" x14ac:dyDescent="0.35">
      <c r="A177" s="25" t="s">
        <v>10</v>
      </c>
      <c r="B177" s="23">
        <v>673982</v>
      </c>
      <c r="C177" s="23">
        <v>4662</v>
      </c>
      <c r="D177" s="23">
        <v>22085</v>
      </c>
    </row>
    <row r="178" spans="1:4" x14ac:dyDescent="0.35">
      <c r="A178" s="26" t="s">
        <v>9</v>
      </c>
      <c r="B178" s="23">
        <v>117591</v>
      </c>
      <c r="C178" s="23">
        <v>88</v>
      </c>
      <c r="D178" s="23">
        <v>2261</v>
      </c>
    </row>
    <row r="179" spans="1:4" x14ac:dyDescent="0.35">
      <c r="A179" s="26" t="s">
        <v>188</v>
      </c>
      <c r="B179" s="23">
        <v>211993</v>
      </c>
      <c r="C179" s="23">
        <v>2069</v>
      </c>
      <c r="D179" s="23">
        <v>11283</v>
      </c>
    </row>
    <row r="180" spans="1:4" x14ac:dyDescent="0.35">
      <c r="A180" s="26" t="s">
        <v>215</v>
      </c>
      <c r="B180" s="23">
        <v>145934</v>
      </c>
      <c r="C180" s="23">
        <v>1372</v>
      </c>
      <c r="D180" s="23">
        <v>5976</v>
      </c>
    </row>
    <row r="181" spans="1:4" x14ac:dyDescent="0.35">
      <c r="A181" s="26" t="s">
        <v>243</v>
      </c>
      <c r="B181" s="23">
        <v>198464</v>
      </c>
      <c r="C181" s="23">
        <v>1133</v>
      </c>
      <c r="D181" s="23">
        <v>2565</v>
      </c>
    </row>
    <row r="182" spans="1:4" x14ac:dyDescent="0.35">
      <c r="A182" s="25" t="s">
        <v>3</v>
      </c>
      <c r="B182" s="23">
        <v>340529</v>
      </c>
      <c r="C182" s="23">
        <v>3143</v>
      </c>
      <c r="D182" s="23">
        <v>18419</v>
      </c>
    </row>
    <row r="183" spans="1:4" x14ac:dyDescent="0.35">
      <c r="A183" s="26" t="s">
        <v>2</v>
      </c>
      <c r="B183" s="23">
        <v>198390</v>
      </c>
      <c r="C183" s="23">
        <v>1759</v>
      </c>
      <c r="D183" s="23">
        <v>10034</v>
      </c>
    </row>
    <row r="184" spans="1:4" x14ac:dyDescent="0.35">
      <c r="A184" s="26" t="s">
        <v>69</v>
      </c>
      <c r="B184" s="23">
        <v>142139</v>
      </c>
      <c r="C184" s="23">
        <v>1384</v>
      </c>
      <c r="D184" s="23">
        <v>8385</v>
      </c>
    </row>
    <row r="185" spans="1:4" x14ac:dyDescent="0.35">
      <c r="A185" s="25" t="s">
        <v>36</v>
      </c>
      <c r="B185" s="23">
        <v>214657</v>
      </c>
      <c r="C185" s="23">
        <v>328</v>
      </c>
      <c r="D185" s="23">
        <v>5237</v>
      </c>
    </row>
    <row r="186" spans="1:4" x14ac:dyDescent="0.35">
      <c r="A186" s="26" t="s">
        <v>35</v>
      </c>
      <c r="B186" s="23">
        <v>100688</v>
      </c>
      <c r="C186" s="23">
        <v>155</v>
      </c>
      <c r="D186" s="23">
        <v>2187</v>
      </c>
    </row>
    <row r="187" spans="1:4" x14ac:dyDescent="0.35">
      <c r="A187" s="26" t="s">
        <v>155</v>
      </c>
      <c r="B187" s="23">
        <v>113969</v>
      </c>
      <c r="C187" s="23">
        <v>173</v>
      </c>
      <c r="D187" s="23">
        <v>3050</v>
      </c>
    </row>
    <row r="188" spans="1:4" x14ac:dyDescent="0.35">
      <c r="A188" s="25" t="s">
        <v>83</v>
      </c>
      <c r="B188" s="23">
        <v>423598</v>
      </c>
      <c r="C188" s="23">
        <v>1481</v>
      </c>
      <c r="D188" s="23">
        <v>19593</v>
      </c>
    </row>
    <row r="189" spans="1:4" x14ac:dyDescent="0.35">
      <c r="A189" s="26" t="s">
        <v>82</v>
      </c>
      <c r="B189" s="23">
        <v>158043</v>
      </c>
      <c r="C189" s="23">
        <v>430</v>
      </c>
      <c r="D189" s="23">
        <v>8004</v>
      </c>
    </row>
    <row r="190" spans="1:4" x14ac:dyDescent="0.35">
      <c r="A190" s="26" t="s">
        <v>107</v>
      </c>
      <c r="B190" s="23">
        <v>108202</v>
      </c>
      <c r="C190" s="23">
        <v>487</v>
      </c>
      <c r="D190" s="23">
        <v>4858</v>
      </c>
    </row>
    <row r="191" spans="1:4" x14ac:dyDescent="0.35">
      <c r="A191" s="26" t="s">
        <v>193</v>
      </c>
      <c r="B191" s="23">
        <v>157353</v>
      </c>
      <c r="C191" s="23">
        <v>564</v>
      </c>
      <c r="D191" s="23">
        <v>6731</v>
      </c>
    </row>
    <row r="192" spans="1:4" x14ac:dyDescent="0.35">
      <c r="A192" s="25" t="s">
        <v>7</v>
      </c>
      <c r="B192" s="23">
        <v>221306</v>
      </c>
      <c r="C192" s="23">
        <v>1111</v>
      </c>
      <c r="D192" s="23">
        <v>8113</v>
      </c>
    </row>
    <row r="193" spans="1:4" x14ac:dyDescent="0.35">
      <c r="A193" s="26" t="s">
        <v>6</v>
      </c>
      <c r="B193" s="23">
        <v>119334</v>
      </c>
      <c r="C193" s="23">
        <v>653</v>
      </c>
      <c r="D193" s="23">
        <v>4603</v>
      </c>
    </row>
    <row r="194" spans="1:4" x14ac:dyDescent="0.35">
      <c r="A194" s="26" t="s">
        <v>80</v>
      </c>
      <c r="B194" s="23">
        <v>101972</v>
      </c>
      <c r="C194" s="23">
        <v>458</v>
      </c>
      <c r="D194" s="23">
        <v>3510</v>
      </c>
    </row>
    <row r="195" spans="1:4" x14ac:dyDescent="0.35">
      <c r="A195" s="25" t="s">
        <v>178</v>
      </c>
      <c r="B195" s="23">
        <v>177882</v>
      </c>
      <c r="C195" s="23">
        <v>1133</v>
      </c>
      <c r="D195" s="23">
        <v>7977</v>
      </c>
    </row>
    <row r="196" spans="1:4" x14ac:dyDescent="0.35">
      <c r="A196" s="26" t="s">
        <v>177</v>
      </c>
      <c r="B196" s="23">
        <v>177882</v>
      </c>
      <c r="C196" s="23">
        <v>1133</v>
      </c>
      <c r="D196" s="23">
        <v>7977</v>
      </c>
    </row>
    <row r="197" spans="1:4" x14ac:dyDescent="0.35">
      <c r="A197" s="25" t="s">
        <v>53</v>
      </c>
      <c r="B197" s="23">
        <v>356364</v>
      </c>
      <c r="C197" s="23">
        <v>2075</v>
      </c>
      <c r="D197" s="23">
        <v>16341</v>
      </c>
    </row>
    <row r="198" spans="1:4" x14ac:dyDescent="0.35">
      <c r="A198" s="26" t="s">
        <v>52</v>
      </c>
      <c r="B198" s="23">
        <v>123856</v>
      </c>
      <c r="C198" s="23">
        <v>296</v>
      </c>
      <c r="D198" s="23">
        <v>3373</v>
      </c>
    </row>
    <row r="199" spans="1:4" x14ac:dyDescent="0.35">
      <c r="A199" s="26" t="s">
        <v>60</v>
      </c>
      <c r="B199" s="23">
        <v>131833</v>
      </c>
      <c r="C199" s="23">
        <v>1042</v>
      </c>
      <c r="D199" s="23">
        <v>7211</v>
      </c>
    </row>
    <row r="200" spans="1:4" x14ac:dyDescent="0.35">
      <c r="A200" s="26" t="s">
        <v>156</v>
      </c>
      <c r="B200" s="23">
        <v>100675</v>
      </c>
      <c r="C200" s="23">
        <v>737</v>
      </c>
      <c r="D200" s="23">
        <v>5757</v>
      </c>
    </row>
    <row r="201" spans="1:4" x14ac:dyDescent="0.35">
      <c r="A201" s="25" t="s">
        <v>206</v>
      </c>
      <c r="B201" s="23">
        <v>158354</v>
      </c>
      <c r="C201" s="23">
        <v>631</v>
      </c>
      <c r="D201" s="23">
        <v>5041</v>
      </c>
    </row>
    <row r="202" spans="1:4" x14ac:dyDescent="0.35">
      <c r="A202" s="26" t="s">
        <v>205</v>
      </c>
      <c r="B202" s="23">
        <v>158354</v>
      </c>
      <c r="C202" s="23">
        <v>631</v>
      </c>
      <c r="D202" s="23">
        <v>5041</v>
      </c>
    </row>
    <row r="203" spans="1:4" x14ac:dyDescent="0.35">
      <c r="A203" s="25" t="s">
        <v>55</v>
      </c>
      <c r="B203" s="23">
        <v>603398</v>
      </c>
      <c r="C203" s="23">
        <v>5059</v>
      </c>
      <c r="D203" s="23">
        <v>30357</v>
      </c>
    </row>
    <row r="204" spans="1:4" x14ac:dyDescent="0.35">
      <c r="A204" s="26" t="s">
        <v>54</v>
      </c>
      <c r="B204" s="23">
        <v>171541</v>
      </c>
      <c r="C204" s="23">
        <v>1709</v>
      </c>
      <c r="D204" s="23">
        <v>10441</v>
      </c>
    </row>
    <row r="205" spans="1:4" x14ac:dyDescent="0.35">
      <c r="A205" s="26" t="s">
        <v>58</v>
      </c>
      <c r="B205" s="23">
        <v>137356</v>
      </c>
      <c r="C205" s="23">
        <v>875</v>
      </c>
      <c r="D205" s="23">
        <v>3741</v>
      </c>
    </row>
    <row r="206" spans="1:4" x14ac:dyDescent="0.35">
      <c r="A206" s="26" t="s">
        <v>127</v>
      </c>
      <c r="B206" s="23">
        <v>182254</v>
      </c>
      <c r="C206" s="23">
        <v>1774</v>
      </c>
      <c r="D206" s="23">
        <v>12169</v>
      </c>
    </row>
    <row r="207" spans="1:4" x14ac:dyDescent="0.35">
      <c r="A207" s="26" t="s">
        <v>149</v>
      </c>
      <c r="B207" s="23">
        <v>112247</v>
      </c>
      <c r="C207" s="23">
        <v>701</v>
      </c>
      <c r="D207" s="23">
        <v>4006</v>
      </c>
    </row>
    <row r="208" spans="1:4" x14ac:dyDescent="0.35">
      <c r="A208" s="25" t="s">
        <v>1</v>
      </c>
      <c r="B208" s="23">
        <v>3676380</v>
      </c>
      <c r="C208" s="23">
        <v>14594</v>
      </c>
      <c r="D208" s="23">
        <v>135302</v>
      </c>
    </row>
    <row r="209" spans="1:4" x14ac:dyDescent="0.35">
      <c r="A209" s="26" t="s">
        <v>0</v>
      </c>
      <c r="B209" s="23">
        <v>119886</v>
      </c>
      <c r="C209" s="23">
        <v>472</v>
      </c>
      <c r="D209" s="23">
        <v>4393</v>
      </c>
    </row>
    <row r="210" spans="1:4" x14ac:dyDescent="0.35">
      <c r="A210" s="26" t="s">
        <v>8</v>
      </c>
      <c r="B210" s="23">
        <v>196576</v>
      </c>
      <c r="C210" s="23">
        <v>1278</v>
      </c>
      <c r="D210" s="23">
        <v>8900</v>
      </c>
    </row>
    <row r="211" spans="1:4" x14ac:dyDescent="0.35">
      <c r="A211" s="26" t="s">
        <v>22</v>
      </c>
      <c r="B211" s="23">
        <v>120323</v>
      </c>
      <c r="C211" s="23">
        <v>1242</v>
      </c>
      <c r="D211" s="23">
        <v>5824</v>
      </c>
    </row>
    <row r="212" spans="1:4" x14ac:dyDescent="0.35">
      <c r="A212" s="26" t="s">
        <v>37</v>
      </c>
      <c r="B212" s="23">
        <v>181102</v>
      </c>
      <c r="C212" s="23">
        <v>473</v>
      </c>
      <c r="D212" s="23">
        <v>8337</v>
      </c>
    </row>
    <row r="213" spans="1:4" x14ac:dyDescent="0.35">
      <c r="A213" s="26" t="s">
        <v>44</v>
      </c>
      <c r="B213" s="23">
        <v>124477</v>
      </c>
      <c r="C213" s="23">
        <v>180</v>
      </c>
      <c r="D213" s="23">
        <v>3414</v>
      </c>
    </row>
    <row r="214" spans="1:4" x14ac:dyDescent="0.35">
      <c r="A214" s="26" t="s">
        <v>230</v>
      </c>
      <c r="B214" s="23">
        <v>128595</v>
      </c>
      <c r="C214" s="23">
        <v>635</v>
      </c>
      <c r="D214" s="23">
        <v>5844</v>
      </c>
    </row>
    <row r="215" spans="1:4" x14ac:dyDescent="0.35">
      <c r="A215" s="26" t="s">
        <v>70</v>
      </c>
      <c r="B215" s="23">
        <v>118942</v>
      </c>
      <c r="C215" s="23">
        <v>369</v>
      </c>
      <c r="D215" s="23">
        <v>3262</v>
      </c>
    </row>
    <row r="216" spans="1:4" x14ac:dyDescent="0.35">
      <c r="A216" s="26" t="s">
        <v>96</v>
      </c>
      <c r="B216" s="23">
        <v>123205</v>
      </c>
      <c r="C216" s="23">
        <v>98</v>
      </c>
      <c r="D216" s="23">
        <v>2527</v>
      </c>
    </row>
    <row r="217" spans="1:4" x14ac:dyDescent="0.35">
      <c r="A217" s="26" t="s">
        <v>100</v>
      </c>
      <c r="B217" s="23">
        <v>234984</v>
      </c>
      <c r="C217" s="23">
        <v>540</v>
      </c>
      <c r="D217" s="23">
        <v>8675</v>
      </c>
    </row>
    <row r="218" spans="1:4" x14ac:dyDescent="0.35">
      <c r="A218" s="26" t="s">
        <v>103</v>
      </c>
      <c r="B218" s="23">
        <v>181782</v>
      </c>
      <c r="C218" s="23">
        <v>499</v>
      </c>
      <c r="D218" s="23">
        <v>5246</v>
      </c>
    </row>
    <row r="219" spans="1:4" x14ac:dyDescent="0.35">
      <c r="A219" s="26" t="s">
        <v>119</v>
      </c>
      <c r="B219" s="23">
        <v>224007</v>
      </c>
      <c r="C219" s="23">
        <v>507</v>
      </c>
      <c r="D219" s="23">
        <v>6307</v>
      </c>
    </row>
    <row r="220" spans="1:4" x14ac:dyDescent="0.35">
      <c r="A220" s="26" t="s">
        <v>126</v>
      </c>
      <c r="B220" s="23">
        <v>131965</v>
      </c>
      <c r="C220" s="23">
        <v>851</v>
      </c>
      <c r="D220" s="23">
        <v>4986</v>
      </c>
    </row>
    <row r="221" spans="1:4" x14ac:dyDescent="0.35">
      <c r="A221" s="26" t="s">
        <v>132</v>
      </c>
      <c r="B221" s="23">
        <v>245558</v>
      </c>
      <c r="C221" s="23">
        <v>1036</v>
      </c>
      <c r="D221" s="23">
        <v>10685</v>
      </c>
    </row>
    <row r="222" spans="1:4" x14ac:dyDescent="0.35">
      <c r="A222" s="26" t="s">
        <v>133</v>
      </c>
      <c r="B222" s="23">
        <v>100216</v>
      </c>
      <c r="C222" s="23">
        <v>168</v>
      </c>
      <c r="D222" s="23">
        <v>2591</v>
      </c>
    </row>
    <row r="223" spans="1:4" x14ac:dyDescent="0.35">
      <c r="A223" s="26" t="s">
        <v>137</v>
      </c>
      <c r="B223" s="23">
        <v>237241</v>
      </c>
      <c r="C223" s="23">
        <v>1962</v>
      </c>
      <c r="D223" s="23">
        <v>12273</v>
      </c>
    </row>
    <row r="224" spans="1:4" x14ac:dyDescent="0.35">
      <c r="A224" s="26" t="s">
        <v>141</v>
      </c>
      <c r="B224" s="23">
        <v>135745</v>
      </c>
      <c r="C224" s="23">
        <v>166</v>
      </c>
      <c r="D224" s="23">
        <v>5465</v>
      </c>
    </row>
    <row r="225" spans="1:4" x14ac:dyDescent="0.35">
      <c r="A225" s="26" t="s">
        <v>142</v>
      </c>
      <c r="B225" s="23">
        <v>138105</v>
      </c>
      <c r="C225" s="23">
        <v>229</v>
      </c>
      <c r="D225" s="23">
        <v>2786</v>
      </c>
    </row>
    <row r="226" spans="1:4" x14ac:dyDescent="0.35">
      <c r="A226" s="26" t="s">
        <v>143</v>
      </c>
      <c r="B226" s="23">
        <v>144811</v>
      </c>
      <c r="C226" s="23">
        <v>442</v>
      </c>
      <c r="D226" s="23">
        <v>6285</v>
      </c>
    </row>
    <row r="227" spans="1:4" x14ac:dyDescent="0.35">
      <c r="A227" s="26" t="s">
        <v>144</v>
      </c>
      <c r="B227" s="23">
        <v>115637</v>
      </c>
      <c r="C227" s="23">
        <v>398</v>
      </c>
      <c r="D227" s="23">
        <v>3008</v>
      </c>
    </row>
    <row r="228" spans="1:4" x14ac:dyDescent="0.35">
      <c r="A228" s="26" t="s">
        <v>161</v>
      </c>
      <c r="B228" s="23">
        <v>103635</v>
      </c>
      <c r="C228" s="23">
        <v>1103</v>
      </c>
      <c r="D228" s="23">
        <v>3717</v>
      </c>
    </row>
    <row r="229" spans="1:4" x14ac:dyDescent="0.35">
      <c r="A229" s="26" t="s">
        <v>170</v>
      </c>
      <c r="B229" s="23">
        <v>154562</v>
      </c>
      <c r="C229" s="23">
        <v>622</v>
      </c>
      <c r="D229" s="23">
        <v>5610</v>
      </c>
    </row>
    <row r="230" spans="1:4" x14ac:dyDescent="0.35">
      <c r="A230" s="26" t="s">
        <v>185</v>
      </c>
      <c r="B230" s="23">
        <v>103266</v>
      </c>
      <c r="C230" s="23">
        <v>171</v>
      </c>
      <c r="D230" s="23">
        <v>3004</v>
      </c>
    </row>
    <row r="231" spans="1:4" x14ac:dyDescent="0.35">
      <c r="A231" s="26" t="s">
        <v>192</v>
      </c>
      <c r="B231" s="23">
        <v>106232</v>
      </c>
      <c r="C231" s="23">
        <v>141</v>
      </c>
      <c r="D231" s="23">
        <v>2636</v>
      </c>
    </row>
    <row r="232" spans="1:4" x14ac:dyDescent="0.35">
      <c r="A232" s="26" t="s">
        <v>224</v>
      </c>
      <c r="B232" s="23">
        <v>100040</v>
      </c>
      <c r="C232" s="23">
        <v>537</v>
      </c>
      <c r="D232" s="23">
        <v>4506</v>
      </c>
    </row>
    <row r="233" spans="1:4" x14ac:dyDescent="0.35">
      <c r="A233" s="26" t="s">
        <v>238</v>
      </c>
      <c r="B233" s="23">
        <v>105488</v>
      </c>
      <c r="C233" s="23">
        <v>475</v>
      </c>
      <c r="D233" s="23">
        <v>5021</v>
      </c>
    </row>
    <row r="234" spans="1:4" x14ac:dyDescent="0.35">
      <c r="A234" s="25" t="s">
        <v>180</v>
      </c>
      <c r="B234" s="23">
        <v>550172</v>
      </c>
      <c r="C234" s="23">
        <v>2247</v>
      </c>
      <c r="D234" s="23">
        <v>25357</v>
      </c>
    </row>
    <row r="235" spans="1:4" x14ac:dyDescent="0.35">
      <c r="A235" s="26" t="s">
        <v>179</v>
      </c>
      <c r="B235" s="23">
        <v>116879</v>
      </c>
      <c r="C235" s="23">
        <v>149</v>
      </c>
      <c r="D235" s="23">
        <v>2465</v>
      </c>
    </row>
    <row r="236" spans="1:4" x14ac:dyDescent="0.35">
      <c r="A236" s="26" t="s">
        <v>195</v>
      </c>
      <c r="B236" s="23">
        <v>192465</v>
      </c>
      <c r="C236" s="23">
        <v>1300</v>
      </c>
      <c r="D236" s="23">
        <v>14357</v>
      </c>
    </row>
    <row r="237" spans="1:4" x14ac:dyDescent="0.35">
      <c r="A237" s="26" t="s">
        <v>234</v>
      </c>
      <c r="B237" s="23">
        <v>107103</v>
      </c>
      <c r="C237" s="23">
        <v>199</v>
      </c>
      <c r="D237" s="23">
        <v>2966</v>
      </c>
    </row>
    <row r="238" spans="1:4" x14ac:dyDescent="0.35">
      <c r="A238" s="26" t="s">
        <v>236</v>
      </c>
      <c r="B238" s="23">
        <v>133725</v>
      </c>
      <c r="C238" s="23">
        <v>599</v>
      </c>
      <c r="D238" s="23">
        <v>5569</v>
      </c>
    </row>
    <row r="239" spans="1:4" x14ac:dyDescent="0.35">
      <c r="A239" s="25" t="s">
        <v>5</v>
      </c>
      <c r="B239" s="23">
        <v>1146021</v>
      </c>
      <c r="C239" s="23">
        <v>4830</v>
      </c>
      <c r="D239" s="23">
        <v>40155</v>
      </c>
    </row>
    <row r="240" spans="1:4" x14ac:dyDescent="0.35">
      <c r="A240" s="26" t="s">
        <v>4</v>
      </c>
      <c r="B240" s="23">
        <v>145892</v>
      </c>
      <c r="C240" s="23">
        <v>243</v>
      </c>
      <c r="D240" s="23">
        <v>2990</v>
      </c>
    </row>
    <row r="241" spans="1:4" x14ac:dyDescent="0.35">
      <c r="A241" s="26" t="s">
        <v>56</v>
      </c>
      <c r="B241" s="23">
        <v>227531</v>
      </c>
      <c r="C241" s="23">
        <v>839</v>
      </c>
      <c r="D241" s="23">
        <v>6292</v>
      </c>
    </row>
    <row r="242" spans="1:4" x14ac:dyDescent="0.35">
      <c r="A242" s="26" t="s">
        <v>108</v>
      </c>
      <c r="B242" s="23">
        <v>137905</v>
      </c>
      <c r="C242" s="23">
        <v>314</v>
      </c>
      <c r="D242" s="23">
        <v>4657</v>
      </c>
    </row>
    <row r="243" spans="1:4" x14ac:dyDescent="0.35">
      <c r="A243" s="26" t="s">
        <v>153</v>
      </c>
      <c r="B243" s="23">
        <v>181591</v>
      </c>
      <c r="C243" s="23">
        <v>754</v>
      </c>
      <c r="D243" s="23">
        <v>5722</v>
      </c>
    </row>
    <row r="244" spans="1:4" x14ac:dyDescent="0.35">
      <c r="A244" s="26" t="s">
        <v>154</v>
      </c>
      <c r="B244" s="23">
        <v>245303</v>
      </c>
      <c r="C244" s="23">
        <v>1332</v>
      </c>
      <c r="D244" s="23">
        <v>11391</v>
      </c>
    </row>
    <row r="245" spans="1:4" x14ac:dyDescent="0.35">
      <c r="A245" s="26" t="s">
        <v>187</v>
      </c>
      <c r="B245" s="23">
        <v>207799</v>
      </c>
      <c r="C245" s="23">
        <v>1348</v>
      </c>
      <c r="D245" s="23">
        <v>9103</v>
      </c>
    </row>
    <row r="246" spans="1:4" x14ac:dyDescent="0.35">
      <c r="A246" s="25" t="s">
        <v>24</v>
      </c>
      <c r="B246" s="23">
        <v>934626</v>
      </c>
      <c r="C246" s="23">
        <v>4761</v>
      </c>
      <c r="D246" s="23">
        <v>53253</v>
      </c>
    </row>
    <row r="247" spans="1:4" x14ac:dyDescent="0.35">
      <c r="A247" s="26" t="s">
        <v>23</v>
      </c>
      <c r="B247" s="23">
        <v>126022</v>
      </c>
      <c r="C247" s="23">
        <v>161</v>
      </c>
      <c r="D247" s="23">
        <v>3503</v>
      </c>
    </row>
    <row r="248" spans="1:4" x14ac:dyDescent="0.35">
      <c r="A248" s="26" t="s">
        <v>86</v>
      </c>
      <c r="B248" s="23">
        <v>105318</v>
      </c>
      <c r="C248" s="23">
        <v>481</v>
      </c>
      <c r="D248" s="23">
        <v>6416</v>
      </c>
    </row>
    <row r="249" spans="1:4" x14ac:dyDescent="0.35">
      <c r="A249" s="26" t="s">
        <v>125</v>
      </c>
      <c r="B249" s="23">
        <v>122102</v>
      </c>
      <c r="C249" s="23">
        <v>543</v>
      </c>
      <c r="D249" s="23">
        <v>5468</v>
      </c>
    </row>
    <row r="250" spans="1:4" x14ac:dyDescent="0.35">
      <c r="A250" s="26" t="s">
        <v>208</v>
      </c>
      <c r="B250" s="23">
        <v>212163</v>
      </c>
      <c r="C250" s="23">
        <v>1369</v>
      </c>
      <c r="D250" s="23">
        <v>18522</v>
      </c>
    </row>
    <row r="251" spans="1:4" x14ac:dyDescent="0.35">
      <c r="A251" s="26" t="s">
        <v>216</v>
      </c>
      <c r="B251" s="23">
        <v>202646</v>
      </c>
      <c r="C251" s="23">
        <v>1615</v>
      </c>
      <c r="D251" s="23">
        <v>12866</v>
      </c>
    </row>
    <row r="252" spans="1:4" x14ac:dyDescent="0.35">
      <c r="A252" s="26" t="s">
        <v>226</v>
      </c>
      <c r="B252" s="23">
        <v>166375</v>
      </c>
      <c r="C252" s="23">
        <v>592</v>
      </c>
      <c r="D252" s="23">
        <v>6478</v>
      </c>
    </row>
    <row r="253" spans="1:4" x14ac:dyDescent="0.35">
      <c r="A253" s="25" t="s">
        <v>106</v>
      </c>
      <c r="B253" s="23">
        <v>343588</v>
      </c>
      <c r="C253" s="23">
        <v>1411</v>
      </c>
      <c r="D253" s="23">
        <v>10731</v>
      </c>
    </row>
    <row r="254" spans="1:4" x14ac:dyDescent="0.35">
      <c r="A254" s="26" t="s">
        <v>105</v>
      </c>
      <c r="B254" s="23">
        <v>106080</v>
      </c>
      <c r="C254" s="23">
        <v>514</v>
      </c>
      <c r="D254" s="23">
        <v>2978</v>
      </c>
    </row>
    <row r="255" spans="1:4" x14ac:dyDescent="0.35">
      <c r="A255" s="26" t="s">
        <v>138</v>
      </c>
      <c r="B255" s="23">
        <v>237508</v>
      </c>
      <c r="C255" s="23">
        <v>897</v>
      </c>
      <c r="D255" s="23">
        <v>7753</v>
      </c>
    </row>
    <row r="256" spans="1:4" x14ac:dyDescent="0.35">
      <c r="A256" s="25" t="s">
        <v>245</v>
      </c>
      <c r="B256" s="23">
        <v>31859701</v>
      </c>
      <c r="C256" s="23">
        <v>158700</v>
      </c>
      <c r="D256" s="23">
        <v>1181048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4"/>
  <sheetViews>
    <sheetView tabSelected="1" zoomScale="70" zoomScaleNormal="70" workbookViewId="0">
      <selection activeCell="H22" sqref="H22"/>
    </sheetView>
  </sheetViews>
  <sheetFormatPr defaultRowHeight="14.5" x14ac:dyDescent="0.35"/>
  <cols>
    <col min="1" max="1" width="29.453125" customWidth="1"/>
    <col min="2" max="2" width="19.08984375" customWidth="1"/>
    <col min="3" max="3" width="14.7265625" customWidth="1"/>
    <col min="7" max="7" width="8.81640625" customWidth="1"/>
    <col min="8" max="8" width="21.54296875" customWidth="1"/>
    <col min="9" max="9" width="13.7265625" customWidth="1"/>
    <col min="10" max="10" width="8.7265625" customWidth="1"/>
    <col min="12" max="13" width="8.7265625" customWidth="1"/>
    <col min="14" max="14" width="21.36328125" customWidth="1"/>
    <col min="15" max="15" width="12.1796875" customWidth="1"/>
    <col min="20" max="20" width="12.90625" customWidth="1"/>
    <col min="21" max="21" width="9.453125" bestFit="1" customWidth="1"/>
    <col min="25" max="25" width="9.08984375" bestFit="1" customWidth="1"/>
    <col min="28" max="28" width="13" customWidth="1"/>
  </cols>
  <sheetData>
    <row r="1" spans="1:42" ht="28" customHeight="1" x14ac:dyDescent="0.35">
      <c r="A1" s="6" t="s">
        <v>246</v>
      </c>
      <c r="B1" s="6" t="s">
        <v>250</v>
      </c>
      <c r="C1" s="6" t="s">
        <v>263</v>
      </c>
    </row>
    <row r="2" spans="1:42" x14ac:dyDescent="0.35">
      <c r="A2" s="1" t="s">
        <v>0</v>
      </c>
      <c r="B2" s="7">
        <v>472</v>
      </c>
      <c r="C2" s="7">
        <v>4393</v>
      </c>
      <c r="H2" s="37" t="s">
        <v>287</v>
      </c>
      <c r="I2" s="37"/>
    </row>
    <row r="3" spans="1:42" x14ac:dyDescent="0.35">
      <c r="A3" s="1" t="s">
        <v>2</v>
      </c>
      <c r="B3" s="7">
        <v>1759</v>
      </c>
      <c r="C3" s="7">
        <v>10034</v>
      </c>
      <c r="H3" s="45" t="s">
        <v>250</v>
      </c>
      <c r="I3" s="46"/>
      <c r="N3" s="42" t="s">
        <v>297</v>
      </c>
      <c r="O3" s="42"/>
      <c r="T3" s="42" t="s">
        <v>298</v>
      </c>
      <c r="U3" s="42"/>
    </row>
    <row r="4" spans="1:42" x14ac:dyDescent="0.35">
      <c r="A4" s="1" t="s">
        <v>4</v>
      </c>
      <c r="B4" s="7">
        <v>243</v>
      </c>
      <c r="C4" s="7">
        <v>2990</v>
      </c>
      <c r="H4" s="43"/>
      <c r="I4" s="44"/>
      <c r="N4" s="41"/>
      <c r="O4" s="41"/>
      <c r="T4" s="41"/>
      <c r="U4" s="41"/>
      <c r="AE4" s="35" t="s">
        <v>315</v>
      </c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42" x14ac:dyDescent="0.35">
      <c r="A5" s="1" t="s">
        <v>6</v>
      </c>
      <c r="B5" s="7">
        <v>653</v>
      </c>
      <c r="C5" s="7">
        <v>4603</v>
      </c>
      <c r="F5" s="12"/>
      <c r="H5" s="10" t="s">
        <v>274</v>
      </c>
      <c r="I5" s="11">
        <v>745.07042253521126</v>
      </c>
      <c r="N5" s="15" t="s">
        <v>285</v>
      </c>
      <c r="O5" s="18">
        <v>213</v>
      </c>
      <c r="T5" s="17" t="s">
        <v>290</v>
      </c>
      <c r="U5" s="18">
        <f>_xlfn.QUARTILE.INC($B$2:$B$214,1)</f>
        <v>310</v>
      </c>
      <c r="AB5" s="34" t="s">
        <v>313</v>
      </c>
      <c r="AC5" s="34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</row>
    <row r="6" spans="1:42" x14ac:dyDescent="0.35">
      <c r="A6" s="1" t="s">
        <v>8</v>
      </c>
      <c r="B6" s="7">
        <v>1278</v>
      </c>
      <c r="C6" s="7">
        <v>8900</v>
      </c>
      <c r="H6" s="10" t="s">
        <v>275</v>
      </c>
      <c r="I6" s="11">
        <v>40.354605094749964</v>
      </c>
      <c r="N6" s="15" t="s">
        <v>282</v>
      </c>
      <c r="O6" s="18">
        <f>MIN($B$2:$B$214)</f>
        <v>0</v>
      </c>
      <c r="T6" s="17" t="s">
        <v>291</v>
      </c>
      <c r="U6" s="18">
        <f>_xlfn.QUARTILE.INC($B$2:$B$214,2)</f>
        <v>564</v>
      </c>
      <c r="AB6" s="19" t="s">
        <v>311</v>
      </c>
      <c r="AC6" s="16">
        <f t="array" ref="AC6">_xlfn.COVARIANCE.P(B2:B214,C2:C214)</f>
        <v>1461500.0638762156</v>
      </c>
      <c r="AE6" s="35" t="s">
        <v>314</v>
      </c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</row>
    <row r="7" spans="1:42" x14ac:dyDescent="0.35">
      <c r="A7" s="1" t="s">
        <v>9</v>
      </c>
      <c r="B7" s="7">
        <v>88</v>
      </c>
      <c r="C7" s="7">
        <v>2261</v>
      </c>
      <c r="H7" s="10" t="s">
        <v>276</v>
      </c>
      <c r="I7" s="11">
        <v>564</v>
      </c>
      <c r="N7" s="15" t="s">
        <v>283</v>
      </c>
      <c r="O7" s="18">
        <f>MAX($B$2:$B$214)</f>
        <v>3237</v>
      </c>
      <c r="T7" s="17" t="s">
        <v>292</v>
      </c>
      <c r="U7" s="18">
        <f>_xlfn.QUARTILE.INC($B$2:$B$214,3)</f>
        <v>1027</v>
      </c>
      <c r="AB7" s="19" t="s">
        <v>312</v>
      </c>
      <c r="AC7" s="16">
        <f t="array" ref="AC7">PEARSON(B2:B214,C2:C214)</f>
        <v>0.76044050523231344</v>
      </c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</row>
    <row r="8" spans="1:42" x14ac:dyDescent="0.35">
      <c r="A8" s="1" t="s">
        <v>11</v>
      </c>
      <c r="B8" s="7">
        <v>227</v>
      </c>
      <c r="C8" s="7">
        <v>2726</v>
      </c>
      <c r="H8" s="14" t="s">
        <v>286</v>
      </c>
      <c r="I8" s="11">
        <v>537</v>
      </c>
      <c r="N8" s="20" t="s">
        <v>304</v>
      </c>
      <c r="O8" s="18">
        <f>O7-O6</f>
        <v>3237</v>
      </c>
      <c r="T8" s="17" t="s">
        <v>293</v>
      </c>
      <c r="U8" s="18">
        <f>(U7-U5)/2</f>
        <v>358.5</v>
      </c>
    </row>
    <row r="9" spans="1:42" x14ac:dyDescent="0.35">
      <c r="A9" s="1" t="s">
        <v>13</v>
      </c>
      <c r="B9" s="7">
        <v>1068</v>
      </c>
      <c r="C9" s="7">
        <v>4757</v>
      </c>
      <c r="H9" s="10" t="s">
        <v>277</v>
      </c>
      <c r="I9" s="11">
        <v>588.95607175003784</v>
      </c>
      <c r="N9" s="15" t="s">
        <v>274</v>
      </c>
      <c r="O9" s="18">
        <f>AVERAGE($B$2:$B$214)</f>
        <v>745.07042253521126</v>
      </c>
      <c r="T9" s="17" t="s">
        <v>294</v>
      </c>
      <c r="U9" s="18">
        <f>U8/U6</f>
        <v>0.63563829787234039</v>
      </c>
    </row>
    <row r="10" spans="1:42" x14ac:dyDescent="0.35">
      <c r="A10" s="1" t="s">
        <v>15</v>
      </c>
      <c r="B10" s="7">
        <v>158</v>
      </c>
      <c r="C10" s="7">
        <v>2605</v>
      </c>
      <c r="H10" s="10" t="s">
        <v>278</v>
      </c>
      <c r="I10" s="11">
        <v>346869.2544512357</v>
      </c>
      <c r="N10" s="19" t="s">
        <v>305</v>
      </c>
      <c r="O10" s="18">
        <f>_xlfn.VAR.P($B$2:$B$214)</f>
        <v>345240.76029888249</v>
      </c>
      <c r="T10" s="17" t="s">
        <v>295</v>
      </c>
      <c r="U10" s="18">
        <f>((U5+U7)-2*U6)/(2*U8)</f>
        <v>0.2914923291492329</v>
      </c>
      <c r="X10" s="13"/>
    </row>
    <row r="11" spans="1:42" x14ac:dyDescent="0.35">
      <c r="A11" s="2" t="s">
        <v>244</v>
      </c>
      <c r="B11" s="7">
        <v>455</v>
      </c>
      <c r="C11" s="7">
        <v>4601</v>
      </c>
      <c r="H11" s="10" t="s">
        <v>279</v>
      </c>
      <c r="I11" s="11">
        <v>1.9919970251826413</v>
      </c>
      <c r="N11" s="15" t="s">
        <v>277</v>
      </c>
      <c r="O11" s="18">
        <f>SQRT(O10)</f>
        <v>587.57191925659833</v>
      </c>
      <c r="T11" s="17" t="s">
        <v>296</v>
      </c>
      <c r="U11" s="18">
        <f>_xlfn.MODE.SNGL($B$2:$B$214)</f>
        <v>229</v>
      </c>
      <c r="V11" s="16">
        <f>COUNTIF($B$2:$B$213,U11)</f>
        <v>3</v>
      </c>
    </row>
    <row r="12" spans="1:42" x14ac:dyDescent="0.35">
      <c r="A12" s="1" t="s">
        <v>18</v>
      </c>
      <c r="B12" s="7">
        <v>563</v>
      </c>
      <c r="C12" s="7">
        <v>3565</v>
      </c>
      <c r="H12" s="10" t="s">
        <v>280</v>
      </c>
      <c r="I12" s="11">
        <v>1.4064200199267665</v>
      </c>
      <c r="N12" s="17" t="s">
        <v>299</v>
      </c>
      <c r="O12" s="21">
        <f>O11/O9</f>
        <v>0.78861259484344959</v>
      </c>
    </row>
    <row r="13" spans="1:42" x14ac:dyDescent="0.35">
      <c r="A13" s="1" t="s">
        <v>20</v>
      </c>
      <c r="B13" s="7">
        <v>2507</v>
      </c>
      <c r="C13" s="7">
        <v>12059</v>
      </c>
      <c r="H13" s="10" t="s">
        <v>281</v>
      </c>
      <c r="I13" s="11">
        <v>3237</v>
      </c>
      <c r="N13" s="17" t="s">
        <v>289</v>
      </c>
      <c r="O13" s="18">
        <f>O9-O11</f>
        <v>157.49850327861293</v>
      </c>
      <c r="P13" s="16">
        <f>O9+O11</f>
        <v>1332.6423417918095</v>
      </c>
    </row>
    <row r="14" spans="1:42" x14ac:dyDescent="0.35">
      <c r="A14" s="1" t="s">
        <v>22</v>
      </c>
      <c r="B14" s="7">
        <v>1242</v>
      </c>
      <c r="C14" s="7">
        <v>5824</v>
      </c>
      <c r="H14" s="10" t="s">
        <v>282</v>
      </c>
      <c r="I14" s="11">
        <v>0</v>
      </c>
      <c r="N14" s="20" t="s">
        <v>280</v>
      </c>
      <c r="O14" s="18">
        <f>SKEW($B$2:$B$214)</f>
        <v>1.4064200199267662</v>
      </c>
    </row>
    <row r="15" spans="1:42" x14ac:dyDescent="0.35">
      <c r="A15" s="1" t="s">
        <v>23</v>
      </c>
      <c r="B15" s="7">
        <v>161</v>
      </c>
      <c r="C15" s="7">
        <v>3503</v>
      </c>
      <c r="H15" s="10" t="s">
        <v>283</v>
      </c>
      <c r="I15" s="11">
        <v>3237</v>
      </c>
      <c r="K15" s="12"/>
      <c r="N15" s="20" t="s">
        <v>279</v>
      </c>
      <c r="O15" s="18">
        <f>KURT($B$2:$B$214)</f>
        <v>1.9919970251826449</v>
      </c>
    </row>
    <row r="16" spans="1:42" x14ac:dyDescent="0.35">
      <c r="A16" s="1" t="s">
        <v>25</v>
      </c>
      <c r="B16" s="7">
        <v>487</v>
      </c>
      <c r="C16" s="7">
        <v>5696</v>
      </c>
      <c r="H16" s="10" t="s">
        <v>284</v>
      </c>
      <c r="I16" s="11">
        <v>158700</v>
      </c>
      <c r="K16" s="12"/>
    </row>
    <row r="17" spans="1:21" x14ac:dyDescent="0.35">
      <c r="A17" s="1" t="s">
        <v>26</v>
      </c>
      <c r="B17" s="7">
        <v>370</v>
      </c>
      <c r="C17" s="7">
        <v>4812</v>
      </c>
      <c r="H17" s="10" t="s">
        <v>285</v>
      </c>
      <c r="I17" s="11">
        <v>213</v>
      </c>
    </row>
    <row r="18" spans="1:21" x14ac:dyDescent="0.35">
      <c r="A18" s="1" t="s">
        <v>28</v>
      </c>
      <c r="B18" s="7">
        <v>3237</v>
      </c>
      <c r="C18" s="7">
        <v>14788</v>
      </c>
    </row>
    <row r="19" spans="1:21" x14ac:dyDescent="0.35">
      <c r="A19" s="1" t="s">
        <v>30</v>
      </c>
      <c r="B19" s="7">
        <v>567</v>
      </c>
      <c r="C19" s="7">
        <v>5342</v>
      </c>
    </row>
    <row r="20" spans="1:21" x14ac:dyDescent="0.35">
      <c r="A20" s="1" t="s">
        <v>32</v>
      </c>
      <c r="B20" s="7">
        <v>249</v>
      </c>
      <c r="C20" s="7">
        <v>2937</v>
      </c>
    </row>
    <row r="21" spans="1:21" x14ac:dyDescent="0.35">
      <c r="A21" s="1" t="s">
        <v>33</v>
      </c>
      <c r="B21" s="7">
        <v>1760</v>
      </c>
      <c r="C21" s="7">
        <v>5153</v>
      </c>
      <c r="H21" s="13"/>
    </row>
    <row r="22" spans="1:21" x14ac:dyDescent="0.35">
      <c r="A22" s="1" t="s">
        <v>35</v>
      </c>
      <c r="B22" s="7">
        <v>155</v>
      </c>
      <c r="C22" s="7">
        <v>2187</v>
      </c>
    </row>
    <row r="23" spans="1:21" x14ac:dyDescent="0.35">
      <c r="A23" s="1" t="s">
        <v>37</v>
      </c>
      <c r="B23" s="7">
        <v>473</v>
      </c>
      <c r="C23" s="7">
        <v>8337</v>
      </c>
      <c r="J23" s="8"/>
    </row>
    <row r="24" spans="1:21" x14ac:dyDescent="0.35">
      <c r="A24" s="1" t="s">
        <v>38</v>
      </c>
      <c r="B24" s="7">
        <v>243</v>
      </c>
      <c r="C24" s="7">
        <v>2493</v>
      </c>
      <c r="H24" s="38" t="s">
        <v>288</v>
      </c>
      <c r="I24" s="39"/>
      <c r="J24" s="8"/>
    </row>
    <row r="25" spans="1:21" x14ac:dyDescent="0.35">
      <c r="A25" s="1" t="s">
        <v>39</v>
      </c>
      <c r="B25" s="7">
        <v>431</v>
      </c>
      <c r="C25" s="7">
        <v>3091</v>
      </c>
      <c r="H25" s="9" t="s">
        <v>263</v>
      </c>
      <c r="I25" s="9"/>
      <c r="J25" s="8"/>
      <c r="N25" s="42" t="s">
        <v>297</v>
      </c>
      <c r="O25" s="42"/>
      <c r="T25" s="42" t="s">
        <v>298</v>
      </c>
      <c r="U25" s="42"/>
    </row>
    <row r="26" spans="1:21" x14ac:dyDescent="0.35">
      <c r="A26" s="1" t="s">
        <v>41</v>
      </c>
      <c r="B26" s="7">
        <v>229</v>
      </c>
      <c r="C26" s="7">
        <v>3521</v>
      </c>
      <c r="H26" s="43"/>
      <c r="I26" s="44"/>
      <c r="J26" s="8"/>
      <c r="N26" s="41"/>
      <c r="O26" s="41"/>
      <c r="T26" s="41"/>
      <c r="U26" s="41"/>
    </row>
    <row r="27" spans="1:21" x14ac:dyDescent="0.35">
      <c r="A27" s="1" t="s">
        <v>44</v>
      </c>
      <c r="B27" s="7">
        <v>180</v>
      </c>
      <c r="C27" s="7">
        <v>3414</v>
      </c>
      <c r="H27" s="10" t="s">
        <v>274</v>
      </c>
      <c r="I27" s="11">
        <v>5544.8262910798121</v>
      </c>
      <c r="J27" s="8"/>
      <c r="N27" s="15" t="s">
        <v>285</v>
      </c>
      <c r="O27" s="18">
        <v>213</v>
      </c>
      <c r="T27" s="17" t="s">
        <v>290</v>
      </c>
      <c r="U27" s="18">
        <f>_xlfn.QUARTILE.INC($C$2:$C$214,1)</f>
        <v>3224</v>
      </c>
    </row>
    <row r="28" spans="1:21" x14ac:dyDescent="0.35">
      <c r="A28" s="1" t="s">
        <v>43</v>
      </c>
      <c r="B28" s="7">
        <v>265</v>
      </c>
      <c r="C28" s="7">
        <v>2109</v>
      </c>
      <c r="H28" s="10" t="s">
        <v>275</v>
      </c>
      <c r="I28" s="11">
        <v>224.6490747964672</v>
      </c>
      <c r="J28" s="8"/>
      <c r="N28" s="15" t="s">
        <v>282</v>
      </c>
      <c r="O28" s="18">
        <f>MIN($C$2:$C$214)</f>
        <v>1439</v>
      </c>
      <c r="T28" s="17" t="s">
        <v>291</v>
      </c>
      <c r="U28" s="18">
        <f>_xlfn.QUARTILE.INC($C$2:$C$214,2)</f>
        <v>4657</v>
      </c>
    </row>
    <row r="29" spans="1:21" x14ac:dyDescent="0.35">
      <c r="A29" s="1" t="s">
        <v>45</v>
      </c>
      <c r="B29" s="7">
        <v>115</v>
      </c>
      <c r="C29" s="7">
        <v>1909</v>
      </c>
      <c r="H29" s="10" t="s">
        <v>276</v>
      </c>
      <c r="I29" s="11">
        <v>4657</v>
      </c>
      <c r="J29" s="8"/>
      <c r="N29" s="15" t="s">
        <v>283</v>
      </c>
      <c r="O29" s="18">
        <f>MAX($C$2:$C$214)</f>
        <v>18522</v>
      </c>
      <c r="T29" s="17" t="s">
        <v>292</v>
      </c>
      <c r="U29" s="18">
        <f>_xlfn.QUARTILE.INC($C$2:$C$214,3)</f>
        <v>6705</v>
      </c>
    </row>
    <row r="30" spans="1:21" x14ac:dyDescent="0.35">
      <c r="A30" s="1" t="s">
        <v>47</v>
      </c>
      <c r="B30" s="7">
        <v>356</v>
      </c>
      <c r="C30" s="7">
        <v>4723</v>
      </c>
      <c r="H30" s="14" t="s">
        <v>286</v>
      </c>
      <c r="I30" s="11">
        <v>4079</v>
      </c>
      <c r="J30" s="8"/>
      <c r="N30" s="20" t="s">
        <v>304</v>
      </c>
      <c r="O30" s="18">
        <f>O29-O28</f>
        <v>17083</v>
      </c>
      <c r="T30" s="17" t="s">
        <v>293</v>
      </c>
      <c r="U30" s="18">
        <f>(U29-U27)/2</f>
        <v>1740.5</v>
      </c>
    </row>
    <row r="31" spans="1:21" x14ac:dyDescent="0.35">
      <c r="A31" s="1" t="s">
        <v>49</v>
      </c>
      <c r="B31" s="7">
        <v>157</v>
      </c>
      <c r="C31" s="7">
        <v>1439</v>
      </c>
      <c r="H31" s="10" t="s">
        <v>277</v>
      </c>
      <c r="I31" s="11">
        <v>3278.6453071156625</v>
      </c>
      <c r="J31" s="8"/>
      <c r="N31" s="15" t="s">
        <v>274</v>
      </c>
      <c r="O31" s="18">
        <f>AVERAGE($C$2:$C$214)</f>
        <v>5544.8262910798121</v>
      </c>
      <c r="T31" s="17" t="s">
        <v>294</v>
      </c>
      <c r="U31" s="18">
        <f>U30/U28</f>
        <v>0.37373845823491519</v>
      </c>
    </row>
    <row r="32" spans="1:21" x14ac:dyDescent="0.35">
      <c r="A32" s="1" t="s">
        <v>50</v>
      </c>
      <c r="B32" s="7">
        <v>628</v>
      </c>
      <c r="C32" s="7">
        <v>6571</v>
      </c>
      <c r="H32" s="10" t="s">
        <v>278</v>
      </c>
      <c r="I32" s="11">
        <v>10749515.049871556</v>
      </c>
      <c r="J32" s="8"/>
      <c r="N32" s="19" t="s">
        <v>305</v>
      </c>
      <c r="O32" s="18">
        <f>_xlfn.VAR.P($C$2:$C$214)</f>
        <v>10699047.843064647</v>
      </c>
      <c r="T32" s="17" t="s">
        <v>295</v>
      </c>
      <c r="U32" s="18">
        <f>((U27+U29)-2*U28)/(2*U30)</f>
        <v>0.17667336972134445</v>
      </c>
    </row>
    <row r="33" spans="1:22" x14ac:dyDescent="0.35">
      <c r="A33" s="1" t="s">
        <v>52</v>
      </c>
      <c r="B33" s="7">
        <v>296</v>
      </c>
      <c r="C33" s="7">
        <v>3373</v>
      </c>
      <c r="H33" s="10" t="s">
        <v>279</v>
      </c>
      <c r="I33" s="11">
        <v>1.8851080297754859</v>
      </c>
      <c r="J33" s="8"/>
      <c r="N33" s="15" t="s">
        <v>277</v>
      </c>
      <c r="O33" s="18">
        <f>SQRT(O32)</f>
        <v>3270.9399020869591</v>
      </c>
      <c r="T33" s="17" t="s">
        <v>296</v>
      </c>
      <c r="U33" s="18">
        <f>_xlfn.MODE.SNGL($C$2:$C$214)</f>
        <v>4079</v>
      </c>
      <c r="V33" s="16">
        <f>COUNTIF($C$2:$C$213,U33)</f>
        <v>2</v>
      </c>
    </row>
    <row r="34" spans="1:22" x14ac:dyDescent="0.35">
      <c r="A34" s="1" t="s">
        <v>54</v>
      </c>
      <c r="B34" s="7">
        <v>1709</v>
      </c>
      <c r="C34" s="7">
        <v>10441</v>
      </c>
      <c r="H34" s="10" t="s">
        <v>280</v>
      </c>
      <c r="I34" s="11">
        <v>1.4483254455236247</v>
      </c>
      <c r="J34" s="8"/>
      <c r="N34" s="17" t="s">
        <v>299</v>
      </c>
      <c r="O34" s="21">
        <f>O33/O31</f>
        <v>0.58990845346211362</v>
      </c>
    </row>
    <row r="35" spans="1:22" x14ac:dyDescent="0.35">
      <c r="A35" s="1" t="s">
        <v>56</v>
      </c>
      <c r="B35" s="7">
        <v>839</v>
      </c>
      <c r="C35" s="7">
        <v>6292</v>
      </c>
      <c r="H35" s="10" t="s">
        <v>281</v>
      </c>
      <c r="I35" s="11">
        <v>17083</v>
      </c>
      <c r="J35" s="8"/>
      <c r="N35" s="17" t="s">
        <v>289</v>
      </c>
      <c r="O35" s="18">
        <f>O31-O33</f>
        <v>2273.886388992853</v>
      </c>
      <c r="P35" s="16">
        <f>O31+O33</f>
        <v>8815.7661931667717</v>
      </c>
    </row>
    <row r="36" spans="1:22" x14ac:dyDescent="0.35">
      <c r="A36" s="1" t="s">
        <v>57</v>
      </c>
      <c r="B36" s="7">
        <v>581</v>
      </c>
      <c r="C36" s="7">
        <v>5081</v>
      </c>
      <c r="H36" s="10" t="s">
        <v>282</v>
      </c>
      <c r="I36" s="11">
        <v>1439</v>
      </c>
      <c r="J36" s="8"/>
      <c r="N36" s="20" t="s">
        <v>280</v>
      </c>
      <c r="O36" s="18">
        <f>SKEW($B$2:$B$214)</f>
        <v>1.4064200199267662</v>
      </c>
    </row>
    <row r="37" spans="1:22" x14ac:dyDescent="0.35">
      <c r="A37" s="1" t="s">
        <v>150</v>
      </c>
      <c r="B37" s="7">
        <v>70</v>
      </c>
      <c r="C37" s="7">
        <v>1715</v>
      </c>
      <c r="H37" s="10" t="s">
        <v>283</v>
      </c>
      <c r="I37" s="11">
        <v>18522</v>
      </c>
      <c r="J37" s="8"/>
      <c r="N37" s="20" t="s">
        <v>279</v>
      </c>
      <c r="O37" s="18">
        <f>KURT($B$2:$B$214)</f>
        <v>1.9919970251826449</v>
      </c>
    </row>
    <row r="38" spans="1:22" x14ac:dyDescent="0.35">
      <c r="A38" s="1" t="s">
        <v>166</v>
      </c>
      <c r="B38" s="7">
        <v>285</v>
      </c>
      <c r="C38" s="7">
        <v>4079</v>
      </c>
      <c r="H38" s="10" t="s">
        <v>284</v>
      </c>
      <c r="I38" s="11">
        <v>1181048</v>
      </c>
    </row>
    <row r="39" spans="1:22" x14ac:dyDescent="0.35">
      <c r="A39" s="1" t="s">
        <v>176</v>
      </c>
      <c r="B39" s="7">
        <v>395</v>
      </c>
      <c r="C39" s="7">
        <v>3031</v>
      </c>
      <c r="H39" s="10" t="s">
        <v>285</v>
      </c>
      <c r="I39" s="11">
        <v>213</v>
      </c>
    </row>
    <row r="40" spans="1:22" x14ac:dyDescent="0.35">
      <c r="A40" s="1" t="s">
        <v>230</v>
      </c>
      <c r="B40" s="7">
        <v>635</v>
      </c>
      <c r="C40" s="7">
        <v>5844</v>
      </c>
    </row>
    <row r="41" spans="1:22" x14ac:dyDescent="0.35">
      <c r="A41" s="1" t="s">
        <v>58</v>
      </c>
      <c r="B41" s="7">
        <v>875</v>
      </c>
      <c r="C41" s="7">
        <v>3741</v>
      </c>
    </row>
    <row r="42" spans="1:22" x14ac:dyDescent="0.35">
      <c r="A42" s="1" t="s">
        <v>59</v>
      </c>
      <c r="B42" s="7">
        <v>727</v>
      </c>
      <c r="C42" s="7">
        <v>4264</v>
      </c>
    </row>
    <row r="43" spans="1:22" x14ac:dyDescent="0.35">
      <c r="A43" s="1" t="s">
        <v>60</v>
      </c>
      <c r="B43" s="7">
        <v>476</v>
      </c>
      <c r="C43" s="7">
        <v>4221</v>
      </c>
    </row>
    <row r="44" spans="1:22" x14ac:dyDescent="0.35">
      <c r="A44" s="1" t="s">
        <v>60</v>
      </c>
      <c r="B44" s="7">
        <v>1042</v>
      </c>
      <c r="C44" s="7">
        <v>7211</v>
      </c>
    </row>
    <row r="45" spans="1:22" x14ac:dyDescent="0.35">
      <c r="A45" s="1" t="s">
        <v>62</v>
      </c>
      <c r="B45" s="7">
        <v>994</v>
      </c>
      <c r="C45" s="7">
        <v>11266</v>
      </c>
    </row>
    <row r="46" spans="1:22" x14ac:dyDescent="0.35">
      <c r="A46" s="1" t="s">
        <v>63</v>
      </c>
      <c r="B46" s="7">
        <v>402</v>
      </c>
      <c r="C46" s="7">
        <v>4182</v>
      </c>
    </row>
    <row r="47" spans="1:22" x14ac:dyDescent="0.35">
      <c r="A47" s="1" t="s">
        <v>64</v>
      </c>
      <c r="B47" s="7">
        <v>229</v>
      </c>
      <c r="C47" s="7">
        <v>2820</v>
      </c>
    </row>
    <row r="48" spans="1:22" x14ac:dyDescent="0.35">
      <c r="A48" s="1" t="s">
        <v>65</v>
      </c>
      <c r="B48" s="7">
        <v>210</v>
      </c>
      <c r="C48" s="7">
        <v>4143</v>
      </c>
      <c r="H48" s="27"/>
      <c r="I48" s="27"/>
    </row>
    <row r="49" spans="1:25" x14ac:dyDescent="0.35">
      <c r="A49" s="1" t="s">
        <v>66</v>
      </c>
      <c r="B49" s="7">
        <v>254</v>
      </c>
      <c r="C49" s="7">
        <v>4079</v>
      </c>
    </row>
    <row r="50" spans="1:25" x14ac:dyDescent="0.35">
      <c r="A50" s="1" t="s">
        <v>67</v>
      </c>
      <c r="B50" s="7">
        <v>216</v>
      </c>
      <c r="C50" s="7">
        <v>1803</v>
      </c>
    </row>
    <row r="51" spans="1:25" x14ac:dyDescent="0.35">
      <c r="A51" s="1" t="s">
        <v>68</v>
      </c>
      <c r="B51" s="7">
        <v>604</v>
      </c>
      <c r="C51" s="7">
        <v>4088</v>
      </c>
      <c r="H51" s="40" t="s">
        <v>306</v>
      </c>
      <c r="I51" s="40"/>
      <c r="V51" s="40" t="s">
        <v>307</v>
      </c>
      <c r="W51" s="40"/>
      <c r="X51" s="40"/>
      <c r="Y51" s="40"/>
    </row>
    <row r="52" spans="1:25" x14ac:dyDescent="0.35">
      <c r="A52" s="1" t="s">
        <v>69</v>
      </c>
      <c r="B52" s="7">
        <v>1384</v>
      </c>
      <c r="C52" s="7">
        <v>8385</v>
      </c>
    </row>
    <row r="53" spans="1:25" x14ac:dyDescent="0.35">
      <c r="A53" s="1" t="s">
        <v>70</v>
      </c>
      <c r="B53" s="7">
        <v>369</v>
      </c>
      <c r="C53" s="7">
        <v>3262</v>
      </c>
    </row>
    <row r="54" spans="1:25" x14ac:dyDescent="0.35">
      <c r="A54" s="1" t="s">
        <v>71</v>
      </c>
      <c r="B54" s="7">
        <v>1094</v>
      </c>
      <c r="C54" s="7">
        <v>10210</v>
      </c>
    </row>
    <row r="55" spans="1:25" x14ac:dyDescent="0.35">
      <c r="A55" s="1" t="s">
        <v>72</v>
      </c>
      <c r="B55" s="7">
        <v>381</v>
      </c>
      <c r="C55" s="7">
        <v>3537</v>
      </c>
    </row>
    <row r="56" spans="1:25" x14ac:dyDescent="0.35">
      <c r="A56" s="1" t="s">
        <v>73</v>
      </c>
      <c r="B56" s="7">
        <v>1710</v>
      </c>
      <c r="C56" s="7">
        <v>10279</v>
      </c>
    </row>
    <row r="57" spans="1:25" x14ac:dyDescent="0.35">
      <c r="A57" s="1" t="s">
        <v>74</v>
      </c>
      <c r="B57" s="7">
        <v>122</v>
      </c>
      <c r="C57" s="7">
        <v>1481</v>
      </c>
    </row>
    <row r="58" spans="1:25" x14ac:dyDescent="0.35">
      <c r="A58" s="1" t="s">
        <v>76</v>
      </c>
      <c r="B58" s="7">
        <v>365</v>
      </c>
      <c r="C58" s="7">
        <v>2414</v>
      </c>
    </row>
    <row r="59" spans="1:25" x14ac:dyDescent="0.35">
      <c r="A59" s="1" t="s">
        <v>77</v>
      </c>
      <c r="B59" s="7">
        <v>395</v>
      </c>
      <c r="C59" s="7">
        <v>2230</v>
      </c>
    </row>
    <row r="60" spans="1:25" x14ac:dyDescent="0.35">
      <c r="A60" s="1" t="s">
        <v>78</v>
      </c>
      <c r="B60" s="7">
        <v>257</v>
      </c>
      <c r="C60" s="7">
        <v>1982</v>
      </c>
    </row>
    <row r="61" spans="1:25" x14ac:dyDescent="0.35">
      <c r="A61" s="1" t="s">
        <v>79</v>
      </c>
      <c r="B61" s="7">
        <v>1007</v>
      </c>
      <c r="C61" s="7">
        <v>4351</v>
      </c>
    </row>
    <row r="62" spans="1:25" x14ac:dyDescent="0.35">
      <c r="A62" s="1" t="s">
        <v>80</v>
      </c>
      <c r="B62" s="7">
        <v>458</v>
      </c>
      <c r="C62" s="7">
        <v>3510</v>
      </c>
    </row>
    <row r="63" spans="1:25" x14ac:dyDescent="0.35">
      <c r="A63" s="1" t="s">
        <v>81</v>
      </c>
      <c r="B63" s="7">
        <v>628</v>
      </c>
      <c r="C63" s="7">
        <v>3887</v>
      </c>
    </row>
    <row r="64" spans="1:25" x14ac:dyDescent="0.35">
      <c r="A64" s="1" t="s">
        <v>82</v>
      </c>
      <c r="B64" s="7">
        <v>430</v>
      </c>
      <c r="C64" s="7">
        <v>8004</v>
      </c>
    </row>
    <row r="65" spans="1:25" x14ac:dyDescent="0.35">
      <c r="A65" s="1" t="s">
        <v>84</v>
      </c>
      <c r="B65" s="7">
        <v>560</v>
      </c>
      <c r="C65" s="7">
        <v>6083</v>
      </c>
    </row>
    <row r="66" spans="1:25" x14ac:dyDescent="0.35">
      <c r="A66" s="1" t="s">
        <v>86</v>
      </c>
      <c r="B66" s="7">
        <v>481</v>
      </c>
      <c r="C66" s="7">
        <v>6416</v>
      </c>
    </row>
    <row r="67" spans="1:25" x14ac:dyDescent="0.35">
      <c r="A67" s="1" t="s">
        <v>87</v>
      </c>
      <c r="B67" s="7">
        <v>454</v>
      </c>
      <c r="C67" s="7">
        <v>3317</v>
      </c>
    </row>
    <row r="68" spans="1:25" x14ac:dyDescent="0.35">
      <c r="A68" s="1" t="s">
        <v>88</v>
      </c>
      <c r="B68" s="7">
        <v>394</v>
      </c>
      <c r="C68" s="7">
        <v>2835</v>
      </c>
    </row>
    <row r="69" spans="1:25" x14ac:dyDescent="0.35">
      <c r="A69" s="1" t="s">
        <v>90</v>
      </c>
      <c r="B69" s="7">
        <v>1186</v>
      </c>
      <c r="C69" s="7">
        <v>13163</v>
      </c>
    </row>
    <row r="70" spans="1:25" x14ac:dyDescent="0.35">
      <c r="A70" s="1" t="s">
        <v>91</v>
      </c>
      <c r="B70" s="7">
        <v>2774</v>
      </c>
      <c r="C70" s="7">
        <v>5645</v>
      </c>
    </row>
    <row r="71" spans="1:25" x14ac:dyDescent="0.35">
      <c r="A71" s="1" t="s">
        <v>92</v>
      </c>
      <c r="B71" s="7">
        <v>850</v>
      </c>
      <c r="C71" s="7">
        <v>4494</v>
      </c>
    </row>
    <row r="72" spans="1:25" x14ac:dyDescent="0.35">
      <c r="A72" s="1" t="s">
        <v>93</v>
      </c>
      <c r="B72" s="7">
        <v>391</v>
      </c>
      <c r="C72" s="7">
        <v>4119</v>
      </c>
    </row>
    <row r="73" spans="1:25" x14ac:dyDescent="0.35">
      <c r="A73" s="1" t="s">
        <v>94</v>
      </c>
      <c r="B73" s="7">
        <v>1543</v>
      </c>
      <c r="C73" s="7">
        <v>9960</v>
      </c>
    </row>
    <row r="74" spans="1:25" x14ac:dyDescent="0.35">
      <c r="A74" s="1" t="s">
        <v>95</v>
      </c>
      <c r="B74" s="7">
        <v>306</v>
      </c>
      <c r="C74" s="7">
        <v>4259</v>
      </c>
    </row>
    <row r="75" spans="1:25" x14ac:dyDescent="0.35">
      <c r="A75" s="1" t="s">
        <v>96</v>
      </c>
      <c r="B75" s="7">
        <v>98</v>
      </c>
      <c r="C75" s="7">
        <v>2527</v>
      </c>
    </row>
    <row r="76" spans="1:25" x14ac:dyDescent="0.35">
      <c r="A76" s="1" t="s">
        <v>97</v>
      </c>
      <c r="B76" s="7">
        <v>452</v>
      </c>
      <c r="C76" s="7">
        <v>3937</v>
      </c>
      <c r="H76" s="13" t="s">
        <v>308</v>
      </c>
      <c r="I76">
        <v>42</v>
      </c>
      <c r="V76" s="13" t="s">
        <v>308</v>
      </c>
      <c r="W76">
        <v>42</v>
      </c>
    </row>
    <row r="77" spans="1:25" x14ac:dyDescent="0.35">
      <c r="A77" s="1" t="s">
        <v>98</v>
      </c>
      <c r="B77" s="7">
        <v>851</v>
      </c>
      <c r="C77" s="7">
        <v>5201</v>
      </c>
      <c r="K77" s="13" t="s">
        <v>309</v>
      </c>
      <c r="Y77" s="13" t="s">
        <v>309</v>
      </c>
    </row>
    <row r="78" spans="1:25" x14ac:dyDescent="0.35">
      <c r="A78" s="1" t="s">
        <v>99</v>
      </c>
      <c r="B78" s="7">
        <v>439</v>
      </c>
      <c r="C78" s="7">
        <v>4017</v>
      </c>
      <c r="H78">
        <v>1</v>
      </c>
      <c r="I78" s="28">
        <f t="shared" ref="I78:I119" si="0">$O$6+($O$8/$I$76)*H78</f>
        <v>77.071428571428569</v>
      </c>
      <c r="J78" s="28">
        <f t="shared" ref="J78:J119" si="1">IF(H78&lt;=$I$76,I78,0)</f>
        <v>77.071428571428569</v>
      </c>
      <c r="K78">
        <f t="array" ref="K78:K119">FREQUENCY($B$2:$B$214,$J$78:$J$119)</f>
        <v>2</v>
      </c>
      <c r="V78">
        <v>1</v>
      </c>
      <c r="W78" s="28">
        <f>$O$28+($O$30/$W$76)*V78</f>
        <v>1845.7380952380952</v>
      </c>
      <c r="X78" s="28">
        <f>IF(V78&lt;=$W$76,W78,0)</f>
        <v>1845.7380952380952</v>
      </c>
      <c r="Y78">
        <f t="array" ref="Y78:Y119">FREQUENCY($C$2:$C$214,$X$78:$X$119)</f>
        <v>5</v>
      </c>
    </row>
    <row r="79" spans="1:25" x14ac:dyDescent="0.35">
      <c r="A79" s="1" t="s">
        <v>100</v>
      </c>
      <c r="B79" s="7">
        <v>540</v>
      </c>
      <c r="C79" s="7">
        <v>8675</v>
      </c>
      <c r="H79">
        <v>2</v>
      </c>
      <c r="I79" s="28">
        <f t="shared" si="0"/>
        <v>154.14285714285714</v>
      </c>
      <c r="J79" s="28">
        <f t="shared" si="1"/>
        <v>154.14285714285714</v>
      </c>
      <c r="K79">
        <v>12</v>
      </c>
      <c r="V79">
        <v>2</v>
      </c>
      <c r="W79" s="28">
        <f t="shared" ref="W79:W119" si="2">$O$28+($O$30/$W$76)*V79</f>
        <v>2252.4761904761904</v>
      </c>
      <c r="X79" s="28">
        <f t="shared" ref="X79:X119" si="3">IF(V79&lt;=$I$76,W79,0)</f>
        <v>2252.4761904761904</v>
      </c>
      <c r="Y79">
        <v>9</v>
      </c>
    </row>
    <row r="80" spans="1:25" x14ac:dyDescent="0.35">
      <c r="A80" s="1" t="s">
        <v>101</v>
      </c>
      <c r="B80" s="7">
        <v>205</v>
      </c>
      <c r="C80" s="7">
        <v>3386</v>
      </c>
      <c r="H80">
        <v>3</v>
      </c>
      <c r="I80" s="28">
        <f t="shared" si="0"/>
        <v>231.21428571428572</v>
      </c>
      <c r="J80" s="28">
        <f t="shared" si="1"/>
        <v>231.21428571428572</v>
      </c>
      <c r="K80">
        <v>23</v>
      </c>
      <c r="V80">
        <v>3</v>
      </c>
      <c r="W80" s="28">
        <f t="shared" si="2"/>
        <v>2659.2142857142858</v>
      </c>
      <c r="X80" s="28">
        <f t="shared" si="3"/>
        <v>2659.2142857142858</v>
      </c>
      <c r="Y80">
        <v>17</v>
      </c>
    </row>
    <row r="81" spans="1:25" x14ac:dyDescent="0.35">
      <c r="A81" s="1" t="s">
        <v>102</v>
      </c>
      <c r="B81" s="7">
        <v>233</v>
      </c>
      <c r="C81" s="7">
        <v>3043</v>
      </c>
      <c r="H81">
        <v>4</v>
      </c>
      <c r="I81" s="28">
        <f t="shared" si="0"/>
        <v>308.28571428571428</v>
      </c>
      <c r="J81" s="28">
        <f t="shared" si="1"/>
        <v>308.28571428571428</v>
      </c>
      <c r="K81">
        <v>16</v>
      </c>
      <c r="V81">
        <v>4</v>
      </c>
      <c r="W81" s="28">
        <f t="shared" si="2"/>
        <v>3065.9523809523807</v>
      </c>
      <c r="X81" s="28">
        <f t="shared" si="3"/>
        <v>3065.9523809523807</v>
      </c>
      <c r="Y81">
        <v>20</v>
      </c>
    </row>
    <row r="82" spans="1:25" x14ac:dyDescent="0.35">
      <c r="A82" s="1" t="s">
        <v>102</v>
      </c>
      <c r="B82" s="7">
        <v>1145</v>
      </c>
      <c r="C82" s="7">
        <v>14934</v>
      </c>
      <c r="H82">
        <v>5</v>
      </c>
      <c r="I82" s="28">
        <f t="shared" si="0"/>
        <v>385.35714285714283</v>
      </c>
      <c r="J82" s="28">
        <f t="shared" si="1"/>
        <v>385.35714285714283</v>
      </c>
      <c r="K82">
        <v>14</v>
      </c>
      <c r="V82">
        <v>5</v>
      </c>
      <c r="W82" s="28">
        <f t="shared" si="2"/>
        <v>3472.6904761904761</v>
      </c>
      <c r="X82" s="28">
        <f t="shared" si="3"/>
        <v>3472.6904761904761</v>
      </c>
      <c r="Y82">
        <v>14</v>
      </c>
    </row>
    <row r="83" spans="1:25" x14ac:dyDescent="0.35">
      <c r="A83" s="1" t="s">
        <v>103</v>
      </c>
      <c r="B83" s="7">
        <v>499</v>
      </c>
      <c r="C83" s="7">
        <v>5246</v>
      </c>
      <c r="H83">
        <v>6</v>
      </c>
      <c r="I83" s="28">
        <f t="shared" si="0"/>
        <v>462.42857142857144</v>
      </c>
      <c r="J83" s="28">
        <f t="shared" si="1"/>
        <v>462.42857142857144</v>
      </c>
      <c r="K83">
        <v>16</v>
      </c>
      <c r="V83">
        <v>6</v>
      </c>
      <c r="W83" s="28">
        <f t="shared" si="2"/>
        <v>3879.4285714285716</v>
      </c>
      <c r="X83" s="28">
        <f t="shared" si="3"/>
        <v>3879.4285714285716</v>
      </c>
      <c r="Y83">
        <v>14</v>
      </c>
    </row>
    <row r="84" spans="1:25" x14ac:dyDescent="0.35">
      <c r="A84" s="1" t="s">
        <v>104</v>
      </c>
      <c r="B84" s="7">
        <v>1465</v>
      </c>
      <c r="C84" s="7">
        <v>6618</v>
      </c>
      <c r="H84">
        <v>7</v>
      </c>
      <c r="I84" s="28">
        <f t="shared" si="0"/>
        <v>539.5</v>
      </c>
      <c r="J84" s="28">
        <f t="shared" si="1"/>
        <v>539.5</v>
      </c>
      <c r="K84">
        <v>16</v>
      </c>
      <c r="V84">
        <v>7</v>
      </c>
      <c r="W84" s="28">
        <f t="shared" si="2"/>
        <v>4286.1666666666661</v>
      </c>
      <c r="X84" s="28">
        <f t="shared" si="3"/>
        <v>4286.1666666666661</v>
      </c>
      <c r="Y84">
        <v>16</v>
      </c>
    </row>
    <row r="85" spans="1:25" x14ac:dyDescent="0.35">
      <c r="A85" s="1" t="s">
        <v>105</v>
      </c>
      <c r="B85" s="7">
        <v>514</v>
      </c>
      <c r="C85" s="7">
        <v>2978</v>
      </c>
      <c r="H85">
        <v>8</v>
      </c>
      <c r="I85" s="28">
        <f t="shared" si="0"/>
        <v>616.57142857142856</v>
      </c>
      <c r="J85" s="28">
        <f t="shared" si="1"/>
        <v>616.57142857142856</v>
      </c>
      <c r="K85">
        <v>16</v>
      </c>
      <c r="V85">
        <v>8</v>
      </c>
      <c r="W85" s="28">
        <f t="shared" si="2"/>
        <v>4692.9047619047615</v>
      </c>
      <c r="X85" s="28">
        <f t="shared" si="3"/>
        <v>4692.9047619047615</v>
      </c>
      <c r="Y85">
        <v>13</v>
      </c>
    </row>
    <row r="86" spans="1:25" x14ac:dyDescent="0.35">
      <c r="A86" s="1" t="s">
        <v>107</v>
      </c>
      <c r="B86" s="7">
        <v>487</v>
      </c>
      <c r="C86" s="7">
        <v>4858</v>
      </c>
      <c r="H86">
        <v>9</v>
      </c>
      <c r="I86" s="28">
        <f t="shared" si="0"/>
        <v>693.64285714285711</v>
      </c>
      <c r="J86" s="28">
        <f t="shared" si="1"/>
        <v>693.64285714285711</v>
      </c>
      <c r="K86">
        <v>14</v>
      </c>
      <c r="V86">
        <v>9</v>
      </c>
      <c r="W86" s="28">
        <f t="shared" si="2"/>
        <v>5099.6428571428569</v>
      </c>
      <c r="X86" s="28">
        <f t="shared" si="3"/>
        <v>5099.6428571428569</v>
      </c>
      <c r="Y86">
        <v>16</v>
      </c>
    </row>
    <row r="87" spans="1:25" x14ac:dyDescent="0.35">
      <c r="A87" s="1" t="s">
        <v>108</v>
      </c>
      <c r="B87" s="7">
        <v>314</v>
      </c>
      <c r="C87" s="7">
        <v>4657</v>
      </c>
      <c r="H87">
        <v>10</v>
      </c>
      <c r="I87" s="28">
        <f t="shared" si="0"/>
        <v>770.71428571428567</v>
      </c>
      <c r="J87" s="28">
        <f t="shared" si="1"/>
        <v>770.71428571428567</v>
      </c>
      <c r="K87">
        <v>7</v>
      </c>
      <c r="V87">
        <v>10</v>
      </c>
      <c r="W87" s="28">
        <f t="shared" si="2"/>
        <v>5506.3809523809523</v>
      </c>
      <c r="X87" s="28">
        <f t="shared" si="3"/>
        <v>5506.3809523809523</v>
      </c>
      <c r="Y87">
        <v>9</v>
      </c>
    </row>
    <row r="88" spans="1:25" x14ac:dyDescent="0.35">
      <c r="A88" s="1" t="s">
        <v>109</v>
      </c>
      <c r="B88" s="7">
        <v>1655</v>
      </c>
      <c r="C88" s="7">
        <v>5319</v>
      </c>
      <c r="H88">
        <v>11</v>
      </c>
      <c r="I88" s="28">
        <f t="shared" si="0"/>
        <v>847.78571428571422</v>
      </c>
      <c r="J88" s="28">
        <f t="shared" si="1"/>
        <v>847.78571428571422</v>
      </c>
      <c r="K88">
        <v>9</v>
      </c>
      <c r="V88">
        <v>11</v>
      </c>
      <c r="W88" s="28">
        <f t="shared" si="2"/>
        <v>5913.1190476190477</v>
      </c>
      <c r="X88" s="28">
        <f t="shared" si="3"/>
        <v>5913.1190476190477</v>
      </c>
      <c r="Y88">
        <v>13</v>
      </c>
    </row>
    <row r="89" spans="1:25" x14ac:dyDescent="0.35">
      <c r="A89" s="1" t="s">
        <v>110</v>
      </c>
      <c r="B89" s="7">
        <v>613</v>
      </c>
      <c r="C89" s="7">
        <v>4792</v>
      </c>
      <c r="H89">
        <v>12</v>
      </c>
      <c r="I89" s="28">
        <f t="shared" si="0"/>
        <v>924.85714285714289</v>
      </c>
      <c r="J89" s="28">
        <f t="shared" si="1"/>
        <v>924.85714285714289</v>
      </c>
      <c r="K89">
        <v>11</v>
      </c>
      <c r="V89">
        <v>12</v>
      </c>
      <c r="W89" s="28">
        <f t="shared" si="2"/>
        <v>6319.8571428571431</v>
      </c>
      <c r="X89" s="28">
        <f t="shared" si="3"/>
        <v>6319.8571428571431</v>
      </c>
      <c r="Y89">
        <v>6</v>
      </c>
    </row>
    <row r="90" spans="1:25" x14ac:dyDescent="0.35">
      <c r="A90" s="1" t="s">
        <v>111</v>
      </c>
      <c r="B90" s="7">
        <v>810</v>
      </c>
      <c r="C90" s="7">
        <v>7194</v>
      </c>
      <c r="H90">
        <v>13</v>
      </c>
      <c r="I90" s="28">
        <f t="shared" si="0"/>
        <v>1001.9285714285714</v>
      </c>
      <c r="J90" s="28">
        <f t="shared" si="1"/>
        <v>1001.9285714285714</v>
      </c>
      <c r="K90">
        <v>1</v>
      </c>
      <c r="V90">
        <v>13</v>
      </c>
      <c r="W90" s="28">
        <f t="shared" si="2"/>
        <v>6726.5952380952385</v>
      </c>
      <c r="X90" s="28">
        <f t="shared" si="3"/>
        <v>6726.5952380952385</v>
      </c>
      <c r="Y90">
        <v>8</v>
      </c>
    </row>
    <row r="91" spans="1:25" x14ac:dyDescent="0.35">
      <c r="A91" s="1" t="s">
        <v>112</v>
      </c>
      <c r="B91" s="7">
        <v>556</v>
      </c>
      <c r="C91" s="7">
        <v>4417</v>
      </c>
      <c r="H91">
        <v>14</v>
      </c>
      <c r="I91" s="28">
        <f t="shared" si="0"/>
        <v>1079</v>
      </c>
      <c r="J91" s="28">
        <f t="shared" si="1"/>
        <v>1079</v>
      </c>
      <c r="K91">
        <v>8</v>
      </c>
      <c r="V91">
        <v>14</v>
      </c>
      <c r="W91" s="28">
        <f t="shared" si="2"/>
        <v>7133.333333333333</v>
      </c>
      <c r="X91" s="28">
        <f t="shared" si="3"/>
        <v>7133.333333333333</v>
      </c>
      <c r="Y91">
        <v>6</v>
      </c>
    </row>
    <row r="92" spans="1:25" x14ac:dyDescent="0.35">
      <c r="A92" s="1" t="s">
        <v>113</v>
      </c>
      <c r="B92" s="7">
        <v>643</v>
      </c>
      <c r="C92" s="7">
        <v>7713</v>
      </c>
      <c r="H92">
        <v>15</v>
      </c>
      <c r="I92" s="28">
        <f t="shared" si="0"/>
        <v>1156.0714285714284</v>
      </c>
      <c r="J92" s="28">
        <f t="shared" si="1"/>
        <v>1156.0714285714284</v>
      </c>
      <c r="K92">
        <v>6</v>
      </c>
      <c r="V92">
        <v>15</v>
      </c>
      <c r="W92" s="28">
        <f t="shared" si="2"/>
        <v>7540.0714285714284</v>
      </c>
      <c r="X92" s="28">
        <f t="shared" si="3"/>
        <v>7540.0714285714284</v>
      </c>
      <c r="Y92">
        <v>5</v>
      </c>
    </row>
    <row r="93" spans="1:25" x14ac:dyDescent="0.35">
      <c r="A93" s="1" t="s">
        <v>114</v>
      </c>
      <c r="B93" s="7">
        <v>313</v>
      </c>
      <c r="C93" s="7">
        <v>5470</v>
      </c>
      <c r="H93">
        <v>16</v>
      </c>
      <c r="I93" s="28">
        <f t="shared" si="0"/>
        <v>1233.1428571428571</v>
      </c>
      <c r="J93" s="28">
        <f t="shared" si="1"/>
        <v>1233.1428571428571</v>
      </c>
      <c r="K93">
        <v>3</v>
      </c>
      <c r="V93">
        <v>16</v>
      </c>
      <c r="W93" s="28">
        <f t="shared" si="2"/>
        <v>7946.8095238095239</v>
      </c>
      <c r="X93" s="28">
        <f t="shared" si="3"/>
        <v>7946.8095238095239</v>
      </c>
      <c r="Y93">
        <v>4</v>
      </c>
    </row>
    <row r="94" spans="1:25" x14ac:dyDescent="0.35">
      <c r="A94" s="1" t="s">
        <v>115</v>
      </c>
      <c r="B94" s="7">
        <v>1696</v>
      </c>
      <c r="C94" s="7">
        <v>9261</v>
      </c>
      <c r="H94">
        <v>17</v>
      </c>
      <c r="I94" s="28">
        <f t="shared" si="0"/>
        <v>1310.2142857142858</v>
      </c>
      <c r="J94" s="28">
        <f t="shared" si="1"/>
        <v>1310.2142857142858</v>
      </c>
      <c r="K94">
        <v>3</v>
      </c>
      <c r="V94">
        <v>17</v>
      </c>
      <c r="W94" s="28">
        <f t="shared" si="2"/>
        <v>8353.5476190476184</v>
      </c>
      <c r="X94" s="28">
        <f t="shared" si="3"/>
        <v>8353.5476190476184</v>
      </c>
      <c r="Y94">
        <v>4</v>
      </c>
    </row>
    <row r="95" spans="1:25" x14ac:dyDescent="0.35">
      <c r="A95" s="1" t="s">
        <v>116</v>
      </c>
      <c r="B95" s="7">
        <v>537</v>
      </c>
      <c r="C95" s="7">
        <v>7152</v>
      </c>
      <c r="H95">
        <v>18</v>
      </c>
      <c r="I95" s="28">
        <f t="shared" si="0"/>
        <v>1387.2857142857142</v>
      </c>
      <c r="J95" s="28">
        <f t="shared" si="1"/>
        <v>1387.2857142857142</v>
      </c>
      <c r="K95">
        <v>5</v>
      </c>
      <c r="V95">
        <v>18</v>
      </c>
      <c r="W95" s="28">
        <f t="shared" si="2"/>
        <v>8760.2857142857138</v>
      </c>
      <c r="X95" s="28">
        <f t="shared" si="3"/>
        <v>8760.2857142857138</v>
      </c>
      <c r="Y95">
        <v>3</v>
      </c>
    </row>
    <row r="96" spans="1:25" x14ac:dyDescent="0.35">
      <c r="A96" s="1" t="s">
        <v>117</v>
      </c>
      <c r="B96" s="7">
        <v>780</v>
      </c>
      <c r="C96" s="7">
        <v>2673</v>
      </c>
      <c r="H96">
        <v>19</v>
      </c>
      <c r="I96" s="28">
        <f t="shared" si="0"/>
        <v>1464.3571428571429</v>
      </c>
      <c r="J96" s="28">
        <f t="shared" si="1"/>
        <v>1464.3571428571429</v>
      </c>
      <c r="K96">
        <v>0</v>
      </c>
      <c r="V96">
        <v>19</v>
      </c>
      <c r="W96" s="28">
        <f t="shared" si="2"/>
        <v>9167.0238095238092</v>
      </c>
      <c r="X96" s="28">
        <f t="shared" si="3"/>
        <v>9167.0238095238092</v>
      </c>
      <c r="Y96">
        <v>2</v>
      </c>
    </row>
    <row r="97" spans="1:25" x14ac:dyDescent="0.35">
      <c r="A97" s="1" t="s">
        <v>118</v>
      </c>
      <c r="B97" s="7">
        <v>110</v>
      </c>
      <c r="C97" s="7">
        <v>3304</v>
      </c>
      <c r="H97">
        <v>20</v>
      </c>
      <c r="I97" s="28">
        <f t="shared" si="0"/>
        <v>1541.4285714285713</v>
      </c>
      <c r="J97" s="28">
        <f t="shared" si="1"/>
        <v>1541.4285714285713</v>
      </c>
      <c r="K97">
        <v>1</v>
      </c>
      <c r="V97">
        <v>20</v>
      </c>
      <c r="W97" s="28">
        <f t="shared" si="2"/>
        <v>9573.7619047619046</v>
      </c>
      <c r="X97" s="28">
        <f t="shared" si="3"/>
        <v>9573.7619047619046</v>
      </c>
      <c r="Y97">
        <v>1</v>
      </c>
    </row>
    <row r="98" spans="1:25" x14ac:dyDescent="0.35">
      <c r="A98" s="1" t="s">
        <v>119</v>
      </c>
      <c r="B98" s="7">
        <v>507</v>
      </c>
      <c r="C98" s="7">
        <v>6307</v>
      </c>
      <c r="H98">
        <v>21</v>
      </c>
      <c r="I98" s="28">
        <f t="shared" si="0"/>
        <v>1618.5</v>
      </c>
      <c r="J98" s="28">
        <f t="shared" si="1"/>
        <v>1618.5</v>
      </c>
      <c r="K98">
        <v>9</v>
      </c>
      <c r="V98">
        <v>21</v>
      </c>
      <c r="W98" s="28">
        <f t="shared" si="2"/>
        <v>9980.5</v>
      </c>
      <c r="X98" s="28">
        <f t="shared" si="3"/>
        <v>9980.5</v>
      </c>
      <c r="Y98">
        <v>2</v>
      </c>
    </row>
    <row r="99" spans="1:25" x14ac:dyDescent="0.35">
      <c r="A99" s="1" t="s">
        <v>120</v>
      </c>
      <c r="B99" s="7">
        <v>1668</v>
      </c>
      <c r="C99" s="7">
        <v>11568</v>
      </c>
      <c r="H99">
        <v>22</v>
      </c>
      <c r="I99" s="28">
        <f t="shared" si="0"/>
        <v>1695.5714285714284</v>
      </c>
      <c r="J99" s="28">
        <f t="shared" si="1"/>
        <v>1695.5714285714284</v>
      </c>
      <c r="K99">
        <v>3</v>
      </c>
      <c r="V99">
        <v>22</v>
      </c>
      <c r="W99" s="28">
        <f t="shared" si="2"/>
        <v>10387.238095238095</v>
      </c>
      <c r="X99" s="28">
        <f t="shared" si="3"/>
        <v>10387.238095238095</v>
      </c>
      <c r="Y99">
        <v>3</v>
      </c>
    </row>
    <row r="100" spans="1:25" x14ac:dyDescent="0.35">
      <c r="A100" s="1" t="s">
        <v>122</v>
      </c>
      <c r="B100" s="7">
        <v>506</v>
      </c>
      <c r="C100" s="7">
        <v>3835</v>
      </c>
      <c r="H100">
        <v>23</v>
      </c>
      <c r="I100" s="28">
        <f t="shared" si="0"/>
        <v>1772.6428571428571</v>
      </c>
      <c r="J100" s="28">
        <f t="shared" si="1"/>
        <v>1772.6428571428571</v>
      </c>
      <c r="K100">
        <v>6</v>
      </c>
      <c r="V100">
        <v>23</v>
      </c>
      <c r="W100" s="28">
        <f t="shared" si="2"/>
        <v>10793.976190476191</v>
      </c>
      <c r="X100" s="28">
        <f t="shared" si="3"/>
        <v>10793.976190476191</v>
      </c>
      <c r="Y100">
        <v>3</v>
      </c>
    </row>
    <row r="101" spans="1:25" x14ac:dyDescent="0.35">
      <c r="A101" s="1" t="s">
        <v>123</v>
      </c>
      <c r="B101" s="7">
        <v>877</v>
      </c>
      <c r="C101" s="7">
        <v>7538</v>
      </c>
      <c r="H101">
        <v>24</v>
      </c>
      <c r="I101" s="28">
        <f t="shared" si="0"/>
        <v>1849.7142857142858</v>
      </c>
      <c r="J101" s="28">
        <f t="shared" si="1"/>
        <v>1849.7142857142858</v>
      </c>
      <c r="K101">
        <v>1</v>
      </c>
      <c r="V101">
        <v>24</v>
      </c>
      <c r="W101" s="28">
        <f t="shared" si="2"/>
        <v>11200.714285714286</v>
      </c>
      <c r="X101" s="28">
        <f t="shared" si="3"/>
        <v>11200.714285714286</v>
      </c>
      <c r="Y101">
        <v>0</v>
      </c>
    </row>
    <row r="102" spans="1:25" x14ac:dyDescent="0.35">
      <c r="A102" s="1" t="s">
        <v>125</v>
      </c>
      <c r="B102" s="7">
        <v>543</v>
      </c>
      <c r="C102" s="7">
        <v>5468</v>
      </c>
      <c r="H102">
        <v>25</v>
      </c>
      <c r="I102" s="28">
        <f t="shared" si="0"/>
        <v>1926.7857142857142</v>
      </c>
      <c r="J102" s="28">
        <f t="shared" si="1"/>
        <v>1926.7857142857142</v>
      </c>
      <c r="K102">
        <v>1</v>
      </c>
      <c r="V102">
        <v>25</v>
      </c>
      <c r="W102" s="28">
        <f t="shared" si="2"/>
        <v>11607.452380952382</v>
      </c>
      <c r="X102" s="28">
        <f t="shared" si="3"/>
        <v>11607.452380952382</v>
      </c>
      <c r="Y102">
        <v>5</v>
      </c>
    </row>
    <row r="103" spans="1:25" x14ac:dyDescent="0.35">
      <c r="A103" s="1" t="s">
        <v>126</v>
      </c>
      <c r="B103" s="7">
        <v>851</v>
      </c>
      <c r="C103" s="7">
        <v>4986</v>
      </c>
      <c r="H103">
        <v>26</v>
      </c>
      <c r="I103" s="28">
        <f t="shared" si="0"/>
        <v>2003.8571428571429</v>
      </c>
      <c r="J103" s="28">
        <f t="shared" si="1"/>
        <v>2003.8571428571429</v>
      </c>
      <c r="K103">
        <v>1</v>
      </c>
      <c r="V103">
        <v>26</v>
      </c>
      <c r="W103" s="28">
        <f t="shared" si="2"/>
        <v>12014.190476190477</v>
      </c>
      <c r="X103" s="28">
        <f t="shared" si="3"/>
        <v>12014.190476190477</v>
      </c>
      <c r="Y103">
        <v>0</v>
      </c>
    </row>
    <row r="104" spans="1:25" x14ac:dyDescent="0.35">
      <c r="A104" s="1" t="s">
        <v>127</v>
      </c>
      <c r="B104" s="7">
        <v>1774</v>
      </c>
      <c r="C104" s="7">
        <v>12169</v>
      </c>
      <c r="H104">
        <v>27</v>
      </c>
      <c r="I104" s="28">
        <f t="shared" si="0"/>
        <v>2080.9285714285716</v>
      </c>
      <c r="J104" s="28">
        <f t="shared" si="1"/>
        <v>2080.9285714285716</v>
      </c>
      <c r="K104">
        <v>2</v>
      </c>
      <c r="V104">
        <v>27</v>
      </c>
      <c r="W104" s="28">
        <f t="shared" si="2"/>
        <v>12420.928571428571</v>
      </c>
      <c r="X104" s="28">
        <f t="shared" si="3"/>
        <v>12420.928571428571</v>
      </c>
      <c r="Y104">
        <v>4</v>
      </c>
    </row>
    <row r="105" spans="1:25" x14ac:dyDescent="0.35">
      <c r="A105" s="1" t="s">
        <v>128</v>
      </c>
      <c r="B105" s="7">
        <v>779</v>
      </c>
      <c r="C105" s="7">
        <v>6815</v>
      </c>
      <c r="H105">
        <v>28</v>
      </c>
      <c r="I105" s="28">
        <f t="shared" si="0"/>
        <v>2158</v>
      </c>
      <c r="J105" s="28">
        <f t="shared" si="1"/>
        <v>2158</v>
      </c>
      <c r="K105">
        <v>1</v>
      </c>
      <c r="V105">
        <v>28</v>
      </c>
      <c r="W105" s="28">
        <f t="shared" si="2"/>
        <v>12827.666666666666</v>
      </c>
      <c r="X105" s="28">
        <f t="shared" si="3"/>
        <v>12827.666666666666</v>
      </c>
      <c r="Y105">
        <v>1</v>
      </c>
    </row>
    <row r="106" spans="1:25" x14ac:dyDescent="0.35">
      <c r="A106" s="1" t="s">
        <v>129</v>
      </c>
      <c r="B106" s="7">
        <v>676</v>
      </c>
      <c r="C106" s="7">
        <v>6705</v>
      </c>
      <c r="H106">
        <v>29</v>
      </c>
      <c r="I106" s="28">
        <f t="shared" si="0"/>
        <v>2235.0714285714284</v>
      </c>
      <c r="J106" s="28">
        <f t="shared" si="1"/>
        <v>2235.0714285714284</v>
      </c>
      <c r="K106">
        <v>0</v>
      </c>
      <c r="V106">
        <v>29</v>
      </c>
      <c r="W106" s="28">
        <f t="shared" si="2"/>
        <v>13234.404761904761</v>
      </c>
      <c r="X106" s="28">
        <f t="shared" si="3"/>
        <v>13234.404761904761</v>
      </c>
      <c r="Y106">
        <v>2</v>
      </c>
    </row>
    <row r="107" spans="1:25" x14ac:dyDescent="0.35">
      <c r="A107" s="1" t="s">
        <v>130</v>
      </c>
      <c r="B107" s="7">
        <v>859</v>
      </c>
      <c r="C107" s="7">
        <v>3498</v>
      </c>
      <c r="H107">
        <v>30</v>
      </c>
      <c r="I107" s="28">
        <f t="shared" si="0"/>
        <v>2312.1428571428569</v>
      </c>
      <c r="J107" s="28">
        <f t="shared" si="1"/>
        <v>2312.1428571428569</v>
      </c>
      <c r="K107">
        <v>1</v>
      </c>
      <c r="V107">
        <v>30</v>
      </c>
      <c r="W107" s="28">
        <f t="shared" si="2"/>
        <v>13641.142857142857</v>
      </c>
      <c r="X107" s="28">
        <f t="shared" si="3"/>
        <v>13641.142857142857</v>
      </c>
      <c r="Y107">
        <v>0</v>
      </c>
    </row>
    <row r="108" spans="1:25" x14ac:dyDescent="0.35">
      <c r="A108" s="1" t="s">
        <v>131</v>
      </c>
      <c r="B108" s="7">
        <v>1078</v>
      </c>
      <c r="C108" s="7">
        <v>3774</v>
      </c>
      <c r="H108">
        <v>31</v>
      </c>
      <c r="I108" s="28">
        <f t="shared" si="0"/>
        <v>2389.2142857142858</v>
      </c>
      <c r="J108" s="28">
        <f t="shared" si="1"/>
        <v>2389.2142857142858</v>
      </c>
      <c r="K108">
        <v>0</v>
      </c>
      <c r="V108">
        <v>31</v>
      </c>
      <c r="W108" s="28">
        <f t="shared" si="2"/>
        <v>14047.880952380952</v>
      </c>
      <c r="X108" s="28">
        <f t="shared" si="3"/>
        <v>14047.880952380952</v>
      </c>
      <c r="Y108">
        <v>1</v>
      </c>
    </row>
    <row r="109" spans="1:25" x14ac:dyDescent="0.35">
      <c r="A109" s="1" t="s">
        <v>132</v>
      </c>
      <c r="B109" s="7">
        <v>1036</v>
      </c>
      <c r="C109" s="7">
        <v>10685</v>
      </c>
      <c r="H109">
        <v>32</v>
      </c>
      <c r="I109" s="28">
        <f t="shared" si="0"/>
        <v>2466.2857142857142</v>
      </c>
      <c r="J109" s="28">
        <f t="shared" si="1"/>
        <v>2466.2857142857142</v>
      </c>
      <c r="K109">
        <v>0</v>
      </c>
      <c r="V109">
        <v>32</v>
      </c>
      <c r="W109" s="28">
        <f t="shared" si="2"/>
        <v>14454.619047619048</v>
      </c>
      <c r="X109" s="28">
        <f t="shared" si="3"/>
        <v>14454.619047619048</v>
      </c>
      <c r="Y109">
        <v>1</v>
      </c>
    </row>
    <row r="110" spans="1:25" x14ac:dyDescent="0.35">
      <c r="A110" s="1" t="s">
        <v>133</v>
      </c>
      <c r="B110" s="7">
        <v>168</v>
      </c>
      <c r="C110" s="7">
        <v>2591</v>
      </c>
      <c r="H110">
        <v>33</v>
      </c>
      <c r="I110" s="28">
        <f t="shared" si="0"/>
        <v>2543.3571428571427</v>
      </c>
      <c r="J110" s="28">
        <f t="shared" si="1"/>
        <v>2543.3571428571427</v>
      </c>
      <c r="K110">
        <v>2</v>
      </c>
      <c r="V110">
        <v>33</v>
      </c>
      <c r="W110" s="28">
        <f t="shared" si="2"/>
        <v>14861.357142857143</v>
      </c>
      <c r="X110" s="28">
        <f t="shared" si="3"/>
        <v>14861.357142857143</v>
      </c>
      <c r="Y110">
        <v>2</v>
      </c>
    </row>
    <row r="111" spans="1:25" x14ac:dyDescent="0.35">
      <c r="A111" s="1" t="s">
        <v>134</v>
      </c>
      <c r="B111" s="7">
        <v>2579</v>
      </c>
      <c r="C111" s="7">
        <v>15804</v>
      </c>
      <c r="H111">
        <v>34</v>
      </c>
      <c r="I111" s="28">
        <f t="shared" si="0"/>
        <v>2620.4285714285716</v>
      </c>
      <c r="J111" s="28">
        <f t="shared" si="1"/>
        <v>2620.4285714285716</v>
      </c>
      <c r="K111">
        <v>1</v>
      </c>
      <c r="V111">
        <v>34</v>
      </c>
      <c r="W111" s="28">
        <f t="shared" si="2"/>
        <v>15268.095238095239</v>
      </c>
      <c r="X111" s="28">
        <f t="shared" si="3"/>
        <v>15268.095238095239</v>
      </c>
      <c r="Y111">
        <v>1</v>
      </c>
    </row>
    <row r="112" spans="1:25" x14ac:dyDescent="0.35">
      <c r="A112" s="1" t="s">
        <v>136</v>
      </c>
      <c r="B112" s="7">
        <v>585</v>
      </c>
      <c r="C112" s="7">
        <v>3125</v>
      </c>
      <c r="H112">
        <v>35</v>
      </c>
      <c r="I112" s="28">
        <f t="shared" si="0"/>
        <v>2697.5</v>
      </c>
      <c r="J112" s="28">
        <f t="shared" si="1"/>
        <v>2697.5</v>
      </c>
      <c r="K112">
        <v>0</v>
      </c>
      <c r="V112">
        <v>35</v>
      </c>
      <c r="W112" s="28">
        <f t="shared" si="2"/>
        <v>15674.833333333334</v>
      </c>
      <c r="X112" s="28">
        <f t="shared" si="3"/>
        <v>15674.833333333334</v>
      </c>
      <c r="Y112">
        <v>0</v>
      </c>
    </row>
    <row r="113" spans="1:25" x14ac:dyDescent="0.35">
      <c r="A113" s="1" t="s">
        <v>137</v>
      </c>
      <c r="B113" s="7">
        <v>1962</v>
      </c>
      <c r="C113" s="7">
        <v>12273</v>
      </c>
      <c r="H113">
        <v>36</v>
      </c>
      <c r="I113" s="28">
        <f t="shared" si="0"/>
        <v>2774.5714285714284</v>
      </c>
      <c r="J113" s="28">
        <f t="shared" si="1"/>
        <v>2774.5714285714284</v>
      </c>
      <c r="K113">
        <v>1</v>
      </c>
      <c r="V113">
        <v>36</v>
      </c>
      <c r="W113" s="28">
        <f t="shared" si="2"/>
        <v>16081.571428571429</v>
      </c>
      <c r="X113" s="28">
        <f t="shared" si="3"/>
        <v>16081.571428571429</v>
      </c>
      <c r="Y113">
        <v>1</v>
      </c>
    </row>
    <row r="114" spans="1:25" x14ac:dyDescent="0.35">
      <c r="A114" s="1" t="s">
        <v>138</v>
      </c>
      <c r="B114" s="7">
        <v>897</v>
      </c>
      <c r="C114" s="7">
        <v>7753</v>
      </c>
      <c r="H114">
        <v>37</v>
      </c>
      <c r="I114" s="28">
        <f t="shared" si="0"/>
        <v>2851.6428571428569</v>
      </c>
      <c r="J114" s="28">
        <f t="shared" si="1"/>
        <v>2851.6428571428569</v>
      </c>
      <c r="K114">
        <v>0</v>
      </c>
      <c r="V114">
        <v>37</v>
      </c>
      <c r="W114" s="28">
        <f t="shared" si="2"/>
        <v>16488.309523809527</v>
      </c>
      <c r="X114" s="28">
        <f t="shared" si="3"/>
        <v>16488.309523809527</v>
      </c>
      <c r="Y114">
        <v>1</v>
      </c>
    </row>
    <row r="115" spans="1:25" x14ac:dyDescent="0.35">
      <c r="A115" s="1" t="s">
        <v>139</v>
      </c>
      <c r="B115" s="7">
        <v>624</v>
      </c>
      <c r="C115" s="7">
        <v>3848</v>
      </c>
      <c r="H115">
        <v>38</v>
      </c>
      <c r="I115" s="28">
        <f t="shared" si="0"/>
        <v>2928.7142857142858</v>
      </c>
      <c r="J115" s="28">
        <f t="shared" si="1"/>
        <v>2928.7142857142858</v>
      </c>
      <c r="K115">
        <v>0</v>
      </c>
      <c r="V115">
        <v>38</v>
      </c>
      <c r="W115" s="28">
        <f t="shared" si="2"/>
        <v>16895.047619047618</v>
      </c>
      <c r="X115" s="28">
        <f t="shared" si="3"/>
        <v>16895.047619047618</v>
      </c>
      <c r="Y115">
        <v>0</v>
      </c>
    </row>
    <row r="116" spans="1:25" x14ac:dyDescent="0.35">
      <c r="A116" s="1" t="s">
        <v>141</v>
      </c>
      <c r="B116" s="7">
        <v>166</v>
      </c>
      <c r="C116" s="7">
        <v>5465</v>
      </c>
      <c r="H116">
        <v>39</v>
      </c>
      <c r="I116" s="28">
        <f t="shared" si="0"/>
        <v>3005.7857142857142</v>
      </c>
      <c r="J116" s="28">
        <f t="shared" si="1"/>
        <v>3005.7857142857142</v>
      </c>
      <c r="K116">
        <v>0</v>
      </c>
      <c r="V116">
        <v>39</v>
      </c>
      <c r="W116" s="28">
        <f t="shared" si="2"/>
        <v>17301.785714285714</v>
      </c>
      <c r="X116" s="28">
        <f t="shared" si="3"/>
        <v>17301.785714285714</v>
      </c>
      <c r="Y116">
        <v>0</v>
      </c>
    </row>
    <row r="117" spans="1:25" x14ac:dyDescent="0.35">
      <c r="A117" s="1" t="s">
        <v>142</v>
      </c>
      <c r="B117" s="7">
        <v>229</v>
      </c>
      <c r="C117" s="7">
        <v>2786</v>
      </c>
      <c r="H117">
        <v>40</v>
      </c>
      <c r="I117" s="28">
        <f t="shared" si="0"/>
        <v>3082.8571428571427</v>
      </c>
      <c r="J117" s="28">
        <f t="shared" si="1"/>
        <v>3082.8571428571427</v>
      </c>
      <c r="K117">
        <v>0</v>
      </c>
      <c r="V117">
        <v>40</v>
      </c>
      <c r="W117" s="28">
        <f t="shared" si="2"/>
        <v>17708.523809523809</v>
      </c>
      <c r="X117" s="28">
        <f t="shared" si="3"/>
        <v>17708.523809523809</v>
      </c>
      <c r="Y117">
        <v>0</v>
      </c>
    </row>
    <row r="118" spans="1:25" x14ac:dyDescent="0.35">
      <c r="A118" s="1" t="s">
        <v>143</v>
      </c>
      <c r="B118" s="7">
        <v>442</v>
      </c>
      <c r="C118" s="7">
        <v>6285</v>
      </c>
      <c r="H118">
        <v>41</v>
      </c>
      <c r="I118" s="28">
        <f t="shared" si="0"/>
        <v>3159.9285714285716</v>
      </c>
      <c r="J118" s="28">
        <f t="shared" si="1"/>
        <v>3159.9285714285716</v>
      </c>
      <c r="K118">
        <v>0</v>
      </c>
      <c r="V118">
        <v>41</v>
      </c>
      <c r="W118" s="28">
        <f t="shared" si="2"/>
        <v>18115.261904761905</v>
      </c>
      <c r="X118" s="28">
        <f t="shared" si="3"/>
        <v>18115.261904761905</v>
      </c>
      <c r="Y118">
        <v>0</v>
      </c>
    </row>
    <row r="119" spans="1:25" x14ac:dyDescent="0.35">
      <c r="A119" s="1" t="s">
        <v>144</v>
      </c>
      <c r="B119" s="7">
        <v>398</v>
      </c>
      <c r="C119" s="7">
        <v>3008</v>
      </c>
      <c r="H119">
        <v>42</v>
      </c>
      <c r="I119" s="28">
        <f t="shared" si="0"/>
        <v>3237</v>
      </c>
      <c r="J119" s="28">
        <f t="shared" si="1"/>
        <v>3237</v>
      </c>
      <c r="K119">
        <v>1</v>
      </c>
      <c r="V119">
        <v>42</v>
      </c>
      <c r="W119" s="28">
        <f t="shared" si="2"/>
        <v>18522</v>
      </c>
      <c r="X119" s="28">
        <f t="shared" si="3"/>
        <v>18522</v>
      </c>
      <c r="Y119">
        <v>1</v>
      </c>
    </row>
    <row r="120" spans="1:25" x14ac:dyDescent="0.35">
      <c r="A120" s="1" t="s">
        <v>145</v>
      </c>
      <c r="B120" s="7">
        <v>537</v>
      </c>
      <c r="C120" s="7">
        <v>2984</v>
      </c>
    </row>
    <row r="121" spans="1:25" x14ac:dyDescent="0.35">
      <c r="A121" s="1" t="s">
        <v>146</v>
      </c>
      <c r="B121" s="7">
        <v>1590</v>
      </c>
      <c r="C121" s="7">
        <v>11276</v>
      </c>
    </row>
    <row r="122" spans="1:25" x14ac:dyDescent="0.35">
      <c r="A122" s="1" t="s">
        <v>147</v>
      </c>
      <c r="B122" s="7">
        <v>827</v>
      </c>
      <c r="C122" s="7">
        <v>12058</v>
      </c>
    </row>
    <row r="123" spans="1:25" x14ac:dyDescent="0.35">
      <c r="A123" s="1" t="s">
        <v>148</v>
      </c>
      <c r="B123" s="7">
        <v>706</v>
      </c>
      <c r="C123" s="7">
        <v>6371</v>
      </c>
    </row>
    <row r="124" spans="1:25" x14ac:dyDescent="0.35">
      <c r="A124" s="1" t="s">
        <v>149</v>
      </c>
      <c r="B124" s="7">
        <v>701</v>
      </c>
      <c r="C124" s="7">
        <v>4006</v>
      </c>
    </row>
    <row r="125" spans="1:25" x14ac:dyDescent="0.35">
      <c r="A125" s="1" t="s">
        <v>151</v>
      </c>
      <c r="B125" s="7">
        <v>119</v>
      </c>
      <c r="C125" s="7">
        <v>2044</v>
      </c>
    </row>
    <row r="126" spans="1:25" x14ac:dyDescent="0.35">
      <c r="A126" s="1" t="s">
        <v>152</v>
      </c>
      <c r="B126" s="7">
        <v>1870</v>
      </c>
      <c r="C126" s="7">
        <v>6516</v>
      </c>
    </row>
    <row r="127" spans="1:25" x14ac:dyDescent="0.35">
      <c r="A127" s="1" t="s">
        <v>153</v>
      </c>
      <c r="B127" s="7">
        <v>754</v>
      </c>
      <c r="C127" s="7">
        <v>5722</v>
      </c>
      <c r="H127" s="30" t="s">
        <v>310</v>
      </c>
    </row>
    <row r="128" spans="1:25" x14ac:dyDescent="0.35">
      <c r="A128" s="1" t="s">
        <v>154</v>
      </c>
      <c r="B128" s="7">
        <v>1332</v>
      </c>
      <c r="C128" s="7">
        <v>11391</v>
      </c>
    </row>
    <row r="129" spans="1:3" x14ac:dyDescent="0.35">
      <c r="A129" s="1" t="s">
        <v>155</v>
      </c>
      <c r="B129" s="7">
        <v>173</v>
      </c>
      <c r="C129" s="7">
        <v>3050</v>
      </c>
    </row>
    <row r="130" spans="1:3" x14ac:dyDescent="0.35">
      <c r="A130" s="1" t="s">
        <v>156</v>
      </c>
      <c r="B130" s="7">
        <v>737</v>
      </c>
      <c r="C130" s="7">
        <v>5757</v>
      </c>
    </row>
    <row r="131" spans="1:3" x14ac:dyDescent="0.35">
      <c r="A131" s="1" t="s">
        <v>157</v>
      </c>
      <c r="B131" s="7">
        <v>1695</v>
      </c>
      <c r="C131" s="7">
        <v>5534</v>
      </c>
    </row>
    <row r="132" spans="1:3" x14ac:dyDescent="0.35">
      <c r="A132" s="1" t="s">
        <v>159</v>
      </c>
      <c r="B132" s="7">
        <v>433</v>
      </c>
      <c r="C132" s="7">
        <v>2609</v>
      </c>
    </row>
    <row r="133" spans="1:3" x14ac:dyDescent="0.35">
      <c r="A133" s="1" t="s">
        <v>160</v>
      </c>
      <c r="B133" s="7">
        <v>728</v>
      </c>
      <c r="C133" s="7">
        <v>4289</v>
      </c>
    </row>
    <row r="134" spans="1:3" x14ac:dyDescent="0.35">
      <c r="A134" s="1" t="s">
        <v>161</v>
      </c>
      <c r="B134" s="7">
        <v>1103</v>
      </c>
      <c r="C134" s="7">
        <v>3717</v>
      </c>
    </row>
    <row r="135" spans="1:3" x14ac:dyDescent="0.35">
      <c r="A135" s="1" t="s">
        <v>162</v>
      </c>
      <c r="B135" s="7">
        <v>191</v>
      </c>
      <c r="C135" s="7">
        <v>2480</v>
      </c>
    </row>
    <row r="136" spans="1:3" x14ac:dyDescent="0.35">
      <c r="A136" s="1" t="s">
        <v>163</v>
      </c>
      <c r="B136" s="7">
        <v>534</v>
      </c>
      <c r="C136" s="7">
        <v>5056</v>
      </c>
    </row>
    <row r="137" spans="1:3" x14ac:dyDescent="0.35">
      <c r="A137" s="1" t="s">
        <v>164</v>
      </c>
      <c r="B137" s="7">
        <v>135</v>
      </c>
      <c r="C137" s="7">
        <v>2833</v>
      </c>
    </row>
    <row r="138" spans="1:3" x14ac:dyDescent="0.35">
      <c r="A138" s="1" t="s">
        <v>165</v>
      </c>
      <c r="B138" s="7">
        <v>2508</v>
      </c>
      <c r="C138" s="7">
        <v>16304</v>
      </c>
    </row>
    <row r="139" spans="1:3" x14ac:dyDescent="0.35">
      <c r="A139" s="1" t="s">
        <v>167</v>
      </c>
      <c r="B139" s="7">
        <v>603</v>
      </c>
      <c r="C139" s="7">
        <v>4071</v>
      </c>
    </row>
    <row r="140" spans="1:3" x14ac:dyDescent="0.35">
      <c r="A140" s="1" t="s">
        <v>168</v>
      </c>
      <c r="B140" s="7">
        <v>553</v>
      </c>
      <c r="C140" s="7">
        <v>2457</v>
      </c>
    </row>
    <row r="141" spans="1:3" x14ac:dyDescent="0.35">
      <c r="A141" s="1" t="s">
        <v>169</v>
      </c>
      <c r="B141" s="7">
        <v>812</v>
      </c>
      <c r="C141" s="7">
        <v>3393</v>
      </c>
    </row>
    <row r="142" spans="1:3" x14ac:dyDescent="0.35">
      <c r="A142" s="1" t="s">
        <v>170</v>
      </c>
      <c r="B142" s="7">
        <v>433</v>
      </c>
      <c r="C142" s="7">
        <v>3379</v>
      </c>
    </row>
    <row r="143" spans="1:3" x14ac:dyDescent="0.35">
      <c r="A143" s="1" t="s">
        <v>170</v>
      </c>
      <c r="B143" s="7">
        <v>622</v>
      </c>
      <c r="C143" s="7">
        <v>5610</v>
      </c>
    </row>
    <row r="144" spans="1:3" x14ac:dyDescent="0.35">
      <c r="A144" s="1" t="s">
        <v>171</v>
      </c>
      <c r="B144" s="7">
        <v>1552</v>
      </c>
      <c r="C144" s="7">
        <v>4640</v>
      </c>
    </row>
    <row r="145" spans="1:3" x14ac:dyDescent="0.35">
      <c r="A145" s="1" t="s">
        <v>172</v>
      </c>
      <c r="B145" s="7">
        <v>238</v>
      </c>
      <c r="C145" s="7">
        <v>4238</v>
      </c>
    </row>
    <row r="146" spans="1:3" x14ac:dyDescent="0.35">
      <c r="A146" s="1" t="s">
        <v>173</v>
      </c>
      <c r="B146" s="7">
        <v>919</v>
      </c>
      <c r="C146" s="7">
        <v>5022</v>
      </c>
    </row>
    <row r="147" spans="1:3" x14ac:dyDescent="0.35">
      <c r="A147" s="1" t="s">
        <v>173</v>
      </c>
      <c r="B147" s="7">
        <v>296</v>
      </c>
      <c r="C147" s="7">
        <v>4673</v>
      </c>
    </row>
    <row r="148" spans="1:3" x14ac:dyDescent="0.35">
      <c r="A148" s="1" t="s">
        <v>174</v>
      </c>
      <c r="B148" s="7">
        <v>1021</v>
      </c>
      <c r="C148" s="7">
        <v>5055</v>
      </c>
    </row>
    <row r="149" spans="1:3" x14ac:dyDescent="0.35">
      <c r="A149" s="1" t="s">
        <v>175</v>
      </c>
      <c r="B149" s="7">
        <v>1060</v>
      </c>
      <c r="C149" s="7">
        <v>5562</v>
      </c>
    </row>
    <row r="150" spans="1:3" x14ac:dyDescent="0.35">
      <c r="A150" s="1" t="s">
        <v>177</v>
      </c>
      <c r="B150" s="7">
        <v>1133</v>
      </c>
      <c r="C150" s="7">
        <v>7977</v>
      </c>
    </row>
    <row r="151" spans="1:3" x14ac:dyDescent="0.35">
      <c r="A151" s="1" t="s">
        <v>179</v>
      </c>
      <c r="B151" s="7">
        <v>149</v>
      </c>
      <c r="C151" s="7">
        <v>2465</v>
      </c>
    </row>
    <row r="152" spans="1:3" x14ac:dyDescent="0.35">
      <c r="A152" s="1" t="s">
        <v>181</v>
      </c>
      <c r="B152" s="7">
        <v>797</v>
      </c>
      <c r="C152" s="7">
        <v>7030</v>
      </c>
    </row>
    <row r="153" spans="1:3" x14ac:dyDescent="0.35">
      <c r="A153" s="1" t="s">
        <v>182</v>
      </c>
      <c r="B153" s="7">
        <v>321</v>
      </c>
      <c r="C153" s="7">
        <v>4362</v>
      </c>
    </row>
    <row r="154" spans="1:3" x14ac:dyDescent="0.35">
      <c r="A154" s="1" t="s">
        <v>183</v>
      </c>
      <c r="B154" s="7">
        <v>1192</v>
      </c>
      <c r="C154" s="7">
        <v>7423</v>
      </c>
    </row>
    <row r="155" spans="1:3" x14ac:dyDescent="0.35">
      <c r="A155" s="1" t="s">
        <v>184</v>
      </c>
      <c r="B155" s="7">
        <v>509</v>
      </c>
      <c r="C155" s="7">
        <v>3571</v>
      </c>
    </row>
    <row r="156" spans="1:3" x14ac:dyDescent="0.35">
      <c r="A156" s="1" t="s">
        <v>185</v>
      </c>
      <c r="B156" s="7">
        <v>171</v>
      </c>
      <c r="C156" s="7">
        <v>3004</v>
      </c>
    </row>
    <row r="157" spans="1:3" x14ac:dyDescent="0.35">
      <c r="A157" s="1" t="s">
        <v>187</v>
      </c>
      <c r="B157" s="7">
        <v>1348</v>
      </c>
      <c r="C157" s="7">
        <v>9103</v>
      </c>
    </row>
    <row r="158" spans="1:3" x14ac:dyDescent="0.35">
      <c r="A158" s="1" t="s">
        <v>186</v>
      </c>
      <c r="B158" s="7">
        <v>1162</v>
      </c>
      <c r="C158" s="7">
        <v>5018</v>
      </c>
    </row>
    <row r="159" spans="1:3" x14ac:dyDescent="0.35">
      <c r="A159" s="1" t="s">
        <v>188</v>
      </c>
      <c r="B159" s="7">
        <v>0</v>
      </c>
      <c r="C159" s="7">
        <v>2721</v>
      </c>
    </row>
    <row r="160" spans="1:3" x14ac:dyDescent="0.35">
      <c r="A160" s="1" t="s">
        <v>188</v>
      </c>
      <c r="B160" s="7">
        <v>2069</v>
      </c>
      <c r="C160" s="7">
        <v>11283</v>
      </c>
    </row>
    <row r="161" spans="1:3" x14ac:dyDescent="0.35">
      <c r="A161" s="1" t="s">
        <v>190</v>
      </c>
      <c r="B161" s="7">
        <v>2083</v>
      </c>
      <c r="C161" s="7">
        <v>7608</v>
      </c>
    </row>
    <row r="162" spans="1:3" x14ac:dyDescent="0.35">
      <c r="A162" s="1" t="s">
        <v>191</v>
      </c>
      <c r="B162" s="7">
        <v>293</v>
      </c>
      <c r="C162" s="7">
        <v>3288</v>
      </c>
    </row>
    <row r="163" spans="1:3" x14ac:dyDescent="0.35">
      <c r="A163" s="1" t="s">
        <v>192</v>
      </c>
      <c r="B163" s="7">
        <v>141</v>
      </c>
      <c r="C163" s="7">
        <v>2636</v>
      </c>
    </row>
    <row r="164" spans="1:3" x14ac:dyDescent="0.35">
      <c r="A164" s="1" t="s">
        <v>193</v>
      </c>
      <c r="B164" s="7">
        <v>564</v>
      </c>
      <c r="C164" s="7">
        <v>6731</v>
      </c>
    </row>
    <row r="165" spans="1:3" x14ac:dyDescent="0.35">
      <c r="A165" s="1" t="s">
        <v>194</v>
      </c>
      <c r="B165" s="7">
        <v>1027</v>
      </c>
      <c r="C165" s="7">
        <v>4906</v>
      </c>
    </row>
    <row r="166" spans="1:3" x14ac:dyDescent="0.35">
      <c r="A166" s="1" t="s">
        <v>195</v>
      </c>
      <c r="B166" s="7">
        <v>1300</v>
      </c>
      <c r="C166" s="7">
        <v>14357</v>
      </c>
    </row>
    <row r="167" spans="1:3" x14ac:dyDescent="0.35">
      <c r="A167" s="1" t="s">
        <v>196</v>
      </c>
      <c r="B167" s="7">
        <v>2022</v>
      </c>
      <c r="C167" s="7">
        <v>10510</v>
      </c>
    </row>
    <row r="168" spans="1:3" x14ac:dyDescent="0.35">
      <c r="A168" s="1" t="s">
        <v>197</v>
      </c>
      <c r="B168" s="7">
        <v>221</v>
      </c>
      <c r="C168" s="7">
        <v>3306</v>
      </c>
    </row>
    <row r="169" spans="1:3" x14ac:dyDescent="0.35">
      <c r="A169" s="1" t="s">
        <v>198</v>
      </c>
      <c r="B169" s="7">
        <v>342</v>
      </c>
      <c r="C169" s="7">
        <v>2742</v>
      </c>
    </row>
    <row r="170" spans="1:3" x14ac:dyDescent="0.35">
      <c r="A170" s="1" t="s">
        <v>199</v>
      </c>
      <c r="B170" s="7">
        <v>690</v>
      </c>
      <c r="C170" s="7">
        <v>2430</v>
      </c>
    </row>
    <row r="171" spans="1:3" x14ac:dyDescent="0.35">
      <c r="A171" s="1" t="s">
        <v>200</v>
      </c>
      <c r="B171" s="7">
        <v>636</v>
      </c>
      <c r="C171" s="7">
        <v>3818</v>
      </c>
    </row>
    <row r="172" spans="1:3" x14ac:dyDescent="0.35">
      <c r="A172" s="1" t="s">
        <v>201</v>
      </c>
      <c r="B172" s="7">
        <v>878</v>
      </c>
      <c r="C172" s="7">
        <v>8325</v>
      </c>
    </row>
    <row r="173" spans="1:3" x14ac:dyDescent="0.35">
      <c r="A173" s="1" t="s">
        <v>202</v>
      </c>
      <c r="B173" s="7">
        <v>329</v>
      </c>
      <c r="C173" s="7">
        <v>6047</v>
      </c>
    </row>
    <row r="174" spans="1:3" x14ac:dyDescent="0.35">
      <c r="A174" s="1" t="s">
        <v>203</v>
      </c>
      <c r="B174" s="7">
        <v>1550</v>
      </c>
      <c r="C174" s="7">
        <v>9862</v>
      </c>
    </row>
    <row r="175" spans="1:3" x14ac:dyDescent="0.35">
      <c r="A175" s="1" t="s">
        <v>204</v>
      </c>
      <c r="B175" s="7">
        <v>141</v>
      </c>
      <c r="C175" s="7">
        <v>1916</v>
      </c>
    </row>
    <row r="176" spans="1:3" x14ac:dyDescent="0.35">
      <c r="A176" s="1" t="s">
        <v>205</v>
      </c>
      <c r="B176" s="7">
        <v>631</v>
      </c>
      <c r="C176" s="7">
        <v>5041</v>
      </c>
    </row>
    <row r="177" spans="1:3" x14ac:dyDescent="0.35">
      <c r="A177" s="1" t="s">
        <v>207</v>
      </c>
      <c r="B177" s="7">
        <v>622</v>
      </c>
      <c r="C177" s="7">
        <v>4827</v>
      </c>
    </row>
    <row r="178" spans="1:3" x14ac:dyDescent="0.35">
      <c r="A178" s="1" t="s">
        <v>208</v>
      </c>
      <c r="B178" s="7">
        <v>1369</v>
      </c>
      <c r="C178" s="7">
        <v>18522</v>
      </c>
    </row>
    <row r="179" spans="1:3" x14ac:dyDescent="0.35">
      <c r="A179" s="1" t="s">
        <v>209</v>
      </c>
      <c r="B179" s="7">
        <v>1138</v>
      </c>
      <c r="C179" s="7">
        <v>6945</v>
      </c>
    </row>
    <row r="180" spans="1:3" x14ac:dyDescent="0.35">
      <c r="A180" s="1" t="s">
        <v>209</v>
      </c>
      <c r="B180" s="7">
        <v>1606</v>
      </c>
      <c r="C180" s="7">
        <v>7024</v>
      </c>
    </row>
    <row r="181" spans="1:3" x14ac:dyDescent="0.35">
      <c r="A181" s="1" t="s">
        <v>209</v>
      </c>
      <c r="B181" s="7">
        <v>1596</v>
      </c>
      <c r="C181" s="7">
        <v>14504</v>
      </c>
    </row>
    <row r="182" spans="1:3" x14ac:dyDescent="0.35">
      <c r="A182" s="1" t="s">
        <v>210</v>
      </c>
      <c r="B182" s="7">
        <v>2239</v>
      </c>
      <c r="C182" s="7">
        <v>12451</v>
      </c>
    </row>
    <row r="183" spans="1:3" x14ac:dyDescent="0.35">
      <c r="A183" s="1" t="s">
        <v>211</v>
      </c>
      <c r="B183" s="7">
        <v>351</v>
      </c>
      <c r="C183" s="7">
        <v>1932</v>
      </c>
    </row>
    <row r="184" spans="1:3" x14ac:dyDescent="0.35">
      <c r="A184" s="1" t="s">
        <v>212</v>
      </c>
      <c r="B184" s="7">
        <v>232</v>
      </c>
      <c r="C184" s="7">
        <v>2578</v>
      </c>
    </row>
    <row r="185" spans="1:3" x14ac:dyDescent="0.35">
      <c r="A185" s="1" t="s">
        <v>213</v>
      </c>
      <c r="B185" s="7">
        <v>170</v>
      </c>
      <c r="C185" s="7">
        <v>2555</v>
      </c>
    </row>
    <row r="186" spans="1:3" x14ac:dyDescent="0.35">
      <c r="A186" s="1" t="s">
        <v>214</v>
      </c>
      <c r="B186" s="7">
        <v>162</v>
      </c>
      <c r="C186" s="7">
        <v>2488</v>
      </c>
    </row>
    <row r="187" spans="1:3" x14ac:dyDescent="0.35">
      <c r="A187" s="1" t="s">
        <v>215</v>
      </c>
      <c r="B187" s="7">
        <v>1372</v>
      </c>
      <c r="C187" s="7">
        <v>5976</v>
      </c>
    </row>
    <row r="188" spans="1:3" x14ac:dyDescent="0.35">
      <c r="A188" s="1" t="s">
        <v>216</v>
      </c>
      <c r="B188" s="7">
        <v>1615</v>
      </c>
      <c r="C188" s="7">
        <v>12866</v>
      </c>
    </row>
    <row r="189" spans="1:3" x14ac:dyDescent="0.35">
      <c r="A189" s="1" t="s">
        <v>217</v>
      </c>
      <c r="B189" s="7">
        <v>1582</v>
      </c>
      <c r="C189" s="7">
        <v>8617</v>
      </c>
    </row>
    <row r="190" spans="1:3" x14ac:dyDescent="0.35">
      <c r="A190" s="2" t="s">
        <v>218</v>
      </c>
      <c r="B190" s="7">
        <v>97</v>
      </c>
      <c r="C190" s="7">
        <v>2440</v>
      </c>
    </row>
    <row r="191" spans="1:3" x14ac:dyDescent="0.35">
      <c r="A191" s="1" t="s">
        <v>219</v>
      </c>
      <c r="B191" s="7">
        <v>878</v>
      </c>
      <c r="C191" s="7">
        <v>7824</v>
      </c>
    </row>
    <row r="192" spans="1:3" x14ac:dyDescent="0.35">
      <c r="A192" s="1" t="s">
        <v>220</v>
      </c>
      <c r="B192" s="7">
        <v>332</v>
      </c>
      <c r="C192" s="7">
        <v>3257</v>
      </c>
    </row>
    <row r="193" spans="1:3" x14ac:dyDescent="0.35">
      <c r="A193" s="1" t="s">
        <v>221</v>
      </c>
      <c r="B193" s="7">
        <v>157</v>
      </c>
      <c r="C193" s="7">
        <v>1838</v>
      </c>
    </row>
    <row r="194" spans="1:3" x14ac:dyDescent="0.35">
      <c r="A194" s="1" t="s">
        <v>222</v>
      </c>
      <c r="B194" s="7">
        <v>772</v>
      </c>
      <c r="C194" s="7">
        <v>6841</v>
      </c>
    </row>
    <row r="195" spans="1:3" x14ac:dyDescent="0.35">
      <c r="A195" s="1" t="s">
        <v>223</v>
      </c>
      <c r="B195" s="7">
        <v>190</v>
      </c>
      <c r="C195" s="7">
        <v>2690</v>
      </c>
    </row>
    <row r="196" spans="1:3" x14ac:dyDescent="0.35">
      <c r="A196" s="1" t="s">
        <v>224</v>
      </c>
      <c r="B196" s="7">
        <v>537</v>
      </c>
      <c r="C196" s="7">
        <v>4506</v>
      </c>
    </row>
    <row r="197" spans="1:3" x14ac:dyDescent="0.35">
      <c r="A197" s="1" t="s">
        <v>225</v>
      </c>
      <c r="B197" s="7">
        <v>878</v>
      </c>
      <c r="C197" s="7">
        <v>5844</v>
      </c>
    </row>
    <row r="198" spans="1:3" x14ac:dyDescent="0.35">
      <c r="A198" s="1" t="s">
        <v>226</v>
      </c>
      <c r="B198" s="7">
        <v>592</v>
      </c>
      <c r="C198" s="7">
        <v>6478</v>
      </c>
    </row>
    <row r="199" spans="1:3" x14ac:dyDescent="0.35">
      <c r="A199" s="1" t="s">
        <v>227</v>
      </c>
      <c r="B199" s="7">
        <v>310</v>
      </c>
      <c r="C199" s="7">
        <v>3885</v>
      </c>
    </row>
    <row r="200" spans="1:3" x14ac:dyDescent="0.35">
      <c r="A200" s="1" t="s">
        <v>228</v>
      </c>
      <c r="B200" s="7">
        <v>676</v>
      </c>
      <c r="C200" s="7">
        <v>4465</v>
      </c>
    </row>
    <row r="201" spans="1:3" x14ac:dyDescent="0.35">
      <c r="A201" s="1" t="s">
        <v>229</v>
      </c>
      <c r="B201" s="7">
        <v>544</v>
      </c>
      <c r="C201" s="7">
        <v>5531</v>
      </c>
    </row>
    <row r="202" spans="1:3" x14ac:dyDescent="0.35">
      <c r="A202" s="1" t="s">
        <v>231</v>
      </c>
      <c r="B202" s="7">
        <v>715</v>
      </c>
      <c r="C202" s="7">
        <v>3787</v>
      </c>
    </row>
    <row r="203" spans="1:3" x14ac:dyDescent="0.35">
      <c r="A203" s="1" t="s">
        <v>232</v>
      </c>
      <c r="B203" s="7">
        <v>328</v>
      </c>
      <c r="C203" s="7">
        <v>4713</v>
      </c>
    </row>
    <row r="204" spans="1:3" x14ac:dyDescent="0.35">
      <c r="A204" s="1" t="s">
        <v>233</v>
      </c>
      <c r="B204" s="7">
        <v>281</v>
      </c>
      <c r="C204" s="7">
        <v>3224</v>
      </c>
    </row>
    <row r="205" spans="1:3" x14ac:dyDescent="0.35">
      <c r="A205" s="1" t="s">
        <v>234</v>
      </c>
      <c r="B205" s="7">
        <v>199</v>
      </c>
      <c r="C205" s="7">
        <v>2966</v>
      </c>
    </row>
    <row r="206" spans="1:3" x14ac:dyDescent="0.35">
      <c r="A206" s="1" t="s">
        <v>235</v>
      </c>
      <c r="B206" s="7">
        <v>821</v>
      </c>
      <c r="C206" s="7">
        <v>5404</v>
      </c>
    </row>
    <row r="207" spans="1:3" x14ac:dyDescent="0.35">
      <c r="A207" s="1" t="s">
        <v>236</v>
      </c>
      <c r="B207" s="7">
        <v>599</v>
      </c>
      <c r="C207" s="7">
        <v>5569</v>
      </c>
    </row>
    <row r="208" spans="1:3" x14ac:dyDescent="0.35">
      <c r="A208" s="1" t="s">
        <v>237</v>
      </c>
      <c r="B208" s="7">
        <v>284</v>
      </c>
      <c r="C208" s="7">
        <v>2830</v>
      </c>
    </row>
    <row r="209" spans="1:3" x14ac:dyDescent="0.35">
      <c r="A209" s="1" t="s">
        <v>238</v>
      </c>
      <c r="B209" s="7">
        <v>475</v>
      </c>
      <c r="C209" s="7">
        <v>5021</v>
      </c>
    </row>
    <row r="210" spans="1:3" x14ac:dyDescent="0.35">
      <c r="A210" s="1" t="s">
        <v>239</v>
      </c>
      <c r="B210" s="7">
        <v>618</v>
      </c>
      <c r="C210" s="7">
        <v>5910</v>
      </c>
    </row>
    <row r="211" spans="1:3" x14ac:dyDescent="0.35">
      <c r="A211" s="1" t="s">
        <v>240</v>
      </c>
      <c r="B211" s="7">
        <v>1556</v>
      </c>
      <c r="C211" s="7">
        <v>13701</v>
      </c>
    </row>
    <row r="212" spans="1:3" x14ac:dyDescent="0.35">
      <c r="A212" s="1" t="s">
        <v>241</v>
      </c>
      <c r="B212" s="7">
        <v>122</v>
      </c>
      <c r="C212" s="7">
        <v>1967</v>
      </c>
    </row>
    <row r="213" spans="1:3" x14ac:dyDescent="0.35">
      <c r="A213" s="1" t="s">
        <v>242</v>
      </c>
      <c r="B213" s="7">
        <v>1758</v>
      </c>
      <c r="C213" s="7">
        <v>6432</v>
      </c>
    </row>
    <row r="214" spans="1:3" x14ac:dyDescent="0.35">
      <c r="A214" s="1" t="s">
        <v>243</v>
      </c>
      <c r="B214" s="7">
        <v>1133</v>
      </c>
      <c r="C214" s="7">
        <v>2565</v>
      </c>
    </row>
  </sheetData>
  <sortState ref="A2:C214">
    <sortCondition ref="A4"/>
  </sortState>
  <mergeCells count="18">
    <mergeCell ref="H51:I51"/>
    <mergeCell ref="V51:Y51"/>
    <mergeCell ref="T26:U26"/>
    <mergeCell ref="T4:U4"/>
    <mergeCell ref="T3:U3"/>
    <mergeCell ref="T25:U25"/>
    <mergeCell ref="H26:I26"/>
    <mergeCell ref="H3:I3"/>
    <mergeCell ref="H4:I4"/>
    <mergeCell ref="N26:O26"/>
    <mergeCell ref="N25:O25"/>
    <mergeCell ref="N3:O3"/>
    <mergeCell ref="N4:O4"/>
    <mergeCell ref="AB5:AC5"/>
    <mergeCell ref="AE6:AP7"/>
    <mergeCell ref="AE4:AP5"/>
    <mergeCell ref="H2:I2"/>
    <mergeCell ref="H24:I24"/>
  </mergeCells>
  <conditionalFormatting sqref="B1:B214">
    <cfRule type="cellIs" dxfId="1" priority="2" operator="equal">
      <formula>$I$15</formula>
    </cfRule>
  </conditionalFormatting>
  <conditionalFormatting sqref="C1:C214">
    <cfRule type="cellIs" dxfId="0" priority="1" operator="equal">
      <formula>$I$37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workbookViewId="0">
      <selection activeCell="L9" sqref="L9"/>
    </sheetView>
  </sheetViews>
  <sheetFormatPr defaultRowHeight="14.5" x14ac:dyDescent="0.35"/>
  <sheetData>
    <row r="1" spans="2:15" ht="43.5" x14ac:dyDescent="0.35">
      <c r="B1" s="6" t="s">
        <v>246</v>
      </c>
      <c r="C1" s="6" t="s">
        <v>300</v>
      </c>
      <c r="D1" s="6" t="s">
        <v>301</v>
      </c>
      <c r="E1" s="6" t="s">
        <v>251</v>
      </c>
      <c r="F1" s="6"/>
      <c r="G1" s="6"/>
      <c r="H1" s="6"/>
      <c r="I1" s="6"/>
      <c r="J1" s="6" t="s">
        <v>246</v>
      </c>
      <c r="K1" s="6" t="s">
        <v>251</v>
      </c>
      <c r="L1" s="6"/>
      <c r="M1" s="6"/>
      <c r="N1" s="6"/>
      <c r="O1" s="6"/>
    </row>
    <row r="2" spans="2:15" x14ac:dyDescent="0.35">
      <c r="B2" s="1" t="s">
        <v>91</v>
      </c>
      <c r="C2" s="3">
        <v>2774</v>
      </c>
      <c r="D2" s="3">
        <v>5645</v>
      </c>
      <c r="E2" s="3">
        <v>101632</v>
      </c>
      <c r="F2" s="3"/>
      <c r="G2" s="3"/>
      <c r="H2" s="3"/>
      <c r="I2" s="3"/>
      <c r="J2" s="1" t="s">
        <v>91</v>
      </c>
      <c r="K2" s="24">
        <v>101632</v>
      </c>
      <c r="L2" s="3"/>
      <c r="M2" s="3"/>
      <c r="N2" s="3"/>
      <c r="O2" s="3"/>
    </row>
    <row r="3" spans="2:15" x14ac:dyDescent="0.35">
      <c r="B3" s="1" t="s">
        <v>57</v>
      </c>
      <c r="C3" s="24">
        <v>581</v>
      </c>
      <c r="D3" s="24">
        <v>5081</v>
      </c>
      <c r="E3" s="3">
        <v>212163</v>
      </c>
      <c r="F3" s="3"/>
      <c r="G3" s="3"/>
      <c r="H3" s="3"/>
      <c r="I3" s="3"/>
      <c r="J3" s="1" t="s">
        <v>57</v>
      </c>
      <c r="K3" s="24">
        <v>249830</v>
      </c>
      <c r="L3" s="3"/>
      <c r="M3" s="3"/>
      <c r="N3" s="3"/>
      <c r="O3" s="3"/>
    </row>
    <row r="4" spans="2:15" x14ac:dyDescent="0.35">
      <c r="B4" s="1" t="s">
        <v>28</v>
      </c>
      <c r="C4" s="3">
        <v>3237</v>
      </c>
      <c r="D4" s="3">
        <v>14788</v>
      </c>
      <c r="E4" s="3">
        <v>213266</v>
      </c>
      <c r="F4" s="3"/>
      <c r="G4" s="3"/>
      <c r="H4" s="3"/>
      <c r="I4" s="3"/>
      <c r="J4" s="1" t="s">
        <v>28</v>
      </c>
      <c r="K4" s="24">
        <v>213266</v>
      </c>
      <c r="L4" s="3"/>
      <c r="M4" s="3"/>
      <c r="N4" s="3"/>
      <c r="O4" s="3"/>
    </row>
    <row r="7" spans="2:15" x14ac:dyDescent="0.35">
      <c r="B7" s="13" t="s">
        <v>252</v>
      </c>
      <c r="C7" t="s">
        <v>300</v>
      </c>
      <c r="D7" t="s">
        <v>301</v>
      </c>
    </row>
    <row r="8" spans="2:15" x14ac:dyDescent="0.35">
      <c r="B8" s="1" t="s">
        <v>29</v>
      </c>
      <c r="C8" s="23">
        <v>5760</v>
      </c>
      <c r="D8" s="23">
        <v>36107</v>
      </c>
    </row>
    <row r="9" spans="2:15" x14ac:dyDescent="0.35">
      <c r="B9" s="1" t="s">
        <v>135</v>
      </c>
      <c r="C9" s="23">
        <v>2579</v>
      </c>
      <c r="D9" s="23">
        <v>15804</v>
      </c>
      <c r="L9" s="13"/>
    </row>
    <row r="10" spans="2:15" x14ac:dyDescent="0.35">
      <c r="B10" s="1" t="s">
        <v>51</v>
      </c>
      <c r="C10" s="23">
        <v>3643</v>
      </c>
      <c r="D10" s="23">
        <v>45923</v>
      </c>
    </row>
    <row r="11" spans="2:15" x14ac:dyDescent="0.35">
      <c r="B11" s="1" t="s">
        <v>14</v>
      </c>
      <c r="C11" s="23">
        <v>28636</v>
      </c>
      <c r="D11" s="23">
        <v>217601</v>
      </c>
    </row>
    <row r="12" spans="2:15" x14ac:dyDescent="0.35">
      <c r="B12" s="1" t="s">
        <v>16</v>
      </c>
      <c r="C12" s="23">
        <v>3044</v>
      </c>
      <c r="D12" s="23">
        <v>30922</v>
      </c>
    </row>
    <row r="13" spans="2:15" x14ac:dyDescent="0.35">
      <c r="B13" s="1" t="s">
        <v>34</v>
      </c>
      <c r="C13" s="23">
        <v>5964</v>
      </c>
      <c r="D13" s="23">
        <v>23633</v>
      </c>
    </row>
    <row r="14" spans="2:15" x14ac:dyDescent="0.35">
      <c r="B14" s="1" t="s">
        <v>42</v>
      </c>
      <c r="C14" s="23">
        <v>14965</v>
      </c>
      <c r="D14" s="23">
        <v>101721</v>
      </c>
    </row>
    <row r="15" spans="2:15" x14ac:dyDescent="0.35">
      <c r="B15" s="1" t="s">
        <v>17</v>
      </c>
      <c r="C15" s="23">
        <v>2327</v>
      </c>
      <c r="D15" s="23">
        <v>24192</v>
      </c>
    </row>
    <row r="16" spans="2:15" x14ac:dyDescent="0.35">
      <c r="B16" s="1" t="s">
        <v>48</v>
      </c>
      <c r="C16" s="23">
        <v>2054</v>
      </c>
      <c r="D16" s="23">
        <v>19021</v>
      </c>
    </row>
    <row r="17" spans="2:4" x14ac:dyDescent="0.35">
      <c r="B17" s="1" t="s">
        <v>31</v>
      </c>
      <c r="C17" s="23">
        <v>567</v>
      </c>
      <c r="D17" s="23">
        <v>5342</v>
      </c>
    </row>
    <row r="18" spans="2:4" x14ac:dyDescent="0.35">
      <c r="B18" s="1" t="s">
        <v>19</v>
      </c>
      <c r="C18" s="23">
        <v>5585</v>
      </c>
      <c r="D18" s="23">
        <v>31001</v>
      </c>
    </row>
    <row r="19" spans="2:4" x14ac:dyDescent="0.35">
      <c r="B19" s="1" t="s">
        <v>85</v>
      </c>
      <c r="C19" s="23">
        <v>1182</v>
      </c>
      <c r="D19" s="23">
        <v>10910</v>
      </c>
    </row>
    <row r="20" spans="2:4" x14ac:dyDescent="0.35">
      <c r="B20" s="1" t="s">
        <v>124</v>
      </c>
      <c r="C20" s="23">
        <v>2125</v>
      </c>
      <c r="D20" s="23">
        <v>20938</v>
      </c>
    </row>
    <row r="21" spans="2:4" x14ac:dyDescent="0.35">
      <c r="B21" s="1" t="s">
        <v>21</v>
      </c>
      <c r="C21" s="23">
        <v>4836</v>
      </c>
      <c r="D21" s="23">
        <v>28736</v>
      </c>
    </row>
    <row r="22" spans="2:4" x14ac:dyDescent="0.35">
      <c r="B22" s="1" t="s">
        <v>40</v>
      </c>
      <c r="C22" s="23">
        <v>4380</v>
      </c>
      <c r="D22" s="23">
        <v>19672</v>
      </c>
    </row>
    <row r="23" spans="2:4" x14ac:dyDescent="0.35">
      <c r="B23" s="1" t="s">
        <v>12</v>
      </c>
      <c r="C23" s="23">
        <v>6491</v>
      </c>
      <c r="D23" s="23">
        <v>25128</v>
      </c>
    </row>
    <row r="24" spans="2:4" x14ac:dyDescent="0.35">
      <c r="B24" s="1" t="s">
        <v>189</v>
      </c>
      <c r="C24" s="23">
        <v>0</v>
      </c>
      <c r="D24" s="23">
        <v>2721</v>
      </c>
    </row>
    <row r="25" spans="2:4" x14ac:dyDescent="0.35">
      <c r="B25" s="1" t="s">
        <v>61</v>
      </c>
      <c r="C25" s="23">
        <v>2609</v>
      </c>
      <c r="D25" s="23">
        <v>25877</v>
      </c>
    </row>
    <row r="26" spans="2:4" x14ac:dyDescent="0.35">
      <c r="B26" s="1" t="s">
        <v>121</v>
      </c>
      <c r="C26" s="23">
        <v>1668</v>
      </c>
      <c r="D26" s="23">
        <v>11568</v>
      </c>
    </row>
    <row r="27" spans="2:4" x14ac:dyDescent="0.35">
      <c r="B27" s="1" t="s">
        <v>27</v>
      </c>
      <c r="C27" s="23">
        <v>370</v>
      </c>
      <c r="D27" s="23">
        <v>4812</v>
      </c>
    </row>
    <row r="28" spans="2:4" x14ac:dyDescent="0.35">
      <c r="B28" s="1" t="s">
        <v>46</v>
      </c>
      <c r="C28" s="23">
        <v>5741</v>
      </c>
      <c r="D28" s="23">
        <v>49379</v>
      </c>
    </row>
    <row r="29" spans="2:4" x14ac:dyDescent="0.35">
      <c r="B29" s="1" t="s">
        <v>89</v>
      </c>
      <c r="C29" s="23">
        <v>394</v>
      </c>
      <c r="D29" s="23">
        <v>2835</v>
      </c>
    </row>
    <row r="30" spans="2:4" x14ac:dyDescent="0.35">
      <c r="B30" s="1" t="s">
        <v>140</v>
      </c>
      <c r="C30" s="23">
        <v>624</v>
      </c>
      <c r="D30" s="23">
        <v>3848</v>
      </c>
    </row>
    <row r="31" spans="2:4" x14ac:dyDescent="0.35">
      <c r="B31" s="1" t="s">
        <v>75</v>
      </c>
      <c r="C31" s="23">
        <v>2803</v>
      </c>
      <c r="D31" s="23">
        <v>12439</v>
      </c>
    </row>
    <row r="32" spans="2:4" x14ac:dyDescent="0.35">
      <c r="B32" s="1" t="s">
        <v>158</v>
      </c>
      <c r="C32" s="23">
        <v>2887</v>
      </c>
      <c r="D32" s="23">
        <v>12957</v>
      </c>
    </row>
    <row r="33" spans="2:4" x14ac:dyDescent="0.35">
      <c r="B33" s="1" t="s">
        <v>10</v>
      </c>
      <c r="C33" s="23">
        <v>4662</v>
      </c>
      <c r="D33" s="23">
        <v>22085</v>
      </c>
    </row>
    <row r="34" spans="2:4" x14ac:dyDescent="0.35">
      <c r="B34" s="1" t="s">
        <v>3</v>
      </c>
      <c r="C34" s="23">
        <v>3143</v>
      </c>
      <c r="D34" s="23">
        <v>18419</v>
      </c>
    </row>
    <row r="35" spans="2:4" x14ac:dyDescent="0.35">
      <c r="B35" s="1" t="s">
        <v>36</v>
      </c>
      <c r="C35" s="23">
        <v>328</v>
      </c>
      <c r="D35" s="23">
        <v>5237</v>
      </c>
    </row>
    <row r="36" spans="2:4" x14ac:dyDescent="0.35">
      <c r="B36" s="1" t="s">
        <v>83</v>
      </c>
      <c r="C36" s="23">
        <v>1481</v>
      </c>
      <c r="D36" s="23">
        <v>19593</v>
      </c>
    </row>
    <row r="37" spans="2:4" x14ac:dyDescent="0.35">
      <c r="B37" s="1" t="s">
        <v>7</v>
      </c>
      <c r="C37" s="23">
        <v>1111</v>
      </c>
      <c r="D37" s="23">
        <v>8113</v>
      </c>
    </row>
    <row r="38" spans="2:4" x14ac:dyDescent="0.35">
      <c r="B38" s="1" t="s">
        <v>178</v>
      </c>
      <c r="C38" s="23">
        <v>1133</v>
      </c>
      <c r="D38" s="23">
        <v>7977</v>
      </c>
    </row>
    <row r="39" spans="2:4" x14ac:dyDescent="0.35">
      <c r="B39" s="1" t="s">
        <v>53</v>
      </c>
      <c r="C39" s="23">
        <v>2075</v>
      </c>
      <c r="D39" s="23">
        <v>16341</v>
      </c>
    </row>
    <row r="40" spans="2:4" x14ac:dyDescent="0.35">
      <c r="B40" s="1" t="s">
        <v>206</v>
      </c>
      <c r="C40" s="23">
        <v>631</v>
      </c>
      <c r="D40" s="23">
        <v>5041</v>
      </c>
    </row>
    <row r="41" spans="2:4" x14ac:dyDescent="0.35">
      <c r="B41" s="1" t="s">
        <v>55</v>
      </c>
      <c r="C41" s="23">
        <v>5059</v>
      </c>
      <c r="D41" s="23">
        <v>30357</v>
      </c>
    </row>
    <row r="42" spans="2:4" x14ac:dyDescent="0.35">
      <c r="B42" s="1" t="s">
        <v>1</v>
      </c>
      <c r="C42" s="23">
        <v>14594</v>
      </c>
      <c r="D42" s="23">
        <v>135302</v>
      </c>
    </row>
    <row r="43" spans="2:4" x14ac:dyDescent="0.35">
      <c r="B43" s="1" t="s">
        <v>180</v>
      </c>
      <c r="C43" s="23">
        <v>2247</v>
      </c>
      <c r="D43" s="23">
        <v>25357</v>
      </c>
    </row>
    <row r="44" spans="2:4" x14ac:dyDescent="0.35">
      <c r="B44" s="1" t="s">
        <v>5</v>
      </c>
      <c r="C44" s="23">
        <v>4830</v>
      </c>
      <c r="D44" s="23">
        <v>40155</v>
      </c>
    </row>
    <row r="45" spans="2:4" x14ac:dyDescent="0.35">
      <c r="B45" s="1" t="s">
        <v>24</v>
      </c>
      <c r="C45" s="23">
        <v>4761</v>
      </c>
      <c r="D45" s="23">
        <v>53253</v>
      </c>
    </row>
    <row r="46" spans="2:4" x14ac:dyDescent="0.35">
      <c r="B46" s="1" t="s">
        <v>106</v>
      </c>
      <c r="C46" s="23">
        <v>1411</v>
      </c>
      <c r="D46" s="23">
        <v>10731</v>
      </c>
    </row>
    <row r="47" spans="2:4" x14ac:dyDescent="0.35">
      <c r="B47" s="1"/>
      <c r="C47" s="23"/>
      <c r="D4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Zakresy nazwane</vt:lpstr>
      </vt:variant>
      <vt:variant>
        <vt:i4>2</vt:i4>
      </vt:variant>
    </vt:vector>
  </HeadingPairs>
  <TitlesOfParts>
    <vt:vector size="7" baseType="lpstr">
      <vt:lpstr>Opis danych</vt:lpstr>
      <vt:lpstr>Dane</vt:lpstr>
      <vt:lpstr>Tabela przestawna</vt:lpstr>
      <vt:lpstr>Wybrane dane, obliczenia i wykr</vt:lpstr>
      <vt:lpstr>brudnopis</vt:lpstr>
      <vt:lpstr>BP</vt:lpstr>
      <vt:lpstr>PM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Mikołaj</cp:lastModifiedBy>
  <dcterms:created xsi:type="dcterms:W3CDTF">2017-04-14T15:08:40Z</dcterms:created>
  <dcterms:modified xsi:type="dcterms:W3CDTF">2017-04-25T17:50:51Z</dcterms:modified>
  <cp:category/>
</cp:coreProperties>
</file>