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SENA\SENA TECNOLOGO\TECNICA\Levantamiento de informacion\"/>
    </mc:Choice>
  </mc:AlternateContent>
  <bookViews>
    <workbookView xWindow="0" yWindow="0" windowWidth="19200" windowHeight="1159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3" i="2" l="1"/>
  <c r="H113" i="2"/>
  <c r="G113" i="2"/>
  <c r="F113" i="2"/>
  <c r="E113" i="2"/>
  <c r="D113" i="2"/>
  <c r="C113" i="2"/>
  <c r="B113" i="2"/>
  <c r="I112" i="2"/>
  <c r="H112" i="2"/>
  <c r="G112" i="2"/>
  <c r="F112" i="2"/>
  <c r="E112" i="2"/>
  <c r="D112" i="2"/>
  <c r="C112" i="2"/>
  <c r="B112" i="2"/>
  <c r="K93" i="2"/>
  <c r="J93" i="2"/>
  <c r="I93" i="2"/>
  <c r="H93" i="2"/>
  <c r="G93" i="2"/>
  <c r="F93" i="2"/>
  <c r="E93" i="2"/>
  <c r="D93" i="2"/>
  <c r="B93" i="2"/>
  <c r="C93" i="2"/>
  <c r="K92" i="2"/>
  <c r="J92" i="2"/>
  <c r="I92" i="2"/>
  <c r="H92" i="2"/>
  <c r="G92" i="2"/>
  <c r="F92" i="2"/>
  <c r="E92" i="2"/>
  <c r="D92" i="2"/>
  <c r="C92" i="2"/>
  <c r="B92" i="2"/>
  <c r="G70" i="2"/>
  <c r="G71" i="2" s="1"/>
  <c r="F70" i="2"/>
  <c r="F71" i="2" s="1"/>
  <c r="E70" i="2"/>
  <c r="E71" i="2" s="1"/>
  <c r="D70" i="2"/>
  <c r="D71" i="2" s="1"/>
  <c r="C70" i="2"/>
  <c r="C71" i="2" s="1"/>
  <c r="B70" i="2"/>
  <c r="B71" i="2" s="1"/>
  <c r="J45" i="2"/>
  <c r="J46" i="2" s="1"/>
  <c r="I45" i="2"/>
  <c r="I46" i="2" s="1"/>
  <c r="H45" i="2"/>
  <c r="H46" i="2" s="1"/>
  <c r="G45" i="2"/>
  <c r="G46" i="2" s="1"/>
  <c r="F45" i="2"/>
  <c r="F46" i="2" s="1"/>
  <c r="E45" i="2"/>
  <c r="E46" i="2" s="1"/>
  <c r="D45" i="2"/>
  <c r="D46" i="2" s="1"/>
  <c r="C45" i="2"/>
  <c r="C46" i="2" s="1"/>
  <c r="B45" i="2"/>
  <c r="B46" i="2" s="1"/>
  <c r="C36" i="2"/>
  <c r="B36" i="2"/>
  <c r="B37" i="2" s="1"/>
  <c r="C37" i="2"/>
  <c r="B27" i="2"/>
  <c r="C27" i="2"/>
  <c r="D27" i="2"/>
  <c r="D28" i="2" s="1"/>
  <c r="E27" i="2"/>
  <c r="E28" i="2" s="1"/>
  <c r="B28" i="2"/>
  <c r="C28" i="2"/>
  <c r="C5" i="1"/>
  <c r="B9" i="2"/>
  <c r="B10" i="2" s="1"/>
  <c r="E17" i="2"/>
  <c r="E18" i="2" s="1"/>
  <c r="D17" i="2"/>
  <c r="D18" i="2" s="1"/>
  <c r="C17" i="2"/>
  <c r="C18" i="2" s="1"/>
  <c r="B17" i="2"/>
  <c r="B18" i="2" s="1"/>
  <c r="E9" i="2"/>
  <c r="E10" i="2" s="1"/>
  <c r="D9" i="2"/>
  <c r="D10" i="2" s="1"/>
  <c r="C9" i="2"/>
  <c r="C10" i="2" s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</calcChain>
</file>

<file path=xl/sharedStrings.xml><?xml version="1.0" encoding="utf-8"?>
<sst xmlns="http://schemas.openxmlformats.org/spreadsheetml/2006/main" count="73" uniqueCount="71">
  <si>
    <t>TOTAL</t>
  </si>
  <si>
    <t>software (1)</t>
  </si>
  <si>
    <t>cuaderno (3)</t>
  </si>
  <si>
    <t>otras (4)</t>
  </si>
  <si>
    <t>en que sentido cree que le han fallado a la hora de adquirir un software</t>
  </si>
  <si>
    <t>para usted que es lo mas importante a la hora de adquirir un programa</t>
  </si>
  <si>
    <t>que medios utiliza para que sus clientes y posibles cliente conozcan sus productos y servicios</t>
  </si>
  <si>
    <t>Realiza entregas a domicilio de productos y/ o servicios</t>
  </si>
  <si>
    <t>Propietario (1)</t>
  </si>
  <si>
    <t>administrador (2)</t>
  </si>
  <si>
    <t>empleados(3)</t>
  </si>
  <si>
    <t>tercero (4)</t>
  </si>
  <si>
    <t>Excelente(1)</t>
  </si>
  <si>
    <t>Bueno(2)</t>
  </si>
  <si>
    <t>Regular(3)</t>
  </si>
  <si>
    <t>Mala(4)</t>
  </si>
  <si>
    <t>SI(1)</t>
  </si>
  <si>
    <t>NO(2)</t>
  </si>
  <si>
    <t>manejo y seguridad de sus datos (1)</t>
  </si>
  <si>
    <t>organización (2)</t>
  </si>
  <si>
    <t>vanguardia de tecnología (4)</t>
  </si>
  <si>
    <t>automatización (3)</t>
  </si>
  <si>
    <t>seguridad empresarial (5)</t>
  </si>
  <si>
    <t>Opciones1,2 y 3(6)</t>
  </si>
  <si>
    <t>Opciones 1 y 5(7)</t>
  </si>
  <si>
    <t>Opciones 1 y 3(8)</t>
  </si>
  <si>
    <t>Opciones 1 y 2(9)</t>
  </si>
  <si>
    <t>ejecución del programa  (1)</t>
  </si>
  <si>
    <t>fallas en el sistema de arranque  (2)</t>
  </si>
  <si>
    <t>capacitación y dificultad a la hora de manipular el programa (4)</t>
  </si>
  <si>
    <t>No Aplica(5)</t>
  </si>
  <si>
    <t>No Responde(6)</t>
  </si>
  <si>
    <t>proveedores . (3)</t>
  </si>
  <si>
    <t xml:space="preserve"> contables   (1)</t>
  </si>
  <si>
    <t>inventarios y stock  (2)</t>
  </si>
  <si>
    <t>personal (administrativo y operario) (4)</t>
  </si>
  <si>
    <t xml:space="preserve"> calendario citas y pagos pendientes.(5)</t>
  </si>
  <si>
    <t>Contables y proveedores(6)</t>
  </si>
  <si>
    <t>opciones 1,2,3  (2)</t>
  </si>
  <si>
    <t>Todas . (3)</t>
  </si>
  <si>
    <t>no responde (4)</t>
  </si>
  <si>
    <t>opciones 1 y 2(5)</t>
  </si>
  <si>
    <t>comodidad (amigable) (1)</t>
  </si>
  <si>
    <t xml:space="preserve"> economía   (2)</t>
  </si>
  <si>
    <t>calidad  (3)</t>
  </si>
  <si>
    <t xml:space="preserve"> contenido  (4)</t>
  </si>
  <si>
    <t xml:space="preserve"> interfaz gráfica(5)</t>
  </si>
  <si>
    <t>Comodidad y calidad(6)</t>
  </si>
  <si>
    <t>No Responde (8)</t>
  </si>
  <si>
    <t xml:space="preserve"> Todas (7)</t>
  </si>
  <si>
    <t>Excel (2)</t>
  </si>
  <si>
    <t>Como llevan a cabo el manejo de la información de proveedores, empleados, inventarios</t>
  </si>
  <si>
    <t>que persona dentro de la organización o negocio esta encargada de la manipulación de la información</t>
  </si>
  <si>
    <t>que tan adecuada y diligente considera que es la seguridad y preservación de los datos respecto a la primer pregunta</t>
  </si>
  <si>
    <t>le gustaría encontrar un programa que se adapte a las necesidades de su empresa</t>
  </si>
  <si>
    <t>por que le gustaría encontrar un programa que se adapte a las necesidades de su empresa</t>
  </si>
  <si>
    <t>cual de los siguientes programas se ajusta mas a las necesidades de su empresa y si estaría dispuesto a invertir en al adquisición de algunos de ellos</t>
  </si>
  <si>
    <t>Mediante que medio se ponen en contacto sus clientes para realizar algún tipo de requerimiento</t>
  </si>
  <si>
    <t>mediante que medio le gustaría conocer un nuevo producto</t>
  </si>
  <si>
    <t>Como llevan a cabo el manejo de la información de proveedores, empleados,inventarios</t>
  </si>
  <si>
    <t>cuanto estaría dispuesto a pagar por un buen software</t>
  </si>
  <si>
    <t>estaría dispuesto a proporcionarnos información confidencial o permitirnos el ingreso a su empresa para desarrollar sus programas de software</t>
  </si>
  <si>
    <t>Qué persona dentro de la organización o negocio esta encargada de la manipulación de la información</t>
  </si>
  <si>
    <t>Qué tan adecuada y diligente considera que es la seguridad y preservación de los datos respecto a la primer pregunta</t>
  </si>
  <si>
    <t>Le gustaría encontrar un programa que se adapte a las necesidades de su empresa</t>
  </si>
  <si>
    <t>Por qué le gustaría encontrar un programa que se adapte a las necesidades de su empresa</t>
  </si>
  <si>
    <t>Considera usted que se adapta fácilmente a la implementación de nuevas tecnología en su trabajo</t>
  </si>
  <si>
    <t>Considera que el proveedor de software debería realizar revisión periódica</t>
  </si>
  <si>
    <t>En qué sentido cree que le han fallado a la hora de adquirir un software</t>
  </si>
  <si>
    <t>Qué prefiere a la hora de adquirir un software</t>
  </si>
  <si>
    <t>tiempo de respuesta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</si>
</sst>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wrapText="1"/>
    </xf>
    <xf numFmtId="0" fontId="2" fillId="2" borderId="8" xfId="0" applyFont="1" applyFill="1" applyBorder="1" applyAlignment="1">
      <alignment horizontal="left" vertical="top" wrapText="1"/>
    </xf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9" fontId="0" fillId="0" borderId="15" xfId="1" applyNumberFormat="1" applyFont="1" applyBorder="1"/>
    <xf numFmtId="9" fontId="0" fillId="0" borderId="16" xfId="1" applyNumberFormat="1" applyFont="1" applyBorder="1"/>
    <xf numFmtId="0" fontId="2" fillId="2" borderId="12" xfId="0" applyFont="1" applyFill="1" applyBorder="1" applyAlignment="1">
      <alignment horizontal="left" vertical="top" wrapText="1"/>
    </xf>
    <xf numFmtId="9" fontId="0" fillId="0" borderId="15" xfId="1" applyFont="1" applyBorder="1"/>
    <xf numFmtId="9" fontId="0" fillId="0" borderId="16" xfId="1" applyFont="1" applyBorder="1"/>
    <xf numFmtId="0" fontId="3" fillId="0" borderId="12" xfId="0" applyFont="1" applyFill="1" applyBorder="1" applyAlignment="1">
      <alignment horizontal="left" vertical="top" wrapText="1"/>
    </xf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" xfId="0" applyFont="1" applyBorder="1"/>
    <xf numFmtId="0" fontId="4" fillId="0" borderId="13" xfId="0" applyFont="1" applyBorder="1"/>
    <xf numFmtId="0" fontId="4" fillId="0" borderId="14" xfId="0" applyFont="1" applyBorder="1"/>
    <xf numFmtId="9" fontId="4" fillId="0" borderId="15" xfId="1" applyNumberFormat="1" applyFont="1" applyBorder="1"/>
    <xf numFmtId="9" fontId="4" fillId="0" borderId="16" xfId="1" applyNumberFormat="1" applyFont="1" applyBorder="1"/>
    <xf numFmtId="0" fontId="5" fillId="0" borderId="9" xfId="0" applyFont="1" applyBorder="1"/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6" fillId="2" borderId="12" xfId="0" applyFont="1" applyFill="1" applyBorder="1" applyAlignment="1">
      <alignment horizontal="left" vertical="top" wrapText="1"/>
    </xf>
    <xf numFmtId="0" fontId="5" fillId="0" borderId="1" xfId="0" applyFont="1" applyBorder="1"/>
    <xf numFmtId="0" fontId="5" fillId="0" borderId="13" xfId="0" applyFont="1" applyBorder="1"/>
    <xf numFmtId="0" fontId="5" fillId="0" borderId="14" xfId="0" applyFont="1" applyBorder="1"/>
    <xf numFmtId="9" fontId="5" fillId="0" borderId="15" xfId="1" applyFont="1" applyBorder="1"/>
    <xf numFmtId="9" fontId="5" fillId="0" borderId="16" xfId="1" applyFont="1" applyBorder="1"/>
    <xf numFmtId="0" fontId="7" fillId="0" borderId="9" xfId="0" applyFont="1" applyBorder="1"/>
    <xf numFmtId="0" fontId="7" fillId="0" borderId="1" xfId="0" applyFont="1" applyBorder="1"/>
    <xf numFmtId="0" fontId="7" fillId="0" borderId="13" xfId="0" applyFont="1" applyBorder="1"/>
    <xf numFmtId="0" fontId="7" fillId="0" borderId="14" xfId="0" applyFont="1" applyBorder="1"/>
    <xf numFmtId="9" fontId="7" fillId="0" borderId="15" xfId="1" applyFont="1" applyBorder="1"/>
    <xf numFmtId="9" fontId="7" fillId="0" borderId="16" xfId="1" applyFont="1" applyBorder="1"/>
    <xf numFmtId="0" fontId="5" fillId="0" borderId="0" xfId="0" applyFont="1"/>
    <xf numFmtId="0" fontId="6" fillId="2" borderId="9" xfId="0" applyFont="1" applyFill="1" applyBorder="1" applyAlignment="1">
      <alignment horizontal="left" vertical="top" wrapText="1"/>
    </xf>
    <xf numFmtId="0" fontId="5" fillId="0" borderId="12" xfId="0" applyFont="1" applyBorder="1"/>
    <xf numFmtId="0" fontId="5" fillId="0" borderId="11" xfId="0" applyFont="1" applyFill="1" applyBorder="1" applyAlignment="1">
      <alignment vertical="center" wrapText="1"/>
    </xf>
    <xf numFmtId="0" fontId="7" fillId="0" borderId="10" xfId="0" applyFont="1" applyBorder="1"/>
    <xf numFmtId="0" fontId="7" fillId="0" borderId="11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Hoja2!$B$8:$E$8</c:f>
              <c:strCache>
                <c:ptCount val="4"/>
                <c:pt idx="0">
                  <c:v>software (1)</c:v>
                </c:pt>
                <c:pt idx="1">
                  <c:v>Excel (2)</c:v>
                </c:pt>
                <c:pt idx="2">
                  <c:v>cuaderno (3)</c:v>
                </c:pt>
                <c:pt idx="3">
                  <c:v>otras (4)</c:v>
                </c:pt>
              </c:strCache>
            </c:strRef>
          </c:cat>
          <c:val>
            <c:numRef>
              <c:f>Hoja2!$B$10:$E$10</c:f>
              <c:numCache>
                <c:formatCode>0%</c:formatCode>
                <c:ptCount val="4"/>
                <c:pt idx="0">
                  <c:v>0.11764705882352941</c:v>
                </c:pt>
                <c:pt idx="1">
                  <c:v>0.26470588235294118</c:v>
                </c:pt>
                <c:pt idx="2">
                  <c:v>0.58823529411764708</c:v>
                </c:pt>
                <c:pt idx="3">
                  <c:v>2.9411764705882353E-2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34170888"/>
        <c:axId val="234170104"/>
        <c:axId val="0"/>
      </c:bar3DChart>
      <c:catAx>
        <c:axId val="23417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4170104"/>
        <c:crosses val="autoZero"/>
        <c:auto val="1"/>
        <c:lblAlgn val="ctr"/>
        <c:lblOffset val="100"/>
        <c:noMultiLvlLbl val="0"/>
      </c:catAx>
      <c:valAx>
        <c:axId val="23417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417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Hoja2!$B$16:$E$16</c:f>
              <c:strCache>
                <c:ptCount val="4"/>
                <c:pt idx="0">
                  <c:v>Propietario (1)</c:v>
                </c:pt>
                <c:pt idx="1">
                  <c:v>administrador (2)</c:v>
                </c:pt>
                <c:pt idx="2">
                  <c:v>empleados(3)</c:v>
                </c:pt>
                <c:pt idx="3">
                  <c:v>tercero (4)</c:v>
                </c:pt>
              </c:strCache>
            </c:strRef>
          </c:cat>
          <c:val>
            <c:numRef>
              <c:f>Hoja2!$B$18:$E$18</c:f>
              <c:numCache>
                <c:formatCode>0%</c:formatCode>
                <c:ptCount val="4"/>
                <c:pt idx="0">
                  <c:v>0.5</c:v>
                </c:pt>
                <c:pt idx="1">
                  <c:v>0.26470588235294118</c:v>
                </c:pt>
                <c:pt idx="2">
                  <c:v>0.20588235294117646</c:v>
                </c:pt>
                <c:pt idx="3">
                  <c:v>2.9411764705882353E-2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8654928"/>
        <c:axId val="138654536"/>
      </c:barChart>
      <c:catAx>
        <c:axId val="1386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654536"/>
        <c:crosses val="autoZero"/>
        <c:auto val="1"/>
        <c:lblAlgn val="ctr"/>
        <c:lblOffset val="100"/>
        <c:noMultiLvlLbl val="0"/>
      </c:catAx>
      <c:valAx>
        <c:axId val="1386545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386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60553920658908"/>
          <c:y val="6.7652817357092651E-2"/>
          <c:w val="0.84301174474402818"/>
          <c:h val="0.79868564743312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Hoja2!$B$26:$E$26</c:f>
              <c:strCache>
                <c:ptCount val="4"/>
                <c:pt idx="0">
                  <c:v>Excelente(1)</c:v>
                </c:pt>
                <c:pt idx="1">
                  <c:v>Bueno(2)</c:v>
                </c:pt>
                <c:pt idx="2">
                  <c:v>Regular(3)</c:v>
                </c:pt>
                <c:pt idx="3">
                  <c:v>Mala(4)</c:v>
                </c:pt>
              </c:strCache>
            </c:strRef>
          </c:cat>
          <c:val>
            <c:numRef>
              <c:f>Hoja2!$B$27:$E$27</c:f>
              <c:numCache>
                <c:formatCode>General</c:formatCode>
                <c:ptCount val="4"/>
                <c:pt idx="0">
                  <c:v>8</c:v>
                </c:pt>
                <c:pt idx="1">
                  <c:v>14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51400"/>
        <c:axId val="138653360"/>
      </c:barChart>
      <c:catAx>
        <c:axId val="13865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653360"/>
        <c:crosses val="autoZero"/>
        <c:auto val="1"/>
        <c:lblAlgn val="ctr"/>
        <c:lblOffset val="100"/>
        <c:noMultiLvlLbl val="0"/>
      </c:catAx>
      <c:valAx>
        <c:axId val="1386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65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Hoja2!$B$35:$C$35</c:f>
              <c:strCache>
                <c:ptCount val="2"/>
                <c:pt idx="0">
                  <c:v>SI(1)</c:v>
                </c:pt>
                <c:pt idx="1">
                  <c:v>NO(2)</c:v>
                </c:pt>
              </c:strCache>
            </c:strRef>
          </c:cat>
          <c:val>
            <c:numRef>
              <c:f>Hoja2!$B$37:$C$37</c:f>
              <c:numCache>
                <c:formatCode>0%</c:formatCode>
                <c:ptCount val="2"/>
                <c:pt idx="0">
                  <c:v>0.79411764705882348</c:v>
                </c:pt>
                <c:pt idx="1">
                  <c:v>0.20588235294117646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4.4161341092462239E-2"/>
          <c:w val="0.94627594627594624"/>
          <c:h val="0.6233527097570082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Hoja2!$A$44:$J$44</c:f>
              <c:strCache>
                <c:ptCount val="10"/>
                <c:pt idx="1">
                  <c:v>manejo y seguridad de sus datos (1)</c:v>
                </c:pt>
                <c:pt idx="2">
                  <c:v>organización (2)</c:v>
                </c:pt>
                <c:pt idx="3">
                  <c:v>automatización (3)</c:v>
                </c:pt>
                <c:pt idx="4">
                  <c:v>vanguardia de tecnología (4)</c:v>
                </c:pt>
                <c:pt idx="5">
                  <c:v>seguridad empresarial (5)</c:v>
                </c:pt>
                <c:pt idx="6">
                  <c:v>Opciones1,2 y 3(6)</c:v>
                </c:pt>
                <c:pt idx="7">
                  <c:v>Opciones 1 y 5(7)</c:v>
                </c:pt>
                <c:pt idx="8">
                  <c:v>Opciones 1 y 3(8)</c:v>
                </c:pt>
                <c:pt idx="9">
                  <c:v>Opciones 1 y 2(9)</c:v>
                </c:pt>
              </c:strCache>
            </c:strRef>
          </c:cat>
          <c:val>
            <c:numRef>
              <c:f>Hoja2!$A$46:$J$46</c:f>
              <c:numCache>
                <c:formatCode>0%</c:formatCode>
                <c:ptCount val="10"/>
                <c:pt idx="1">
                  <c:v>0.35294117647058826</c:v>
                </c:pt>
                <c:pt idx="2">
                  <c:v>0.17647058823529413</c:v>
                </c:pt>
                <c:pt idx="3">
                  <c:v>5.8823529411764705E-2</c:v>
                </c:pt>
                <c:pt idx="4">
                  <c:v>2.9411764705882353E-2</c:v>
                </c:pt>
                <c:pt idx="5">
                  <c:v>8.8235294117647065E-2</c:v>
                </c:pt>
                <c:pt idx="6">
                  <c:v>0.11764705882352941</c:v>
                </c:pt>
                <c:pt idx="7">
                  <c:v>8.8235294117647065E-2</c:v>
                </c:pt>
                <c:pt idx="8">
                  <c:v>5.8823529411764705E-2</c:v>
                </c:pt>
                <c:pt idx="9">
                  <c:v>2.9411764705882353E-2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Hoja2!$B$69:$G$69</c:f>
              <c:strCache>
                <c:ptCount val="6"/>
                <c:pt idx="0">
                  <c:v>ejecución del programa  (1)</c:v>
                </c:pt>
                <c:pt idx="1">
                  <c:v>fallas en el sistema de arranque  (2)</c:v>
                </c:pt>
                <c:pt idx="2">
                  <c:v>tiempo de respuesta (3)</c:v>
                </c:pt>
                <c:pt idx="3">
                  <c:v>capacitación y dificultad a la hora de manipular el programa (4)</c:v>
                </c:pt>
                <c:pt idx="4">
                  <c:v>No Aplica(5)</c:v>
                </c:pt>
                <c:pt idx="5">
                  <c:v>No Responde(6)</c:v>
                </c:pt>
              </c:strCache>
            </c:strRef>
          </c:cat>
          <c:val>
            <c:numRef>
              <c:f>Hoja2!$B$71:$G$71</c:f>
              <c:numCache>
                <c:formatCode>0%</c:formatCode>
                <c:ptCount val="6"/>
                <c:pt idx="0">
                  <c:v>8.8235294117647065E-2</c:v>
                </c:pt>
                <c:pt idx="1">
                  <c:v>2.9411764705882353E-2</c:v>
                </c:pt>
                <c:pt idx="2">
                  <c:v>0</c:v>
                </c:pt>
                <c:pt idx="3">
                  <c:v>0.44117647058823528</c:v>
                </c:pt>
                <c:pt idx="4">
                  <c:v>0.26470588235294118</c:v>
                </c:pt>
                <c:pt idx="5">
                  <c:v>0.17647058823529413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151400"/>
        <c:axId val="200151792"/>
      </c:barChart>
      <c:catAx>
        <c:axId val="20015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151792"/>
        <c:crosses val="autoZero"/>
        <c:auto val="1"/>
        <c:lblAlgn val="ctr"/>
        <c:lblOffset val="100"/>
        <c:noMultiLvlLbl val="0"/>
      </c:catAx>
      <c:valAx>
        <c:axId val="2001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15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Hoja2!$B$91:$K$91</c:f>
              <c:strCache>
                <c:ptCount val="10"/>
                <c:pt idx="0">
                  <c:v> contables   (1)</c:v>
                </c:pt>
                <c:pt idx="1">
                  <c:v>inventarios y stock  (2)</c:v>
                </c:pt>
                <c:pt idx="2">
                  <c:v>proveedores . (3)</c:v>
                </c:pt>
                <c:pt idx="3">
                  <c:v>personal (administrativo y operario) (4)</c:v>
                </c:pt>
                <c:pt idx="4">
                  <c:v> calendario citas y pagos pendientes.(5)</c:v>
                </c:pt>
                <c:pt idx="5">
                  <c:v>Contables y proveedores(6)</c:v>
                </c:pt>
                <c:pt idx="6">
                  <c:v>opciones 1,2,3  (2)</c:v>
                </c:pt>
                <c:pt idx="7">
                  <c:v>Todas . (3)</c:v>
                </c:pt>
                <c:pt idx="8">
                  <c:v>no responde (4)</c:v>
                </c:pt>
                <c:pt idx="9">
                  <c:v>opciones 1 y 2(5)</c:v>
                </c:pt>
              </c:strCache>
            </c:strRef>
          </c:cat>
          <c:val>
            <c:numRef>
              <c:f>Hoja2!$B$93:$K$93</c:f>
              <c:numCache>
                <c:formatCode>0%</c:formatCode>
                <c:ptCount val="10"/>
                <c:pt idx="0">
                  <c:v>0.41176470588235292</c:v>
                </c:pt>
                <c:pt idx="1">
                  <c:v>0.17647058823529413</c:v>
                </c:pt>
                <c:pt idx="2">
                  <c:v>2.9411764705882353E-2</c:v>
                </c:pt>
                <c:pt idx="3">
                  <c:v>2.9411764705882353E-2</c:v>
                </c:pt>
                <c:pt idx="4">
                  <c:v>2.9411764705882353E-2</c:v>
                </c:pt>
                <c:pt idx="5">
                  <c:v>2.9411764705882353E-2</c:v>
                </c:pt>
                <c:pt idx="6">
                  <c:v>2.9411764705882353E-2</c:v>
                </c:pt>
                <c:pt idx="7">
                  <c:v>0.11764705882352941</c:v>
                </c:pt>
                <c:pt idx="8">
                  <c:v>5.8823529411764705E-2</c:v>
                </c:pt>
                <c:pt idx="9">
                  <c:v>8.8235294117647065E-2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32318832"/>
        <c:axId val="232319616"/>
      </c:barChart>
      <c:catAx>
        <c:axId val="23231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2319616"/>
        <c:crosses val="autoZero"/>
        <c:auto val="1"/>
        <c:lblAlgn val="ctr"/>
        <c:lblOffset val="100"/>
        <c:noMultiLvlLbl val="0"/>
      </c:catAx>
      <c:valAx>
        <c:axId val="2323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231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Hoja2!$B$111:$I$111</c:f>
              <c:strCache>
                <c:ptCount val="8"/>
                <c:pt idx="0">
                  <c:v>comodidad (amigable) (1)</c:v>
                </c:pt>
                <c:pt idx="1">
                  <c:v> economía   (2)</c:v>
                </c:pt>
                <c:pt idx="2">
                  <c:v>calidad  (3)</c:v>
                </c:pt>
                <c:pt idx="3">
                  <c:v> contenido  (4)</c:v>
                </c:pt>
                <c:pt idx="4">
                  <c:v> interfaz gráfica(5)</c:v>
                </c:pt>
                <c:pt idx="5">
                  <c:v>Comodidad y calidad(6)</c:v>
                </c:pt>
                <c:pt idx="6">
                  <c:v> Todas (7)</c:v>
                </c:pt>
                <c:pt idx="7">
                  <c:v>No Responde (8)</c:v>
                </c:pt>
              </c:strCache>
            </c:strRef>
          </c:cat>
          <c:val>
            <c:numRef>
              <c:f>Hoja2!$B$113:$I$113</c:f>
              <c:numCache>
                <c:formatCode>0%</c:formatCode>
                <c:ptCount val="8"/>
                <c:pt idx="0">
                  <c:v>0.11764705882352941</c:v>
                </c:pt>
                <c:pt idx="1">
                  <c:v>0.17647058823529413</c:v>
                </c:pt>
                <c:pt idx="2">
                  <c:v>0.38235294117647056</c:v>
                </c:pt>
                <c:pt idx="3">
                  <c:v>2.9411764705882353E-2</c:v>
                </c:pt>
                <c:pt idx="4">
                  <c:v>0</c:v>
                </c:pt>
                <c:pt idx="5">
                  <c:v>0.17647058823529413</c:v>
                </c:pt>
                <c:pt idx="6">
                  <c:v>5.8823529411764705E-2</c:v>
                </c:pt>
                <c:pt idx="7">
                  <c:v>5.8823529411764705E-2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2319224"/>
        <c:axId val="197405792"/>
      </c:barChart>
      <c:catAx>
        <c:axId val="232319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405792"/>
        <c:crosses val="autoZero"/>
        <c:auto val="1"/>
        <c:lblAlgn val="ctr"/>
        <c:lblOffset val="100"/>
        <c:noMultiLvlLbl val="0"/>
      </c:catAx>
      <c:valAx>
        <c:axId val="1974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231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80962</xdr:rowOff>
    </xdr:from>
    <xdr:to>
      <xdr:col>8</xdr:col>
      <xdr:colOff>723900</xdr:colOff>
      <xdr:row>10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11</xdr:row>
      <xdr:rowOff>114299</xdr:rowOff>
    </xdr:from>
    <xdr:to>
      <xdr:col>8</xdr:col>
      <xdr:colOff>609600</xdr:colOff>
      <xdr:row>18</xdr:row>
      <xdr:rowOff>109536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19</xdr:row>
      <xdr:rowOff>19050</xdr:rowOff>
    </xdr:from>
    <xdr:to>
      <xdr:col>9</xdr:col>
      <xdr:colOff>38100</xdr:colOff>
      <xdr:row>28</xdr:row>
      <xdr:rowOff>80962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247650</xdr:colOff>
      <xdr:row>32</xdr:row>
      <xdr:rowOff>76200</xdr:rowOff>
    </xdr:from>
    <xdr:to>
      <xdr:col>4</xdr:col>
      <xdr:colOff>933450</xdr:colOff>
      <xdr:row>41</xdr:row>
      <xdr:rowOff>61912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47</xdr:row>
      <xdr:rowOff>166687</xdr:rowOff>
    </xdr:from>
    <xdr:to>
      <xdr:col>2</xdr:col>
      <xdr:colOff>714375</xdr:colOff>
      <xdr:row>67</xdr:row>
      <xdr:rowOff>95251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142875</xdr:colOff>
      <xdr:row>73</xdr:row>
      <xdr:rowOff>4762</xdr:rowOff>
    </xdr:from>
    <xdr:to>
      <xdr:col>2</xdr:col>
      <xdr:colOff>714375</xdr:colOff>
      <xdr:row>87</xdr:row>
      <xdr:rowOff>80962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93</xdr:row>
      <xdr:rowOff>138112</xdr:rowOff>
    </xdr:from>
    <xdr:to>
      <xdr:col>3</xdr:col>
      <xdr:colOff>28575</xdr:colOff>
      <xdr:row>108</xdr:row>
      <xdr:rowOff>23812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638175</xdr:colOff>
      <xdr:row>115</xdr:row>
      <xdr:rowOff>157162</xdr:rowOff>
    </xdr:from>
    <xdr:to>
      <xdr:col>3</xdr:col>
      <xdr:colOff>114300</xdr:colOff>
      <xdr:row>130</xdr:row>
      <xdr:rowOff>42862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topLeftCell="B1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B11" sqref="B11"/>
    </sheetView>
  </sheetViews>
  <sheetFormatPr baseColWidth="10" defaultRowHeight="15" x14ac:dyDescent="0.25"/>
  <cols>
    <col min="1" max="1" width="3.42578125" style="6" customWidth="1"/>
    <col min="2" max="2" width="42.140625" style="6" bestFit="1" customWidth="1"/>
    <col min="3" max="3" width="6.140625" style="6" customWidth="1"/>
    <col min="4" max="9" width="2" style="6" bestFit="1" customWidth="1"/>
    <col min="10" max="10" width="3" style="6" bestFit="1" customWidth="1"/>
    <col min="11" max="12" width="2" style="6" bestFit="1" customWidth="1"/>
    <col min="13" max="97" width="3" style="6" bestFit="1" customWidth="1"/>
    <col min="98" max="16384" width="11.42578125" style="6"/>
  </cols>
  <sheetData>
    <row r="1" spans="1:38" ht="15.75" thickBot="1" x14ac:dyDescent="0.3"/>
    <row r="2" spans="1:38" ht="15.75" thickBot="1" x14ac:dyDescent="0.3">
      <c r="C2" s="7" t="s">
        <v>0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>
        <v>10</v>
      </c>
      <c r="N2" s="8">
        <v>11</v>
      </c>
      <c r="O2" s="8">
        <v>12</v>
      </c>
      <c r="P2" s="8">
        <v>13</v>
      </c>
      <c r="Q2" s="8">
        <v>14</v>
      </c>
      <c r="R2" s="8">
        <v>15</v>
      </c>
      <c r="S2" s="8">
        <v>16</v>
      </c>
      <c r="T2" s="8">
        <v>17</v>
      </c>
      <c r="U2" s="8">
        <v>18</v>
      </c>
      <c r="V2" s="8">
        <v>19</v>
      </c>
      <c r="W2" s="8">
        <v>20</v>
      </c>
      <c r="X2" s="8">
        <v>21</v>
      </c>
      <c r="Y2" s="8">
        <v>22</v>
      </c>
      <c r="Z2" s="8">
        <v>23</v>
      </c>
      <c r="AA2" s="8">
        <v>24</v>
      </c>
      <c r="AB2" s="8">
        <v>25</v>
      </c>
      <c r="AC2" s="8">
        <v>26</v>
      </c>
      <c r="AD2" s="8">
        <v>27</v>
      </c>
      <c r="AE2" s="8">
        <v>28</v>
      </c>
      <c r="AF2" s="8">
        <v>29</v>
      </c>
      <c r="AG2" s="8">
        <v>30</v>
      </c>
      <c r="AH2" s="8">
        <v>31</v>
      </c>
      <c r="AI2" s="8">
        <v>32</v>
      </c>
      <c r="AJ2" s="8">
        <v>33</v>
      </c>
      <c r="AK2" s="8">
        <v>34</v>
      </c>
      <c r="AL2" s="9">
        <v>35</v>
      </c>
    </row>
    <row r="3" spans="1:38" ht="45" x14ac:dyDescent="0.25">
      <c r="A3" s="10">
        <v>1</v>
      </c>
      <c r="B3" s="2" t="s">
        <v>59</v>
      </c>
      <c r="C3" s="6">
        <f>COUNT(D3:AL3)</f>
        <v>34</v>
      </c>
      <c r="D3" s="6">
        <v>3</v>
      </c>
      <c r="E3" s="6">
        <v>2</v>
      </c>
      <c r="F3" s="6">
        <v>2</v>
      </c>
      <c r="G3" s="6">
        <v>2</v>
      </c>
      <c r="H3" s="6">
        <v>2</v>
      </c>
      <c r="I3" s="6">
        <v>2</v>
      </c>
      <c r="J3" s="6">
        <v>3</v>
      </c>
      <c r="K3" s="6">
        <v>4</v>
      </c>
      <c r="L3" s="6">
        <v>3</v>
      </c>
      <c r="M3" s="6">
        <v>2</v>
      </c>
      <c r="N3" s="6">
        <v>2</v>
      </c>
      <c r="O3" s="6">
        <v>1</v>
      </c>
      <c r="P3" s="6">
        <v>3</v>
      </c>
      <c r="Q3" s="6">
        <v>2</v>
      </c>
      <c r="R3" s="6">
        <v>3</v>
      </c>
      <c r="S3" s="6">
        <v>3</v>
      </c>
      <c r="T3" s="6">
        <v>3</v>
      </c>
      <c r="U3" s="6">
        <v>3</v>
      </c>
      <c r="V3" s="6">
        <v>3</v>
      </c>
      <c r="W3" s="6">
        <v>3</v>
      </c>
      <c r="X3" s="6">
        <v>2</v>
      </c>
      <c r="Y3" s="6">
        <v>1</v>
      </c>
      <c r="Z3" s="6">
        <v>3</v>
      </c>
      <c r="AA3" s="6">
        <v>1</v>
      </c>
      <c r="AB3" s="6">
        <v>3</v>
      </c>
      <c r="AC3" s="6">
        <v>3</v>
      </c>
      <c r="AD3" s="6">
        <v>3</v>
      </c>
      <c r="AE3" s="6">
        <v>1</v>
      </c>
      <c r="AF3" s="6">
        <v>3</v>
      </c>
      <c r="AG3" s="6">
        <v>3</v>
      </c>
      <c r="AH3" s="6">
        <v>3</v>
      </c>
      <c r="AI3" s="6">
        <v>3</v>
      </c>
      <c r="AJ3" s="6">
        <v>3</v>
      </c>
      <c r="AK3" s="6">
        <v>3</v>
      </c>
    </row>
    <row r="4" spans="1:38" ht="45" x14ac:dyDescent="0.25">
      <c r="A4" s="10">
        <v>2</v>
      </c>
      <c r="B4" s="3" t="s">
        <v>62</v>
      </c>
      <c r="C4" s="6">
        <f t="shared" ref="C4:C19" si="0">COUNT(D4:AL4)</f>
        <v>34</v>
      </c>
      <c r="D4" s="6">
        <v>3</v>
      </c>
      <c r="E4" s="6">
        <v>3</v>
      </c>
      <c r="F4" s="6">
        <v>3</v>
      </c>
      <c r="G4" s="6">
        <v>3</v>
      </c>
      <c r="H4" s="6">
        <v>2</v>
      </c>
      <c r="I4" s="6">
        <v>3</v>
      </c>
      <c r="J4" s="6">
        <v>1</v>
      </c>
      <c r="K4" s="6">
        <v>2</v>
      </c>
      <c r="L4" s="6">
        <v>2</v>
      </c>
      <c r="M4" s="6">
        <v>1</v>
      </c>
      <c r="N4" s="6">
        <v>2</v>
      </c>
      <c r="O4" s="6">
        <v>2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4</v>
      </c>
      <c r="Y4" s="6">
        <v>1</v>
      </c>
      <c r="Z4" s="6">
        <v>1</v>
      </c>
      <c r="AA4" s="6">
        <v>1</v>
      </c>
      <c r="AB4" s="6">
        <v>1</v>
      </c>
      <c r="AC4" s="6">
        <v>2</v>
      </c>
      <c r="AD4" s="6">
        <v>1</v>
      </c>
      <c r="AE4" s="6">
        <v>2</v>
      </c>
      <c r="AF4" s="6">
        <v>1</v>
      </c>
      <c r="AG4" s="6">
        <v>3</v>
      </c>
      <c r="AH4" s="6">
        <v>2</v>
      </c>
      <c r="AI4" s="6">
        <v>3</v>
      </c>
      <c r="AJ4" s="6">
        <v>2</v>
      </c>
      <c r="AK4" s="6">
        <v>1</v>
      </c>
    </row>
    <row r="5" spans="1:38" ht="45" x14ac:dyDescent="0.25">
      <c r="A5" s="10">
        <v>3</v>
      </c>
      <c r="B5" s="3" t="s">
        <v>63</v>
      </c>
      <c r="C5" s="6">
        <f>COUNT(D5:AL5)</f>
        <v>34</v>
      </c>
      <c r="D5" s="6">
        <v>2</v>
      </c>
      <c r="E5" s="6">
        <v>2</v>
      </c>
      <c r="F5" s="6">
        <v>2</v>
      </c>
      <c r="G5" s="6">
        <v>2</v>
      </c>
      <c r="H5" s="6">
        <v>2</v>
      </c>
      <c r="I5" s="6">
        <v>1</v>
      </c>
      <c r="J5" s="6">
        <v>1</v>
      </c>
      <c r="K5" s="6">
        <v>2</v>
      </c>
      <c r="L5" s="6">
        <v>2</v>
      </c>
      <c r="M5" s="6">
        <v>2</v>
      </c>
      <c r="N5" s="6">
        <v>3</v>
      </c>
      <c r="O5" s="6">
        <v>1</v>
      </c>
      <c r="P5" s="6">
        <v>2</v>
      </c>
      <c r="Q5" s="6">
        <v>2</v>
      </c>
      <c r="R5" s="6">
        <v>3</v>
      </c>
      <c r="S5" s="6">
        <v>3</v>
      </c>
      <c r="T5" s="6">
        <v>3</v>
      </c>
      <c r="U5" s="6">
        <v>3</v>
      </c>
      <c r="V5" s="6">
        <v>3</v>
      </c>
      <c r="W5" s="6">
        <v>3</v>
      </c>
      <c r="X5" s="6">
        <v>1</v>
      </c>
      <c r="Y5" s="6">
        <v>2</v>
      </c>
      <c r="Z5" s="6">
        <v>1</v>
      </c>
      <c r="AA5" s="6">
        <v>1</v>
      </c>
      <c r="AB5" s="6">
        <v>1</v>
      </c>
      <c r="AC5" s="6">
        <v>2</v>
      </c>
      <c r="AD5" s="6">
        <v>3</v>
      </c>
      <c r="AE5" s="6">
        <v>1</v>
      </c>
      <c r="AF5" s="6">
        <v>4</v>
      </c>
      <c r="AG5" s="6">
        <v>4</v>
      </c>
      <c r="AH5" s="6">
        <v>2</v>
      </c>
      <c r="AI5" s="6">
        <v>2</v>
      </c>
      <c r="AJ5" s="6">
        <v>4</v>
      </c>
      <c r="AK5" s="6">
        <v>3</v>
      </c>
    </row>
    <row r="6" spans="1:38" ht="45" x14ac:dyDescent="0.25">
      <c r="A6" s="10">
        <v>4</v>
      </c>
      <c r="B6" s="3" t="s">
        <v>64</v>
      </c>
      <c r="C6" s="6">
        <f t="shared" si="0"/>
        <v>34</v>
      </c>
      <c r="D6" s="6">
        <v>1</v>
      </c>
      <c r="E6" s="6">
        <v>1</v>
      </c>
      <c r="F6" s="6">
        <v>1</v>
      </c>
      <c r="G6" s="6">
        <v>2</v>
      </c>
      <c r="H6" s="6">
        <v>1</v>
      </c>
      <c r="I6" s="6">
        <v>1</v>
      </c>
      <c r="J6" s="6">
        <v>1</v>
      </c>
      <c r="K6" s="6">
        <v>2</v>
      </c>
      <c r="L6" s="6">
        <v>2</v>
      </c>
      <c r="M6" s="6">
        <v>1</v>
      </c>
      <c r="N6" s="6">
        <v>1</v>
      </c>
      <c r="O6" s="6">
        <v>1</v>
      </c>
      <c r="P6" s="6">
        <v>1</v>
      </c>
      <c r="Q6" s="6">
        <v>2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  <c r="Z6" s="6">
        <v>2</v>
      </c>
      <c r="AA6" s="6">
        <v>1</v>
      </c>
      <c r="AB6" s="6">
        <v>1</v>
      </c>
      <c r="AC6" s="6">
        <v>2</v>
      </c>
      <c r="AD6" s="6">
        <v>1</v>
      </c>
      <c r="AE6" s="6">
        <v>1</v>
      </c>
      <c r="AF6" s="6">
        <v>1</v>
      </c>
      <c r="AG6" s="6">
        <v>1</v>
      </c>
      <c r="AH6" s="6">
        <v>1</v>
      </c>
      <c r="AI6" s="6">
        <v>2</v>
      </c>
      <c r="AJ6" s="6">
        <v>1</v>
      </c>
      <c r="AK6" s="6">
        <v>1</v>
      </c>
    </row>
    <row r="7" spans="1:38" ht="45" x14ac:dyDescent="0.25">
      <c r="A7" s="10">
        <v>5</v>
      </c>
      <c r="B7" s="3" t="s">
        <v>65</v>
      </c>
      <c r="C7" s="6">
        <f t="shared" si="0"/>
        <v>34</v>
      </c>
      <c r="D7" s="6">
        <v>1</v>
      </c>
      <c r="E7" s="6">
        <v>1</v>
      </c>
      <c r="F7" s="6">
        <v>1</v>
      </c>
      <c r="G7" s="6">
        <v>5</v>
      </c>
      <c r="H7" s="6">
        <v>1</v>
      </c>
      <c r="I7" s="6">
        <v>2</v>
      </c>
      <c r="J7" s="6">
        <v>6</v>
      </c>
      <c r="K7" s="6">
        <v>6</v>
      </c>
      <c r="L7" s="6">
        <v>6</v>
      </c>
      <c r="M7" s="6">
        <v>7</v>
      </c>
      <c r="N7" s="6">
        <v>3</v>
      </c>
      <c r="O7" s="6">
        <v>1</v>
      </c>
      <c r="P7" s="6">
        <v>2</v>
      </c>
      <c r="Q7" s="6">
        <v>4</v>
      </c>
      <c r="R7" s="6">
        <v>5</v>
      </c>
      <c r="S7" s="6">
        <v>7</v>
      </c>
      <c r="T7" s="6">
        <v>8</v>
      </c>
      <c r="U7" s="6">
        <v>6</v>
      </c>
      <c r="V7" s="6">
        <v>7</v>
      </c>
      <c r="W7" s="6">
        <v>1</v>
      </c>
      <c r="X7" s="6">
        <v>2</v>
      </c>
      <c r="Y7" s="6">
        <v>1</v>
      </c>
      <c r="Z7" s="6">
        <v>1</v>
      </c>
      <c r="AA7" s="6">
        <v>8</v>
      </c>
      <c r="AB7" s="6">
        <v>1</v>
      </c>
      <c r="AC7" s="6">
        <v>9</v>
      </c>
      <c r="AD7" s="6">
        <v>2</v>
      </c>
      <c r="AE7" s="6">
        <v>1</v>
      </c>
      <c r="AF7" s="6">
        <v>3</v>
      </c>
      <c r="AG7" s="6">
        <v>2</v>
      </c>
      <c r="AH7" s="6">
        <v>5</v>
      </c>
      <c r="AI7" s="6">
        <v>1</v>
      </c>
      <c r="AJ7" s="6">
        <v>1</v>
      </c>
      <c r="AK7" s="6">
        <v>2</v>
      </c>
    </row>
    <row r="8" spans="1:38" ht="45" x14ac:dyDescent="0.25">
      <c r="A8" s="10">
        <v>6</v>
      </c>
      <c r="B8" s="3" t="s">
        <v>66</v>
      </c>
      <c r="C8" s="6">
        <f t="shared" si="0"/>
        <v>34</v>
      </c>
      <c r="D8" s="6">
        <v>1</v>
      </c>
      <c r="E8" s="6">
        <v>1</v>
      </c>
      <c r="F8" s="6">
        <v>1</v>
      </c>
      <c r="G8" s="6">
        <v>1</v>
      </c>
      <c r="H8" s="6">
        <v>2</v>
      </c>
      <c r="I8" s="6">
        <v>1</v>
      </c>
      <c r="J8" s="6">
        <v>3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3</v>
      </c>
      <c r="T8" s="6">
        <v>1</v>
      </c>
      <c r="U8" s="6">
        <v>2</v>
      </c>
      <c r="V8" s="6">
        <v>1</v>
      </c>
      <c r="W8" s="6">
        <v>1</v>
      </c>
      <c r="X8" s="6">
        <v>1</v>
      </c>
      <c r="Y8" s="6">
        <v>1</v>
      </c>
      <c r="Z8" s="6">
        <v>2</v>
      </c>
      <c r="AA8" s="6">
        <v>1</v>
      </c>
      <c r="AB8" s="6">
        <v>1</v>
      </c>
      <c r="AC8" s="6">
        <v>2</v>
      </c>
      <c r="AD8" s="6">
        <v>1</v>
      </c>
      <c r="AE8" s="6">
        <v>1</v>
      </c>
      <c r="AF8" s="6">
        <v>1</v>
      </c>
      <c r="AG8" s="6">
        <v>1</v>
      </c>
      <c r="AH8" s="6">
        <v>2</v>
      </c>
      <c r="AI8" s="6">
        <v>2</v>
      </c>
      <c r="AJ8" s="6">
        <v>1</v>
      </c>
      <c r="AK8" s="6">
        <v>1</v>
      </c>
    </row>
    <row r="9" spans="1:38" ht="30" x14ac:dyDescent="0.25">
      <c r="A9" s="10">
        <v>7</v>
      </c>
      <c r="B9" s="3" t="s">
        <v>67</v>
      </c>
      <c r="C9" s="6">
        <f t="shared" si="0"/>
        <v>34</v>
      </c>
      <c r="D9" s="6">
        <v>2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3</v>
      </c>
      <c r="T9" s="6">
        <v>1</v>
      </c>
      <c r="U9" s="6">
        <v>2</v>
      </c>
      <c r="V9" s="6">
        <v>2</v>
      </c>
      <c r="W9" s="6">
        <v>1</v>
      </c>
      <c r="X9" s="6">
        <v>1</v>
      </c>
      <c r="Y9" s="6">
        <v>1</v>
      </c>
      <c r="Z9" s="6">
        <v>3</v>
      </c>
      <c r="AA9" s="6">
        <v>1</v>
      </c>
      <c r="AB9" s="6">
        <v>1</v>
      </c>
      <c r="AC9" s="6">
        <v>3</v>
      </c>
      <c r="AD9" s="6">
        <v>1</v>
      </c>
      <c r="AE9" s="6">
        <v>1</v>
      </c>
      <c r="AF9" s="6">
        <v>3</v>
      </c>
      <c r="AG9" s="6">
        <v>2</v>
      </c>
      <c r="AH9" s="6">
        <v>1</v>
      </c>
      <c r="AI9" s="6">
        <v>2</v>
      </c>
      <c r="AJ9" s="6">
        <v>1</v>
      </c>
      <c r="AK9" s="6">
        <v>1</v>
      </c>
    </row>
    <row r="10" spans="1:38" ht="30" x14ac:dyDescent="0.25">
      <c r="A10" s="10">
        <v>8</v>
      </c>
      <c r="B10" s="3" t="s">
        <v>68</v>
      </c>
      <c r="C10" s="6">
        <f t="shared" si="0"/>
        <v>34</v>
      </c>
      <c r="D10" s="6">
        <v>5</v>
      </c>
      <c r="E10" s="6">
        <v>4</v>
      </c>
      <c r="F10" s="6">
        <v>4</v>
      </c>
      <c r="G10" s="6">
        <v>5</v>
      </c>
      <c r="H10" s="6">
        <v>4</v>
      </c>
      <c r="I10" s="6">
        <v>1</v>
      </c>
      <c r="J10" s="6">
        <v>4</v>
      </c>
      <c r="K10" s="6">
        <v>4</v>
      </c>
      <c r="L10" s="6">
        <v>1</v>
      </c>
      <c r="M10" s="6">
        <v>4</v>
      </c>
      <c r="N10" s="6">
        <v>4</v>
      </c>
      <c r="O10" s="6">
        <v>4</v>
      </c>
      <c r="P10" s="6">
        <v>4</v>
      </c>
      <c r="Q10" s="6">
        <v>4</v>
      </c>
      <c r="R10" s="6">
        <v>5</v>
      </c>
      <c r="S10" s="6">
        <v>5</v>
      </c>
      <c r="T10" s="6">
        <v>5</v>
      </c>
      <c r="U10" s="6">
        <v>5</v>
      </c>
      <c r="V10" s="6">
        <v>5</v>
      </c>
      <c r="W10" s="6">
        <v>6</v>
      </c>
      <c r="X10" s="6">
        <v>6</v>
      </c>
      <c r="Y10" s="6">
        <v>4</v>
      </c>
      <c r="Z10" s="6">
        <v>6</v>
      </c>
      <c r="AA10" s="6">
        <v>4</v>
      </c>
      <c r="AB10" s="6">
        <v>6</v>
      </c>
      <c r="AC10" s="6">
        <v>6</v>
      </c>
      <c r="AD10" s="6">
        <v>5</v>
      </c>
      <c r="AE10" s="6">
        <v>1</v>
      </c>
      <c r="AF10" s="6">
        <v>4</v>
      </c>
      <c r="AG10" s="6">
        <v>2</v>
      </c>
      <c r="AH10" s="6">
        <v>4</v>
      </c>
      <c r="AI10" s="6">
        <v>6</v>
      </c>
      <c r="AJ10" s="6">
        <v>4</v>
      </c>
      <c r="AK10" s="6">
        <v>5</v>
      </c>
    </row>
    <row r="11" spans="1:38" ht="30" x14ac:dyDescent="0.25">
      <c r="A11" s="10">
        <v>9</v>
      </c>
      <c r="B11" s="3" t="s">
        <v>69</v>
      </c>
      <c r="C11" s="6">
        <f t="shared" si="0"/>
        <v>34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2</v>
      </c>
      <c r="M11" s="6">
        <v>1</v>
      </c>
      <c r="N11" s="6">
        <v>1</v>
      </c>
      <c r="O11" s="6">
        <v>1</v>
      </c>
      <c r="P11" s="6">
        <v>2</v>
      </c>
      <c r="Q11" s="6">
        <v>2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2</v>
      </c>
      <c r="Y11" s="6">
        <v>1</v>
      </c>
      <c r="Z11" s="6">
        <v>3</v>
      </c>
      <c r="AA11" s="6">
        <v>2</v>
      </c>
      <c r="AB11" s="6">
        <v>1</v>
      </c>
      <c r="AC11" s="6">
        <v>3</v>
      </c>
      <c r="AD11" s="6">
        <v>1</v>
      </c>
      <c r="AE11" s="6">
        <v>1</v>
      </c>
      <c r="AF11" s="6">
        <v>1</v>
      </c>
      <c r="AG11" s="6">
        <v>1</v>
      </c>
      <c r="AH11" s="6">
        <v>1</v>
      </c>
      <c r="AI11" s="6">
        <v>2</v>
      </c>
      <c r="AJ11" s="6">
        <v>1</v>
      </c>
      <c r="AK11" s="6">
        <v>1</v>
      </c>
    </row>
    <row r="12" spans="1:38" ht="30" x14ac:dyDescent="0.25">
      <c r="A12" s="10">
        <v>10</v>
      </c>
      <c r="B12" s="3" t="s">
        <v>60</v>
      </c>
      <c r="C12" s="6">
        <f t="shared" si="0"/>
        <v>34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6">
        <v>4</v>
      </c>
      <c r="K12" s="6">
        <v>2</v>
      </c>
      <c r="L12" s="6">
        <v>1</v>
      </c>
      <c r="M12" s="6">
        <v>3</v>
      </c>
      <c r="N12" s="6">
        <v>2</v>
      </c>
      <c r="O12" s="6">
        <v>4</v>
      </c>
      <c r="P12" s="6">
        <v>4</v>
      </c>
      <c r="Q12" s="6">
        <v>2</v>
      </c>
      <c r="R12" s="6">
        <v>3</v>
      </c>
      <c r="S12" s="6">
        <v>4</v>
      </c>
      <c r="T12" s="6">
        <v>1</v>
      </c>
      <c r="U12" s="6">
        <v>1</v>
      </c>
      <c r="V12" s="6">
        <v>2</v>
      </c>
      <c r="W12" s="6">
        <v>1</v>
      </c>
      <c r="X12" s="6">
        <v>4</v>
      </c>
      <c r="Y12" s="6">
        <v>1</v>
      </c>
      <c r="Z12" s="6">
        <v>5</v>
      </c>
      <c r="AA12" s="6">
        <v>4</v>
      </c>
      <c r="AB12" s="6">
        <v>1</v>
      </c>
      <c r="AC12" s="6">
        <v>5</v>
      </c>
      <c r="AD12" s="6">
        <v>1</v>
      </c>
      <c r="AE12" s="6">
        <v>4</v>
      </c>
      <c r="AF12" s="6">
        <v>4</v>
      </c>
      <c r="AG12" s="6">
        <v>5</v>
      </c>
      <c r="AH12" s="6">
        <v>1</v>
      </c>
      <c r="AI12" s="6">
        <v>5</v>
      </c>
      <c r="AJ12" s="6">
        <v>4</v>
      </c>
      <c r="AK12" s="6">
        <v>1</v>
      </c>
    </row>
    <row r="13" spans="1:38" ht="60" x14ac:dyDescent="0.25">
      <c r="A13" s="10">
        <v>11</v>
      </c>
      <c r="B13" s="3" t="s">
        <v>61</v>
      </c>
      <c r="C13" s="6">
        <f t="shared" si="0"/>
        <v>34</v>
      </c>
      <c r="D13" s="6">
        <v>1</v>
      </c>
      <c r="E13" s="6">
        <v>1</v>
      </c>
      <c r="F13" s="6">
        <v>1</v>
      </c>
      <c r="G13" s="6">
        <v>2</v>
      </c>
      <c r="H13" s="6">
        <v>1</v>
      </c>
      <c r="I13" s="6">
        <v>1</v>
      </c>
      <c r="J13" s="6">
        <v>1</v>
      </c>
      <c r="K13" s="6">
        <v>2</v>
      </c>
      <c r="L13" s="6">
        <v>2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2</v>
      </c>
      <c r="Y13" s="6">
        <v>2</v>
      </c>
      <c r="Z13" s="6">
        <v>3</v>
      </c>
      <c r="AA13" s="6">
        <v>2</v>
      </c>
      <c r="AB13" s="6">
        <v>2</v>
      </c>
      <c r="AC13" s="6">
        <v>3</v>
      </c>
      <c r="AD13" s="6">
        <v>1</v>
      </c>
      <c r="AE13" s="6">
        <v>1</v>
      </c>
      <c r="AF13" s="6">
        <v>1</v>
      </c>
      <c r="AG13" s="6">
        <v>2</v>
      </c>
      <c r="AH13" s="6">
        <v>1</v>
      </c>
      <c r="AI13" s="6">
        <v>2</v>
      </c>
      <c r="AJ13" s="6">
        <v>1</v>
      </c>
      <c r="AK13" s="6">
        <v>1</v>
      </c>
    </row>
    <row r="14" spans="1:38" ht="60" x14ac:dyDescent="0.25">
      <c r="A14" s="10">
        <v>12</v>
      </c>
      <c r="B14" s="3" t="s">
        <v>56</v>
      </c>
      <c r="C14" s="6">
        <f t="shared" si="0"/>
        <v>34</v>
      </c>
      <c r="D14" s="6">
        <v>4</v>
      </c>
      <c r="E14" s="6">
        <v>1</v>
      </c>
      <c r="F14" s="6">
        <v>1</v>
      </c>
      <c r="G14" s="6">
        <v>2</v>
      </c>
      <c r="H14" s="6">
        <v>1</v>
      </c>
      <c r="I14" s="6">
        <v>2</v>
      </c>
      <c r="J14" s="6">
        <v>1</v>
      </c>
      <c r="K14" s="6">
        <v>1</v>
      </c>
      <c r="L14" s="6">
        <v>3</v>
      </c>
      <c r="M14" s="6">
        <v>8</v>
      </c>
      <c r="N14" s="6">
        <v>1</v>
      </c>
      <c r="O14" s="6">
        <v>6</v>
      </c>
      <c r="P14" s="6">
        <v>1</v>
      </c>
      <c r="Q14" s="6">
        <v>1</v>
      </c>
      <c r="R14" s="6">
        <v>1</v>
      </c>
      <c r="S14" s="6">
        <v>1</v>
      </c>
      <c r="T14" s="6">
        <v>7</v>
      </c>
      <c r="U14" s="6">
        <v>8</v>
      </c>
      <c r="V14" s="6">
        <v>8</v>
      </c>
      <c r="W14" s="6">
        <v>1</v>
      </c>
      <c r="X14" s="6">
        <v>2</v>
      </c>
      <c r="Y14" s="6">
        <v>1</v>
      </c>
      <c r="Z14" s="6">
        <v>9</v>
      </c>
      <c r="AA14" s="6">
        <v>10</v>
      </c>
      <c r="AB14" s="6">
        <v>10</v>
      </c>
      <c r="AC14" s="6">
        <v>10</v>
      </c>
      <c r="AD14" s="6">
        <v>2</v>
      </c>
      <c r="AE14" s="6">
        <v>1</v>
      </c>
      <c r="AF14" s="6">
        <v>8</v>
      </c>
      <c r="AG14" s="6">
        <v>2</v>
      </c>
      <c r="AH14" s="6">
        <v>5</v>
      </c>
      <c r="AI14" s="6">
        <v>9</v>
      </c>
      <c r="AJ14" s="6">
        <v>1</v>
      </c>
      <c r="AK14" s="6">
        <v>2</v>
      </c>
    </row>
    <row r="15" spans="1:38" ht="30" x14ac:dyDescent="0.25">
      <c r="A15" s="10">
        <v>13</v>
      </c>
      <c r="B15" s="3" t="s">
        <v>5</v>
      </c>
      <c r="C15" s="6">
        <f t="shared" si="0"/>
        <v>34</v>
      </c>
      <c r="D15" s="6">
        <v>3</v>
      </c>
      <c r="E15" s="6">
        <v>3</v>
      </c>
      <c r="F15" s="6">
        <v>3</v>
      </c>
      <c r="G15" s="6">
        <v>3</v>
      </c>
      <c r="H15" s="6">
        <v>3</v>
      </c>
      <c r="I15" s="6">
        <v>2</v>
      </c>
      <c r="J15" s="6">
        <v>3</v>
      </c>
      <c r="K15" s="6">
        <v>3</v>
      </c>
      <c r="L15" s="6">
        <v>4</v>
      </c>
      <c r="M15" s="6">
        <v>8</v>
      </c>
      <c r="N15" s="6">
        <v>3</v>
      </c>
      <c r="O15" s="6">
        <v>3</v>
      </c>
      <c r="P15" s="6">
        <v>2</v>
      </c>
      <c r="Q15" s="6">
        <v>2</v>
      </c>
      <c r="R15" s="6">
        <v>3</v>
      </c>
      <c r="S15" s="6">
        <v>6</v>
      </c>
      <c r="T15" s="6">
        <v>6</v>
      </c>
      <c r="U15" s="6">
        <v>6</v>
      </c>
      <c r="V15" s="6">
        <v>6</v>
      </c>
      <c r="W15" s="6">
        <v>3</v>
      </c>
      <c r="X15" s="6">
        <v>6</v>
      </c>
      <c r="Y15" s="6">
        <v>1</v>
      </c>
      <c r="Z15" s="6">
        <v>7</v>
      </c>
      <c r="AA15" s="6">
        <v>6</v>
      </c>
      <c r="AB15" s="6">
        <v>1</v>
      </c>
      <c r="AC15" s="6">
        <v>7</v>
      </c>
      <c r="AD15" s="6">
        <v>1</v>
      </c>
      <c r="AE15" s="6">
        <v>3</v>
      </c>
      <c r="AF15" s="6">
        <v>8</v>
      </c>
      <c r="AG15" s="6">
        <v>2</v>
      </c>
      <c r="AH15" s="6">
        <v>3</v>
      </c>
      <c r="AI15" s="6">
        <v>2</v>
      </c>
      <c r="AJ15" s="6">
        <v>2</v>
      </c>
      <c r="AK15" s="6">
        <v>1</v>
      </c>
    </row>
    <row r="16" spans="1:38" ht="45.75" thickBot="1" x14ac:dyDescent="0.3">
      <c r="A16" s="10">
        <v>14</v>
      </c>
      <c r="B16" s="3" t="s">
        <v>6</v>
      </c>
      <c r="C16" s="6">
        <f t="shared" si="0"/>
        <v>34</v>
      </c>
      <c r="D16" s="6">
        <v>4</v>
      </c>
      <c r="E16" s="6">
        <v>4</v>
      </c>
      <c r="F16" s="6">
        <v>3</v>
      </c>
      <c r="G16" s="6">
        <v>6</v>
      </c>
      <c r="H16" s="6">
        <v>6</v>
      </c>
      <c r="I16" s="6">
        <v>1</v>
      </c>
      <c r="J16" s="6">
        <v>4</v>
      </c>
      <c r="K16" s="6">
        <v>4</v>
      </c>
      <c r="L16" s="6">
        <v>7</v>
      </c>
      <c r="M16" s="6">
        <v>8</v>
      </c>
      <c r="N16" s="6">
        <v>4</v>
      </c>
      <c r="O16" s="6">
        <v>1</v>
      </c>
      <c r="P16" s="6">
        <v>3</v>
      </c>
      <c r="Q16" s="6">
        <v>3</v>
      </c>
      <c r="R16" s="6">
        <v>7</v>
      </c>
      <c r="S16" s="6">
        <v>8</v>
      </c>
      <c r="T16" s="6">
        <v>6</v>
      </c>
      <c r="U16" s="6">
        <v>7</v>
      </c>
      <c r="V16" s="6">
        <v>7</v>
      </c>
      <c r="W16" s="6">
        <v>6</v>
      </c>
      <c r="X16" s="6">
        <v>8</v>
      </c>
      <c r="Y16" s="6">
        <v>9</v>
      </c>
      <c r="Z16" s="6">
        <v>6</v>
      </c>
      <c r="AA16" s="6">
        <v>10</v>
      </c>
      <c r="AB16" s="6">
        <v>6</v>
      </c>
      <c r="AC16" s="6">
        <v>6</v>
      </c>
      <c r="AD16" s="6">
        <v>4</v>
      </c>
      <c r="AE16" s="6">
        <v>1</v>
      </c>
      <c r="AF16" s="6">
        <v>6</v>
      </c>
      <c r="AG16" s="6">
        <v>6</v>
      </c>
      <c r="AH16" s="6">
        <v>3</v>
      </c>
      <c r="AI16" s="6">
        <v>11</v>
      </c>
      <c r="AJ16" s="6">
        <v>6</v>
      </c>
      <c r="AK16" s="6">
        <v>4</v>
      </c>
    </row>
    <row r="17" spans="1:37" ht="30.75" x14ac:dyDescent="0.25">
      <c r="A17" s="10">
        <v>15</v>
      </c>
      <c r="B17" s="4" t="s">
        <v>7</v>
      </c>
      <c r="C17" s="6">
        <f t="shared" si="0"/>
        <v>34</v>
      </c>
      <c r="D17" s="6">
        <v>2</v>
      </c>
      <c r="E17" s="6">
        <v>2</v>
      </c>
      <c r="F17" s="6">
        <v>2</v>
      </c>
      <c r="G17" s="6">
        <v>2</v>
      </c>
      <c r="H17" s="6">
        <v>1</v>
      </c>
      <c r="I17" s="6">
        <v>2</v>
      </c>
      <c r="J17" s="6">
        <v>2</v>
      </c>
      <c r="K17" s="6">
        <v>2</v>
      </c>
      <c r="L17" s="6">
        <v>1</v>
      </c>
      <c r="M17" s="6">
        <v>2</v>
      </c>
      <c r="N17" s="6">
        <v>2</v>
      </c>
      <c r="O17" s="6">
        <v>2</v>
      </c>
      <c r="P17" s="6">
        <v>1</v>
      </c>
      <c r="Q17" s="6">
        <v>1</v>
      </c>
      <c r="R17" s="6">
        <v>2</v>
      </c>
      <c r="S17" s="6">
        <v>1</v>
      </c>
      <c r="T17" s="6">
        <v>2</v>
      </c>
      <c r="U17" s="6">
        <v>2</v>
      </c>
      <c r="V17" s="6">
        <v>1</v>
      </c>
      <c r="W17" s="6">
        <v>1</v>
      </c>
      <c r="X17" s="6">
        <v>2</v>
      </c>
      <c r="Y17" s="6">
        <v>1</v>
      </c>
      <c r="Z17" s="6">
        <v>1</v>
      </c>
      <c r="AA17" s="6">
        <v>2</v>
      </c>
      <c r="AB17" s="6">
        <v>2</v>
      </c>
      <c r="AC17" s="6">
        <v>2</v>
      </c>
      <c r="AD17" s="6">
        <v>2</v>
      </c>
      <c r="AE17" s="6">
        <v>1</v>
      </c>
      <c r="AF17" s="6">
        <v>2</v>
      </c>
      <c r="AG17" s="6">
        <v>2</v>
      </c>
      <c r="AH17" s="6">
        <v>1</v>
      </c>
      <c r="AI17" s="6">
        <v>1</v>
      </c>
      <c r="AJ17" s="6">
        <v>2</v>
      </c>
      <c r="AK17" s="6">
        <v>2</v>
      </c>
    </row>
    <row r="18" spans="1:37" ht="45" x14ac:dyDescent="0.25">
      <c r="A18" s="10">
        <v>16</v>
      </c>
      <c r="B18" s="3" t="s">
        <v>57</v>
      </c>
      <c r="C18" s="6">
        <f t="shared" si="0"/>
        <v>34</v>
      </c>
      <c r="D18" s="6">
        <v>1</v>
      </c>
      <c r="E18" s="6">
        <v>1</v>
      </c>
      <c r="F18" s="6">
        <v>1</v>
      </c>
      <c r="G18" s="6">
        <v>4</v>
      </c>
      <c r="H18" s="6">
        <v>1</v>
      </c>
      <c r="I18" s="6">
        <v>4</v>
      </c>
      <c r="J18" s="6">
        <v>5</v>
      </c>
      <c r="K18" s="6">
        <v>3</v>
      </c>
      <c r="L18" s="6">
        <v>1</v>
      </c>
      <c r="M18" s="6">
        <v>1</v>
      </c>
      <c r="N18" s="6">
        <v>1</v>
      </c>
      <c r="O18" s="6">
        <v>5</v>
      </c>
      <c r="P18" s="6">
        <v>1</v>
      </c>
      <c r="Q18" s="6">
        <v>3</v>
      </c>
      <c r="R18" s="6">
        <v>6</v>
      </c>
      <c r="S18" s="6">
        <v>6</v>
      </c>
      <c r="T18" s="6">
        <v>7</v>
      </c>
      <c r="U18" s="6">
        <v>7</v>
      </c>
      <c r="V18" s="6">
        <v>6</v>
      </c>
      <c r="W18" s="6">
        <v>1</v>
      </c>
      <c r="X18" s="6">
        <v>6</v>
      </c>
      <c r="Y18" s="6">
        <v>1</v>
      </c>
      <c r="Z18" s="6">
        <v>1</v>
      </c>
      <c r="AA18" s="6">
        <v>1</v>
      </c>
      <c r="AB18" s="6">
        <v>1</v>
      </c>
      <c r="AC18" s="6">
        <v>1</v>
      </c>
      <c r="AD18" s="6">
        <v>7</v>
      </c>
      <c r="AE18" s="6">
        <v>3</v>
      </c>
      <c r="AF18" s="6">
        <v>7</v>
      </c>
      <c r="AG18" s="6">
        <v>7</v>
      </c>
      <c r="AH18" s="6">
        <v>6</v>
      </c>
      <c r="AI18" s="6">
        <v>6</v>
      </c>
      <c r="AJ18" s="6">
        <v>3</v>
      </c>
      <c r="AK18" s="6">
        <v>7</v>
      </c>
    </row>
    <row r="19" spans="1:37" ht="30.75" thickBot="1" x14ac:dyDescent="0.3">
      <c r="A19" s="10">
        <v>17</v>
      </c>
      <c r="B19" s="5" t="s">
        <v>58</v>
      </c>
      <c r="C19" s="6">
        <f t="shared" si="0"/>
        <v>34</v>
      </c>
      <c r="D19" s="6">
        <v>3</v>
      </c>
      <c r="E19" s="6">
        <v>3</v>
      </c>
      <c r="F19" s="6">
        <v>3</v>
      </c>
      <c r="G19" s="6">
        <v>2</v>
      </c>
      <c r="H19" s="6">
        <v>3</v>
      </c>
      <c r="I19" s="6">
        <v>1</v>
      </c>
      <c r="J19" s="6">
        <v>2</v>
      </c>
      <c r="K19" s="6">
        <v>1</v>
      </c>
      <c r="L19" s="6">
        <v>1</v>
      </c>
      <c r="M19" s="6">
        <v>4</v>
      </c>
      <c r="N19" s="6">
        <v>1</v>
      </c>
      <c r="O19" s="6">
        <v>1</v>
      </c>
      <c r="P19" s="6">
        <v>2</v>
      </c>
      <c r="Q19" s="6">
        <v>2</v>
      </c>
      <c r="R19" s="6">
        <v>2</v>
      </c>
      <c r="S19" s="6">
        <v>2</v>
      </c>
      <c r="T19" s="6">
        <v>1</v>
      </c>
      <c r="U19" s="6">
        <v>3</v>
      </c>
      <c r="V19" s="6">
        <v>3</v>
      </c>
      <c r="W19" s="6">
        <v>1</v>
      </c>
      <c r="X19" s="6">
        <v>2</v>
      </c>
      <c r="Y19" s="6">
        <v>1</v>
      </c>
      <c r="Z19" s="6">
        <v>4</v>
      </c>
      <c r="AA19" s="6">
        <v>2</v>
      </c>
      <c r="AB19" s="6">
        <v>2</v>
      </c>
      <c r="AC19" s="6">
        <v>2</v>
      </c>
      <c r="AD19" s="6">
        <v>1</v>
      </c>
      <c r="AE19" s="6">
        <v>1</v>
      </c>
      <c r="AF19" s="6">
        <v>3</v>
      </c>
      <c r="AG19" s="6">
        <v>3</v>
      </c>
      <c r="AH19" s="6">
        <v>1</v>
      </c>
      <c r="AI19" s="6">
        <v>5</v>
      </c>
      <c r="AJ19" s="6">
        <v>1</v>
      </c>
      <c r="AK19" s="6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113"/>
  <sheetViews>
    <sheetView tabSelected="1" topLeftCell="A115" workbookViewId="0">
      <selection activeCell="E88" sqref="E88"/>
    </sheetView>
  </sheetViews>
  <sheetFormatPr baseColWidth="10" defaultRowHeight="15" x14ac:dyDescent="0.25"/>
  <cols>
    <col min="1" max="1" width="42.140625" bestFit="1" customWidth="1"/>
    <col min="2" max="2" width="17.85546875" customWidth="1"/>
    <col min="3" max="3" width="16.42578125" bestFit="1" customWidth="1"/>
    <col min="4" max="4" width="18.28515625" bestFit="1" customWidth="1"/>
    <col min="5" max="5" width="15.85546875" customWidth="1"/>
    <col min="6" max="6" width="12.28515625" customWidth="1"/>
    <col min="7" max="7" width="10" customWidth="1"/>
  </cols>
  <sheetData>
    <row r="7" spans="1:5" ht="15.75" thickBot="1" x14ac:dyDescent="0.3"/>
    <row r="8" spans="1:5" ht="20.25" x14ac:dyDescent="0.3">
      <c r="A8" s="22"/>
      <c r="B8" s="23" t="s">
        <v>1</v>
      </c>
      <c r="C8" s="23" t="s">
        <v>50</v>
      </c>
      <c r="D8" s="23" t="s">
        <v>2</v>
      </c>
      <c r="E8" s="24" t="s">
        <v>3</v>
      </c>
    </row>
    <row r="9" spans="1:5" ht="81" x14ac:dyDescent="0.3">
      <c r="A9" s="21" t="s">
        <v>51</v>
      </c>
      <c r="B9" s="25">
        <f>COUNTIF(Hoja1!D3:AL3,"1")</f>
        <v>4</v>
      </c>
      <c r="C9" s="25">
        <f>COUNTIF(Hoja1!D3:AL3,"2")</f>
        <v>9</v>
      </c>
      <c r="D9" s="25">
        <f>COUNTIF(Hoja1!D3:AL3,"3")</f>
        <v>20</v>
      </c>
      <c r="E9" s="26">
        <f>COUNTIF(Hoja1!D3:AL3,"4")</f>
        <v>1</v>
      </c>
    </row>
    <row r="10" spans="1:5" ht="21" thickBot="1" x14ac:dyDescent="0.35">
      <c r="A10" s="27"/>
      <c r="B10" s="28">
        <f>B9/Hoja1!C4</f>
        <v>0.11764705882352941</v>
      </c>
      <c r="C10" s="28">
        <f>C9/Hoja1!C4</f>
        <v>0.26470588235294118</v>
      </c>
      <c r="D10" s="28">
        <f>D9/Hoja1!C4</f>
        <v>0.58823529411764708</v>
      </c>
      <c r="E10" s="29">
        <f>E9/ Hoja1!C4</f>
        <v>2.9411764705882353E-2</v>
      </c>
    </row>
    <row r="15" spans="1:5" ht="15.75" thickBot="1" x14ac:dyDescent="0.3"/>
    <row r="16" spans="1:5" x14ac:dyDescent="0.25">
      <c r="A16" s="11"/>
      <c r="B16" s="12" t="s">
        <v>8</v>
      </c>
      <c r="C16" s="12" t="s">
        <v>9</v>
      </c>
      <c r="D16" s="12" t="s">
        <v>10</v>
      </c>
      <c r="E16" s="13" t="s">
        <v>11</v>
      </c>
    </row>
    <row r="17" spans="1:5" ht="45" x14ac:dyDescent="0.25">
      <c r="A17" s="18" t="s">
        <v>52</v>
      </c>
      <c r="B17" s="1">
        <f>COUNTIF(Hoja1!D4:AL4,"1")</f>
        <v>17</v>
      </c>
      <c r="C17" s="1">
        <f>COUNTIF(Hoja1!D4:AL4,"2")</f>
        <v>9</v>
      </c>
      <c r="D17" s="1">
        <f>COUNTIF(Hoja1!D4:AL4,"3")</f>
        <v>7</v>
      </c>
      <c r="E17" s="14">
        <f>COUNTIF(Hoja1!D4:AL4,"4")</f>
        <v>1</v>
      </c>
    </row>
    <row r="18" spans="1:5" ht="15.75" thickBot="1" x14ac:dyDescent="0.3">
      <c r="A18" s="15"/>
      <c r="B18" s="16">
        <f>B17/Hoja1!C4</f>
        <v>0.5</v>
      </c>
      <c r="C18" s="16">
        <f>C17/Hoja1!C4</f>
        <v>0.26470588235294118</v>
      </c>
      <c r="D18" s="16">
        <f>D17/Hoja1!C4</f>
        <v>0.20588235294117646</v>
      </c>
      <c r="E18" s="17">
        <f>E17/Hoja1!C4</f>
        <v>2.9411764705882353E-2</v>
      </c>
    </row>
    <row r="25" spans="1:5" ht="15.75" thickBot="1" x14ac:dyDescent="0.3"/>
    <row r="26" spans="1:5" ht="15.75" x14ac:dyDescent="0.25">
      <c r="A26" s="39"/>
      <c r="B26" s="49" t="s">
        <v>12</v>
      </c>
      <c r="C26" s="49" t="s">
        <v>13</v>
      </c>
      <c r="D26" s="49" t="s">
        <v>14</v>
      </c>
      <c r="E26" s="50" t="s">
        <v>15</v>
      </c>
    </row>
    <row r="27" spans="1:5" ht="45" x14ac:dyDescent="0.25">
      <c r="A27" s="18" t="s">
        <v>53</v>
      </c>
      <c r="B27" s="40">
        <f>COUNTIF(Hoja1!D5:AL5,"1")</f>
        <v>8</v>
      </c>
      <c r="C27" s="40">
        <f>COUNTIF(Hoja1!D5:AL5,"2")</f>
        <v>14</v>
      </c>
      <c r="D27" s="40">
        <f>COUNTIF(Hoja1!D5:AL5,"3")</f>
        <v>9</v>
      </c>
      <c r="E27" s="41">
        <f>COUNTIF(Hoja1!D5:AL5,"4")</f>
        <v>3</v>
      </c>
    </row>
    <row r="28" spans="1:5" ht="16.5" thickBot="1" x14ac:dyDescent="0.3">
      <c r="A28" s="42"/>
      <c r="B28" s="43">
        <f>B27/Hoja1!C5</f>
        <v>0.23529411764705882</v>
      </c>
      <c r="C28" s="43">
        <f>C27/Hoja1!C5</f>
        <v>0.41176470588235292</v>
      </c>
      <c r="D28" s="43">
        <f>D27/Hoja1!C5</f>
        <v>0.26470588235294118</v>
      </c>
      <c r="E28" s="44">
        <f>E27/Hoja1!C5</f>
        <v>8.8235294117647065E-2</v>
      </c>
    </row>
    <row r="34" spans="1:10" ht="15.75" thickBot="1" x14ac:dyDescent="0.3"/>
    <row r="35" spans="1:10" x14ac:dyDescent="0.25">
      <c r="A35" s="11"/>
      <c r="B35" s="12" t="s">
        <v>16</v>
      </c>
      <c r="C35" s="13" t="s">
        <v>17</v>
      </c>
    </row>
    <row r="36" spans="1:10" ht="45" x14ac:dyDescent="0.25">
      <c r="A36" s="18" t="s">
        <v>54</v>
      </c>
      <c r="B36" s="1">
        <f>COUNTIF(Hoja1!D6:AL6,"1")</f>
        <v>27</v>
      </c>
      <c r="C36" s="14">
        <f>COUNTIF(Hoja1!D6:AL6,"2")</f>
        <v>7</v>
      </c>
    </row>
    <row r="37" spans="1:10" ht="15.75" thickBot="1" x14ac:dyDescent="0.3">
      <c r="A37" s="15"/>
      <c r="B37" s="19">
        <f>B36/Hoja1!C6</f>
        <v>0.79411764705882348</v>
      </c>
      <c r="C37" s="20">
        <f>C36/Hoja1!C19</f>
        <v>0.20588235294117646</v>
      </c>
    </row>
    <row r="43" spans="1:10" ht="15.75" thickBot="1" x14ac:dyDescent="0.3"/>
    <row r="44" spans="1:10" ht="54.75" customHeight="1" x14ac:dyDescent="0.25">
      <c r="A44" s="30"/>
      <c r="B44" s="31" t="s">
        <v>18</v>
      </c>
      <c r="C44" s="31" t="s">
        <v>19</v>
      </c>
      <c r="D44" s="31" t="s">
        <v>21</v>
      </c>
      <c r="E44" s="31" t="s">
        <v>20</v>
      </c>
      <c r="F44" s="31" t="s">
        <v>22</v>
      </c>
      <c r="G44" s="31" t="s">
        <v>23</v>
      </c>
      <c r="H44" s="31" t="s">
        <v>24</v>
      </c>
      <c r="I44" s="31" t="s">
        <v>25</v>
      </c>
      <c r="J44" s="32" t="s">
        <v>26</v>
      </c>
    </row>
    <row r="45" spans="1:10" ht="54" x14ac:dyDescent="0.25">
      <c r="A45" s="33" t="s">
        <v>55</v>
      </c>
      <c r="B45" s="34">
        <f>COUNTIF(Hoja1!D7:AL7,"1")</f>
        <v>12</v>
      </c>
      <c r="C45" s="34">
        <f>COUNTIF(Hoja1!D7:AL7,"2")</f>
        <v>6</v>
      </c>
      <c r="D45" s="34">
        <f>COUNTIF(Hoja1!D7:AL7,"3")</f>
        <v>2</v>
      </c>
      <c r="E45" s="34">
        <f>COUNTIF(Hoja1!D7:AL7,"4")</f>
        <v>1</v>
      </c>
      <c r="F45" s="34">
        <f>COUNTIF(Hoja1!D7:AL7,"5")</f>
        <v>3</v>
      </c>
      <c r="G45" s="34">
        <f>COUNTIF(Hoja1!D7:AL7,"6")</f>
        <v>4</v>
      </c>
      <c r="H45" s="34">
        <f>COUNTIF(Hoja1!D7:AL7,"7")</f>
        <v>3</v>
      </c>
      <c r="I45" s="34">
        <f>COUNTIF(Hoja1!D7:AL7,"8")</f>
        <v>2</v>
      </c>
      <c r="J45" s="35">
        <f>COUNTIF(Hoja1!D7:AL7,"9")</f>
        <v>1</v>
      </c>
    </row>
    <row r="46" spans="1:10" ht="18.75" thickBot="1" x14ac:dyDescent="0.3">
      <c r="A46" s="36"/>
      <c r="B46" s="37">
        <f>B45/Hoja1!C7</f>
        <v>0.35294117647058826</v>
      </c>
      <c r="C46" s="37">
        <f>C45/Hoja1!C7</f>
        <v>0.17647058823529413</v>
      </c>
      <c r="D46" s="37">
        <f>D45/Hoja1!C7</f>
        <v>5.8823529411764705E-2</v>
      </c>
      <c r="E46" s="37">
        <f>E45/Hoja1!C7</f>
        <v>2.9411764705882353E-2</v>
      </c>
      <c r="F46" s="37">
        <f>F45/Hoja1!C7</f>
        <v>8.8235294117647065E-2</v>
      </c>
      <c r="G46" s="37">
        <f>G45/Hoja1!C7</f>
        <v>0.11764705882352941</v>
      </c>
      <c r="H46" s="37">
        <f>H45/Hoja1!C7</f>
        <v>8.8235294117647065E-2</v>
      </c>
      <c r="I46" s="37">
        <f>I45/Hoja1!C7</f>
        <v>5.8823529411764705E-2</v>
      </c>
      <c r="J46" s="38">
        <f>J45/Hoja1!C7</f>
        <v>2.9411764705882353E-2</v>
      </c>
    </row>
    <row r="68" spans="1:7" ht="15.75" thickBot="1" x14ac:dyDescent="0.3"/>
    <row r="69" spans="1:7" ht="126" x14ac:dyDescent="0.25">
      <c r="A69" s="46" t="s">
        <v>4</v>
      </c>
      <c r="B69" s="31" t="s">
        <v>27</v>
      </c>
      <c r="C69" s="31" t="s">
        <v>28</v>
      </c>
      <c r="D69" s="31" t="s">
        <v>70</v>
      </c>
      <c r="E69" s="31" t="s">
        <v>29</v>
      </c>
      <c r="F69" s="31" t="s">
        <v>30</v>
      </c>
      <c r="G69" s="32" t="s">
        <v>31</v>
      </c>
    </row>
    <row r="70" spans="1:7" ht="18" x14ac:dyDescent="0.25">
      <c r="A70" s="47"/>
      <c r="B70" s="34">
        <f>COUNTIF(Hoja1!D10:AK10,"1")</f>
        <v>3</v>
      </c>
      <c r="C70" s="34">
        <f>COUNTIF(Hoja1!D10:AK10,"2")</f>
        <v>1</v>
      </c>
      <c r="D70" s="34">
        <f>COUNTIF(Hoja1!D10:AK10,"3")</f>
        <v>0</v>
      </c>
      <c r="E70" s="34">
        <f>COUNTIF(Hoja1!D10:AK10,"4")</f>
        <v>15</v>
      </c>
      <c r="F70" s="34">
        <f>COUNTIF(Hoja1!D10:AK10,"5")</f>
        <v>9</v>
      </c>
      <c r="G70" s="35">
        <f>COUNTIF(Hoja1!D10:AK10,"6")</f>
        <v>6</v>
      </c>
    </row>
    <row r="71" spans="1:7" ht="18.75" thickBot="1" x14ac:dyDescent="0.3">
      <c r="A71" s="36"/>
      <c r="B71" s="37">
        <f>B70/Hoja1!C10</f>
        <v>8.8235294117647065E-2</v>
      </c>
      <c r="C71" s="37">
        <f>C70/Hoja1!C10</f>
        <v>2.9411764705882353E-2</v>
      </c>
      <c r="D71" s="37">
        <f>D70/Hoja1!C10</f>
        <v>0</v>
      </c>
      <c r="E71" s="37">
        <f>E70/Hoja1!C10</f>
        <v>0.44117647058823528</v>
      </c>
      <c r="F71" s="37">
        <f>F70/Hoja1!C10</f>
        <v>0.26470588235294118</v>
      </c>
      <c r="G71" s="38">
        <f>G70/Hoja1!C10</f>
        <v>0.17647058823529413</v>
      </c>
    </row>
    <row r="90" spans="1:11" ht="18.75" thickBot="1" x14ac:dyDescent="0.3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</row>
    <row r="91" spans="1:11" ht="75" customHeight="1" x14ac:dyDescent="0.25">
      <c r="A91" s="46" t="s">
        <v>56</v>
      </c>
      <c r="B91" s="31" t="s">
        <v>33</v>
      </c>
      <c r="C91" s="31" t="s">
        <v>34</v>
      </c>
      <c r="D91" s="31" t="s">
        <v>32</v>
      </c>
      <c r="E91" s="31" t="s">
        <v>35</v>
      </c>
      <c r="F91" s="31" t="s">
        <v>36</v>
      </c>
      <c r="G91" s="31" t="s">
        <v>37</v>
      </c>
      <c r="H91" s="31" t="s">
        <v>38</v>
      </c>
      <c r="I91" s="31" t="s">
        <v>39</v>
      </c>
      <c r="J91" s="31" t="s">
        <v>40</v>
      </c>
      <c r="K91" s="32" t="s">
        <v>41</v>
      </c>
    </row>
    <row r="92" spans="1:11" ht="21" customHeight="1" x14ac:dyDescent="0.25">
      <c r="A92" s="47"/>
      <c r="B92" s="34">
        <f>COUNTIF(Hoja1!D14:AL14,"1")</f>
        <v>14</v>
      </c>
      <c r="C92" s="34">
        <f>COUNTIF(Hoja1!D14:AL14,"2")</f>
        <v>6</v>
      </c>
      <c r="D92" s="34">
        <f>COUNTIF(Hoja1!D14:AL14,"3")</f>
        <v>1</v>
      </c>
      <c r="E92" s="34">
        <f>COUNTIF(Hoja1!D14:AL14,"4")</f>
        <v>1</v>
      </c>
      <c r="F92" s="34">
        <f>COUNTIF(Hoja1!D14:AL14,"5")</f>
        <v>1</v>
      </c>
      <c r="G92" s="34">
        <f>COUNTIF(Hoja1!D14:AL14,"6")</f>
        <v>1</v>
      </c>
      <c r="H92" s="34">
        <f>COUNTIF(Hoja1!D14:AL14,"7")</f>
        <v>1</v>
      </c>
      <c r="I92" s="34">
        <f>COUNTIF(Hoja1!D14:AL14,"8")</f>
        <v>4</v>
      </c>
      <c r="J92" s="34">
        <f>COUNTIF(Hoja1!D14:AL14,"9")</f>
        <v>2</v>
      </c>
      <c r="K92" s="35">
        <f>COUNTIF(Hoja1!D14:AL14,"10")</f>
        <v>3</v>
      </c>
    </row>
    <row r="93" spans="1:11" ht="18.75" thickBot="1" x14ac:dyDescent="0.3">
      <c r="A93" s="36"/>
      <c r="B93" s="37">
        <f>B92/Hoja1!C14</f>
        <v>0.41176470588235292</v>
      </c>
      <c r="C93" s="37">
        <f>C92/Hoja1!C14</f>
        <v>0.17647058823529413</v>
      </c>
      <c r="D93" s="37">
        <f>D92/Hoja1!C14</f>
        <v>2.9411764705882353E-2</v>
      </c>
      <c r="E93" s="37">
        <f>E92/Hoja1!C14</f>
        <v>2.9411764705882353E-2</v>
      </c>
      <c r="F93" s="37">
        <f>F92/Hoja1!C14</f>
        <v>2.9411764705882353E-2</v>
      </c>
      <c r="G93" s="37">
        <f>G92/Hoja1!C14</f>
        <v>2.9411764705882353E-2</v>
      </c>
      <c r="H93" s="37">
        <f>H92/Hoja1!C14</f>
        <v>2.9411764705882353E-2</v>
      </c>
      <c r="I93" s="37">
        <f>I92/Hoja1!C14</f>
        <v>0.11764705882352941</v>
      </c>
      <c r="J93" s="37">
        <f>J92/Hoja1!C14</f>
        <v>5.8823529411764705E-2</v>
      </c>
      <c r="K93" s="38">
        <f>K92/Hoja1!C14</f>
        <v>8.8235294117647065E-2</v>
      </c>
    </row>
    <row r="110" spans="1:9" ht="15.75" thickBot="1" x14ac:dyDescent="0.3"/>
    <row r="111" spans="1:9" ht="72" x14ac:dyDescent="0.25">
      <c r="A111" s="46" t="s">
        <v>5</v>
      </c>
      <c r="B111" s="31" t="s">
        <v>42</v>
      </c>
      <c r="C111" s="31" t="s">
        <v>43</v>
      </c>
      <c r="D111" s="31" t="s">
        <v>44</v>
      </c>
      <c r="E111" s="31" t="s">
        <v>45</v>
      </c>
      <c r="F111" s="31" t="s">
        <v>46</v>
      </c>
      <c r="G111" s="31" t="s">
        <v>47</v>
      </c>
      <c r="H111" s="31" t="s">
        <v>49</v>
      </c>
      <c r="I111" s="48" t="s">
        <v>48</v>
      </c>
    </row>
    <row r="112" spans="1:9" ht="18" x14ac:dyDescent="0.25">
      <c r="A112" s="47"/>
      <c r="B112" s="34">
        <f>COUNTIF(Hoja1!D15:AK15,"1")</f>
        <v>4</v>
      </c>
      <c r="C112" s="34">
        <f>COUNTIF(Hoja1!D15:AK15,"2")</f>
        <v>6</v>
      </c>
      <c r="D112" s="34">
        <f>COUNTIF(Hoja1!D15:AK15,"3")</f>
        <v>13</v>
      </c>
      <c r="E112" s="34">
        <f>COUNTIF(Hoja1!D15:AK15,"4")</f>
        <v>1</v>
      </c>
      <c r="F112" s="34">
        <f>COUNTIF(Hoja1!D15:AK15,"5")</f>
        <v>0</v>
      </c>
      <c r="G112" s="34">
        <f>COUNTIF(Hoja1!D15:AK15,"6")</f>
        <v>6</v>
      </c>
      <c r="H112" s="34">
        <f>COUNTIF(Hoja1!D15:AK15,"7")</f>
        <v>2</v>
      </c>
      <c r="I112" s="35">
        <f>COUNTIF(Hoja1!D15:AK15,"8")</f>
        <v>2</v>
      </c>
    </row>
    <row r="113" spans="1:9" ht="18.75" thickBot="1" x14ac:dyDescent="0.3">
      <c r="A113" s="36"/>
      <c r="B113" s="37">
        <f>B112/Hoja1!C15</f>
        <v>0.11764705882352941</v>
      </c>
      <c r="C113" s="37">
        <f>C112/Hoja1!C15</f>
        <v>0.17647058823529413</v>
      </c>
      <c r="D113" s="37">
        <f>D112/Hoja1!C15</f>
        <v>0.38235294117647056</v>
      </c>
      <c r="E113" s="37">
        <f>E112/Hoja1!C15</f>
        <v>2.9411764705882353E-2</v>
      </c>
      <c r="F113" s="37">
        <f>F112/Hoja1!C15</f>
        <v>0</v>
      </c>
      <c r="G113" s="37">
        <f>G112/Hoja1!C15</f>
        <v>0.17647058823529413</v>
      </c>
      <c r="H113" s="37">
        <f>H112/Hoja1!C15</f>
        <v>5.8823529411764705E-2</v>
      </c>
      <c r="I113" s="38">
        <f>I112/Hoja1!C15</f>
        <v>5.8823529411764705E-2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FCastellanos</dc:creator>
  <cp:lastModifiedBy>FCastellanos</cp:lastModifiedBy>
  <cp:lastPrinted>2019-11-08T02:30:54Z</cp:lastPrinted>
  <dcterms:created xsi:type="dcterms:W3CDTF">2019-11-08T02:00:59Z</dcterms:created>
  <dcterms:modified xsi:type="dcterms:W3CDTF">2019-11-08T20:18:20Z</dcterms:modified>
</cp:coreProperties>
</file>