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 activeTab="1"/>
  </bookViews>
  <sheets>
    <sheet name="BF" sheetId="2" r:id="rId1"/>
    <sheet name="CapeCod" sheetId="3" r:id="rId2"/>
  </sheets>
  <calcPr calcId="125725"/>
  <fileRecoveryPr repairLoad="1"/>
</workbook>
</file>

<file path=xl/calcChain.xml><?xml version="1.0" encoding="utf-8"?>
<calcChain xmlns="http://schemas.openxmlformats.org/spreadsheetml/2006/main">
  <c r="D40" i="3"/>
  <c r="E40"/>
  <c r="E39"/>
  <c r="F40"/>
  <c r="F39"/>
  <c r="F38"/>
  <c r="G40"/>
  <c r="G39"/>
  <c r="G38"/>
  <c r="G37"/>
  <c r="H40"/>
  <c r="H39"/>
  <c r="H38"/>
  <c r="H37"/>
  <c r="H36"/>
  <c r="J40"/>
  <c r="J39"/>
  <c r="J38"/>
  <c r="J37"/>
  <c r="J36"/>
  <c r="J35"/>
  <c r="H32"/>
  <c r="G32"/>
  <c r="F32"/>
  <c r="E32"/>
  <c r="D32"/>
  <c r="C32"/>
  <c r="G6" i="2"/>
  <c r="C30" i="3"/>
  <c r="F20"/>
  <c r="E20" s="1"/>
  <c r="D20" s="1"/>
  <c r="C20" s="1"/>
  <c r="G20"/>
  <c r="H20"/>
  <c r="H25"/>
  <c r="H24"/>
  <c r="G25"/>
  <c r="G26"/>
  <c r="H26" s="1"/>
  <c r="F26"/>
  <c r="E27"/>
  <c r="F27" s="1"/>
  <c r="G27" s="1"/>
  <c r="H27" s="1"/>
  <c r="G28"/>
  <c r="H28" s="1"/>
  <c r="F28"/>
  <c r="E28"/>
  <c r="D28"/>
  <c r="C28"/>
  <c r="D27"/>
  <c r="C27"/>
  <c r="E26"/>
  <c r="D26"/>
  <c r="C26"/>
  <c r="F25"/>
  <c r="E25"/>
  <c r="D25"/>
  <c r="C25"/>
  <c r="G24"/>
  <c r="F24"/>
  <c r="E24"/>
  <c r="D24"/>
  <c r="C24"/>
  <c r="H23"/>
  <c r="G23"/>
  <c r="F23"/>
  <c r="E23"/>
  <c r="D23"/>
  <c r="C23"/>
  <c r="G19"/>
  <c r="F19"/>
  <c r="E19"/>
  <c r="D19"/>
  <c r="C19"/>
  <c r="C16"/>
  <c r="D15"/>
  <c r="C15"/>
  <c r="E14"/>
  <c r="D14"/>
  <c r="C14"/>
  <c r="F13"/>
  <c r="E13"/>
  <c r="D13"/>
  <c r="C13"/>
  <c r="G12"/>
  <c r="F12"/>
  <c r="E12"/>
  <c r="D12"/>
  <c r="C12"/>
  <c r="H4" i="2"/>
  <c r="H5"/>
  <c r="G5"/>
  <c r="H6"/>
  <c r="F6"/>
  <c r="J6"/>
  <c r="J5"/>
  <c r="J4"/>
  <c r="J3"/>
  <c r="G8"/>
  <c r="G9" s="1"/>
  <c r="F8"/>
  <c r="E8"/>
  <c r="F9" l="1"/>
  <c r="G10"/>
  <c r="F10" l="1"/>
  <c r="E9"/>
  <c r="E10" s="1"/>
</calcChain>
</file>

<file path=xl/sharedStrings.xml><?xml version="1.0" encoding="utf-8"?>
<sst xmlns="http://schemas.openxmlformats.org/spreadsheetml/2006/main" count="14" uniqueCount="11">
  <si>
    <t>LDF</t>
  </si>
  <si>
    <t>Link Ratio</t>
  </si>
  <si>
    <t>Completion</t>
  </si>
  <si>
    <t>Earned Premium</t>
  </si>
  <si>
    <t>Expected Loss Ratio</t>
  </si>
  <si>
    <t>Ultimate LR</t>
  </si>
  <si>
    <t>Factors</t>
  </si>
  <si>
    <t>CL Estimation</t>
  </si>
  <si>
    <t>k:</t>
  </si>
  <si>
    <t>CapeCod Estimate</t>
  </si>
  <si>
    <t>Ultimate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</si>
</sst>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" fontId="0" fillId="2" borderId="0" xfId="0" applyNumberFormat="1" applyFill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10"/>
  <sheetViews>
    <sheetView workbookViewId="0">
      <selection activeCell="H6" sqref="H6"/>
    </sheetView>
  </sheetViews>
  <sheetFormatPr defaultRowHeight="15"/>
  <sheetData>
    <row r="2" spans="2:10">
      <c r="B2" t="s">
        <v>3</v>
      </c>
      <c r="C2" t="s">
        <v>4</v>
      </c>
      <c r="E2">
        <v>1</v>
      </c>
      <c r="F2">
        <v>2</v>
      </c>
      <c r="G2">
        <v>3</v>
      </c>
      <c r="H2">
        <v>4</v>
      </c>
      <c r="J2" t="s">
        <v>5</v>
      </c>
    </row>
    <row r="3" spans="2:10">
      <c r="B3">
        <v>400</v>
      </c>
      <c r="C3">
        <v>0.75</v>
      </c>
      <c r="D3">
        <v>1</v>
      </c>
      <c r="E3">
        <v>100</v>
      </c>
      <c r="F3">
        <v>200</v>
      </c>
      <c r="G3">
        <v>300</v>
      </c>
      <c r="H3">
        <v>300</v>
      </c>
      <c r="J3">
        <f>B3*C3</f>
        <v>300</v>
      </c>
    </row>
    <row r="4" spans="2:10">
      <c r="B4">
        <v>500</v>
      </c>
      <c r="C4">
        <v>0.75</v>
      </c>
      <c r="D4">
        <v>2</v>
      </c>
      <c r="E4">
        <v>125</v>
      </c>
      <c r="F4">
        <v>250</v>
      </c>
      <c r="G4">
        <v>375</v>
      </c>
      <c r="H4" s="1">
        <f>$J4*H$10</f>
        <v>375</v>
      </c>
      <c r="J4">
        <f>B4*C4</f>
        <v>375</v>
      </c>
    </row>
    <row r="5" spans="2:10">
      <c r="B5">
        <v>600</v>
      </c>
      <c r="C5">
        <v>0.75</v>
      </c>
      <c r="D5">
        <v>3</v>
      </c>
      <c r="E5">
        <v>150</v>
      </c>
      <c r="F5">
        <v>300</v>
      </c>
      <c r="G5" s="1">
        <f>$J5*G$10</f>
        <v>450</v>
      </c>
      <c r="H5" s="1">
        <f>$J5*H$10</f>
        <v>450</v>
      </c>
      <c r="J5">
        <f>B5*C5</f>
        <v>450</v>
      </c>
    </row>
    <row r="6" spans="2:10">
      <c r="B6">
        <v>800</v>
      </c>
      <c r="C6">
        <v>0.75</v>
      </c>
      <c r="D6">
        <v>4</v>
      </c>
      <c r="E6">
        <v>200</v>
      </c>
      <c r="F6" s="1">
        <f>$J6*F$10</f>
        <v>400</v>
      </c>
      <c r="G6" s="1">
        <f>$J6*G$10</f>
        <v>600</v>
      </c>
      <c r="H6" s="1">
        <f>$J6*H$10</f>
        <v>600</v>
      </c>
      <c r="J6">
        <f>B6*C6</f>
        <v>600</v>
      </c>
    </row>
    <row r="8" spans="2:10">
      <c r="D8" t="s">
        <v>1</v>
      </c>
      <c r="E8">
        <f>SUM(F3:F5)/SUM(E3:E5)</f>
        <v>2</v>
      </c>
      <c r="F8">
        <f>SUM(G3:G4)/SUM(F3:F4)</f>
        <v>1.5</v>
      </c>
      <c r="G8">
        <f>SUM(H3)/SUM(G3)</f>
        <v>1</v>
      </c>
      <c r="H8">
        <v>1</v>
      </c>
    </row>
    <row r="9" spans="2:10">
      <c r="D9" t="s">
        <v>0</v>
      </c>
      <c r="E9">
        <f>F9*E8</f>
        <v>3</v>
      </c>
      <c r="F9">
        <f>G9*F8</f>
        <v>1.5</v>
      </c>
      <c r="G9">
        <f>G8</f>
        <v>1</v>
      </c>
      <c r="H9">
        <v>1</v>
      </c>
    </row>
    <row r="10" spans="2:10">
      <c r="D10" t="s">
        <v>2</v>
      </c>
      <c r="E10">
        <f>1/E9</f>
        <v>0.33333333333333331</v>
      </c>
      <c r="F10">
        <f>1/F9</f>
        <v>0.66666666666666663</v>
      </c>
      <c r="G10">
        <f>1/G9</f>
        <v>1</v>
      </c>
      <c r="H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J40"/>
  <sheetViews>
    <sheetView tabSelected="1" topLeftCell="A16" workbookViewId="0">
      <selection activeCell="R19" sqref="R19"/>
    </sheetView>
  </sheetViews>
  <sheetFormatPr defaultRowHeight="15"/>
  <sheetData>
    <row r="3" spans="2:10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J3" t="s">
        <v>3</v>
      </c>
    </row>
    <row r="4" spans="2:10">
      <c r="B4">
        <v>1</v>
      </c>
      <c r="C4">
        <v>1001</v>
      </c>
      <c r="D4">
        <v>1855</v>
      </c>
      <c r="E4">
        <v>2423</v>
      </c>
      <c r="F4">
        <v>2988</v>
      </c>
      <c r="G4">
        <v>3335</v>
      </c>
      <c r="H4">
        <v>3483</v>
      </c>
      <c r="J4">
        <v>4025</v>
      </c>
    </row>
    <row r="5" spans="2:10">
      <c r="B5">
        <v>2</v>
      </c>
      <c r="C5">
        <v>1113</v>
      </c>
      <c r="D5">
        <v>2103</v>
      </c>
      <c r="E5">
        <v>2774</v>
      </c>
      <c r="F5">
        <v>3422</v>
      </c>
      <c r="G5">
        <v>3844</v>
      </c>
      <c r="J5">
        <v>4456</v>
      </c>
    </row>
    <row r="6" spans="2:10">
      <c r="B6">
        <v>3</v>
      </c>
      <c r="C6">
        <v>1265</v>
      </c>
      <c r="D6">
        <v>2433</v>
      </c>
      <c r="E6">
        <v>3233</v>
      </c>
      <c r="F6">
        <v>3977</v>
      </c>
      <c r="J6">
        <v>5315</v>
      </c>
    </row>
    <row r="7" spans="2:10">
      <c r="B7">
        <v>4</v>
      </c>
      <c r="C7">
        <v>1490</v>
      </c>
      <c r="D7">
        <v>2873</v>
      </c>
      <c r="E7">
        <v>3880</v>
      </c>
      <c r="J7">
        <v>5986</v>
      </c>
    </row>
    <row r="8" spans="2:10">
      <c r="B8">
        <v>5</v>
      </c>
      <c r="C8">
        <v>1725</v>
      </c>
      <c r="D8">
        <v>3261</v>
      </c>
      <c r="J8">
        <v>6939</v>
      </c>
    </row>
    <row r="9" spans="2:10">
      <c r="B9">
        <v>6</v>
      </c>
      <c r="C9">
        <v>1889</v>
      </c>
      <c r="J9">
        <v>8158</v>
      </c>
    </row>
    <row r="11" spans="2:10">
      <c r="B11" t="s">
        <v>6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</row>
    <row r="12" spans="2:10">
      <c r="B12">
        <v>1</v>
      </c>
      <c r="C12">
        <f>D4/C4</f>
        <v>1.8531468531468531</v>
      </c>
      <c r="D12">
        <f>E4/D4</f>
        <v>1.306199460916442</v>
      </c>
      <c r="E12">
        <f>F4/E4</f>
        <v>1.2331820057779612</v>
      </c>
      <c r="F12">
        <f>G4/F4</f>
        <v>1.1161311914323961</v>
      </c>
      <c r="G12">
        <f>H4/G4</f>
        <v>1.0443778110944528</v>
      </c>
    </row>
    <row r="13" spans="2:10">
      <c r="B13">
        <v>2</v>
      </c>
      <c r="C13">
        <f>D5/C5</f>
        <v>1.8894878706199461</v>
      </c>
      <c r="D13">
        <f>E5/D5</f>
        <v>1.3190679980979554</v>
      </c>
      <c r="E13">
        <f>F5/E5</f>
        <v>1.2335976928622927</v>
      </c>
      <c r="F13">
        <f>G5/F5</f>
        <v>1.1233196960841614</v>
      </c>
    </row>
    <row r="14" spans="2:10">
      <c r="B14">
        <v>3</v>
      </c>
      <c r="C14">
        <f>D6/C6</f>
        <v>1.9233201581027668</v>
      </c>
      <c r="D14">
        <f>E6/D6</f>
        <v>1.328812166050144</v>
      </c>
      <c r="E14">
        <f>F6/E6</f>
        <v>1.2301268171976492</v>
      </c>
    </row>
    <row r="15" spans="2:10">
      <c r="B15">
        <v>4</v>
      </c>
      <c r="C15">
        <f>D7/C7</f>
        <v>1.9281879194630873</v>
      </c>
      <c r="D15">
        <f>E7/D7</f>
        <v>1.3505046989209886</v>
      </c>
    </row>
    <row r="16" spans="2:10">
      <c r="B16">
        <v>5</v>
      </c>
      <c r="C16">
        <f>D8/C8</f>
        <v>1.8904347826086956</v>
      </c>
    </row>
    <row r="17" spans="2:8">
      <c r="B17">
        <v>6</v>
      </c>
    </row>
    <row r="19" spans="2:8">
      <c r="B19" t="s">
        <v>1</v>
      </c>
      <c r="C19">
        <f>SUMPRODUCT(C12:C16,C4:C8)/SUM(C4:C8)</f>
        <v>1.8994540491355778</v>
      </c>
      <c r="D19">
        <f>SUMPRODUCT(D12:D15,D4:D7)/SUM(D4:D7)</f>
        <v>1.3287996545768566</v>
      </c>
      <c r="E19">
        <f>SUMPRODUCT(E12:E14,E4:E6)/SUM(E4:E6)</f>
        <v>1.23214709371293</v>
      </c>
      <c r="F19">
        <f>SUMPRODUCT(F12:F13,F4:F5)/SUM(F4:F5)</f>
        <v>1.11996879875195</v>
      </c>
      <c r="G19">
        <f>SUMPRODUCT(G12,G4)/SUM(G4)</f>
        <v>1.0443778110944528</v>
      </c>
      <c r="H19">
        <v>1</v>
      </c>
    </row>
    <row r="20" spans="2:8">
      <c r="C20">
        <f>D20*C19</f>
        <v>3.6375955951178884</v>
      </c>
      <c r="D20">
        <f>E20*D19</f>
        <v>1.9150742797770344</v>
      </c>
      <c r="E20">
        <f>F20*E19</f>
        <v>1.441206184228631</v>
      </c>
      <c r="F20">
        <f>G20*F19</f>
        <v>1.1696705625346453</v>
      </c>
      <c r="G20">
        <f>H20*G19</f>
        <v>1.0443778110944528</v>
      </c>
      <c r="H20">
        <f>H19</f>
        <v>1</v>
      </c>
    </row>
    <row r="22" spans="2:8">
      <c r="B22" t="s">
        <v>7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</row>
    <row r="23" spans="2:8">
      <c r="B23">
        <v>1</v>
      </c>
      <c r="C23">
        <f t="shared" ref="C23:H23" si="0">C4</f>
        <v>1001</v>
      </c>
      <c r="D23">
        <f t="shared" si="0"/>
        <v>1855</v>
      </c>
      <c r="E23">
        <f t="shared" si="0"/>
        <v>2423</v>
      </c>
      <c r="F23">
        <f t="shared" si="0"/>
        <v>2988</v>
      </c>
      <c r="G23">
        <f t="shared" si="0"/>
        <v>3335</v>
      </c>
      <c r="H23">
        <f t="shared" si="0"/>
        <v>3483</v>
      </c>
    </row>
    <row r="24" spans="2:8">
      <c r="B24">
        <v>2</v>
      </c>
      <c r="C24">
        <f>C5</f>
        <v>1113</v>
      </c>
      <c r="D24">
        <f>D5</f>
        <v>2103</v>
      </c>
      <c r="E24">
        <f>E5</f>
        <v>2774</v>
      </c>
      <c r="F24">
        <f>F5</f>
        <v>3422</v>
      </c>
      <c r="G24">
        <f>G5</f>
        <v>3844</v>
      </c>
      <c r="H24" s="2">
        <f>G24*G$19</f>
        <v>4014.5883058470768</v>
      </c>
    </row>
    <row r="25" spans="2:8">
      <c r="B25">
        <v>3</v>
      </c>
      <c r="C25">
        <f>C6</f>
        <v>1265</v>
      </c>
      <c r="D25">
        <f>D6</f>
        <v>2433</v>
      </c>
      <c r="E25">
        <f>E6</f>
        <v>3233</v>
      </c>
      <c r="F25">
        <f>F6</f>
        <v>3977</v>
      </c>
      <c r="G25" s="2">
        <f>F25*F$19</f>
        <v>4454.1159126365055</v>
      </c>
      <c r="H25" s="2">
        <f>G25*G$19</f>
        <v>4651.7798272002847</v>
      </c>
    </row>
    <row r="26" spans="2:8">
      <c r="B26">
        <v>4</v>
      </c>
      <c r="C26">
        <f>C7</f>
        <v>1490</v>
      </c>
      <c r="D26">
        <f>D7</f>
        <v>2873</v>
      </c>
      <c r="E26">
        <f>E7</f>
        <v>3880</v>
      </c>
      <c r="F26" s="2">
        <f>E26*E$19</f>
        <v>4780.7307236061679</v>
      </c>
      <c r="G26" s="2">
        <f>F26*F$19</f>
        <v>5354.2692456737404</v>
      </c>
      <c r="H26" s="2">
        <f>G26*G$19</f>
        <v>5591.8799948070882</v>
      </c>
    </row>
    <row r="27" spans="2:8">
      <c r="B27">
        <v>5</v>
      </c>
      <c r="C27">
        <f>C8</f>
        <v>1725</v>
      </c>
      <c r="D27">
        <f>D8</f>
        <v>3261</v>
      </c>
      <c r="E27" s="2">
        <f>D27*D$19</f>
        <v>4333.2156735751296</v>
      </c>
      <c r="F27" s="2">
        <f>E27*E$19</f>
        <v>5339.1590986269121</v>
      </c>
      <c r="G27" s="2">
        <f>F27*F$19</f>
        <v>5979.6916020347271</v>
      </c>
      <c r="H27" s="2">
        <f>G27*G$19</f>
        <v>6245.0572263529102</v>
      </c>
    </row>
    <row r="28" spans="2:8">
      <c r="B28">
        <v>6</v>
      </c>
      <c r="C28">
        <f>C9</f>
        <v>1889</v>
      </c>
      <c r="D28" s="2">
        <f>C28*C$19</f>
        <v>3588.0686988171065</v>
      </c>
      <c r="E28" s="2">
        <f>D28*D$19</f>
        <v>4767.824447586202</v>
      </c>
      <c r="F28" s="2">
        <f>E28*E$19</f>
        <v>5874.6610364267945</v>
      </c>
      <c r="G28" s="2">
        <f>F28*F$19</f>
        <v>6579.4370640418028</v>
      </c>
      <c r="H28" s="2">
        <f>G28*G$19</f>
        <v>6871.4180791776917</v>
      </c>
    </row>
    <row r="30" spans="2:8">
      <c r="B30" t="s">
        <v>8</v>
      </c>
      <c r="C30" s="3">
        <f>SUM(H23:H28)/SUM(J4:J9)</f>
        <v>0.88470780221293766</v>
      </c>
    </row>
    <row r="32" spans="2:8">
      <c r="B32" t="s">
        <v>2</v>
      </c>
      <c r="C32" s="3">
        <f t="shared" ref="C32:H32" si="1">1/C20</f>
        <v>0.27490686467240227</v>
      </c>
      <c r="D32" s="3">
        <f t="shared" si="1"/>
        <v>0.52217295723716084</v>
      </c>
      <c r="E32" s="3">
        <f t="shared" si="1"/>
        <v>0.69386324520611509</v>
      </c>
      <c r="F32" s="3">
        <f t="shared" si="1"/>
        <v>0.85494158101493667</v>
      </c>
      <c r="G32" s="3">
        <f t="shared" si="1"/>
        <v>0.95750789549239157</v>
      </c>
      <c r="H32" s="3">
        <f t="shared" si="1"/>
        <v>1</v>
      </c>
    </row>
    <row r="34" spans="2:10">
      <c r="B34" t="s">
        <v>9</v>
      </c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J34" t="s">
        <v>10</v>
      </c>
    </row>
    <row r="35" spans="2:10">
      <c r="B35">
        <v>1</v>
      </c>
      <c r="C35">
        <v>1001</v>
      </c>
      <c r="D35">
        <v>1855</v>
      </c>
      <c r="E35">
        <v>2423</v>
      </c>
      <c r="F35">
        <v>2988</v>
      </c>
      <c r="G35">
        <v>3335</v>
      </c>
      <c r="H35">
        <v>3483</v>
      </c>
      <c r="J35">
        <f t="shared" ref="J35:J40" si="2">J4*$C$30</f>
        <v>3560.9489039070741</v>
      </c>
    </row>
    <row r="36" spans="2:10">
      <c r="B36">
        <v>2</v>
      </c>
      <c r="C36">
        <v>1113</v>
      </c>
      <c r="D36">
        <v>2103</v>
      </c>
      <c r="E36">
        <v>2774</v>
      </c>
      <c r="F36">
        <v>3422</v>
      </c>
      <c r="G36">
        <v>3844</v>
      </c>
      <c r="H36" s="2">
        <f>$J36*H$32</f>
        <v>3942.2579666608503</v>
      </c>
      <c r="J36">
        <f t="shared" si="2"/>
        <v>3942.2579666608503</v>
      </c>
    </row>
    <row r="37" spans="2:10">
      <c r="B37">
        <v>3</v>
      </c>
      <c r="C37">
        <v>1265</v>
      </c>
      <c r="D37">
        <v>2433</v>
      </c>
      <c r="E37">
        <v>3233</v>
      </c>
      <c r="F37">
        <v>3977</v>
      </c>
      <c r="G37" s="2">
        <f>$J37*G$32</f>
        <v>4502.4146614471665</v>
      </c>
      <c r="H37" s="2">
        <f>$J37*H$32</f>
        <v>4702.2219687617635</v>
      </c>
      <c r="J37">
        <f t="shared" si="2"/>
        <v>4702.2219687617635</v>
      </c>
    </row>
    <row r="38" spans="2:10">
      <c r="B38">
        <v>4</v>
      </c>
      <c r="C38">
        <v>1490</v>
      </c>
      <c r="D38">
        <v>2873</v>
      </c>
      <c r="E38">
        <v>3880</v>
      </c>
      <c r="F38" s="2">
        <f>$J38*F$32</f>
        <v>4527.6516941408299</v>
      </c>
      <c r="G38" s="2">
        <f>$J38*G$32</f>
        <v>5070.8286290541364</v>
      </c>
      <c r="H38" s="2">
        <f>$J38*H$32</f>
        <v>5295.8609040466445</v>
      </c>
      <c r="J38">
        <f t="shared" si="2"/>
        <v>5295.8609040466445</v>
      </c>
    </row>
    <row r="39" spans="2:10">
      <c r="B39">
        <v>5</v>
      </c>
      <c r="C39">
        <v>1725</v>
      </c>
      <c r="D39">
        <v>3261</v>
      </c>
      <c r="E39" s="2">
        <f>$J39*E$32</f>
        <v>4259.61774708961</v>
      </c>
      <c r="F39" s="2">
        <f>$J39*F$32</f>
        <v>5248.4756274044803</v>
      </c>
      <c r="G39" s="2">
        <f>$J39*G$32</f>
        <v>5878.1289437030837</v>
      </c>
      <c r="H39" s="2">
        <f>$J39*H$32</f>
        <v>6138.9874395555744</v>
      </c>
      <c r="J39">
        <f t="shared" si="2"/>
        <v>6138.9874395555744</v>
      </c>
    </row>
    <row r="40" spans="2:10">
      <c r="B40">
        <v>6</v>
      </c>
      <c r="C40">
        <v>1889</v>
      </c>
      <c r="D40" s="2">
        <f>$J40*D$32</f>
        <v>3768.7552522993774</v>
      </c>
      <c r="E40" s="2">
        <f>$J40*E$32</f>
        <v>5007.9206774401273</v>
      </c>
      <c r="F40" s="2">
        <f>$J40*F$32</f>
        <v>6170.4949082527392</v>
      </c>
      <c r="G40" s="2">
        <f>$J40*G$32</f>
        <v>6910.7617701008439</v>
      </c>
      <c r="H40" s="2">
        <f>$J40*H$32</f>
        <v>7217.4462504531457</v>
      </c>
      <c r="J40">
        <f t="shared" si="2"/>
        <v>7217.4462504531457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BF</vt:lpstr>
      <vt:lpstr>CapeCod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Decsi</dc:creator>
  <cp:lastModifiedBy>Peter Decsi</cp:lastModifiedBy>
  <dcterms:created xsi:type="dcterms:W3CDTF">2012-05-19T10:57:26Z</dcterms:created>
  <dcterms:modified xsi:type="dcterms:W3CDTF">2012-05-20T11:06:42Z</dcterms:modified>
</cp:coreProperties>
</file>