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\Google Drive\Work\AIIMS\TBI_analysis\"/>
    </mc:Choice>
  </mc:AlternateContent>
  <bookViews>
    <workbookView xWindow="0" yWindow="0" windowWidth="11925" windowHeight="8985" tabRatio="500" activeTab="2"/>
  </bookViews>
  <sheets>
    <sheet name="ECONOMIC" sheetId="1" r:id="rId1"/>
    <sheet name="SOCIAL" sheetId="2" r:id="rId2"/>
    <sheet name="BARTHEL" sheetId="3" r:id="rId3"/>
    <sheet name="GOSE" sheetId="4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0" i="4" l="1"/>
  <c r="G139" i="4"/>
  <c r="G138" i="4"/>
  <c r="G137" i="4"/>
  <c r="G136" i="4"/>
  <c r="G135" i="4"/>
  <c r="G134" i="4"/>
  <c r="G141" i="4" s="1"/>
  <c r="F140" i="4"/>
  <c r="F139" i="4"/>
  <c r="F138" i="4"/>
  <c r="F137" i="4"/>
  <c r="F136" i="4"/>
  <c r="F135" i="4"/>
  <c r="F134" i="4"/>
  <c r="F141" i="4" s="1"/>
  <c r="E140" i="4"/>
  <c r="E139" i="4"/>
  <c r="E138" i="4"/>
  <c r="E137" i="4"/>
  <c r="E136" i="4"/>
  <c r="E135" i="4"/>
  <c r="E134" i="4"/>
  <c r="E141" i="4" s="1"/>
  <c r="D140" i="4"/>
  <c r="D139" i="4"/>
  <c r="D138" i="4"/>
  <c r="D137" i="4"/>
  <c r="D136" i="4"/>
  <c r="D135" i="4"/>
  <c r="D134" i="4"/>
  <c r="D141" i="4" s="1"/>
  <c r="C140" i="4"/>
  <c r="C139" i="4"/>
  <c r="C138" i="4"/>
  <c r="C137" i="4"/>
  <c r="C136" i="4"/>
  <c r="C135" i="4"/>
  <c r="C134" i="4"/>
  <c r="C141" i="4" s="1"/>
  <c r="F131" i="4"/>
  <c r="E131" i="4"/>
  <c r="D131" i="4"/>
  <c r="C131" i="4"/>
  <c r="B131" i="4"/>
  <c r="A131" i="4"/>
  <c r="B140" i="4"/>
  <c r="B139" i="4"/>
  <c r="B138" i="4"/>
  <c r="B137" i="4"/>
  <c r="B136" i="4"/>
  <c r="B135" i="4"/>
  <c r="B134" i="4"/>
  <c r="B141" i="4" s="1"/>
  <c r="C138" i="3"/>
  <c r="B138" i="3"/>
  <c r="C137" i="3"/>
  <c r="B137" i="3"/>
  <c r="C136" i="3"/>
  <c r="B136" i="3"/>
  <c r="C135" i="3"/>
  <c r="B135" i="3"/>
  <c r="C134" i="3"/>
  <c r="B134" i="3"/>
  <c r="G138" i="3"/>
  <c r="F138" i="3"/>
  <c r="E138" i="3"/>
  <c r="D138" i="3"/>
  <c r="G137" i="3"/>
  <c r="F137" i="3"/>
  <c r="E137" i="3"/>
  <c r="D137" i="3"/>
  <c r="G136" i="3"/>
  <c r="G139" i="3" s="1"/>
  <c r="F136" i="3"/>
  <c r="D136" i="3"/>
  <c r="G135" i="3"/>
  <c r="F135" i="3"/>
  <c r="E135" i="3"/>
  <c r="D135" i="3"/>
  <c r="G134" i="3"/>
  <c r="F134" i="3"/>
  <c r="F139" i="3" s="1"/>
  <c r="E134" i="3"/>
  <c r="D134" i="3"/>
  <c r="D139" i="3" s="1"/>
  <c r="E136" i="3"/>
  <c r="G147" i="3"/>
  <c r="G146" i="3"/>
  <c r="G145" i="3"/>
  <c r="G144" i="3"/>
  <c r="G148" i="3" s="1"/>
  <c r="G143" i="3"/>
  <c r="F147" i="3"/>
  <c r="F146" i="3"/>
  <c r="F145" i="3"/>
  <c r="F144" i="3"/>
  <c r="F148" i="3" s="1"/>
  <c r="F143" i="3"/>
  <c r="E147" i="3"/>
  <c r="E146" i="3"/>
  <c r="E145" i="3"/>
  <c r="E144" i="3"/>
  <c r="E148" i="3" s="1"/>
  <c r="E143" i="3"/>
  <c r="D147" i="3"/>
  <c r="D146" i="3"/>
  <c r="D145" i="3"/>
  <c r="D144" i="3"/>
  <c r="D148" i="3" s="1"/>
  <c r="D143" i="3"/>
  <c r="C147" i="3"/>
  <c r="C146" i="3"/>
  <c r="C145" i="3"/>
  <c r="C144" i="3"/>
  <c r="C148" i="3" s="1"/>
  <c r="C143" i="3"/>
  <c r="B147" i="3"/>
  <c r="B146" i="3"/>
  <c r="B145" i="3"/>
  <c r="B144" i="3"/>
  <c r="B148" i="3" s="1"/>
  <c r="B143" i="3"/>
  <c r="G131" i="3"/>
  <c r="F131" i="3"/>
  <c r="E131" i="3"/>
  <c r="D131" i="3"/>
  <c r="C131" i="3"/>
  <c r="B131" i="3"/>
  <c r="E139" i="3" l="1"/>
  <c r="C139" i="3"/>
  <c r="B139" i="3"/>
  <c r="G152" i="4"/>
  <c r="F152" i="4"/>
  <c r="E152" i="4"/>
  <c r="D152" i="4"/>
  <c r="B152" i="4"/>
  <c r="C152" i="4"/>
  <c r="G151" i="4"/>
  <c r="G150" i="4"/>
  <c r="G149" i="4"/>
  <c r="G148" i="4"/>
  <c r="G147" i="4"/>
  <c r="G146" i="4"/>
  <c r="F151" i="4"/>
  <c r="F150" i="4"/>
  <c r="F149" i="4"/>
  <c r="F148" i="4"/>
  <c r="F147" i="4"/>
  <c r="F146" i="4"/>
  <c r="E151" i="4"/>
  <c r="E150" i="4"/>
  <c r="E149" i="4"/>
  <c r="E148" i="4"/>
  <c r="E147" i="4"/>
  <c r="E146" i="4"/>
  <c r="D151" i="4"/>
  <c r="D150" i="4"/>
  <c r="D149" i="4"/>
  <c r="D148" i="4"/>
  <c r="D147" i="4"/>
  <c r="D146" i="4"/>
  <c r="C151" i="4"/>
  <c r="C150" i="4"/>
  <c r="C149" i="4"/>
  <c r="C148" i="4"/>
  <c r="C147" i="4"/>
  <c r="C146" i="4"/>
  <c r="B151" i="4"/>
  <c r="B150" i="4"/>
  <c r="B149" i="4"/>
  <c r="B148" i="4"/>
  <c r="B147" i="4"/>
  <c r="B146" i="4"/>
  <c r="C154" i="4" l="1"/>
  <c r="D154" i="4"/>
  <c r="B154" i="4"/>
  <c r="G153" i="4"/>
  <c r="F154" i="4"/>
  <c r="E154" i="4"/>
  <c r="G154" i="4"/>
  <c r="F153" i="4"/>
  <c r="E153" i="4"/>
  <c r="D153" i="4"/>
  <c r="C153" i="4"/>
  <c r="B153" i="4"/>
</calcChain>
</file>

<file path=xl/sharedStrings.xml><?xml version="1.0" encoding="utf-8"?>
<sst xmlns="http://schemas.openxmlformats.org/spreadsheetml/2006/main" count="89" uniqueCount="59">
  <si>
    <t>PFU_DIRECT_COST</t>
  </si>
  <si>
    <t>PFU_INDIRECT_COST</t>
  </si>
  <si>
    <t>PFU_TOTAL_EXPENDITURE</t>
  </si>
  <si>
    <t>FU1_DIRECT COST</t>
  </si>
  <si>
    <t>FU1_INDIRECT COST</t>
  </si>
  <si>
    <t>FU2_DIRECT COST</t>
  </si>
  <si>
    <t>FU2_INDIRECT COST</t>
  </si>
  <si>
    <t>FU3_DIRECT COST</t>
  </si>
  <si>
    <t>FU3_INDIRECT COST</t>
  </si>
  <si>
    <t>FU4_DIRECT COST</t>
  </si>
  <si>
    <t>FU4_INDIRECT COST</t>
  </si>
  <si>
    <t>FU5_DIRECT COST</t>
  </si>
  <si>
    <t>FU5_INDIRECT COST</t>
  </si>
  <si>
    <t xml:space="preserve"> </t>
  </si>
  <si>
    <t>PFU_M_BI</t>
  </si>
  <si>
    <t>FU1_BI</t>
  </si>
  <si>
    <t>FU2_BI</t>
  </si>
  <si>
    <t>FU3_BI</t>
  </si>
  <si>
    <t>FU4_BI</t>
  </si>
  <si>
    <t>FU5_BI</t>
  </si>
  <si>
    <t>FU6_BI</t>
  </si>
  <si>
    <t>FU6_GI</t>
  </si>
  <si>
    <t>FU5_GI</t>
  </si>
  <si>
    <t>FU4_GI</t>
  </si>
  <si>
    <t>FU3_GI</t>
  </si>
  <si>
    <t>FU2_GI</t>
  </si>
  <si>
    <t>FU1_GI</t>
  </si>
  <si>
    <t>GOSE</t>
  </si>
  <si>
    <t>TOTAL</t>
  </si>
  <si>
    <t>%</t>
  </si>
  <si>
    <t>Barthel</t>
  </si>
  <si>
    <t>&lt;25</t>
  </si>
  <si>
    <t>&lt; 5</t>
  </si>
  <si>
    <t>11-15</t>
  </si>
  <si>
    <t>5-10</t>
  </si>
  <si>
    <t>16-19</t>
  </si>
  <si>
    <t>26-50</t>
  </si>
  <si>
    <t>51-75</t>
  </si>
  <si>
    <t>76-99</t>
  </si>
  <si>
    <t>Totally independent</t>
  </si>
  <si>
    <t>Severe dependent</t>
  </si>
  <si>
    <t>Moderate dependent</t>
  </si>
  <si>
    <t>Mild dependent</t>
  </si>
  <si>
    <t>Totally dependent</t>
  </si>
  <si>
    <t>Status</t>
  </si>
  <si>
    <t>Total</t>
  </si>
  <si>
    <t>FU1N</t>
  </si>
  <si>
    <t>FU2P</t>
  </si>
  <si>
    <t>FU1P</t>
  </si>
  <si>
    <t>FU2N</t>
  </si>
  <si>
    <t>FU3P</t>
  </si>
  <si>
    <t>FU3N</t>
  </si>
  <si>
    <t>FU4P</t>
  </si>
  <si>
    <t>FU4N</t>
  </si>
  <si>
    <t>FU5P</t>
  </si>
  <si>
    <t>FU5N</t>
  </si>
  <si>
    <t>FU6P</t>
  </si>
  <si>
    <t>FU6N</t>
  </si>
  <si>
    <t>Modified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</si>
</sst>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charset val="1"/>
    </font>
    <font>
      <sz val="10"/>
      <name val="Arial"/>
    </font>
    <font>
      <b/>
      <sz val="10"/>
      <color rgb="FF000000"/>
      <name val="Arial"/>
      <charset val="1"/>
    </font>
    <font>
      <sz val="10"/>
      <name val="Arial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dependence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BARTHEL!$B$143:$G$143</c:f>
              <c:numCache>
                <c:formatCode>General</c:formatCode>
                <c:ptCount val="6"/>
                <c:pt idx="0">
                  <c:v>25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9748448"/>
        <c:axId val="489738112"/>
      </c:lineChart>
      <c:catAx>
        <c:axId val="48974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38112"/>
        <c:crosses val="autoZero"/>
        <c:auto val="1"/>
        <c:lblAlgn val="ctr"/>
        <c:lblOffset val="100"/>
        <c:noMultiLvlLbl val="0"/>
      </c:catAx>
      <c:valAx>
        <c:axId val="489738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97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BARTHEL!$F$143:$F$147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5</c:v>
                </c:pt>
                <c:pt idx="3">
                  <c:v>0</c:v>
                </c:pt>
                <c:pt idx="4">
                  <c:v>55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3701136"/>
        <c:axId val="489740832"/>
      </c:lineChart>
      <c:catAx>
        <c:axId val="48370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40832"/>
        <c:crosses val="autoZero"/>
        <c:auto val="1"/>
        <c:lblAlgn val="ctr"/>
        <c:lblOffset val="100"/>
        <c:noMultiLvlLbl val="0"/>
      </c:catAx>
      <c:valAx>
        <c:axId val="489740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37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BARTHEL!$G$143:$G$147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55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3699504"/>
        <c:axId val="483707120"/>
      </c:lineChart>
      <c:catAx>
        <c:axId val="48369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7120"/>
        <c:crosses val="autoZero"/>
        <c:auto val="1"/>
        <c:lblAlgn val="ctr"/>
        <c:lblOffset val="100"/>
        <c:noMultiLvlLbl val="0"/>
      </c:catAx>
      <c:valAx>
        <c:axId val="483707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36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2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GOSE!$B$146:$G$146</c:f>
              <c:numCache>
                <c:formatCode>General</c:formatCode>
                <c:ptCount val="6"/>
                <c:pt idx="0">
                  <c:v>25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53552"/>
        <c:axId val="307948112"/>
      </c:lineChart>
      <c:catAx>
        <c:axId val="30795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48112"/>
        <c:crosses val="autoZero"/>
        <c:auto val="1"/>
        <c:lblAlgn val="ctr"/>
        <c:lblOffset val="100"/>
        <c:noMultiLvlLbl val="0"/>
      </c:catAx>
      <c:valAx>
        <c:axId val="307948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079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3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GOSE!$B$147:$G$147</c:f>
              <c:numCache>
                <c:formatCode>General</c:formatCode>
                <c:ptCount val="6"/>
                <c:pt idx="0">
                  <c:v>38</c:v>
                </c:pt>
                <c:pt idx="1">
                  <c:v>36</c:v>
                </c:pt>
                <c:pt idx="2">
                  <c:v>22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46480"/>
        <c:axId val="307949744"/>
      </c:lineChart>
      <c:catAx>
        <c:axId val="3079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49744"/>
        <c:crosses val="autoZero"/>
        <c:auto val="1"/>
        <c:lblAlgn val="ctr"/>
        <c:lblOffset val="100"/>
        <c:noMultiLvlLbl val="0"/>
      </c:catAx>
      <c:valAx>
        <c:axId val="307949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079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4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GOSE!$B$148:$G$148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41584"/>
        <c:axId val="307947568"/>
      </c:lineChart>
      <c:catAx>
        <c:axId val="3079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47568"/>
        <c:crosses val="autoZero"/>
        <c:auto val="1"/>
        <c:lblAlgn val="ctr"/>
        <c:lblOffset val="100"/>
        <c:noMultiLvlLbl val="0"/>
      </c:catAx>
      <c:valAx>
        <c:axId val="307947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>
            <c:manualLayout>
              <c:xMode val="edge"/>
              <c:yMode val="edge"/>
              <c:x val="3.9888426617144486E-2"/>
              <c:y val="0.33853534288241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079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5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GOSE!$B$149:$G$149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51376"/>
        <c:axId val="307953008"/>
      </c:lineChart>
      <c:catAx>
        <c:axId val="30795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53008"/>
        <c:crosses val="autoZero"/>
        <c:auto val="1"/>
        <c:lblAlgn val="ctr"/>
        <c:lblOffset val="100"/>
        <c:noMultiLvlLbl val="0"/>
      </c:catAx>
      <c:valAx>
        <c:axId val="307953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079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6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GOSE!$B$150:$G$150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19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55184"/>
        <c:axId val="307945392"/>
      </c:lineChart>
      <c:catAx>
        <c:axId val="30795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45392"/>
        <c:crosses val="autoZero"/>
        <c:auto val="1"/>
        <c:lblAlgn val="ctr"/>
        <c:lblOffset val="100"/>
        <c:noMultiLvlLbl val="0"/>
      </c:catAx>
      <c:valAx>
        <c:axId val="307945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07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7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GOSE!$B$151:$G$151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41040"/>
        <c:axId val="307942128"/>
      </c:lineChart>
      <c:catAx>
        <c:axId val="30794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42128"/>
        <c:crosses val="autoZero"/>
        <c:auto val="1"/>
        <c:lblAlgn val="ctr"/>
        <c:lblOffset val="100"/>
        <c:noMultiLvlLbl val="0"/>
      </c:catAx>
      <c:valAx>
        <c:axId val="307942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079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8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GOSE!$B$152:$G$152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26</c:v>
                </c:pt>
                <c:pt idx="4">
                  <c:v>34</c:v>
                </c:pt>
                <c:pt idx="5">
                  <c:v>39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97648"/>
        <c:axId val="355791616"/>
      </c:lineChart>
      <c:catAx>
        <c:axId val="14239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91616"/>
        <c:crosses val="autoZero"/>
        <c:auto val="1"/>
        <c:lblAlgn val="ctr"/>
        <c:lblOffset val="100"/>
        <c:noMultiLvlLbl val="0"/>
      </c:catAx>
      <c:valAx>
        <c:axId val="355791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23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</a:t>
            </a:r>
            <a:r>
              <a:rPr lang="en-US" baseline="0"/>
              <a:t> up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GOSE!$B$146:$B$152</c:f>
              <c:numCache>
                <c:formatCode>General</c:formatCode>
                <c:ptCount val="7"/>
                <c:pt idx="0">
                  <c:v>25</c:v>
                </c:pt>
                <c:pt idx="1">
                  <c:v>38</c:v>
                </c:pt>
                <c:pt idx="2">
                  <c:v>8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0021584"/>
        <c:axId val="490018864"/>
      </c:lineChart>
      <c:catAx>
        <c:axId val="4900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8864"/>
        <c:crosses val="autoZero"/>
        <c:auto val="1"/>
        <c:lblAlgn val="ctr"/>
        <c:lblOffset val="100"/>
        <c:noMultiLvlLbl val="0"/>
      </c:catAx>
      <c:valAx>
        <c:axId val="490018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00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Severe dependence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BARTHEL!$B$144:$G$144</c:f>
              <c:numCache>
                <c:formatCode>General</c:formatCode>
                <c:ptCount val="6"/>
                <c:pt idx="0">
                  <c:v>26</c:v>
                </c:pt>
                <c:pt idx="1">
                  <c:v>24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9045776"/>
        <c:axId val="219046320"/>
      </c:lineChart>
      <c:catAx>
        <c:axId val="21904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6320"/>
        <c:crosses val="autoZero"/>
        <c:auto val="1"/>
        <c:lblAlgn val="ctr"/>
        <c:lblOffset val="100"/>
        <c:noMultiLvlLbl val="0"/>
      </c:catAx>
      <c:valAx>
        <c:axId val="219046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90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GOSE!$C$146:$C$152</c:f>
              <c:numCache>
                <c:formatCode>General</c:formatCode>
                <c:ptCount val="7"/>
                <c:pt idx="0">
                  <c:v>14</c:v>
                </c:pt>
                <c:pt idx="1">
                  <c:v>36</c:v>
                </c:pt>
                <c:pt idx="2">
                  <c:v>13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3666160"/>
        <c:axId val="483668336"/>
      </c:lineChart>
      <c:catAx>
        <c:axId val="4836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8336"/>
        <c:crosses val="autoZero"/>
        <c:auto val="1"/>
        <c:lblAlgn val="ctr"/>
        <c:lblOffset val="100"/>
        <c:noMultiLvlLbl val="0"/>
      </c:catAx>
      <c:valAx>
        <c:axId val="483668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36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GOSE!$D$146:$D$152</c:f>
              <c:numCache>
                <c:formatCode>General</c:formatCode>
                <c:ptCount val="7"/>
                <c:pt idx="0">
                  <c:v>10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  <c:pt idx="4">
                  <c:v>19</c:v>
                </c:pt>
                <c:pt idx="5">
                  <c:v>1</c:v>
                </c:pt>
                <c:pt idx="6">
                  <c:v>13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3667248"/>
        <c:axId val="483675952"/>
      </c:lineChart>
      <c:catAx>
        <c:axId val="4836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5952"/>
        <c:crosses val="autoZero"/>
        <c:auto val="1"/>
        <c:lblAlgn val="ctr"/>
        <c:lblOffset val="100"/>
        <c:noMultiLvlLbl val="0"/>
      </c:catAx>
      <c:valAx>
        <c:axId val="483675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36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GOSE!$E$146:$E$152</c:f>
              <c:numCache>
                <c:formatCode>General</c:formatCode>
                <c:ptCount val="7"/>
                <c:pt idx="0">
                  <c:v>7</c:v>
                </c:pt>
                <c:pt idx="1">
                  <c:v>18</c:v>
                </c:pt>
                <c:pt idx="2">
                  <c:v>12</c:v>
                </c:pt>
                <c:pt idx="3">
                  <c:v>0</c:v>
                </c:pt>
                <c:pt idx="4">
                  <c:v>13</c:v>
                </c:pt>
                <c:pt idx="5">
                  <c:v>1</c:v>
                </c:pt>
                <c:pt idx="6">
                  <c:v>26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3709296"/>
        <c:axId val="483705488"/>
      </c:lineChart>
      <c:catAx>
        <c:axId val="4837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05488"/>
        <c:crosses val="autoZero"/>
        <c:auto val="1"/>
        <c:lblAlgn val="ctr"/>
        <c:lblOffset val="100"/>
        <c:noMultiLvlLbl val="0"/>
      </c:catAx>
      <c:valAx>
        <c:axId val="483705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37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GOSE!$F$146:$F$152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4</c:v>
                </c:pt>
                <c:pt idx="4">
                  <c:v>13</c:v>
                </c:pt>
                <c:pt idx="5">
                  <c:v>1</c:v>
                </c:pt>
                <c:pt idx="6">
                  <c:v>34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0027568"/>
        <c:axId val="490019952"/>
      </c:lineChart>
      <c:catAx>
        <c:axId val="4900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9952"/>
        <c:crosses val="autoZero"/>
        <c:auto val="1"/>
        <c:lblAlgn val="ctr"/>
        <c:lblOffset val="100"/>
        <c:noMultiLvlLbl val="0"/>
      </c:catAx>
      <c:valAx>
        <c:axId val="490019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00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</a:t>
            </a:r>
            <a:r>
              <a:rPr lang="en-US" baseline="0"/>
              <a:t> up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GOSE!$G$146:$G$152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17</c:v>
                </c:pt>
                <c:pt idx="5">
                  <c:v>1</c:v>
                </c:pt>
                <c:pt idx="6">
                  <c:v>39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3697872"/>
        <c:axId val="483694064"/>
      </c:lineChart>
      <c:catAx>
        <c:axId val="4836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4064"/>
        <c:crosses val="autoZero"/>
        <c:auto val="1"/>
        <c:lblAlgn val="ctr"/>
        <c:lblOffset val="100"/>
        <c:noMultiLvlLbl val="0"/>
      </c:catAx>
      <c:valAx>
        <c:axId val="483694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36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Moderate dependence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BARTHEL!$B$145:$G$145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5801408"/>
        <c:axId val="355790528"/>
      </c:lineChart>
      <c:catAx>
        <c:axId val="35580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90528"/>
        <c:crosses val="autoZero"/>
        <c:auto val="1"/>
        <c:lblAlgn val="ctr"/>
        <c:lblOffset val="100"/>
        <c:noMultiLvlLbl val="0"/>
      </c:catAx>
      <c:valAx>
        <c:axId val="355790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558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Mild dependence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BARTHEL!$B$146:$G$146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0026480"/>
        <c:axId val="490013424"/>
      </c:lineChart>
      <c:catAx>
        <c:axId val="49002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3424"/>
        <c:crosses val="autoZero"/>
        <c:auto val="1"/>
        <c:lblAlgn val="ctr"/>
        <c:lblOffset val="100"/>
        <c:noMultiLvlLbl val="0"/>
      </c:catAx>
      <c:valAx>
        <c:axId val="490013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00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independen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BARTHEL!$B$147:$G$147</c:f>
              <c:numCache>
                <c:formatCode>General</c:formatCode>
                <c:ptCount val="6"/>
                <c:pt idx="0">
                  <c:v>10</c:v>
                </c:pt>
                <c:pt idx="1">
                  <c:v>22</c:v>
                </c:pt>
                <c:pt idx="2">
                  <c:v>41</c:v>
                </c:pt>
                <c:pt idx="3">
                  <c:v>48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3700592"/>
        <c:axId val="483695696"/>
      </c:lineChart>
      <c:catAx>
        <c:axId val="48370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95696"/>
        <c:crosses val="autoZero"/>
        <c:auto val="1"/>
        <c:lblAlgn val="ctr"/>
        <c:lblOffset val="100"/>
        <c:noMultiLvlLbl val="0"/>
      </c:catAx>
      <c:valAx>
        <c:axId val="483695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37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BARTHEL!$B$143:$B$147</c:f>
              <c:numCache>
                <c:formatCode>General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15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0023216"/>
        <c:axId val="490016688"/>
      </c:lineChart>
      <c:catAx>
        <c:axId val="49002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6688"/>
        <c:crosses val="autoZero"/>
        <c:auto val="1"/>
        <c:lblAlgn val="ctr"/>
        <c:lblOffset val="100"/>
        <c:noMultiLvlLbl val="0"/>
      </c:catAx>
      <c:valAx>
        <c:axId val="490016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00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BARTHEL!$C$143:$C$147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13</c:v>
                </c:pt>
                <c:pt idx="3">
                  <c:v>9</c:v>
                </c:pt>
                <c:pt idx="4">
                  <c:v>22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9741376"/>
        <c:axId val="489735392"/>
      </c:lineChart>
      <c:catAx>
        <c:axId val="48974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35392"/>
        <c:crosses val="autoZero"/>
        <c:auto val="1"/>
        <c:lblAlgn val="ctr"/>
        <c:lblOffset val="100"/>
        <c:noMultiLvlLbl val="0"/>
      </c:catAx>
      <c:valAx>
        <c:axId val="489735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97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BARTHEL!$D$143:$D$147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4</c:v>
                </c:pt>
                <c:pt idx="4">
                  <c:v>41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3669968"/>
        <c:axId val="483663440"/>
      </c:lineChart>
      <c:catAx>
        <c:axId val="48366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3440"/>
        <c:crosses val="autoZero"/>
        <c:auto val="1"/>
        <c:lblAlgn val="ctr"/>
        <c:lblOffset val="100"/>
        <c:noMultiLvlLbl val="0"/>
      </c:catAx>
      <c:valAx>
        <c:axId val="483663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36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BARTHEL!$E$143:$E$147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48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5787808"/>
        <c:axId val="355788896"/>
      </c:lineChart>
      <c:catAx>
        <c:axId val="35578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88896"/>
        <c:crosses val="autoZero"/>
        <c:auto val="1"/>
        <c:lblAlgn val="ctr"/>
        <c:lblOffset val="100"/>
        <c:noMultiLvlLbl val="0"/>
      </c:catAx>
      <c:valAx>
        <c:axId val="355788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557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87086</xdr:colOff>
      <xdr:row>148</xdr:row>
      <xdr:rowOff>158522</xdr:rowOff>
    </xdr:from>
    <xdr:to>
      <xdr:col>6</xdr:col>
      <xdr:colOff>576943</xdr:colOff>
      <xdr:row>165</xdr:row>
      <xdr:rowOff>146276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74840</xdr:colOff>
      <xdr:row>166</xdr:row>
      <xdr:rowOff>57829</xdr:rowOff>
    </xdr:from>
    <xdr:to>
      <xdr:col>6</xdr:col>
      <xdr:colOff>564697</xdr:colOff>
      <xdr:row>183</xdr:row>
      <xdr:rowOff>48305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92529</xdr:colOff>
      <xdr:row>183</xdr:row>
      <xdr:rowOff>127226</xdr:rowOff>
    </xdr:from>
    <xdr:to>
      <xdr:col>6</xdr:col>
      <xdr:colOff>586468</xdr:colOff>
      <xdr:row>200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81642</xdr:colOff>
      <xdr:row>201</xdr:row>
      <xdr:rowOff>9525</xdr:rowOff>
    </xdr:from>
    <xdr:to>
      <xdr:col>6</xdr:col>
      <xdr:colOff>571499</xdr:colOff>
      <xdr:row>217</xdr:row>
      <xdr:rowOff>140154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108857</xdr:colOff>
      <xdr:row>218</xdr:row>
      <xdr:rowOff>118382</xdr:rowOff>
    </xdr:from>
    <xdr:to>
      <xdr:col>6</xdr:col>
      <xdr:colOff>598714</xdr:colOff>
      <xdr:row>235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149678</xdr:colOff>
      <xdr:row>127</xdr:row>
      <xdr:rowOff>9524</xdr:rowOff>
    </xdr:from>
    <xdr:to>
      <xdr:col>12</xdr:col>
      <xdr:colOff>54428</xdr:colOff>
      <xdr:row>137</xdr:row>
      <xdr:rowOff>466724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136071</xdr:colOff>
      <xdr:row>138</xdr:row>
      <xdr:rowOff>63953</xdr:rowOff>
    </xdr:from>
    <xdr:to>
      <xdr:col>12</xdr:col>
      <xdr:colOff>40821</xdr:colOff>
      <xdr:row>148</xdr:row>
      <xdr:rowOff>44903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136071</xdr:colOff>
      <xdr:row>148</xdr:row>
      <xdr:rowOff>91167</xdr:rowOff>
    </xdr:from>
    <xdr:to>
      <xdr:col>12</xdr:col>
      <xdr:colOff>40821</xdr:colOff>
      <xdr:row>165</xdr:row>
      <xdr:rowOff>58510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122465</xdr:colOff>
      <xdr:row>127</xdr:row>
      <xdr:rowOff>9525</xdr:rowOff>
    </xdr:from>
    <xdr:to>
      <xdr:col>19</xdr:col>
      <xdr:colOff>27215</xdr:colOff>
      <xdr:row>137</xdr:row>
      <xdr:rowOff>466725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136072</xdr:colOff>
      <xdr:row>138</xdr:row>
      <xdr:rowOff>36738</xdr:rowOff>
    </xdr:from>
    <xdr:to>
      <xdr:col>19</xdr:col>
      <xdr:colOff>40822</xdr:colOff>
      <xdr:row>148</xdr:row>
      <xdr:rowOff>17688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136071</xdr:colOff>
      <xdr:row>148</xdr:row>
      <xdr:rowOff>104775</xdr:rowOff>
    </xdr:from>
    <xdr:to>
      <xdr:col>19</xdr:col>
      <xdr:colOff>40821</xdr:colOff>
      <xdr:row>165</xdr:row>
      <xdr:rowOff>72118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155</xdr:row>
      <xdr:rowOff>7326</xdr:rowOff>
    </xdr:from>
    <xdr:to>
      <xdr:col>5</xdr:col>
      <xdr:colOff>316523</xdr:colOff>
      <xdr:row>166</xdr:row>
      <xdr:rowOff>63011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329710</xdr:colOff>
      <xdr:row>154</xdr:row>
      <xdr:rowOff>161192</xdr:rowOff>
    </xdr:from>
    <xdr:to>
      <xdr:col>12</xdr:col>
      <xdr:colOff>74733</xdr:colOff>
      <xdr:row>166</xdr:row>
      <xdr:rowOff>55684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7326</xdr:colOff>
      <xdr:row>166</xdr:row>
      <xdr:rowOff>80597</xdr:rowOff>
    </xdr:from>
    <xdr:to>
      <xdr:col>5</xdr:col>
      <xdr:colOff>316522</xdr:colOff>
      <xdr:row>177</xdr:row>
      <xdr:rowOff>136282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337038</xdr:colOff>
      <xdr:row>166</xdr:row>
      <xdr:rowOff>73270</xdr:rowOff>
    </xdr:from>
    <xdr:to>
      <xdr:col>12</xdr:col>
      <xdr:colOff>82061</xdr:colOff>
      <xdr:row>177</xdr:row>
      <xdr:rowOff>128955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7326</xdr:colOff>
      <xdr:row>178</xdr:row>
      <xdr:rowOff>7327</xdr:rowOff>
    </xdr:from>
    <xdr:to>
      <xdr:col>5</xdr:col>
      <xdr:colOff>316522</xdr:colOff>
      <xdr:row>189</xdr:row>
      <xdr:rowOff>63012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344365</xdr:colOff>
      <xdr:row>178</xdr:row>
      <xdr:rowOff>7326</xdr:rowOff>
    </xdr:from>
    <xdr:to>
      <xdr:col>12</xdr:col>
      <xdr:colOff>89388</xdr:colOff>
      <xdr:row>189</xdr:row>
      <xdr:rowOff>63011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615461</xdr:colOff>
      <xdr:row>189</xdr:row>
      <xdr:rowOff>80593</xdr:rowOff>
    </xdr:from>
    <xdr:to>
      <xdr:col>8</xdr:col>
      <xdr:colOff>389792</xdr:colOff>
      <xdr:row>200</xdr:row>
      <xdr:rowOff>136277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183173</xdr:colOff>
      <xdr:row>131</xdr:row>
      <xdr:rowOff>2197</xdr:rowOff>
    </xdr:from>
    <xdr:to>
      <xdr:col>15</xdr:col>
      <xdr:colOff>509744</xdr:colOff>
      <xdr:row>147</xdr:row>
      <xdr:rowOff>132826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108857</xdr:colOff>
      <xdr:row>130</xdr:row>
      <xdr:rowOff>159202</xdr:rowOff>
    </xdr:from>
    <xdr:to>
      <xdr:col>24</xdr:col>
      <xdr:colOff>435428</xdr:colOff>
      <xdr:row>147</xdr:row>
      <xdr:rowOff>126545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40821</xdr:colOff>
      <xdr:row>131</xdr:row>
      <xdr:rowOff>23131</xdr:rowOff>
    </xdr:from>
    <xdr:to>
      <xdr:col>33</xdr:col>
      <xdr:colOff>367393</xdr:colOff>
      <xdr:row>147</xdr:row>
      <xdr:rowOff>153760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149678</xdr:colOff>
      <xdr:row>148</xdr:row>
      <xdr:rowOff>91167</xdr:rowOff>
    </xdr:from>
    <xdr:to>
      <xdr:col>20</xdr:col>
      <xdr:colOff>476249</xdr:colOff>
      <xdr:row>165</xdr:row>
      <xdr:rowOff>58510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148</xdr:row>
      <xdr:rowOff>91167</xdr:rowOff>
    </xdr:from>
    <xdr:to>
      <xdr:col>29</xdr:col>
      <xdr:colOff>326571</xdr:colOff>
      <xdr:row>165</xdr:row>
      <xdr:rowOff>58510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54428</xdr:colOff>
      <xdr:row>165</xdr:row>
      <xdr:rowOff>131988</xdr:rowOff>
    </xdr:from>
    <xdr:to>
      <xdr:col>25</xdr:col>
      <xdr:colOff>380999</xdr:colOff>
      <xdr:row>182</xdr:row>
      <xdr:rowOff>99331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9"/>
  <sheetViews>
    <sheetView workbookViewId="0">
      <selection activeCell="E10" sqref="E10"/>
    </sheetView>
  </sheetViews>
  <sheetFormatPr defaultColWidth="11.140625" defaultRowHeight="12.75" x14ac:dyDescent="0.2"/>
  <cols>
    <col min="1" max="13" width="11.140625" style="4"/>
    <col min="14" max="1025" width="11.140625" style="1"/>
  </cols>
  <sheetData>
    <row r="1" spans="1:13" ht="39.7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18" customHeight="1" x14ac:dyDescent="0.2">
      <c r="A2" s="5">
        <v>2</v>
      </c>
      <c r="B2" s="5">
        <v>1</v>
      </c>
      <c r="C2" s="5">
        <v>2</v>
      </c>
      <c r="D2" s="5">
        <v>2</v>
      </c>
      <c r="E2" s="5">
        <v>0</v>
      </c>
      <c r="F2" s="5">
        <v>2</v>
      </c>
      <c r="G2" s="5">
        <v>0</v>
      </c>
      <c r="H2" s="5">
        <v>2</v>
      </c>
      <c r="I2" s="5">
        <v>0</v>
      </c>
      <c r="J2" s="5">
        <v>1</v>
      </c>
      <c r="K2" s="5">
        <v>0</v>
      </c>
      <c r="L2" s="5">
        <v>1</v>
      </c>
      <c r="M2" s="5">
        <v>0</v>
      </c>
    </row>
    <row r="3" spans="1:13" ht="18" customHeight="1" x14ac:dyDescent="0.2">
      <c r="A3" s="5">
        <v>4</v>
      </c>
      <c r="B3" s="5">
        <v>4</v>
      </c>
      <c r="C3" s="5">
        <v>4</v>
      </c>
      <c r="D3" s="5">
        <v>1</v>
      </c>
      <c r="E3" s="5">
        <v>4</v>
      </c>
      <c r="F3" s="5">
        <v>4</v>
      </c>
      <c r="G3" s="5">
        <v>4</v>
      </c>
      <c r="H3" s="5">
        <v>1</v>
      </c>
      <c r="I3" s="5">
        <v>4</v>
      </c>
      <c r="J3" s="5">
        <v>1</v>
      </c>
      <c r="K3" s="5">
        <v>4</v>
      </c>
      <c r="L3" s="5">
        <v>0</v>
      </c>
      <c r="M3" s="5">
        <v>4</v>
      </c>
    </row>
    <row r="4" spans="1:13" ht="18" customHeight="1" x14ac:dyDescent="0.2">
      <c r="A4" s="5">
        <v>2</v>
      </c>
      <c r="B4" s="5">
        <v>1</v>
      </c>
      <c r="C4" s="5">
        <v>3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0</v>
      </c>
      <c r="J4" s="5">
        <v>1</v>
      </c>
      <c r="K4" s="5">
        <v>0</v>
      </c>
      <c r="L4" s="5">
        <v>0</v>
      </c>
      <c r="M4" s="5">
        <v>0</v>
      </c>
    </row>
    <row r="8" spans="1:13" ht="18" customHeight="1" x14ac:dyDescent="0.2">
      <c r="A8" s="5">
        <v>4</v>
      </c>
      <c r="B8" s="5">
        <v>4</v>
      </c>
      <c r="C8" s="5">
        <v>4</v>
      </c>
      <c r="D8" s="5">
        <v>4</v>
      </c>
      <c r="E8" s="5">
        <v>3</v>
      </c>
      <c r="F8" s="5">
        <v>3</v>
      </c>
      <c r="G8" s="5">
        <v>4</v>
      </c>
      <c r="H8" s="5">
        <v>2</v>
      </c>
      <c r="I8" s="5">
        <v>4</v>
      </c>
      <c r="J8" s="5">
        <v>2</v>
      </c>
      <c r="K8" s="5">
        <v>2</v>
      </c>
      <c r="L8" s="5">
        <v>2</v>
      </c>
      <c r="M8" s="5">
        <v>3</v>
      </c>
    </row>
    <row r="9" spans="1:13" ht="18" customHeight="1" x14ac:dyDescent="0.2">
      <c r="A9" s="5">
        <v>3</v>
      </c>
      <c r="B9" s="5">
        <v>3</v>
      </c>
      <c r="C9" s="5">
        <v>3</v>
      </c>
      <c r="D9" s="5">
        <v>1</v>
      </c>
      <c r="E9" s="5">
        <v>2</v>
      </c>
      <c r="F9" s="5">
        <v>1</v>
      </c>
      <c r="G9" s="5">
        <v>2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8" customHeight="1" x14ac:dyDescent="0.2">
      <c r="A10" s="5">
        <v>1</v>
      </c>
      <c r="B10" s="5">
        <v>1</v>
      </c>
      <c r="C10" s="5">
        <v>4</v>
      </c>
      <c r="D10" s="5">
        <v>2</v>
      </c>
      <c r="E10" s="5">
        <v>1</v>
      </c>
      <c r="F10" s="5">
        <v>1</v>
      </c>
      <c r="G10" s="5">
        <v>1</v>
      </c>
      <c r="H10" s="5">
        <v>2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</row>
    <row r="11" spans="1:13" ht="18" customHeight="1" x14ac:dyDescent="0.2">
      <c r="A11" s="5">
        <v>3</v>
      </c>
      <c r="B11" s="5">
        <v>1</v>
      </c>
      <c r="C11" s="5">
        <v>4</v>
      </c>
      <c r="D11" s="5">
        <v>2</v>
      </c>
      <c r="E11" s="5">
        <v>1</v>
      </c>
      <c r="F11" s="5">
        <v>2</v>
      </c>
      <c r="G11" s="5">
        <v>2</v>
      </c>
      <c r="H11" s="5">
        <v>2</v>
      </c>
      <c r="I11" s="5">
        <v>1</v>
      </c>
      <c r="J11" s="5">
        <v>2</v>
      </c>
      <c r="K11" s="5">
        <v>1</v>
      </c>
      <c r="L11" s="5">
        <v>1</v>
      </c>
      <c r="M11" s="5">
        <v>1</v>
      </c>
    </row>
    <row r="13" spans="1:13" ht="18" customHeight="1" x14ac:dyDescent="0.2">
      <c r="A13" s="5">
        <v>4</v>
      </c>
      <c r="B13" s="5">
        <v>2</v>
      </c>
      <c r="C13" s="5">
        <v>4</v>
      </c>
      <c r="D13" s="5">
        <v>4</v>
      </c>
      <c r="E13" s="5">
        <v>1</v>
      </c>
      <c r="F13" s="5">
        <v>1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8" customHeight="1" x14ac:dyDescent="0.2">
      <c r="A14" s="6">
        <v>3</v>
      </c>
      <c r="B14" s="5">
        <v>1</v>
      </c>
      <c r="C14" s="5">
        <v>3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1</v>
      </c>
      <c r="K14" s="5">
        <v>0</v>
      </c>
      <c r="L14" s="5">
        <v>0</v>
      </c>
      <c r="M14" s="5">
        <v>0</v>
      </c>
    </row>
    <row r="16" spans="1:13" ht="18" customHeight="1" x14ac:dyDescent="0.2">
      <c r="A16" s="5">
        <v>2</v>
      </c>
      <c r="B16" s="5">
        <v>1</v>
      </c>
      <c r="C16" s="5">
        <v>2</v>
      </c>
      <c r="D16" s="5">
        <v>1</v>
      </c>
      <c r="E16" s="5">
        <v>0</v>
      </c>
      <c r="F16" s="5">
        <v>1</v>
      </c>
      <c r="G16" s="5">
        <v>1</v>
      </c>
      <c r="H16" s="5">
        <v>1</v>
      </c>
      <c r="I16" s="5">
        <v>0</v>
      </c>
      <c r="J16" s="5">
        <v>1</v>
      </c>
      <c r="K16" s="5">
        <v>0</v>
      </c>
      <c r="L16" s="5">
        <v>1</v>
      </c>
      <c r="M16" s="5">
        <v>0</v>
      </c>
    </row>
    <row r="17" spans="1:13" ht="18" customHeight="1" x14ac:dyDescent="0.2">
      <c r="A17" s="5">
        <v>4</v>
      </c>
      <c r="B17" s="5">
        <v>2</v>
      </c>
      <c r="C17" s="5">
        <v>4</v>
      </c>
      <c r="D17" s="5">
        <v>1</v>
      </c>
      <c r="E17" s="5">
        <v>2</v>
      </c>
      <c r="F17" s="5">
        <v>1</v>
      </c>
      <c r="G17" s="5">
        <v>1</v>
      </c>
      <c r="H17" s="5">
        <v>1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</row>
    <row r="21" spans="1:13" ht="18" customHeight="1" x14ac:dyDescent="0.2">
      <c r="A21" s="5">
        <v>4</v>
      </c>
      <c r="B21" s="5">
        <v>4</v>
      </c>
      <c r="C21" s="5">
        <v>4</v>
      </c>
      <c r="D21" s="5">
        <v>3</v>
      </c>
      <c r="E21" s="5">
        <v>4</v>
      </c>
      <c r="F21" s="5">
        <v>3</v>
      </c>
      <c r="G21" s="5">
        <v>4</v>
      </c>
      <c r="H21" s="5">
        <v>2</v>
      </c>
      <c r="I21" s="5">
        <v>3</v>
      </c>
      <c r="J21" s="5">
        <v>1</v>
      </c>
      <c r="K21" s="5">
        <v>0</v>
      </c>
      <c r="L21" s="5">
        <v>0</v>
      </c>
      <c r="M21" s="5">
        <v>0</v>
      </c>
    </row>
    <row r="25" spans="1:13" ht="18" customHeight="1" x14ac:dyDescent="0.2">
      <c r="A25" s="5">
        <v>4</v>
      </c>
      <c r="B25" s="5">
        <v>4</v>
      </c>
      <c r="C25" s="5">
        <v>4</v>
      </c>
      <c r="D25" s="5">
        <v>3</v>
      </c>
      <c r="E25" s="5">
        <v>3</v>
      </c>
      <c r="F25" s="5">
        <v>3</v>
      </c>
      <c r="G25" s="5">
        <v>1</v>
      </c>
      <c r="H25" s="5">
        <v>1</v>
      </c>
      <c r="I25" s="5">
        <v>0</v>
      </c>
      <c r="J25" s="5">
        <v>1</v>
      </c>
      <c r="K25" s="5">
        <v>0</v>
      </c>
      <c r="L25" s="5">
        <v>1</v>
      </c>
      <c r="M25" s="5">
        <v>0</v>
      </c>
    </row>
    <row r="27" spans="1:13" ht="18" customHeight="1" x14ac:dyDescent="0.2">
      <c r="A27" s="5">
        <v>2</v>
      </c>
      <c r="B27" s="5">
        <v>1</v>
      </c>
      <c r="C27" s="5">
        <v>4</v>
      </c>
      <c r="D27" s="5">
        <v>1</v>
      </c>
      <c r="E27" s="5">
        <v>1</v>
      </c>
      <c r="F27" s="5">
        <v>1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30" spans="1:13" ht="18" customHeight="1" x14ac:dyDescent="0.2">
      <c r="A30" s="5">
        <v>4</v>
      </c>
      <c r="B30" s="5">
        <v>1</v>
      </c>
      <c r="C30" s="5">
        <v>4</v>
      </c>
      <c r="D30" s="5">
        <v>3</v>
      </c>
      <c r="E30" s="5">
        <v>0</v>
      </c>
      <c r="F30" s="5">
        <v>3</v>
      </c>
      <c r="G30" s="5">
        <v>1</v>
      </c>
      <c r="H30" s="5">
        <v>1</v>
      </c>
      <c r="I30" s="5">
        <v>0</v>
      </c>
      <c r="J30" s="5">
        <v>1</v>
      </c>
      <c r="K30" s="5">
        <v>0</v>
      </c>
      <c r="L30" s="5">
        <v>1</v>
      </c>
      <c r="M30" s="5">
        <v>0</v>
      </c>
    </row>
    <row r="34" spans="1:13" ht="18" customHeight="1" x14ac:dyDescent="0.2">
      <c r="A34" s="5">
        <v>4</v>
      </c>
      <c r="B34" s="5">
        <v>4</v>
      </c>
      <c r="C34" s="5">
        <v>4</v>
      </c>
      <c r="D34" s="5">
        <v>2</v>
      </c>
      <c r="E34" s="5">
        <v>4</v>
      </c>
      <c r="F34" s="5">
        <v>2</v>
      </c>
      <c r="G34" s="5">
        <v>4</v>
      </c>
      <c r="H34" s="5">
        <v>1</v>
      </c>
      <c r="I34" s="5">
        <v>2</v>
      </c>
      <c r="J34" s="5">
        <v>1</v>
      </c>
      <c r="K34" s="5">
        <v>1</v>
      </c>
      <c r="L34" s="5">
        <v>1</v>
      </c>
      <c r="M34" s="5">
        <v>1</v>
      </c>
    </row>
    <row r="36" spans="1:13" ht="18" customHeight="1" x14ac:dyDescent="0.2">
      <c r="A36" s="5">
        <v>2</v>
      </c>
      <c r="B36" s="5">
        <v>1</v>
      </c>
      <c r="C36" s="5">
        <v>2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8" customHeight="1" x14ac:dyDescent="0.2">
      <c r="A37" s="5">
        <v>2</v>
      </c>
      <c r="B37" s="5">
        <v>2</v>
      </c>
      <c r="C37" s="5">
        <v>2</v>
      </c>
      <c r="D37" s="5">
        <v>2</v>
      </c>
      <c r="E37" s="5">
        <v>1</v>
      </c>
      <c r="F37" s="5">
        <v>1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40" spans="1:13" ht="18" customHeight="1" x14ac:dyDescent="0.2">
      <c r="A40" s="5">
        <v>2</v>
      </c>
      <c r="B40" s="5">
        <v>4</v>
      </c>
      <c r="C40" s="5">
        <v>4</v>
      </c>
      <c r="D40" s="5">
        <v>2</v>
      </c>
      <c r="E40" s="5">
        <v>4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ht="18" customHeight="1" x14ac:dyDescent="0.2">
      <c r="A41" s="5">
        <v>1</v>
      </c>
      <c r="B41" s="5">
        <v>1</v>
      </c>
      <c r="C41" s="5">
        <v>1</v>
      </c>
      <c r="D41" s="5">
        <v>1</v>
      </c>
      <c r="E41" s="5">
        <v>0</v>
      </c>
      <c r="F41" s="5">
        <v>1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3" spans="1:13" ht="18" customHeight="1" x14ac:dyDescent="0.2">
      <c r="A43" s="5">
        <v>3</v>
      </c>
      <c r="B43" s="5">
        <v>0</v>
      </c>
      <c r="C43" s="5">
        <v>4</v>
      </c>
      <c r="D43" s="5">
        <v>1</v>
      </c>
      <c r="E43" s="5">
        <v>0</v>
      </c>
      <c r="F43" s="5">
        <v>1</v>
      </c>
      <c r="G43" s="5">
        <v>0</v>
      </c>
      <c r="H43" s="5">
        <v>1</v>
      </c>
      <c r="I43" s="5">
        <v>0</v>
      </c>
      <c r="J43" s="5">
        <v>1</v>
      </c>
      <c r="K43" s="5">
        <v>0</v>
      </c>
      <c r="L43" s="5">
        <v>1</v>
      </c>
      <c r="M43" s="5">
        <v>0</v>
      </c>
    </row>
    <row r="45" spans="1:13" ht="18" customHeight="1" x14ac:dyDescent="0.2">
      <c r="A45" s="5">
        <v>1</v>
      </c>
      <c r="B45" s="5">
        <v>1</v>
      </c>
      <c r="C45" s="5">
        <v>2</v>
      </c>
      <c r="D45" s="5">
        <v>1</v>
      </c>
      <c r="E45" s="5">
        <v>0</v>
      </c>
      <c r="F45" s="5">
        <v>1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18" customHeight="1" x14ac:dyDescent="0.2">
      <c r="A46" s="5">
        <v>3</v>
      </c>
      <c r="B46" s="5">
        <v>4</v>
      </c>
      <c r="C46" s="5">
        <v>4</v>
      </c>
      <c r="D46" s="5">
        <v>2</v>
      </c>
      <c r="E46" s="5">
        <v>4</v>
      </c>
      <c r="F46" s="5">
        <v>1</v>
      </c>
      <c r="G46" s="5">
        <v>0</v>
      </c>
      <c r="H46" s="5">
        <v>1</v>
      </c>
      <c r="I46" s="5">
        <v>2</v>
      </c>
      <c r="J46" s="5">
        <v>1</v>
      </c>
      <c r="K46" s="5">
        <v>0</v>
      </c>
      <c r="L46" s="5">
        <v>1</v>
      </c>
      <c r="M46" s="5">
        <v>0</v>
      </c>
    </row>
    <row r="47" spans="1:13" ht="18" customHeight="1" x14ac:dyDescent="0.2">
      <c r="A47" s="5">
        <v>1</v>
      </c>
      <c r="B47" s="5">
        <v>2</v>
      </c>
      <c r="C47" s="5">
        <v>2</v>
      </c>
      <c r="D47" s="5">
        <v>1</v>
      </c>
      <c r="E47" s="5">
        <v>0</v>
      </c>
      <c r="F47" s="5">
        <v>1</v>
      </c>
      <c r="G47" s="5">
        <v>0</v>
      </c>
      <c r="H47" s="5">
        <v>1</v>
      </c>
      <c r="I47" s="5">
        <v>0</v>
      </c>
      <c r="J47" s="5">
        <v>1</v>
      </c>
      <c r="K47" s="5">
        <v>0</v>
      </c>
      <c r="L47" s="5">
        <v>1</v>
      </c>
      <c r="M47" s="5">
        <v>0</v>
      </c>
    </row>
    <row r="49" spans="1:13" ht="18" customHeight="1" x14ac:dyDescent="0.2">
      <c r="A49" s="5">
        <v>1</v>
      </c>
      <c r="B49" s="5">
        <v>1</v>
      </c>
      <c r="C49" s="5">
        <v>1</v>
      </c>
      <c r="D49" s="5">
        <v>1</v>
      </c>
      <c r="E49" s="5">
        <v>0</v>
      </c>
      <c r="F49" s="5">
        <v>1</v>
      </c>
      <c r="G49" s="5">
        <v>0</v>
      </c>
      <c r="H49" s="5">
        <v>1</v>
      </c>
      <c r="I49" s="5">
        <v>0</v>
      </c>
      <c r="J49" s="5">
        <v>1</v>
      </c>
      <c r="K49" s="5">
        <v>0</v>
      </c>
      <c r="L49" s="5">
        <v>0</v>
      </c>
      <c r="M49" s="5">
        <v>0</v>
      </c>
    </row>
    <row r="50" spans="1:13" ht="18" customHeight="1" x14ac:dyDescent="0.2">
      <c r="A50" s="5">
        <v>3</v>
      </c>
      <c r="B50" s="5">
        <v>4</v>
      </c>
      <c r="C50" s="5">
        <v>4</v>
      </c>
      <c r="D50" s="5">
        <v>3</v>
      </c>
      <c r="E50" s="5">
        <v>3</v>
      </c>
      <c r="F50" s="5">
        <v>1</v>
      </c>
      <c r="G50" s="5">
        <v>2</v>
      </c>
      <c r="H50" s="5">
        <v>1</v>
      </c>
      <c r="I50" s="5">
        <v>0</v>
      </c>
      <c r="J50" s="5">
        <v>1</v>
      </c>
      <c r="K50" s="5">
        <v>0</v>
      </c>
      <c r="L50" s="5">
        <v>0</v>
      </c>
      <c r="M50" s="5">
        <v>0</v>
      </c>
    </row>
    <row r="51" spans="1:13" ht="18" customHeight="1" x14ac:dyDescent="0.2">
      <c r="A51" s="5">
        <v>2</v>
      </c>
      <c r="B51" s="5">
        <v>1</v>
      </c>
      <c r="C51" s="5">
        <v>3</v>
      </c>
      <c r="D51" s="5">
        <v>2</v>
      </c>
      <c r="E51" s="5">
        <v>1</v>
      </c>
      <c r="F51" s="5">
        <v>1</v>
      </c>
      <c r="G51" s="5">
        <v>0</v>
      </c>
      <c r="H51" s="5">
        <v>1</v>
      </c>
      <c r="I51" s="5">
        <v>0</v>
      </c>
      <c r="J51" s="5">
        <v>0</v>
      </c>
      <c r="K51" s="5">
        <v>0</v>
      </c>
      <c r="L51" s="5">
        <v>1</v>
      </c>
      <c r="M51" s="5">
        <v>0</v>
      </c>
    </row>
    <row r="52" spans="1:13" ht="18" customHeight="1" x14ac:dyDescent="0.2">
      <c r="A52" s="5">
        <v>1</v>
      </c>
      <c r="B52" s="5">
        <v>1</v>
      </c>
      <c r="C52" s="5">
        <v>1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</row>
    <row r="53" spans="1:13" ht="18" customHeight="1" x14ac:dyDescent="0.2">
      <c r="A53" s="5">
        <v>3</v>
      </c>
      <c r="B53" s="5">
        <v>2</v>
      </c>
      <c r="C53" s="5">
        <v>4</v>
      </c>
      <c r="D53" s="5">
        <v>2</v>
      </c>
      <c r="E53" s="5">
        <v>1</v>
      </c>
      <c r="F53" s="5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</row>
    <row r="56" spans="1:13" ht="18" customHeight="1" x14ac:dyDescent="0.2">
      <c r="A56" s="5">
        <v>1</v>
      </c>
      <c r="B56" s="5">
        <v>3</v>
      </c>
      <c r="C56" s="5">
        <v>3</v>
      </c>
      <c r="D56" s="5">
        <v>1</v>
      </c>
      <c r="E56" s="5">
        <v>2</v>
      </c>
      <c r="F56" s="5">
        <v>1</v>
      </c>
      <c r="G56" s="5">
        <v>2</v>
      </c>
      <c r="H56" s="5">
        <v>1</v>
      </c>
      <c r="I56" s="5">
        <v>1</v>
      </c>
      <c r="J56" s="5">
        <v>1</v>
      </c>
      <c r="K56" s="5">
        <v>0</v>
      </c>
      <c r="L56" s="5">
        <v>1</v>
      </c>
      <c r="M56" s="5">
        <v>0</v>
      </c>
    </row>
    <row r="57" spans="1:13" ht="18" customHeight="1" x14ac:dyDescent="0.2">
      <c r="A57" s="5">
        <v>2</v>
      </c>
      <c r="B57" s="5">
        <v>3</v>
      </c>
      <c r="C57" s="5">
        <v>3</v>
      </c>
      <c r="D57" s="5">
        <v>1</v>
      </c>
      <c r="E57" s="5">
        <v>4</v>
      </c>
    </row>
    <row r="58" spans="1:13" ht="18" customHeight="1" x14ac:dyDescent="0.2">
      <c r="A58" s="5">
        <v>1</v>
      </c>
      <c r="B58" s="5">
        <v>1</v>
      </c>
      <c r="C58" s="5">
        <v>2</v>
      </c>
      <c r="D58" s="5">
        <v>1</v>
      </c>
      <c r="E58" s="5">
        <v>1</v>
      </c>
    </row>
    <row r="64" spans="1:13" ht="18" customHeight="1" x14ac:dyDescent="0.2">
      <c r="A64" s="5">
        <v>2</v>
      </c>
      <c r="B64" s="5">
        <v>2</v>
      </c>
      <c r="C64" s="5">
        <v>4</v>
      </c>
      <c r="D64" s="5">
        <v>1</v>
      </c>
      <c r="E64" s="5">
        <v>2</v>
      </c>
      <c r="F64" s="5">
        <v>1</v>
      </c>
      <c r="G64" s="5">
        <v>2</v>
      </c>
      <c r="H64" s="5">
        <v>1</v>
      </c>
      <c r="I64" s="5">
        <v>2</v>
      </c>
      <c r="J64" s="5">
        <v>1</v>
      </c>
      <c r="K64" s="5">
        <v>1</v>
      </c>
      <c r="L64" s="5">
        <v>1</v>
      </c>
      <c r="M64" s="5">
        <v>2</v>
      </c>
    </row>
    <row r="65" spans="1:13" ht="18" customHeight="1" x14ac:dyDescent="0.2">
      <c r="A65" s="5">
        <v>1</v>
      </c>
      <c r="B65" s="5">
        <v>2</v>
      </c>
      <c r="C65" s="5">
        <v>2</v>
      </c>
      <c r="D65" s="5">
        <v>1</v>
      </c>
      <c r="E65" s="5">
        <v>2</v>
      </c>
      <c r="F65" s="5">
        <v>1</v>
      </c>
      <c r="G65" s="5">
        <v>0</v>
      </c>
      <c r="H65" s="5">
        <v>1</v>
      </c>
      <c r="I65" s="5">
        <v>1</v>
      </c>
      <c r="J65" s="5">
        <v>1</v>
      </c>
      <c r="K65" s="5">
        <v>0</v>
      </c>
      <c r="L65" s="5">
        <v>0</v>
      </c>
      <c r="M65" s="5">
        <v>0</v>
      </c>
    </row>
    <row r="67" spans="1:13" ht="18" customHeight="1" x14ac:dyDescent="0.2">
      <c r="A67" s="5">
        <v>2</v>
      </c>
      <c r="B67" s="5">
        <v>2</v>
      </c>
      <c r="C67" s="5">
        <v>3</v>
      </c>
      <c r="D67" s="5">
        <v>1</v>
      </c>
      <c r="E67" s="5">
        <v>2</v>
      </c>
      <c r="F67" s="5">
        <v>1</v>
      </c>
      <c r="G67" s="5">
        <v>2</v>
      </c>
      <c r="H67" s="5">
        <v>1</v>
      </c>
      <c r="I67" s="5">
        <v>2</v>
      </c>
      <c r="J67" s="5">
        <v>1</v>
      </c>
      <c r="K67" s="5">
        <v>1</v>
      </c>
      <c r="L67" s="5">
        <v>1</v>
      </c>
      <c r="M67" s="5">
        <v>1</v>
      </c>
    </row>
    <row r="69" spans="1:13" ht="18" customHeight="1" x14ac:dyDescent="0.2">
      <c r="A69" s="5">
        <v>1</v>
      </c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0</v>
      </c>
      <c r="K69" s="5">
        <v>0</v>
      </c>
      <c r="L69" s="5">
        <v>0</v>
      </c>
      <c r="M69" s="5">
        <v>0</v>
      </c>
    </row>
    <row r="71" spans="1:13" ht="18" customHeight="1" x14ac:dyDescent="0.2">
      <c r="A71" s="5">
        <v>1</v>
      </c>
      <c r="B71" s="5">
        <v>3</v>
      </c>
      <c r="C71" s="5">
        <v>3</v>
      </c>
      <c r="D71" s="5">
        <v>1</v>
      </c>
      <c r="E71" s="5">
        <v>0</v>
      </c>
      <c r="F71" s="5">
        <v>1</v>
      </c>
      <c r="G71" s="5">
        <v>0</v>
      </c>
      <c r="H71" s="5">
        <v>1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</row>
    <row r="74" spans="1:13" ht="18" customHeight="1" x14ac:dyDescent="0.2">
      <c r="A74" s="5">
        <v>1</v>
      </c>
      <c r="B74" s="5">
        <v>2</v>
      </c>
      <c r="C74" s="5">
        <v>3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4</v>
      </c>
      <c r="K74" s="5">
        <v>1</v>
      </c>
      <c r="L74" s="5">
        <v>1</v>
      </c>
      <c r="M74" s="5">
        <v>1</v>
      </c>
    </row>
    <row r="75" spans="1:13" ht="18" customHeight="1" x14ac:dyDescent="0.2">
      <c r="A75" s="5">
        <v>1</v>
      </c>
      <c r="B75" s="5">
        <v>1</v>
      </c>
      <c r="C75" s="5">
        <v>3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0</v>
      </c>
      <c r="J75" s="5">
        <v>1</v>
      </c>
      <c r="K75" s="5">
        <v>0</v>
      </c>
      <c r="L75" s="5">
        <v>1</v>
      </c>
      <c r="M75" s="5">
        <v>0</v>
      </c>
    </row>
    <row r="77" spans="1:13" ht="18" customHeight="1" x14ac:dyDescent="0.2">
      <c r="A77" s="5">
        <v>1</v>
      </c>
      <c r="B77" s="5">
        <v>1</v>
      </c>
      <c r="C77" s="5">
        <v>1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0</v>
      </c>
    </row>
    <row r="79" spans="1:13" ht="18" customHeight="1" x14ac:dyDescent="0.2">
      <c r="A79" s="5">
        <v>1</v>
      </c>
      <c r="B79" s="5">
        <v>1</v>
      </c>
      <c r="C79" s="5">
        <v>2</v>
      </c>
      <c r="D79" s="5">
        <v>1</v>
      </c>
      <c r="E79" s="5">
        <v>0</v>
      </c>
      <c r="F79" s="5">
        <v>1</v>
      </c>
      <c r="G79" s="5">
        <v>0</v>
      </c>
      <c r="H79" s="5">
        <v>1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</row>
    <row r="80" spans="1:13" ht="18" customHeight="1" x14ac:dyDescent="0.2">
      <c r="A80" s="5">
        <v>1</v>
      </c>
      <c r="B80" s="5">
        <v>1</v>
      </c>
      <c r="C80" s="5">
        <v>2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0</v>
      </c>
      <c r="J80" s="5">
        <v>1</v>
      </c>
      <c r="K80" s="5">
        <v>0</v>
      </c>
      <c r="L80" s="5">
        <v>0</v>
      </c>
      <c r="M80" s="5">
        <v>0</v>
      </c>
    </row>
    <row r="81" spans="1:13" ht="18" customHeight="1" x14ac:dyDescent="0.2">
      <c r="A81" s="5">
        <v>1</v>
      </c>
      <c r="B81" s="5">
        <v>1</v>
      </c>
      <c r="C81" s="5">
        <v>1</v>
      </c>
      <c r="D81" s="5">
        <v>1</v>
      </c>
      <c r="E81" s="5">
        <v>1</v>
      </c>
      <c r="F81" s="5">
        <v>1</v>
      </c>
      <c r="G81" s="5">
        <v>0</v>
      </c>
      <c r="H81" s="5">
        <v>1</v>
      </c>
      <c r="I81" s="5">
        <v>0</v>
      </c>
      <c r="J81" s="5">
        <v>1</v>
      </c>
      <c r="K81" s="5">
        <v>0</v>
      </c>
      <c r="L81" s="5">
        <v>0</v>
      </c>
      <c r="M81" s="5">
        <v>0</v>
      </c>
    </row>
    <row r="82" spans="1:13" ht="18" customHeight="1" x14ac:dyDescent="0.2">
      <c r="A82" s="5">
        <v>2</v>
      </c>
      <c r="B82" s="5">
        <v>3</v>
      </c>
      <c r="C82" s="5">
        <v>3</v>
      </c>
      <c r="D82" s="5">
        <v>1</v>
      </c>
      <c r="E82" s="5">
        <v>3</v>
      </c>
    </row>
    <row r="83" spans="1:13" ht="18" customHeight="1" x14ac:dyDescent="0.2">
      <c r="A83" s="5">
        <v>2</v>
      </c>
      <c r="B83" s="5">
        <v>2</v>
      </c>
      <c r="C83" s="5">
        <v>4</v>
      </c>
      <c r="D83" s="5">
        <v>2</v>
      </c>
      <c r="E83" s="5">
        <v>1</v>
      </c>
      <c r="F83" s="5">
        <v>1</v>
      </c>
      <c r="G83" s="5">
        <v>0</v>
      </c>
      <c r="H83" s="5">
        <v>1</v>
      </c>
      <c r="I83" s="5">
        <v>0</v>
      </c>
      <c r="J83" s="5">
        <v>1</v>
      </c>
      <c r="K83" s="5">
        <v>0</v>
      </c>
      <c r="L83" s="5">
        <v>0</v>
      </c>
      <c r="M83" s="5">
        <v>0</v>
      </c>
    </row>
    <row r="85" spans="1:13" ht="18" customHeight="1" x14ac:dyDescent="0.2">
      <c r="A85" s="5">
        <v>1</v>
      </c>
      <c r="B85" s="5">
        <v>1</v>
      </c>
      <c r="C85" s="5">
        <v>1</v>
      </c>
      <c r="D85" s="5">
        <v>1</v>
      </c>
      <c r="E85" s="5">
        <v>0</v>
      </c>
      <c r="F85" s="5">
        <v>1</v>
      </c>
      <c r="G85" s="5">
        <v>0</v>
      </c>
      <c r="H85" s="5">
        <v>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</row>
    <row r="87" spans="1:13" ht="18" customHeight="1" x14ac:dyDescent="0.2">
      <c r="A87" s="5">
        <v>1</v>
      </c>
      <c r="B87" s="5">
        <v>1</v>
      </c>
      <c r="C87" s="5">
        <v>2</v>
      </c>
      <c r="D87" s="5">
        <v>1</v>
      </c>
      <c r="E87" s="5">
        <v>0</v>
      </c>
      <c r="F87" s="5">
        <v>1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</row>
    <row r="89" spans="1:13" ht="18" customHeight="1" x14ac:dyDescent="0.2">
      <c r="A89" s="5">
        <v>2</v>
      </c>
      <c r="B89" s="5">
        <v>1</v>
      </c>
      <c r="C89" s="5">
        <v>2</v>
      </c>
      <c r="D89" s="5">
        <v>1</v>
      </c>
      <c r="E89" s="5">
        <v>1</v>
      </c>
      <c r="F89" s="5">
        <v>1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1</v>
      </c>
      <c r="M89" s="5">
        <v>0</v>
      </c>
    </row>
    <row r="90" spans="1:13" ht="18" customHeight="1" x14ac:dyDescent="0.2">
      <c r="A90" s="5">
        <v>1</v>
      </c>
      <c r="B90" s="5">
        <v>1</v>
      </c>
      <c r="C90" s="5">
        <v>1</v>
      </c>
      <c r="D90" s="5">
        <v>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</row>
    <row r="91" spans="1:13" ht="18" customHeight="1" x14ac:dyDescent="0.2">
      <c r="A91" s="5">
        <v>1</v>
      </c>
      <c r="B91" s="5">
        <v>1</v>
      </c>
      <c r="C91" s="5">
        <v>2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0</v>
      </c>
      <c r="J91" s="5">
        <v>1</v>
      </c>
      <c r="K91" s="5">
        <v>0</v>
      </c>
      <c r="L91" s="5">
        <v>1</v>
      </c>
      <c r="M91" s="5">
        <v>0</v>
      </c>
    </row>
    <row r="92" spans="1:13" ht="18" customHeight="1" x14ac:dyDescent="0.2">
      <c r="A92" s="5">
        <v>1</v>
      </c>
      <c r="B92" s="5">
        <v>1</v>
      </c>
      <c r="C92" s="5">
        <v>2</v>
      </c>
      <c r="D92" s="5">
        <v>1</v>
      </c>
      <c r="E92" s="5">
        <v>0</v>
      </c>
      <c r="F92" s="5">
        <v>1</v>
      </c>
      <c r="G92" s="5">
        <v>0</v>
      </c>
      <c r="H92" s="5">
        <v>1</v>
      </c>
      <c r="I92" s="5">
        <v>0</v>
      </c>
      <c r="J92" s="5">
        <v>1</v>
      </c>
      <c r="K92" s="5">
        <v>0</v>
      </c>
      <c r="L92" s="5">
        <v>1</v>
      </c>
      <c r="M92" s="5">
        <v>0</v>
      </c>
    </row>
    <row r="94" spans="1:13" ht="18" customHeight="1" x14ac:dyDescent="0.2">
      <c r="A94" s="5">
        <v>2</v>
      </c>
      <c r="B94" s="5">
        <v>1</v>
      </c>
      <c r="C94" s="5">
        <v>4</v>
      </c>
      <c r="D94" s="5">
        <v>4</v>
      </c>
      <c r="E94" s="5">
        <v>3</v>
      </c>
      <c r="F94" s="5">
        <v>3</v>
      </c>
      <c r="G94" s="5">
        <v>3</v>
      </c>
      <c r="H94" s="5">
        <v>4</v>
      </c>
      <c r="I94" s="5">
        <v>3</v>
      </c>
      <c r="J94" s="5">
        <v>4</v>
      </c>
      <c r="K94" s="5">
        <v>2</v>
      </c>
      <c r="L94" s="5">
        <v>4</v>
      </c>
      <c r="M94" s="5">
        <v>3</v>
      </c>
    </row>
    <row r="95" spans="1:13" ht="18" customHeight="1" x14ac:dyDescent="0.2">
      <c r="A95" s="5">
        <v>1</v>
      </c>
      <c r="B95" s="5">
        <v>3</v>
      </c>
      <c r="C95" s="5">
        <v>4</v>
      </c>
      <c r="D95" s="5">
        <v>1</v>
      </c>
      <c r="E95" s="5">
        <v>2</v>
      </c>
      <c r="F95" s="5">
        <v>2</v>
      </c>
      <c r="G95" s="5">
        <v>3</v>
      </c>
      <c r="H95" s="5">
        <v>1</v>
      </c>
      <c r="I95" s="5">
        <v>0</v>
      </c>
      <c r="J95" s="5">
        <v>1</v>
      </c>
      <c r="K95" s="5">
        <v>0</v>
      </c>
      <c r="L95" s="5">
        <v>1</v>
      </c>
      <c r="M95" s="5">
        <v>0</v>
      </c>
    </row>
    <row r="96" spans="1:13" ht="18" customHeight="1" x14ac:dyDescent="0.2">
      <c r="A96" s="5">
        <v>1</v>
      </c>
      <c r="B96" s="5">
        <v>1</v>
      </c>
      <c r="C96" s="5">
        <v>2</v>
      </c>
      <c r="D96" s="5">
        <v>1</v>
      </c>
      <c r="E96" s="5">
        <v>1</v>
      </c>
      <c r="F96" s="5">
        <v>1</v>
      </c>
      <c r="G96" s="5">
        <v>0</v>
      </c>
      <c r="H96" s="5">
        <v>1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</row>
    <row r="97" spans="1:13" ht="18" customHeight="1" x14ac:dyDescent="0.2">
      <c r="A97" s="5">
        <v>2</v>
      </c>
      <c r="B97" s="5">
        <v>2</v>
      </c>
      <c r="C97" s="5">
        <v>4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0</v>
      </c>
      <c r="J97" s="5">
        <v>1</v>
      </c>
      <c r="K97" s="5">
        <v>0</v>
      </c>
      <c r="L97" s="5">
        <v>1</v>
      </c>
      <c r="M97" s="5">
        <v>0</v>
      </c>
    </row>
    <row r="98" spans="1:13" ht="18" customHeight="1" x14ac:dyDescent="0.2">
      <c r="A98" s="5">
        <v>2</v>
      </c>
      <c r="B98" s="5">
        <v>1</v>
      </c>
      <c r="C98" s="5">
        <v>4</v>
      </c>
      <c r="D98" s="5">
        <v>1</v>
      </c>
      <c r="E98" s="5">
        <v>1</v>
      </c>
      <c r="F98" s="5">
        <v>1</v>
      </c>
      <c r="G98" s="5">
        <v>0</v>
      </c>
      <c r="H98" s="5">
        <v>1</v>
      </c>
      <c r="I98" s="5">
        <v>0</v>
      </c>
      <c r="J98" s="5">
        <v>1</v>
      </c>
      <c r="K98" s="5">
        <v>0</v>
      </c>
      <c r="L98" s="5">
        <v>0</v>
      </c>
      <c r="M98" s="5">
        <v>0</v>
      </c>
    </row>
    <row r="99" spans="1:13" ht="18" customHeight="1" x14ac:dyDescent="0.2">
      <c r="A99" s="5">
        <v>2</v>
      </c>
      <c r="B99" s="5">
        <v>1</v>
      </c>
      <c r="C99" s="5">
        <v>2</v>
      </c>
      <c r="D99" s="5">
        <v>1</v>
      </c>
      <c r="E99" s="5">
        <v>0</v>
      </c>
      <c r="F99" s="5">
        <v>1</v>
      </c>
      <c r="G99" s="5">
        <v>0</v>
      </c>
      <c r="H99" s="5">
        <v>1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</row>
    <row r="100" spans="1:13" ht="18" customHeight="1" x14ac:dyDescent="0.2">
      <c r="A100" s="5">
        <v>3</v>
      </c>
      <c r="B100" s="5">
        <v>1</v>
      </c>
      <c r="C100" s="5">
        <v>3</v>
      </c>
      <c r="D100" s="5">
        <v>3</v>
      </c>
      <c r="E100" s="5">
        <v>1</v>
      </c>
      <c r="F100" s="5">
        <v>2</v>
      </c>
      <c r="G100" s="5">
        <v>1</v>
      </c>
      <c r="H100" s="5">
        <v>2</v>
      </c>
      <c r="I100" s="5">
        <v>0</v>
      </c>
      <c r="J100" s="5">
        <v>2</v>
      </c>
      <c r="K100" s="5">
        <v>0</v>
      </c>
      <c r="L100" s="5">
        <v>2</v>
      </c>
      <c r="M100" s="5">
        <v>0</v>
      </c>
    </row>
    <row r="101" spans="1:13" ht="18" customHeight="1" x14ac:dyDescent="0.2">
      <c r="A101" s="5">
        <v>2</v>
      </c>
      <c r="B101" s="5">
        <v>2</v>
      </c>
      <c r="C101" s="5">
        <v>2</v>
      </c>
      <c r="D101" s="5">
        <v>1</v>
      </c>
      <c r="E101" s="5">
        <v>1</v>
      </c>
      <c r="F101" s="5">
        <v>1</v>
      </c>
      <c r="G101" s="5">
        <v>0</v>
      </c>
      <c r="H101" s="5">
        <v>1</v>
      </c>
      <c r="I101" s="5">
        <v>0</v>
      </c>
      <c r="J101" s="5">
        <v>1</v>
      </c>
      <c r="K101" s="5">
        <v>0</v>
      </c>
      <c r="L101" s="5">
        <v>0</v>
      </c>
      <c r="M101" s="5">
        <v>0</v>
      </c>
    </row>
    <row r="102" spans="1:13" ht="18" customHeight="1" x14ac:dyDescent="0.2">
      <c r="A102" s="5">
        <v>1</v>
      </c>
      <c r="B102" s="5">
        <v>1</v>
      </c>
      <c r="C102" s="5">
        <v>2</v>
      </c>
      <c r="D102" s="5">
        <v>0</v>
      </c>
      <c r="E102" s="5">
        <v>1</v>
      </c>
      <c r="F102" s="5">
        <v>1</v>
      </c>
      <c r="G102" s="5">
        <v>0</v>
      </c>
      <c r="H102" s="5">
        <v>1</v>
      </c>
      <c r="I102" s="5">
        <v>0</v>
      </c>
      <c r="J102" s="5">
        <v>1</v>
      </c>
      <c r="K102" s="5">
        <v>0</v>
      </c>
      <c r="L102" s="5">
        <v>1</v>
      </c>
      <c r="M102" s="5">
        <v>0</v>
      </c>
    </row>
    <row r="103" spans="1:13" ht="18" customHeight="1" x14ac:dyDescent="0.2">
      <c r="A103" s="5">
        <v>2</v>
      </c>
      <c r="B103" s="5">
        <v>1</v>
      </c>
      <c r="C103" s="5">
        <v>1</v>
      </c>
      <c r="D103" s="5">
        <v>1</v>
      </c>
      <c r="E103" s="5">
        <v>0</v>
      </c>
      <c r="F103" s="5">
        <v>1</v>
      </c>
      <c r="G103" s="5">
        <v>0</v>
      </c>
      <c r="H103" s="5">
        <v>1</v>
      </c>
      <c r="I103" s="5">
        <v>0</v>
      </c>
      <c r="J103" s="5">
        <v>1</v>
      </c>
      <c r="K103" s="5">
        <v>0</v>
      </c>
      <c r="L103" s="5">
        <v>1</v>
      </c>
      <c r="M103" s="5">
        <v>0</v>
      </c>
    </row>
    <row r="104" spans="1:13" ht="18" customHeight="1" x14ac:dyDescent="0.2">
      <c r="A104" s="5">
        <v>2</v>
      </c>
      <c r="B104" s="5">
        <v>2</v>
      </c>
      <c r="C104" s="5">
        <v>3</v>
      </c>
      <c r="D104" s="5">
        <v>1</v>
      </c>
      <c r="E104" s="5">
        <v>2</v>
      </c>
      <c r="F104" s="5">
        <v>1</v>
      </c>
      <c r="G104" s="5">
        <v>0</v>
      </c>
      <c r="H104" s="5">
        <v>1</v>
      </c>
      <c r="I104" s="5">
        <v>0</v>
      </c>
      <c r="J104" s="5">
        <v>1</v>
      </c>
      <c r="K104" s="5">
        <v>0</v>
      </c>
      <c r="L104" s="5">
        <v>1</v>
      </c>
      <c r="M104" s="5">
        <v>0</v>
      </c>
    </row>
    <row r="105" spans="1:13" ht="18" customHeight="1" x14ac:dyDescent="0.2">
      <c r="A105" s="5">
        <v>2</v>
      </c>
      <c r="B105" s="5">
        <v>4</v>
      </c>
      <c r="C105" s="5">
        <v>4</v>
      </c>
      <c r="D105" s="5">
        <v>2</v>
      </c>
      <c r="E105" s="5">
        <v>4</v>
      </c>
      <c r="F105" s="5">
        <v>2</v>
      </c>
      <c r="G105" s="5">
        <v>0</v>
      </c>
      <c r="H105" s="5">
        <v>2</v>
      </c>
      <c r="I105" s="5">
        <v>4</v>
      </c>
      <c r="J105" s="5">
        <v>1</v>
      </c>
      <c r="K105" s="5">
        <v>4</v>
      </c>
      <c r="L105" s="5">
        <v>1</v>
      </c>
      <c r="M105" s="5">
        <v>4</v>
      </c>
    </row>
    <row r="106" spans="1:13" ht="18" customHeight="1" x14ac:dyDescent="0.2">
      <c r="A106" s="5">
        <v>2</v>
      </c>
      <c r="B106" s="5">
        <v>4</v>
      </c>
      <c r="C106" s="5">
        <v>4</v>
      </c>
    </row>
    <row r="107" spans="1:13" ht="18" customHeight="1" x14ac:dyDescent="0.2">
      <c r="A107" s="5">
        <v>1</v>
      </c>
      <c r="B107" s="5">
        <v>0</v>
      </c>
      <c r="C107" s="5">
        <v>2</v>
      </c>
      <c r="D107" s="5">
        <v>1</v>
      </c>
      <c r="E107" s="5">
        <v>0</v>
      </c>
      <c r="F107" s="5">
        <v>1</v>
      </c>
      <c r="G107" s="5">
        <v>0</v>
      </c>
      <c r="H107" s="5">
        <v>1</v>
      </c>
      <c r="I107" s="5">
        <v>0</v>
      </c>
      <c r="J107" s="5">
        <v>1</v>
      </c>
      <c r="K107" s="5">
        <v>0</v>
      </c>
      <c r="L107" s="5">
        <v>0</v>
      </c>
      <c r="M107" s="5">
        <v>0</v>
      </c>
    </row>
    <row r="108" spans="1:13" ht="18" customHeight="1" x14ac:dyDescent="0.2">
      <c r="A108" s="5">
        <v>2</v>
      </c>
      <c r="B108" s="5">
        <v>4</v>
      </c>
      <c r="C108" s="5">
        <v>4</v>
      </c>
      <c r="D108" s="5">
        <v>1</v>
      </c>
      <c r="E108" s="5">
        <v>4</v>
      </c>
      <c r="F108" s="5">
        <v>1</v>
      </c>
      <c r="G108" s="5">
        <v>3</v>
      </c>
      <c r="H108" s="5">
        <v>1</v>
      </c>
      <c r="I108" s="5">
        <v>3</v>
      </c>
      <c r="J108" s="5">
        <v>1</v>
      </c>
      <c r="K108" s="5">
        <v>4</v>
      </c>
      <c r="L108" s="5">
        <v>1</v>
      </c>
      <c r="M108" s="5">
        <v>3</v>
      </c>
    </row>
    <row r="109" spans="1:13" ht="18" customHeight="1" x14ac:dyDescent="0.2">
      <c r="A109" s="5">
        <v>2</v>
      </c>
      <c r="B109" s="5">
        <v>2</v>
      </c>
      <c r="C109" s="5">
        <v>2</v>
      </c>
      <c r="D109" s="5">
        <v>2</v>
      </c>
      <c r="E109" s="5">
        <v>2</v>
      </c>
      <c r="F109" s="5">
        <v>2</v>
      </c>
      <c r="G109" s="5">
        <v>1</v>
      </c>
      <c r="H109" s="5">
        <v>2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</row>
    <row r="110" spans="1:13" ht="18" customHeight="1" x14ac:dyDescent="0.2">
      <c r="A110" s="5">
        <v>2</v>
      </c>
      <c r="B110" s="5">
        <v>2</v>
      </c>
      <c r="C110" s="5">
        <v>3</v>
      </c>
      <c r="D110" s="5">
        <v>1</v>
      </c>
      <c r="E110" s="5">
        <v>1</v>
      </c>
      <c r="F110" s="5">
        <v>1</v>
      </c>
      <c r="G110" s="5">
        <v>0</v>
      </c>
      <c r="H110" s="5">
        <v>1</v>
      </c>
      <c r="I110" s="5">
        <v>0</v>
      </c>
      <c r="J110" s="5">
        <v>1</v>
      </c>
      <c r="K110" s="5">
        <v>0</v>
      </c>
      <c r="L110" s="5">
        <v>1</v>
      </c>
      <c r="M110" s="5">
        <v>0</v>
      </c>
    </row>
    <row r="111" spans="1:13" ht="18" customHeight="1" x14ac:dyDescent="0.2">
      <c r="A111" s="5">
        <v>2</v>
      </c>
      <c r="B111" s="5">
        <v>0</v>
      </c>
      <c r="C111" s="5">
        <v>3</v>
      </c>
      <c r="D111" s="5">
        <v>2</v>
      </c>
      <c r="E111" s="5">
        <v>0</v>
      </c>
      <c r="F111" s="5">
        <v>1</v>
      </c>
      <c r="G111" s="5">
        <v>0</v>
      </c>
      <c r="H111" s="5">
        <v>1</v>
      </c>
      <c r="I111" s="5">
        <v>0</v>
      </c>
      <c r="J111" s="5">
        <v>1</v>
      </c>
      <c r="K111" s="5">
        <v>0</v>
      </c>
      <c r="L111" s="5">
        <v>1</v>
      </c>
      <c r="M111" s="5">
        <v>0</v>
      </c>
    </row>
    <row r="112" spans="1:13" ht="18" customHeight="1" x14ac:dyDescent="0.2">
      <c r="A112" s="5">
        <v>3</v>
      </c>
      <c r="B112" s="5">
        <v>1</v>
      </c>
      <c r="C112" s="5">
        <v>3</v>
      </c>
      <c r="D112" s="5">
        <v>2</v>
      </c>
      <c r="E112" s="5">
        <v>1</v>
      </c>
      <c r="F112" s="5">
        <v>1</v>
      </c>
      <c r="G112" s="5">
        <v>0</v>
      </c>
      <c r="H112" s="5">
        <v>1</v>
      </c>
      <c r="I112" s="5">
        <v>0</v>
      </c>
      <c r="J112" s="5">
        <v>1</v>
      </c>
      <c r="K112" s="5">
        <v>0</v>
      </c>
      <c r="L112" s="5">
        <v>1</v>
      </c>
      <c r="M112" s="5">
        <v>0</v>
      </c>
    </row>
    <row r="113" spans="1:13" ht="18" customHeight="1" x14ac:dyDescent="0.2">
      <c r="A113" s="5">
        <v>2</v>
      </c>
      <c r="B113" s="5">
        <v>2</v>
      </c>
      <c r="C113" s="5">
        <v>4</v>
      </c>
      <c r="D113" s="5">
        <v>1</v>
      </c>
      <c r="E113" s="5">
        <v>1</v>
      </c>
      <c r="F113" s="5">
        <v>1</v>
      </c>
      <c r="G113" s="5">
        <v>0</v>
      </c>
      <c r="H113" s="5">
        <v>1</v>
      </c>
      <c r="I113" s="5">
        <v>0</v>
      </c>
      <c r="J113" s="5">
        <v>1</v>
      </c>
      <c r="K113" s="5">
        <v>0</v>
      </c>
      <c r="L113" s="5">
        <v>0</v>
      </c>
      <c r="M113" s="5">
        <v>0</v>
      </c>
    </row>
    <row r="114" spans="1:13" ht="18" customHeight="1" x14ac:dyDescent="0.2">
      <c r="A114" s="5">
        <v>1</v>
      </c>
      <c r="B114" s="5">
        <v>0</v>
      </c>
      <c r="C114" s="5">
        <v>1</v>
      </c>
      <c r="D114" s="5">
        <v>1</v>
      </c>
      <c r="E114" s="5">
        <v>0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</row>
    <row r="115" spans="1:13" ht="18" customHeight="1" x14ac:dyDescent="0.2">
      <c r="A115" s="5"/>
      <c r="B115" s="5"/>
      <c r="C115" s="5"/>
    </row>
    <row r="116" spans="1:13" ht="18" customHeight="1" x14ac:dyDescent="0.2">
      <c r="A116" s="5"/>
      <c r="B116" s="5"/>
      <c r="C116" s="5"/>
    </row>
    <row r="117" spans="1:13" ht="18" customHeight="1" x14ac:dyDescent="0.2">
      <c r="A117" s="5"/>
      <c r="B117" s="5"/>
      <c r="C117" s="5"/>
    </row>
    <row r="118" spans="1:13" ht="18" customHeight="1" x14ac:dyDescent="0.2">
      <c r="A118" s="5">
        <v>1</v>
      </c>
      <c r="B118" s="5">
        <v>1</v>
      </c>
      <c r="C118" s="5">
        <v>2</v>
      </c>
      <c r="D118" s="5">
        <v>1</v>
      </c>
      <c r="E118" s="5">
        <v>0</v>
      </c>
      <c r="F118" s="5">
        <v>1</v>
      </c>
      <c r="G118" s="5">
        <v>0</v>
      </c>
      <c r="H118" s="5">
        <v>0</v>
      </c>
      <c r="I118" s="5">
        <v>0</v>
      </c>
      <c r="J118" s="7">
        <v>0</v>
      </c>
      <c r="K118" s="7">
        <v>0</v>
      </c>
      <c r="L118" s="7">
        <v>0</v>
      </c>
      <c r="M118" s="7">
        <v>0</v>
      </c>
    </row>
    <row r="119" spans="1:13" ht="18" customHeight="1" x14ac:dyDescent="0.2">
      <c r="A119" s="5">
        <v>2</v>
      </c>
      <c r="B119" s="5">
        <v>1</v>
      </c>
      <c r="C119" s="5">
        <v>2</v>
      </c>
      <c r="D119" s="5">
        <v>2</v>
      </c>
      <c r="E119" s="5">
        <v>1</v>
      </c>
      <c r="F119" s="5">
        <v>2</v>
      </c>
      <c r="G119" s="5">
        <v>0</v>
      </c>
      <c r="H119" s="5">
        <v>1</v>
      </c>
      <c r="I119" s="5">
        <v>0</v>
      </c>
      <c r="J119" s="7">
        <v>1</v>
      </c>
      <c r="K119" s="7">
        <v>0</v>
      </c>
      <c r="L119" s="7">
        <v>1</v>
      </c>
      <c r="M119" s="7">
        <v>0</v>
      </c>
    </row>
    <row r="120" spans="1:13" ht="18" customHeight="1" x14ac:dyDescent="0.2">
      <c r="A120" s="5"/>
      <c r="B120" s="5"/>
      <c r="C120" s="5"/>
      <c r="J120" s="8"/>
      <c r="K120" s="8"/>
      <c r="L120" s="8"/>
      <c r="M120" s="8"/>
    </row>
    <row r="121" spans="1:13" ht="18" customHeight="1" x14ac:dyDescent="0.2">
      <c r="A121" s="5">
        <v>1</v>
      </c>
      <c r="B121" s="5">
        <v>1</v>
      </c>
      <c r="C121" s="5">
        <v>1</v>
      </c>
      <c r="D121" s="5">
        <v>1</v>
      </c>
      <c r="E121" s="5">
        <v>0</v>
      </c>
      <c r="F121" s="5">
        <v>1</v>
      </c>
      <c r="G121" s="5">
        <v>0</v>
      </c>
      <c r="H121" s="5">
        <v>1</v>
      </c>
      <c r="I121" s="5">
        <v>0</v>
      </c>
      <c r="J121" s="7">
        <v>1</v>
      </c>
      <c r="K121" s="7">
        <v>0</v>
      </c>
      <c r="L121" s="7">
        <v>0</v>
      </c>
      <c r="M121" s="7">
        <v>0</v>
      </c>
    </row>
    <row r="122" spans="1:13" ht="18" customHeight="1" x14ac:dyDescent="0.2">
      <c r="A122" s="5">
        <v>1</v>
      </c>
      <c r="B122" s="5">
        <v>3</v>
      </c>
      <c r="C122" s="5">
        <v>4</v>
      </c>
      <c r="D122" s="5">
        <v>1</v>
      </c>
      <c r="E122" s="5">
        <v>1</v>
      </c>
      <c r="F122" s="5">
        <v>1</v>
      </c>
      <c r="G122" s="5">
        <v>0</v>
      </c>
      <c r="H122" s="5">
        <v>1</v>
      </c>
      <c r="I122" s="5">
        <v>0</v>
      </c>
      <c r="J122" s="7">
        <v>1</v>
      </c>
      <c r="K122" s="7">
        <v>0</v>
      </c>
      <c r="L122" s="8">
        <v>1</v>
      </c>
      <c r="M122" s="8">
        <v>0</v>
      </c>
    </row>
    <row r="123" spans="1:13" ht="18" customHeight="1" x14ac:dyDescent="0.2">
      <c r="A123" s="5">
        <v>2</v>
      </c>
      <c r="B123" s="5">
        <v>4</v>
      </c>
      <c r="C123" s="5">
        <v>3</v>
      </c>
      <c r="D123" s="5">
        <v>2</v>
      </c>
      <c r="E123" s="5">
        <v>1</v>
      </c>
      <c r="F123" s="5">
        <v>1</v>
      </c>
      <c r="G123" s="5">
        <v>0</v>
      </c>
      <c r="H123" s="5">
        <v>1</v>
      </c>
      <c r="I123" s="5">
        <v>0</v>
      </c>
      <c r="J123" s="7">
        <v>1</v>
      </c>
      <c r="K123" s="7">
        <v>0</v>
      </c>
      <c r="L123" s="7">
        <v>0</v>
      </c>
      <c r="M123" s="7">
        <v>0</v>
      </c>
    </row>
    <row r="124" spans="1:13" ht="18" customHeight="1" x14ac:dyDescent="0.2">
      <c r="A124" s="5">
        <v>2</v>
      </c>
      <c r="B124" s="5">
        <v>3</v>
      </c>
      <c r="C124" s="5">
        <v>3</v>
      </c>
      <c r="D124" s="5">
        <v>1</v>
      </c>
      <c r="E124" s="5">
        <v>1</v>
      </c>
      <c r="F124" s="5">
        <v>1</v>
      </c>
      <c r="G124" s="5">
        <v>0</v>
      </c>
      <c r="H124" s="5">
        <v>1</v>
      </c>
      <c r="I124" s="5">
        <v>0</v>
      </c>
      <c r="J124" s="7">
        <v>0</v>
      </c>
      <c r="K124" s="7">
        <v>0</v>
      </c>
      <c r="L124" s="7">
        <v>0</v>
      </c>
      <c r="M124" s="7">
        <v>0</v>
      </c>
    </row>
    <row r="125" spans="1:13" ht="18" customHeight="1" x14ac:dyDescent="0.2">
      <c r="A125" s="5"/>
      <c r="B125" s="5"/>
      <c r="C125" s="5"/>
      <c r="J125" s="8"/>
      <c r="K125" s="8"/>
      <c r="L125" s="8"/>
      <c r="M125" s="8"/>
    </row>
    <row r="126" spans="1:13" ht="18" customHeight="1" x14ac:dyDescent="0.2">
      <c r="A126" s="5">
        <v>1</v>
      </c>
      <c r="B126" s="5">
        <v>1</v>
      </c>
      <c r="C126" s="5">
        <v>3</v>
      </c>
      <c r="D126" s="5">
        <v>1</v>
      </c>
      <c r="E126" s="5">
        <v>1</v>
      </c>
      <c r="F126" s="5">
        <v>1</v>
      </c>
      <c r="G126" s="5">
        <v>0</v>
      </c>
      <c r="H126" s="5">
        <v>0</v>
      </c>
      <c r="I126" s="5">
        <v>0</v>
      </c>
      <c r="J126" s="7">
        <v>0</v>
      </c>
      <c r="K126" s="7">
        <v>0</v>
      </c>
      <c r="L126" s="7">
        <v>0</v>
      </c>
      <c r="M126" s="7">
        <v>0</v>
      </c>
    </row>
    <row r="127" spans="1:13" ht="18" customHeight="1" x14ac:dyDescent="0.2">
      <c r="A127" s="5"/>
      <c r="B127" s="5"/>
      <c r="C127" s="5"/>
      <c r="J127" s="8"/>
      <c r="K127" s="8"/>
      <c r="L127" s="8"/>
      <c r="M127" s="8"/>
    </row>
    <row r="128" spans="1:13" ht="18" customHeight="1" x14ac:dyDescent="0.2">
      <c r="A128" s="5">
        <v>2</v>
      </c>
      <c r="B128" s="5">
        <v>1</v>
      </c>
      <c r="C128" s="5">
        <v>1</v>
      </c>
      <c r="D128" s="5">
        <v>1</v>
      </c>
      <c r="E128" s="5">
        <v>1</v>
      </c>
      <c r="F128" s="5">
        <v>1</v>
      </c>
      <c r="G128" s="5">
        <v>0</v>
      </c>
      <c r="H128" s="5">
        <v>1</v>
      </c>
      <c r="I128" s="5">
        <v>0</v>
      </c>
      <c r="J128" s="7">
        <v>0</v>
      </c>
      <c r="K128" s="7">
        <v>0</v>
      </c>
      <c r="L128" s="8">
        <v>0</v>
      </c>
      <c r="M128" s="8">
        <v>0</v>
      </c>
    </row>
    <row r="129" spans="1:13" ht="18" customHeight="1" x14ac:dyDescent="0.2">
      <c r="A129" s="5">
        <v>1</v>
      </c>
      <c r="B129" s="5">
        <v>2</v>
      </c>
      <c r="C129" s="5">
        <v>2</v>
      </c>
      <c r="D129" s="5">
        <v>1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7">
        <v>0</v>
      </c>
      <c r="K129" s="7">
        <v>0</v>
      </c>
      <c r="L129" s="8">
        <v>0</v>
      </c>
      <c r="M129" s="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9"/>
  <sheetViews>
    <sheetView tabSelected="1" topLeftCell="A127" zoomScale="70" zoomScaleNormal="70" workbookViewId="0">
      <selection activeCell="T138" sqref="T138"/>
    </sheetView>
  </sheetViews>
  <sheetFormatPr defaultColWidth="10" defaultRowHeight="12.75" x14ac:dyDescent="0.2"/>
  <cols>
    <col min="1" max="1" width="10" style="4"/>
    <col min="2" max="2" width="11.140625" style="4" customWidth="1"/>
    <col min="3" max="7" width="10" style="4"/>
    <col min="8" max="8" width="10" style="2"/>
    <col min="9" max="9" width="14.28515625" style="2" customWidth="1"/>
    <col min="10" max="10" width="15.85546875" style="2" customWidth="1"/>
    <col min="11" max="11" width="19.85546875" style="2" customWidth="1"/>
    <col min="12" max="16384" width="10" style="2"/>
  </cols>
  <sheetData>
    <row r="1" spans="1:7" x14ac:dyDescent="0.2">
      <c r="A1" s="19" t="s">
        <v>14</v>
      </c>
      <c r="B1" s="19" t="s">
        <v>15</v>
      </c>
      <c r="C1" s="19" t="s">
        <v>16</v>
      </c>
      <c r="D1" s="19" t="s">
        <v>17</v>
      </c>
      <c r="E1" s="19" t="s">
        <v>18</v>
      </c>
      <c r="F1" s="19" t="s">
        <v>19</v>
      </c>
      <c r="G1" s="19" t="s">
        <v>20</v>
      </c>
    </row>
    <row r="2" spans="1:7" x14ac:dyDescent="0.2">
      <c r="A2" s="14">
        <v>0</v>
      </c>
      <c r="B2" s="14">
        <v>3</v>
      </c>
      <c r="C2" s="14">
        <v>4</v>
      </c>
      <c r="D2" s="14">
        <v>4</v>
      </c>
      <c r="E2" s="14">
        <v>4</v>
      </c>
      <c r="F2" s="14">
        <v>4</v>
      </c>
      <c r="G2" s="14">
        <v>4</v>
      </c>
    </row>
    <row r="3" spans="1:7" x14ac:dyDescent="0.2">
      <c r="A3" s="14">
        <v>2</v>
      </c>
      <c r="B3" s="14">
        <v>13</v>
      </c>
      <c r="C3" s="14">
        <v>13</v>
      </c>
      <c r="D3" s="14">
        <v>13</v>
      </c>
      <c r="E3" s="14">
        <v>19</v>
      </c>
      <c r="F3" s="14">
        <v>20</v>
      </c>
      <c r="G3" s="14">
        <v>20</v>
      </c>
    </row>
    <row r="4" spans="1:7" x14ac:dyDescent="0.2">
      <c r="A4" s="14">
        <v>0</v>
      </c>
      <c r="B4" s="14">
        <v>4</v>
      </c>
      <c r="C4" s="14">
        <v>15</v>
      </c>
      <c r="D4" s="14">
        <v>15</v>
      </c>
      <c r="E4" s="14">
        <v>20</v>
      </c>
      <c r="F4" s="14">
        <v>20</v>
      </c>
      <c r="G4" s="14">
        <v>20</v>
      </c>
    </row>
    <row r="5" spans="1:7" x14ac:dyDescent="0.2">
      <c r="A5" s="14">
        <v>2</v>
      </c>
      <c r="B5" s="8"/>
      <c r="C5" s="8"/>
      <c r="D5" s="8"/>
      <c r="E5" s="8"/>
      <c r="F5" s="8"/>
      <c r="G5" s="8"/>
    </row>
    <row r="6" spans="1:7" x14ac:dyDescent="0.2">
      <c r="A6" s="14">
        <v>2</v>
      </c>
      <c r="B6" s="8"/>
      <c r="C6" s="8"/>
      <c r="D6" s="8"/>
      <c r="E6" s="8"/>
      <c r="F6" s="8"/>
      <c r="G6" s="8"/>
    </row>
    <row r="7" spans="1:7" x14ac:dyDescent="0.2">
      <c r="A7" s="14">
        <v>2</v>
      </c>
      <c r="B7" s="8"/>
      <c r="C7" s="8"/>
      <c r="D7" s="8"/>
      <c r="E7" s="8"/>
      <c r="F7" s="8"/>
      <c r="G7" s="8"/>
    </row>
    <row r="8" spans="1:7" x14ac:dyDescent="0.2">
      <c r="A8" s="14">
        <v>2</v>
      </c>
      <c r="B8" s="14">
        <v>4</v>
      </c>
      <c r="C8" s="14">
        <v>6</v>
      </c>
      <c r="D8" s="14">
        <v>9</v>
      </c>
      <c r="E8" s="14">
        <v>11</v>
      </c>
      <c r="F8" s="14">
        <v>12</v>
      </c>
      <c r="G8" s="14">
        <v>12</v>
      </c>
    </row>
    <row r="9" spans="1:7" x14ac:dyDescent="0.2">
      <c r="A9" s="14">
        <v>2</v>
      </c>
      <c r="B9" s="14">
        <v>20</v>
      </c>
      <c r="C9" s="14">
        <v>15</v>
      </c>
      <c r="D9" s="14">
        <v>15</v>
      </c>
      <c r="E9" s="14">
        <v>20</v>
      </c>
      <c r="F9" s="14">
        <v>20</v>
      </c>
      <c r="G9" s="14">
        <v>20</v>
      </c>
    </row>
    <row r="10" spans="1:7" x14ac:dyDescent="0.2">
      <c r="A10" s="14">
        <v>4</v>
      </c>
      <c r="B10" s="8"/>
      <c r="C10" s="14">
        <v>8</v>
      </c>
      <c r="D10" s="14">
        <v>10</v>
      </c>
      <c r="E10" s="14">
        <v>13</v>
      </c>
      <c r="F10" s="14">
        <v>12</v>
      </c>
      <c r="G10" s="14">
        <v>13</v>
      </c>
    </row>
    <row r="11" spans="1:7" x14ac:dyDescent="0.2">
      <c r="A11" s="14">
        <v>1</v>
      </c>
      <c r="B11" s="14">
        <v>2</v>
      </c>
      <c r="C11" s="14">
        <v>4</v>
      </c>
      <c r="D11" s="14">
        <v>6</v>
      </c>
      <c r="E11" s="14">
        <v>5</v>
      </c>
      <c r="F11" s="14">
        <v>6</v>
      </c>
      <c r="G11" s="14">
        <v>6</v>
      </c>
    </row>
    <row r="12" spans="1:7" x14ac:dyDescent="0.2">
      <c r="A12" s="14">
        <v>0</v>
      </c>
      <c r="B12" s="8"/>
      <c r="C12" s="8"/>
      <c r="D12" s="8"/>
      <c r="E12" s="8"/>
      <c r="F12" s="8"/>
      <c r="G12" s="8"/>
    </row>
    <row r="13" spans="1:7" x14ac:dyDescent="0.2">
      <c r="A13" s="14">
        <v>4</v>
      </c>
      <c r="B13" s="14">
        <v>13</v>
      </c>
      <c r="C13" s="14">
        <v>20</v>
      </c>
      <c r="D13" s="14">
        <v>20</v>
      </c>
      <c r="E13" s="14">
        <v>20</v>
      </c>
      <c r="F13" s="14">
        <v>20</v>
      </c>
      <c r="G13" s="14">
        <v>20</v>
      </c>
    </row>
    <row r="14" spans="1:7" x14ac:dyDescent="0.2">
      <c r="A14" s="15">
        <v>2</v>
      </c>
      <c r="B14" s="15">
        <v>6</v>
      </c>
      <c r="C14" s="15">
        <v>9</v>
      </c>
      <c r="D14" s="14">
        <v>16</v>
      </c>
      <c r="E14" s="14">
        <v>20</v>
      </c>
      <c r="F14" s="14">
        <v>20</v>
      </c>
      <c r="G14" s="14">
        <v>20</v>
      </c>
    </row>
    <row r="15" spans="1:7" x14ac:dyDescent="0.2">
      <c r="A15" s="14">
        <v>4</v>
      </c>
      <c r="B15" s="8"/>
      <c r="C15" s="8"/>
      <c r="D15" s="8"/>
      <c r="E15" s="8"/>
      <c r="F15" s="8"/>
      <c r="G15" s="8"/>
    </row>
    <row r="16" spans="1:7" x14ac:dyDescent="0.2">
      <c r="A16" s="14">
        <v>4</v>
      </c>
      <c r="B16" s="14">
        <v>4</v>
      </c>
      <c r="C16" s="14">
        <v>13</v>
      </c>
      <c r="D16" s="14">
        <v>20</v>
      </c>
      <c r="E16" s="14">
        <v>20</v>
      </c>
      <c r="F16" s="14">
        <v>20</v>
      </c>
      <c r="G16" s="14">
        <v>20</v>
      </c>
    </row>
    <row r="17" spans="1:7" x14ac:dyDescent="0.2">
      <c r="A17" s="14">
        <v>2</v>
      </c>
      <c r="B17" s="14">
        <v>6</v>
      </c>
      <c r="C17" s="14">
        <v>4</v>
      </c>
      <c r="D17" s="14">
        <v>17</v>
      </c>
      <c r="E17" s="14">
        <v>20</v>
      </c>
      <c r="F17" s="14">
        <v>20</v>
      </c>
      <c r="G17" s="14">
        <v>20</v>
      </c>
    </row>
    <row r="18" spans="1:7" x14ac:dyDescent="0.2">
      <c r="A18" s="14">
        <v>4</v>
      </c>
      <c r="B18" s="8"/>
      <c r="C18" s="8"/>
      <c r="D18" s="8"/>
      <c r="E18" s="8"/>
      <c r="F18" s="8"/>
      <c r="G18" s="8"/>
    </row>
    <row r="19" spans="1:7" x14ac:dyDescent="0.2">
      <c r="A19" s="14">
        <v>2</v>
      </c>
      <c r="B19" s="8"/>
      <c r="C19" s="8"/>
      <c r="D19" s="8"/>
      <c r="E19" s="8"/>
      <c r="F19" s="8"/>
      <c r="G19" s="8"/>
    </row>
    <row r="20" spans="1:7" x14ac:dyDescent="0.2">
      <c r="A20" s="14">
        <v>2</v>
      </c>
      <c r="B20" s="8"/>
      <c r="C20" s="8"/>
      <c r="D20" s="8"/>
      <c r="E20" s="8"/>
      <c r="F20" s="8"/>
      <c r="G20" s="8"/>
    </row>
    <row r="21" spans="1:7" x14ac:dyDescent="0.2">
      <c r="A21" s="14">
        <v>2</v>
      </c>
      <c r="B21" s="14">
        <v>6</v>
      </c>
      <c r="C21" s="14">
        <v>9</v>
      </c>
      <c r="D21" s="14">
        <v>20</v>
      </c>
      <c r="E21" s="14">
        <v>20</v>
      </c>
      <c r="F21" s="14">
        <v>20</v>
      </c>
      <c r="G21" s="14">
        <v>20</v>
      </c>
    </row>
    <row r="22" spans="1:7" x14ac:dyDescent="0.2">
      <c r="A22" s="14">
        <v>2</v>
      </c>
      <c r="B22" s="8"/>
      <c r="C22" s="8"/>
      <c r="D22" s="8"/>
      <c r="E22" s="8"/>
      <c r="F22" s="8"/>
      <c r="G22" s="8"/>
    </row>
    <row r="23" spans="1:7" x14ac:dyDescent="0.2">
      <c r="A23" s="14">
        <v>2</v>
      </c>
      <c r="B23" s="8"/>
      <c r="C23" s="8"/>
      <c r="D23" s="8"/>
      <c r="E23" s="8"/>
      <c r="F23" s="8"/>
      <c r="G23" s="8"/>
    </row>
    <row r="24" spans="1:7" x14ac:dyDescent="0.2">
      <c r="A24" s="14">
        <v>2</v>
      </c>
      <c r="B24" s="8"/>
      <c r="C24" s="8"/>
      <c r="D24" s="8"/>
      <c r="E24" s="8"/>
      <c r="F24" s="8"/>
      <c r="G24" s="8"/>
    </row>
    <row r="25" spans="1:7" x14ac:dyDescent="0.2">
      <c r="A25" s="14">
        <v>2</v>
      </c>
      <c r="B25" s="14">
        <v>4</v>
      </c>
      <c r="C25" s="14">
        <v>4</v>
      </c>
      <c r="D25" s="14">
        <v>4</v>
      </c>
      <c r="E25" s="14">
        <v>7</v>
      </c>
      <c r="F25" s="14">
        <v>9</v>
      </c>
      <c r="G25" s="14">
        <v>9</v>
      </c>
    </row>
    <row r="26" spans="1:7" x14ac:dyDescent="0.2">
      <c r="A26" s="14">
        <v>2</v>
      </c>
      <c r="B26" s="8"/>
      <c r="C26" s="8"/>
      <c r="D26" s="8"/>
      <c r="E26" s="8"/>
      <c r="F26" s="8"/>
      <c r="G26" s="14" t="s">
        <v>13</v>
      </c>
    </row>
    <row r="27" spans="1:7" x14ac:dyDescent="0.2">
      <c r="A27" s="14">
        <v>2</v>
      </c>
      <c r="B27" s="14">
        <v>11</v>
      </c>
      <c r="C27" s="14">
        <v>20</v>
      </c>
      <c r="D27" s="14">
        <v>20</v>
      </c>
      <c r="E27" s="14">
        <v>20</v>
      </c>
      <c r="F27" s="14">
        <v>20</v>
      </c>
      <c r="G27" s="14">
        <v>20</v>
      </c>
    </row>
    <row r="28" spans="1:7" x14ac:dyDescent="0.2">
      <c r="A28" s="14">
        <v>4</v>
      </c>
      <c r="B28" s="8"/>
      <c r="C28" s="8"/>
      <c r="D28" s="8"/>
      <c r="E28" s="8"/>
      <c r="F28" s="8"/>
      <c r="G28" s="8"/>
    </row>
    <row r="29" spans="1:7" x14ac:dyDescent="0.2">
      <c r="A29" s="14">
        <v>4</v>
      </c>
      <c r="B29" s="8"/>
      <c r="C29" s="8"/>
      <c r="D29" s="8"/>
      <c r="E29" s="8"/>
      <c r="F29" s="8"/>
      <c r="G29" s="8"/>
    </row>
    <row r="30" spans="1:7" x14ac:dyDescent="0.2">
      <c r="A30" s="14">
        <v>2</v>
      </c>
      <c r="B30" s="14">
        <v>4</v>
      </c>
      <c r="C30" s="14">
        <v>6</v>
      </c>
      <c r="D30" s="14">
        <v>8</v>
      </c>
      <c r="E30" s="14">
        <v>8</v>
      </c>
      <c r="F30" s="14">
        <v>10</v>
      </c>
      <c r="G30" s="14">
        <v>12</v>
      </c>
    </row>
    <row r="31" spans="1:7" x14ac:dyDescent="0.2">
      <c r="A31" s="14">
        <v>4</v>
      </c>
      <c r="B31" s="8"/>
      <c r="C31" s="8"/>
      <c r="D31" s="8"/>
      <c r="E31" s="8"/>
      <c r="F31" s="8"/>
      <c r="G31" s="8"/>
    </row>
    <row r="32" spans="1:7" x14ac:dyDescent="0.2">
      <c r="A32" s="14">
        <v>0</v>
      </c>
      <c r="B32" s="8"/>
      <c r="C32" s="8"/>
      <c r="D32" s="8"/>
      <c r="E32" s="8"/>
      <c r="F32" s="8"/>
      <c r="G32" s="8"/>
    </row>
    <row r="33" spans="1:7" x14ac:dyDescent="0.2">
      <c r="A33" s="14">
        <v>0</v>
      </c>
      <c r="B33" s="8"/>
      <c r="C33" s="8"/>
      <c r="D33" s="8"/>
      <c r="E33" s="8"/>
      <c r="F33" s="8"/>
      <c r="G33" s="8"/>
    </row>
    <row r="34" spans="1:7" x14ac:dyDescent="0.2">
      <c r="A34" s="14">
        <v>0</v>
      </c>
      <c r="B34" s="14">
        <v>5</v>
      </c>
      <c r="C34" s="14">
        <v>6</v>
      </c>
      <c r="D34" s="14">
        <v>6</v>
      </c>
      <c r="E34" s="14">
        <v>7</v>
      </c>
      <c r="F34" s="14">
        <v>9</v>
      </c>
      <c r="G34" s="14">
        <v>11</v>
      </c>
    </row>
    <row r="35" spans="1:7" x14ac:dyDescent="0.2">
      <c r="A35" s="14">
        <v>2</v>
      </c>
      <c r="B35" s="8"/>
      <c r="C35" s="8"/>
      <c r="D35" s="8"/>
      <c r="E35" s="8"/>
      <c r="F35" s="8"/>
      <c r="G35" s="8"/>
    </row>
    <row r="36" spans="1:7" x14ac:dyDescent="0.2">
      <c r="A36" s="14">
        <v>2</v>
      </c>
      <c r="B36" s="14">
        <v>4</v>
      </c>
      <c r="C36" s="14">
        <v>8</v>
      </c>
      <c r="D36" s="14">
        <v>20</v>
      </c>
      <c r="E36" s="14">
        <v>20</v>
      </c>
      <c r="F36" s="14">
        <v>20</v>
      </c>
      <c r="G36" s="14">
        <v>20</v>
      </c>
    </row>
    <row r="37" spans="1:7" x14ac:dyDescent="0.2">
      <c r="A37" s="14">
        <v>1</v>
      </c>
      <c r="B37" s="14">
        <v>6</v>
      </c>
      <c r="C37" s="14">
        <v>10</v>
      </c>
      <c r="D37" s="14">
        <v>20</v>
      </c>
      <c r="E37" s="14">
        <v>20</v>
      </c>
      <c r="F37" s="14">
        <v>20</v>
      </c>
      <c r="G37" s="14">
        <v>20</v>
      </c>
    </row>
    <row r="38" spans="1:7" x14ac:dyDescent="0.2">
      <c r="A38" s="14">
        <v>2</v>
      </c>
      <c r="B38" s="8"/>
      <c r="C38" s="8"/>
      <c r="D38" s="8"/>
      <c r="E38" s="8"/>
      <c r="F38" s="8"/>
      <c r="G38" s="8"/>
    </row>
    <row r="39" spans="1:7" x14ac:dyDescent="0.2">
      <c r="A39" s="14">
        <v>0</v>
      </c>
      <c r="B39" s="8"/>
      <c r="C39" s="8"/>
      <c r="D39" s="8"/>
      <c r="E39" s="8"/>
      <c r="F39" s="8"/>
      <c r="G39" s="8"/>
    </row>
    <row r="40" spans="1:7" x14ac:dyDescent="0.2">
      <c r="A40" s="14">
        <v>2</v>
      </c>
      <c r="B40" s="14">
        <v>4</v>
      </c>
      <c r="C40" s="14">
        <v>8</v>
      </c>
      <c r="D40" s="14">
        <v>20</v>
      </c>
      <c r="E40" s="14">
        <v>20</v>
      </c>
      <c r="F40" s="14">
        <v>20</v>
      </c>
      <c r="G40" s="14">
        <v>20</v>
      </c>
    </row>
    <row r="41" spans="1:7" x14ac:dyDescent="0.2">
      <c r="A41" s="14">
        <v>2</v>
      </c>
      <c r="B41" s="14">
        <v>7</v>
      </c>
      <c r="C41" s="14">
        <v>17</v>
      </c>
      <c r="D41" s="14">
        <v>20</v>
      </c>
      <c r="E41" s="14">
        <v>20</v>
      </c>
      <c r="F41" s="14">
        <v>20</v>
      </c>
      <c r="G41" s="14">
        <v>20</v>
      </c>
    </row>
    <row r="42" spans="1:7" x14ac:dyDescent="0.2">
      <c r="A42" s="14">
        <v>0</v>
      </c>
      <c r="B42" s="8"/>
      <c r="C42" s="8"/>
      <c r="D42" s="8"/>
      <c r="E42" s="8"/>
      <c r="F42" s="8"/>
      <c r="G42" s="8"/>
    </row>
    <row r="43" spans="1:7" x14ac:dyDescent="0.2">
      <c r="A43" s="14">
        <v>0</v>
      </c>
      <c r="B43" s="14">
        <v>9</v>
      </c>
      <c r="C43" s="14">
        <v>18</v>
      </c>
      <c r="D43" s="14">
        <v>20</v>
      </c>
      <c r="E43" s="14">
        <v>20</v>
      </c>
      <c r="F43" s="14">
        <v>20</v>
      </c>
      <c r="G43" s="14">
        <v>20</v>
      </c>
    </row>
    <row r="44" spans="1:7" x14ac:dyDescent="0.2">
      <c r="A44" s="8">
        <v>2</v>
      </c>
      <c r="B44" s="8"/>
      <c r="C44" s="8"/>
      <c r="D44" s="8"/>
      <c r="E44" s="8"/>
      <c r="F44" s="8"/>
      <c r="G44" s="8"/>
    </row>
    <row r="45" spans="1:7" x14ac:dyDescent="0.2">
      <c r="A45" s="14">
        <v>2</v>
      </c>
      <c r="B45" s="14">
        <v>7</v>
      </c>
      <c r="C45" s="14">
        <v>11</v>
      </c>
      <c r="D45" s="14">
        <v>20</v>
      </c>
      <c r="E45" s="14">
        <v>20</v>
      </c>
      <c r="F45" s="14">
        <v>20</v>
      </c>
      <c r="G45" s="14">
        <v>20</v>
      </c>
    </row>
    <row r="46" spans="1:7" x14ac:dyDescent="0.2">
      <c r="A46" s="14">
        <v>2</v>
      </c>
      <c r="B46" s="14">
        <v>5</v>
      </c>
      <c r="C46" s="14">
        <v>9</v>
      </c>
      <c r="D46" s="14">
        <v>20</v>
      </c>
      <c r="E46" s="14">
        <v>14</v>
      </c>
      <c r="F46" s="14">
        <v>20</v>
      </c>
      <c r="G46" s="14">
        <v>20</v>
      </c>
    </row>
    <row r="47" spans="1:7" x14ac:dyDescent="0.2">
      <c r="A47" s="14">
        <v>2</v>
      </c>
      <c r="B47" s="14">
        <v>6</v>
      </c>
      <c r="C47" s="14">
        <v>9</v>
      </c>
      <c r="D47" s="14">
        <v>13</v>
      </c>
      <c r="E47" s="14">
        <v>13</v>
      </c>
      <c r="F47" s="14">
        <v>20</v>
      </c>
      <c r="G47" s="14">
        <v>20</v>
      </c>
    </row>
    <row r="48" spans="1:7" x14ac:dyDescent="0.2">
      <c r="A48" s="14">
        <v>0</v>
      </c>
      <c r="B48" s="8"/>
      <c r="C48" s="8"/>
      <c r="D48" s="8"/>
      <c r="E48" s="8"/>
      <c r="F48" s="8"/>
      <c r="G48" s="8"/>
    </row>
    <row r="49" spans="1:7" x14ac:dyDescent="0.2">
      <c r="A49" s="14">
        <v>2</v>
      </c>
      <c r="B49" s="14">
        <v>20</v>
      </c>
      <c r="C49" s="14">
        <v>20</v>
      </c>
      <c r="D49" s="14">
        <v>20</v>
      </c>
      <c r="E49" s="14">
        <v>20</v>
      </c>
      <c r="F49" s="14">
        <v>20</v>
      </c>
      <c r="G49" s="14">
        <v>20</v>
      </c>
    </row>
    <row r="50" spans="1:7" x14ac:dyDescent="0.2">
      <c r="A50" s="14">
        <v>2</v>
      </c>
      <c r="B50" s="14">
        <v>4</v>
      </c>
      <c r="C50" s="14">
        <v>13</v>
      </c>
      <c r="D50" s="14">
        <v>15</v>
      </c>
      <c r="E50" s="14">
        <v>20</v>
      </c>
      <c r="F50" s="14">
        <v>20</v>
      </c>
      <c r="G50" s="14">
        <v>20</v>
      </c>
    </row>
    <row r="51" spans="1:7" x14ac:dyDescent="0.2">
      <c r="A51" s="14">
        <v>2</v>
      </c>
      <c r="B51" s="14">
        <v>11</v>
      </c>
      <c r="C51" s="14">
        <v>15</v>
      </c>
      <c r="D51" s="14">
        <v>20</v>
      </c>
      <c r="E51" s="14">
        <v>20</v>
      </c>
      <c r="F51" s="14">
        <v>20</v>
      </c>
      <c r="G51" s="14">
        <v>20</v>
      </c>
    </row>
    <row r="52" spans="1:7" x14ac:dyDescent="0.2">
      <c r="A52" s="14">
        <v>2</v>
      </c>
      <c r="B52" s="14">
        <v>20</v>
      </c>
      <c r="C52" s="14">
        <v>20</v>
      </c>
      <c r="D52" s="14">
        <v>20</v>
      </c>
      <c r="E52" s="14">
        <v>20</v>
      </c>
      <c r="F52" s="14">
        <v>20</v>
      </c>
      <c r="G52" s="14">
        <v>20</v>
      </c>
    </row>
    <row r="53" spans="1:7" x14ac:dyDescent="0.2">
      <c r="A53" s="14">
        <v>0</v>
      </c>
      <c r="B53" s="14">
        <v>5</v>
      </c>
      <c r="C53" s="14">
        <v>6</v>
      </c>
      <c r="D53" s="14">
        <v>11</v>
      </c>
      <c r="E53" s="14">
        <v>11</v>
      </c>
      <c r="F53" s="14">
        <v>12</v>
      </c>
      <c r="G53" s="14">
        <v>12</v>
      </c>
    </row>
    <row r="54" spans="1:7" x14ac:dyDescent="0.2">
      <c r="A54" s="14">
        <v>0</v>
      </c>
      <c r="B54" s="8"/>
      <c r="C54" s="8"/>
      <c r="D54" s="8"/>
      <c r="E54" s="8"/>
      <c r="F54" s="8"/>
      <c r="G54" s="8"/>
    </row>
    <row r="55" spans="1:7" x14ac:dyDescent="0.2">
      <c r="A55" s="14">
        <v>0</v>
      </c>
      <c r="B55" s="8"/>
      <c r="C55" s="8"/>
      <c r="D55" s="8"/>
      <c r="E55" s="8"/>
      <c r="F55" s="8"/>
      <c r="G55" s="8"/>
    </row>
    <row r="56" spans="1:7" x14ac:dyDescent="0.2">
      <c r="A56" s="14">
        <v>2</v>
      </c>
      <c r="B56" s="14">
        <v>4</v>
      </c>
      <c r="C56" s="14">
        <v>5</v>
      </c>
      <c r="D56" s="14">
        <v>6</v>
      </c>
      <c r="E56" s="14">
        <v>7</v>
      </c>
      <c r="F56" s="14">
        <v>10</v>
      </c>
      <c r="G56" s="14">
        <v>11</v>
      </c>
    </row>
    <row r="57" spans="1:7" x14ac:dyDescent="0.2">
      <c r="A57" s="14">
        <v>2</v>
      </c>
      <c r="B57" s="14">
        <v>4</v>
      </c>
      <c r="C57" s="14">
        <v>4</v>
      </c>
      <c r="D57" s="8"/>
      <c r="E57" s="8"/>
      <c r="F57" s="8"/>
      <c r="G57" s="8"/>
    </row>
    <row r="58" spans="1:7" x14ac:dyDescent="0.2">
      <c r="A58" s="14">
        <v>0</v>
      </c>
      <c r="B58" s="14">
        <v>4</v>
      </c>
      <c r="C58" s="14">
        <v>4</v>
      </c>
      <c r="D58" s="8"/>
      <c r="E58" s="8"/>
      <c r="F58" s="8"/>
      <c r="G58" s="8"/>
    </row>
    <row r="59" spans="1:7" x14ac:dyDescent="0.2">
      <c r="A59" s="14">
        <v>0</v>
      </c>
      <c r="B59" s="8"/>
      <c r="C59" s="8"/>
      <c r="D59" s="8"/>
      <c r="E59" s="8"/>
      <c r="F59" s="8"/>
      <c r="G59" s="8"/>
    </row>
    <row r="60" spans="1:7" x14ac:dyDescent="0.2">
      <c r="A60" s="14">
        <v>4</v>
      </c>
      <c r="B60" s="8"/>
      <c r="C60" s="8"/>
      <c r="D60" s="8"/>
      <c r="E60" s="8"/>
      <c r="F60" s="8"/>
      <c r="G60" s="8"/>
    </row>
    <row r="61" spans="1:7" x14ac:dyDescent="0.2">
      <c r="A61" s="14">
        <v>2</v>
      </c>
      <c r="B61" s="8"/>
      <c r="C61" s="8"/>
      <c r="D61" s="8"/>
      <c r="E61" s="8"/>
      <c r="F61" s="8"/>
      <c r="G61" s="8"/>
    </row>
    <row r="62" spans="1:7" x14ac:dyDescent="0.2">
      <c r="A62" s="14">
        <v>2</v>
      </c>
      <c r="B62" s="8"/>
      <c r="C62" s="8"/>
      <c r="D62" s="8"/>
      <c r="E62" s="8"/>
      <c r="F62" s="8"/>
      <c r="G62" s="8"/>
    </row>
    <row r="63" spans="1:7" x14ac:dyDescent="0.2">
      <c r="A63" s="14">
        <v>2</v>
      </c>
      <c r="B63" s="8"/>
      <c r="C63" s="8"/>
      <c r="D63" s="8"/>
      <c r="E63" s="8"/>
      <c r="F63" s="8"/>
      <c r="G63" s="8"/>
    </row>
    <row r="64" spans="1:7" x14ac:dyDescent="0.2">
      <c r="A64" s="14">
        <v>0</v>
      </c>
      <c r="B64" s="14">
        <v>2</v>
      </c>
      <c r="C64" s="14">
        <v>2</v>
      </c>
      <c r="D64" s="14">
        <v>4</v>
      </c>
      <c r="E64" s="14">
        <v>4</v>
      </c>
      <c r="F64" s="14">
        <v>4</v>
      </c>
      <c r="G64" s="14">
        <v>4</v>
      </c>
    </row>
    <row r="65" spans="1:7" x14ac:dyDescent="0.2">
      <c r="A65" s="8"/>
      <c r="B65" s="14">
        <v>20</v>
      </c>
      <c r="C65" s="14">
        <v>20</v>
      </c>
      <c r="D65" s="14">
        <v>20</v>
      </c>
      <c r="E65" s="14">
        <v>20</v>
      </c>
      <c r="F65" s="14">
        <v>20</v>
      </c>
      <c r="G65" s="14">
        <v>20</v>
      </c>
    </row>
    <row r="66" spans="1:7" x14ac:dyDescent="0.2">
      <c r="A66" s="14">
        <v>2</v>
      </c>
      <c r="B66" s="8"/>
      <c r="C66" s="8"/>
      <c r="D66" s="8"/>
      <c r="E66" s="8"/>
      <c r="F66" s="8"/>
      <c r="G66" s="8"/>
    </row>
    <row r="67" spans="1:7" x14ac:dyDescent="0.2">
      <c r="A67" s="14">
        <v>1</v>
      </c>
      <c r="B67" s="14">
        <v>4</v>
      </c>
      <c r="C67" s="14">
        <v>5</v>
      </c>
      <c r="D67" s="14">
        <v>5</v>
      </c>
      <c r="E67" s="14">
        <v>6</v>
      </c>
      <c r="F67" s="14">
        <v>8</v>
      </c>
      <c r="G67" s="14">
        <v>8</v>
      </c>
    </row>
    <row r="68" spans="1:7" x14ac:dyDescent="0.2">
      <c r="A68" s="14">
        <v>0</v>
      </c>
      <c r="B68" s="8"/>
      <c r="C68" s="8"/>
      <c r="D68" s="8"/>
      <c r="E68" s="8"/>
      <c r="F68" s="8"/>
      <c r="G68" s="8"/>
    </row>
    <row r="69" spans="1:7" x14ac:dyDescent="0.2">
      <c r="A69" s="8"/>
      <c r="B69" s="14">
        <v>8</v>
      </c>
      <c r="C69" s="14">
        <v>9</v>
      </c>
      <c r="D69" s="14">
        <v>13</v>
      </c>
      <c r="E69" s="14">
        <v>20</v>
      </c>
      <c r="F69" s="14">
        <v>20</v>
      </c>
      <c r="G69" s="14">
        <v>20</v>
      </c>
    </row>
    <row r="70" spans="1:7" x14ac:dyDescent="0.2">
      <c r="A70" s="20">
        <v>2</v>
      </c>
      <c r="B70" s="8"/>
      <c r="C70" s="8"/>
      <c r="D70" s="8"/>
      <c r="E70" s="8"/>
      <c r="F70" s="8"/>
      <c r="G70" s="8"/>
    </row>
    <row r="71" spans="1:7" x14ac:dyDescent="0.2">
      <c r="A71" s="14">
        <v>2</v>
      </c>
      <c r="B71" s="14">
        <v>11</v>
      </c>
      <c r="C71" s="14">
        <v>20</v>
      </c>
      <c r="D71" s="14">
        <v>20</v>
      </c>
      <c r="E71" s="14">
        <v>20</v>
      </c>
      <c r="F71" s="14">
        <v>20</v>
      </c>
      <c r="G71" s="14">
        <v>20</v>
      </c>
    </row>
    <row r="72" spans="1:7" x14ac:dyDescent="0.2">
      <c r="A72" s="14">
        <v>2</v>
      </c>
      <c r="B72" s="8"/>
      <c r="C72" s="8"/>
      <c r="D72" s="8"/>
      <c r="E72" s="8"/>
      <c r="F72" s="8"/>
      <c r="G72" s="8"/>
    </row>
    <row r="73" spans="1:7" x14ac:dyDescent="0.2">
      <c r="A73" s="8"/>
      <c r="B73" s="8"/>
      <c r="C73" s="8"/>
      <c r="D73" s="8"/>
      <c r="E73" s="8"/>
      <c r="F73" s="8"/>
      <c r="G73" s="8"/>
    </row>
    <row r="74" spans="1:7" x14ac:dyDescent="0.2">
      <c r="A74" s="14">
        <v>1</v>
      </c>
      <c r="B74" s="14">
        <v>14</v>
      </c>
      <c r="C74" s="14">
        <v>20</v>
      </c>
      <c r="D74" s="14">
        <v>20</v>
      </c>
      <c r="E74" s="14">
        <v>20</v>
      </c>
      <c r="F74" s="14">
        <v>20</v>
      </c>
      <c r="G74" s="14">
        <v>20</v>
      </c>
    </row>
    <row r="75" spans="1:7" x14ac:dyDescent="0.2">
      <c r="A75" s="14">
        <v>4</v>
      </c>
      <c r="B75" s="14">
        <v>14</v>
      </c>
      <c r="C75" s="14">
        <v>20</v>
      </c>
      <c r="D75" s="14">
        <v>20</v>
      </c>
      <c r="E75" s="14">
        <v>20</v>
      </c>
      <c r="F75" s="14">
        <v>20</v>
      </c>
      <c r="G75" s="14">
        <v>20</v>
      </c>
    </row>
    <row r="76" spans="1:7" x14ac:dyDescent="0.2">
      <c r="A76" s="14">
        <v>2</v>
      </c>
      <c r="B76" s="8"/>
      <c r="C76" s="8"/>
      <c r="D76" s="8"/>
      <c r="E76" s="8"/>
      <c r="F76" s="8"/>
      <c r="G76" s="8"/>
    </row>
    <row r="77" spans="1:7" x14ac:dyDescent="0.2">
      <c r="A77" s="14">
        <v>2</v>
      </c>
      <c r="B77" s="14">
        <v>4</v>
      </c>
      <c r="C77" s="14">
        <v>5</v>
      </c>
      <c r="D77" s="14">
        <v>7</v>
      </c>
      <c r="E77" s="14">
        <v>7</v>
      </c>
      <c r="F77" s="14">
        <v>8</v>
      </c>
      <c r="G77" s="14">
        <v>12</v>
      </c>
    </row>
    <row r="78" spans="1:7" x14ac:dyDescent="0.2">
      <c r="A78" s="14">
        <v>2</v>
      </c>
      <c r="B78" s="8"/>
      <c r="C78" s="8"/>
      <c r="D78" s="8"/>
      <c r="E78" s="8"/>
      <c r="F78" s="8"/>
      <c r="G78" s="8"/>
    </row>
    <row r="79" spans="1:7" x14ac:dyDescent="0.2">
      <c r="A79" s="14">
        <v>2</v>
      </c>
      <c r="B79" s="14">
        <v>20</v>
      </c>
      <c r="C79" s="14">
        <v>20</v>
      </c>
      <c r="D79" s="14">
        <v>20</v>
      </c>
      <c r="E79" s="14">
        <v>20</v>
      </c>
      <c r="F79" s="14">
        <v>20</v>
      </c>
      <c r="G79" s="14">
        <v>20</v>
      </c>
    </row>
    <row r="80" spans="1:7" x14ac:dyDescent="0.2">
      <c r="A80" s="14">
        <v>3</v>
      </c>
      <c r="B80" s="14">
        <v>13</v>
      </c>
      <c r="C80" s="14">
        <v>17</v>
      </c>
      <c r="D80" s="14">
        <v>20</v>
      </c>
      <c r="E80" s="14">
        <v>20</v>
      </c>
      <c r="F80" s="14">
        <v>20</v>
      </c>
      <c r="G80" s="14">
        <v>20</v>
      </c>
    </row>
    <row r="81" spans="1:7" x14ac:dyDescent="0.2">
      <c r="A81" s="14">
        <v>4</v>
      </c>
      <c r="B81" s="14">
        <v>9</v>
      </c>
      <c r="C81" s="14">
        <v>20</v>
      </c>
      <c r="D81" s="14">
        <v>20</v>
      </c>
      <c r="E81" s="14">
        <v>20</v>
      </c>
      <c r="F81" s="14">
        <v>20</v>
      </c>
      <c r="G81" s="14">
        <v>20</v>
      </c>
    </row>
    <row r="82" spans="1:7" x14ac:dyDescent="0.2">
      <c r="A82" s="14">
        <v>2</v>
      </c>
      <c r="B82" s="14">
        <v>4</v>
      </c>
      <c r="C82" s="14">
        <v>5</v>
      </c>
      <c r="D82" s="8"/>
      <c r="E82" s="8"/>
      <c r="F82" s="8"/>
      <c r="G82" s="8"/>
    </row>
    <row r="83" spans="1:7" x14ac:dyDescent="0.2">
      <c r="A83" s="14">
        <v>1</v>
      </c>
      <c r="B83" s="14">
        <v>9</v>
      </c>
      <c r="C83" s="14">
        <v>13</v>
      </c>
      <c r="D83" s="14">
        <v>14</v>
      </c>
      <c r="E83" s="14">
        <v>20</v>
      </c>
      <c r="F83" s="14">
        <v>20</v>
      </c>
      <c r="G83" s="14">
        <v>20</v>
      </c>
    </row>
    <row r="84" spans="1:7" x14ac:dyDescent="0.2">
      <c r="A84" s="14">
        <v>0</v>
      </c>
      <c r="B84" s="8"/>
      <c r="C84" s="8"/>
      <c r="D84" s="8"/>
      <c r="E84" s="8"/>
      <c r="F84" s="8"/>
      <c r="G84" s="8"/>
    </row>
    <row r="85" spans="1:7" x14ac:dyDescent="0.2">
      <c r="A85" s="14">
        <v>2</v>
      </c>
      <c r="B85" s="14">
        <v>14</v>
      </c>
      <c r="C85" s="14">
        <v>20</v>
      </c>
      <c r="D85" s="14">
        <v>20</v>
      </c>
      <c r="E85" s="14">
        <v>20</v>
      </c>
      <c r="F85" s="14">
        <v>20</v>
      </c>
      <c r="G85" s="14">
        <v>20</v>
      </c>
    </row>
    <row r="86" spans="1:7" x14ac:dyDescent="0.2">
      <c r="A86" s="8">
        <v>2</v>
      </c>
      <c r="B86" s="8"/>
      <c r="C86" s="8"/>
      <c r="D86" s="8"/>
      <c r="E86" s="8"/>
      <c r="F86" s="8"/>
      <c r="G86" s="8"/>
    </row>
    <row r="87" spans="1:7" x14ac:dyDescent="0.2">
      <c r="A87" s="14">
        <v>2</v>
      </c>
      <c r="B87" s="14">
        <v>15</v>
      </c>
      <c r="C87" s="14">
        <v>20</v>
      </c>
      <c r="D87" s="14">
        <v>20</v>
      </c>
      <c r="E87" s="14">
        <v>20</v>
      </c>
      <c r="F87" s="14">
        <v>20</v>
      </c>
      <c r="G87" s="14">
        <v>20</v>
      </c>
    </row>
    <row r="88" spans="1:7" x14ac:dyDescent="0.2">
      <c r="A88" s="14">
        <v>0</v>
      </c>
      <c r="B88" s="8"/>
      <c r="C88" s="8"/>
      <c r="D88" s="8"/>
      <c r="E88" s="8"/>
      <c r="F88" s="8"/>
      <c r="G88" s="8"/>
    </row>
    <row r="89" spans="1:7" x14ac:dyDescent="0.2">
      <c r="A89" s="15">
        <v>2</v>
      </c>
      <c r="B89" s="15">
        <v>13</v>
      </c>
      <c r="C89" s="15">
        <v>16</v>
      </c>
      <c r="D89" s="14">
        <v>20</v>
      </c>
      <c r="E89" s="14">
        <v>20</v>
      </c>
      <c r="F89" s="14">
        <v>20</v>
      </c>
      <c r="G89" s="14">
        <v>20</v>
      </c>
    </row>
    <row r="90" spans="1:7" x14ac:dyDescent="0.2">
      <c r="A90" s="14">
        <v>2</v>
      </c>
      <c r="B90" s="14">
        <v>7</v>
      </c>
      <c r="C90" s="14">
        <v>20</v>
      </c>
      <c r="D90" s="14">
        <v>20</v>
      </c>
      <c r="E90" s="14">
        <v>20</v>
      </c>
      <c r="F90" s="14">
        <v>20</v>
      </c>
      <c r="G90" s="14">
        <v>20</v>
      </c>
    </row>
    <row r="91" spans="1:7" x14ac:dyDescent="0.2">
      <c r="A91" s="14">
        <v>1</v>
      </c>
      <c r="B91" s="14">
        <v>17</v>
      </c>
      <c r="C91" s="14">
        <v>20</v>
      </c>
      <c r="D91" s="14">
        <v>20</v>
      </c>
      <c r="E91" s="14">
        <v>20</v>
      </c>
      <c r="F91" s="14">
        <v>20</v>
      </c>
      <c r="G91" s="14">
        <v>20</v>
      </c>
    </row>
    <row r="92" spans="1:7" x14ac:dyDescent="0.2">
      <c r="A92" s="14">
        <v>2</v>
      </c>
      <c r="B92" s="14">
        <v>20</v>
      </c>
      <c r="C92" s="14">
        <v>20</v>
      </c>
      <c r="D92" s="14">
        <v>20</v>
      </c>
      <c r="E92" s="14">
        <v>20</v>
      </c>
      <c r="F92" s="14">
        <v>20</v>
      </c>
      <c r="G92" s="14">
        <v>20</v>
      </c>
    </row>
    <row r="93" spans="1:7" x14ac:dyDescent="0.2">
      <c r="A93" s="14">
        <v>2</v>
      </c>
      <c r="B93" s="8"/>
      <c r="C93" s="8"/>
      <c r="D93" s="8"/>
      <c r="E93" s="8"/>
      <c r="F93" s="8"/>
      <c r="G93" s="8"/>
    </row>
    <row r="94" spans="1:7" x14ac:dyDescent="0.2">
      <c r="A94" s="14">
        <v>2</v>
      </c>
      <c r="B94" s="14">
        <v>4</v>
      </c>
      <c r="C94" s="14">
        <v>4</v>
      </c>
      <c r="D94" s="14">
        <v>4</v>
      </c>
      <c r="E94" s="14">
        <v>4</v>
      </c>
      <c r="F94" s="14">
        <v>4</v>
      </c>
      <c r="G94" s="14">
        <v>4</v>
      </c>
    </row>
    <row r="95" spans="1:7" x14ac:dyDescent="0.2">
      <c r="A95" s="14">
        <v>2</v>
      </c>
      <c r="B95" s="14">
        <v>4</v>
      </c>
      <c r="C95" s="14">
        <v>4</v>
      </c>
      <c r="D95" s="14">
        <v>4</v>
      </c>
      <c r="E95" s="14">
        <v>4</v>
      </c>
      <c r="F95" s="14">
        <v>4</v>
      </c>
      <c r="G95" s="14">
        <v>4</v>
      </c>
    </row>
    <row r="96" spans="1:7" x14ac:dyDescent="0.2">
      <c r="A96" s="14">
        <v>2</v>
      </c>
      <c r="B96" s="14">
        <v>10</v>
      </c>
      <c r="C96" s="14">
        <v>20</v>
      </c>
      <c r="D96" s="14">
        <v>20</v>
      </c>
      <c r="E96" s="14">
        <v>20</v>
      </c>
      <c r="F96" s="14">
        <v>20</v>
      </c>
      <c r="G96" s="14">
        <v>20</v>
      </c>
    </row>
    <row r="97" spans="1:7" x14ac:dyDescent="0.2">
      <c r="A97" s="14">
        <v>2</v>
      </c>
      <c r="B97" s="14">
        <v>5</v>
      </c>
      <c r="C97" s="14">
        <v>5</v>
      </c>
      <c r="D97" s="14">
        <v>5</v>
      </c>
      <c r="E97" s="14">
        <v>6</v>
      </c>
      <c r="F97" s="14">
        <v>6</v>
      </c>
      <c r="G97" s="14">
        <v>6</v>
      </c>
    </row>
    <row r="98" spans="1:7" x14ac:dyDescent="0.2">
      <c r="A98" s="14">
        <v>2</v>
      </c>
      <c r="B98" s="14">
        <v>20</v>
      </c>
      <c r="C98" s="14">
        <v>20</v>
      </c>
      <c r="D98" s="14">
        <v>20</v>
      </c>
      <c r="E98" s="14">
        <v>20</v>
      </c>
      <c r="F98" s="14">
        <v>20</v>
      </c>
      <c r="G98" s="14">
        <v>20</v>
      </c>
    </row>
    <row r="99" spans="1:7" x14ac:dyDescent="0.2">
      <c r="A99" s="14">
        <v>2</v>
      </c>
      <c r="B99" s="14">
        <v>20</v>
      </c>
      <c r="C99" s="14">
        <v>20</v>
      </c>
      <c r="D99" s="14">
        <v>20</v>
      </c>
      <c r="E99" s="14">
        <v>20</v>
      </c>
      <c r="F99" s="14">
        <v>20</v>
      </c>
      <c r="G99" s="14">
        <v>20</v>
      </c>
    </row>
    <row r="100" spans="1:7" x14ac:dyDescent="0.2">
      <c r="A100" s="14">
        <v>2</v>
      </c>
      <c r="B100" s="14">
        <v>4</v>
      </c>
      <c r="C100" s="14">
        <v>5</v>
      </c>
      <c r="D100" s="14">
        <v>6</v>
      </c>
      <c r="E100" s="14">
        <v>10</v>
      </c>
      <c r="F100" s="14">
        <v>10</v>
      </c>
      <c r="G100" s="14">
        <v>11</v>
      </c>
    </row>
    <row r="101" spans="1:7" x14ac:dyDescent="0.2">
      <c r="A101" s="14">
        <v>2</v>
      </c>
      <c r="B101" s="14">
        <v>13</v>
      </c>
      <c r="C101" s="14">
        <v>17</v>
      </c>
      <c r="D101" s="14">
        <v>20</v>
      </c>
      <c r="E101" s="14">
        <v>20</v>
      </c>
      <c r="F101" s="14">
        <v>20</v>
      </c>
      <c r="G101" s="14">
        <v>20</v>
      </c>
    </row>
    <row r="102" spans="1:7" x14ac:dyDescent="0.2">
      <c r="A102" s="14">
        <v>2</v>
      </c>
      <c r="B102" s="14">
        <v>9</v>
      </c>
      <c r="C102" s="14">
        <v>12</v>
      </c>
      <c r="D102" s="14">
        <v>15</v>
      </c>
      <c r="E102" s="14">
        <v>20</v>
      </c>
      <c r="F102" s="14">
        <v>20</v>
      </c>
      <c r="G102" s="14">
        <v>20</v>
      </c>
    </row>
    <row r="103" spans="1:7" x14ac:dyDescent="0.2">
      <c r="A103" s="14">
        <v>2</v>
      </c>
      <c r="B103" s="14">
        <v>9</v>
      </c>
      <c r="C103" s="14">
        <v>16</v>
      </c>
      <c r="D103" s="14">
        <v>20</v>
      </c>
      <c r="E103" s="14">
        <v>20</v>
      </c>
      <c r="F103" s="14">
        <v>20</v>
      </c>
      <c r="G103" s="14">
        <v>20</v>
      </c>
    </row>
    <row r="104" spans="1:7" x14ac:dyDescent="0.2">
      <c r="A104" s="14">
        <v>2</v>
      </c>
      <c r="B104" s="14">
        <v>9</v>
      </c>
      <c r="C104" s="14">
        <v>10</v>
      </c>
      <c r="D104" s="14">
        <v>20</v>
      </c>
      <c r="E104" s="14">
        <v>19</v>
      </c>
      <c r="F104" s="14">
        <v>20</v>
      </c>
      <c r="G104" s="14">
        <v>20</v>
      </c>
    </row>
    <row r="105" spans="1:7" x14ac:dyDescent="0.2">
      <c r="A105" s="14">
        <v>2</v>
      </c>
      <c r="B105" s="14">
        <v>4</v>
      </c>
      <c r="C105" s="14">
        <v>4</v>
      </c>
      <c r="D105" s="14">
        <v>4</v>
      </c>
      <c r="E105" s="14">
        <v>4</v>
      </c>
      <c r="F105" s="14">
        <v>4</v>
      </c>
      <c r="G105" s="14">
        <v>4</v>
      </c>
    </row>
    <row r="106" spans="1:7" x14ac:dyDescent="0.2">
      <c r="A106" s="14">
        <v>2</v>
      </c>
      <c r="B106" s="14">
        <v>4</v>
      </c>
      <c r="C106" s="8"/>
      <c r="D106" s="8"/>
      <c r="E106" s="8"/>
      <c r="F106" s="8"/>
      <c r="G106" s="8"/>
    </row>
    <row r="107" spans="1:7" x14ac:dyDescent="0.2">
      <c r="A107" s="14">
        <v>2</v>
      </c>
      <c r="B107" s="14">
        <v>15</v>
      </c>
      <c r="C107" s="14">
        <v>19</v>
      </c>
      <c r="D107" s="14">
        <v>20</v>
      </c>
      <c r="E107" s="14">
        <v>20</v>
      </c>
      <c r="F107" s="14">
        <v>20</v>
      </c>
      <c r="G107" s="14">
        <v>20</v>
      </c>
    </row>
    <row r="108" spans="1:7" x14ac:dyDescent="0.2">
      <c r="A108" s="14">
        <v>2</v>
      </c>
      <c r="B108" s="14">
        <v>6</v>
      </c>
      <c r="C108" s="14">
        <v>9</v>
      </c>
      <c r="D108" s="14">
        <v>15</v>
      </c>
      <c r="E108" s="14">
        <v>16</v>
      </c>
      <c r="F108" s="14">
        <v>15</v>
      </c>
      <c r="G108" s="14">
        <v>16</v>
      </c>
    </row>
    <row r="109" spans="1:7" x14ac:dyDescent="0.2">
      <c r="A109" s="14">
        <v>2</v>
      </c>
      <c r="B109" s="14">
        <v>4</v>
      </c>
      <c r="C109" s="14">
        <v>4</v>
      </c>
      <c r="D109" s="14">
        <v>4</v>
      </c>
      <c r="E109" s="14">
        <v>4</v>
      </c>
      <c r="F109" s="14">
        <v>4</v>
      </c>
      <c r="G109" s="14">
        <v>4</v>
      </c>
    </row>
    <row r="110" spans="1:7" x14ac:dyDescent="0.2">
      <c r="A110" s="15">
        <v>2</v>
      </c>
      <c r="B110" s="15">
        <v>2</v>
      </c>
      <c r="C110" s="15">
        <v>4</v>
      </c>
      <c r="D110" s="14">
        <v>4</v>
      </c>
      <c r="E110" s="14">
        <v>5</v>
      </c>
      <c r="F110" s="14">
        <v>6</v>
      </c>
      <c r="G110" s="14">
        <v>6</v>
      </c>
    </row>
    <row r="111" spans="1:7" x14ac:dyDescent="0.2">
      <c r="A111" s="14">
        <v>2</v>
      </c>
      <c r="B111" s="14">
        <v>11</v>
      </c>
      <c r="C111" s="14">
        <v>14</v>
      </c>
      <c r="D111" s="14">
        <v>17</v>
      </c>
      <c r="E111" s="14">
        <v>19</v>
      </c>
      <c r="F111" s="14">
        <v>20</v>
      </c>
      <c r="G111" s="14">
        <v>20</v>
      </c>
    </row>
    <row r="112" spans="1:7" x14ac:dyDescent="0.2">
      <c r="A112" s="14">
        <v>3</v>
      </c>
      <c r="B112" s="14">
        <v>4</v>
      </c>
      <c r="C112" s="14">
        <v>6</v>
      </c>
      <c r="D112" s="14">
        <v>10</v>
      </c>
      <c r="E112" s="14">
        <v>11</v>
      </c>
      <c r="F112" s="14">
        <v>20</v>
      </c>
      <c r="G112" s="14">
        <v>20</v>
      </c>
    </row>
    <row r="113" spans="1:11" x14ac:dyDescent="0.2">
      <c r="A113" s="14">
        <v>2</v>
      </c>
      <c r="B113" s="14">
        <v>8</v>
      </c>
      <c r="C113" s="14">
        <v>15</v>
      </c>
      <c r="D113" s="14">
        <v>20</v>
      </c>
      <c r="E113" s="14">
        <v>20</v>
      </c>
      <c r="F113" s="14">
        <v>20</v>
      </c>
      <c r="G113" s="14">
        <v>20</v>
      </c>
    </row>
    <row r="114" spans="1:11" x14ac:dyDescent="0.2">
      <c r="A114" s="14">
        <v>2</v>
      </c>
      <c r="B114" s="14">
        <v>20</v>
      </c>
      <c r="C114" s="14">
        <v>20</v>
      </c>
      <c r="D114" s="14">
        <v>20</v>
      </c>
      <c r="E114" s="14">
        <v>20</v>
      </c>
      <c r="F114" s="14">
        <v>20</v>
      </c>
      <c r="G114" s="14">
        <v>20</v>
      </c>
    </row>
    <row r="115" spans="1:11" x14ac:dyDescent="0.2">
      <c r="A115" s="14">
        <v>2</v>
      </c>
      <c r="B115" s="14"/>
      <c r="C115" s="8"/>
      <c r="D115" s="8"/>
      <c r="E115" s="8"/>
      <c r="F115" s="8"/>
      <c r="G115" s="8"/>
    </row>
    <row r="116" spans="1:11" x14ac:dyDescent="0.2">
      <c r="A116" s="14">
        <v>2</v>
      </c>
      <c r="B116" s="14"/>
      <c r="C116" s="8"/>
      <c r="D116" s="8"/>
      <c r="E116" s="8"/>
      <c r="F116" s="8"/>
      <c r="G116" s="8"/>
    </row>
    <row r="117" spans="1:11" x14ac:dyDescent="0.2">
      <c r="A117" s="14">
        <v>2</v>
      </c>
      <c r="B117" s="14"/>
      <c r="C117" s="8"/>
      <c r="D117" s="8"/>
      <c r="E117" s="8"/>
      <c r="F117" s="8"/>
      <c r="G117" s="8"/>
    </row>
    <row r="118" spans="1:11" x14ac:dyDescent="0.2">
      <c r="A118" s="14">
        <v>4</v>
      </c>
      <c r="B118" s="14">
        <v>7</v>
      </c>
      <c r="C118" s="14">
        <v>12</v>
      </c>
      <c r="D118" s="14">
        <v>17</v>
      </c>
      <c r="E118" s="14">
        <v>20</v>
      </c>
      <c r="F118" s="16">
        <v>20</v>
      </c>
      <c r="G118" s="16">
        <v>20</v>
      </c>
    </row>
    <row r="119" spans="1:11" x14ac:dyDescent="0.2">
      <c r="A119" s="14">
        <v>2</v>
      </c>
      <c r="B119" s="14">
        <v>7</v>
      </c>
      <c r="C119" s="14">
        <v>12</v>
      </c>
      <c r="D119" s="14">
        <v>15</v>
      </c>
      <c r="E119" s="14">
        <v>17</v>
      </c>
      <c r="F119" s="16">
        <v>20</v>
      </c>
      <c r="G119" s="16">
        <v>20</v>
      </c>
      <c r="I119" s="24" t="s">
        <v>30</v>
      </c>
      <c r="J119" s="24" t="s">
        <v>58</v>
      </c>
      <c r="K119" s="25" t="s">
        <v>44</v>
      </c>
    </row>
    <row r="120" spans="1:11" x14ac:dyDescent="0.2">
      <c r="A120" s="14">
        <v>2</v>
      </c>
      <c r="B120" s="14"/>
      <c r="C120" s="8"/>
      <c r="D120" s="8"/>
      <c r="E120" s="8"/>
      <c r="F120" s="8"/>
      <c r="G120" s="8"/>
      <c r="I120" s="26" t="s">
        <v>31</v>
      </c>
      <c r="J120" s="27" t="s">
        <v>32</v>
      </c>
      <c r="K120" s="28" t="s">
        <v>43</v>
      </c>
    </row>
    <row r="121" spans="1:11" x14ac:dyDescent="0.2">
      <c r="A121" s="14">
        <v>4</v>
      </c>
      <c r="B121" s="14">
        <v>18</v>
      </c>
      <c r="C121" s="14">
        <v>20</v>
      </c>
      <c r="D121" s="14">
        <v>20</v>
      </c>
      <c r="E121" s="14">
        <v>20</v>
      </c>
      <c r="F121" s="16">
        <v>20</v>
      </c>
      <c r="G121" s="16">
        <v>20</v>
      </c>
      <c r="I121" s="26" t="s">
        <v>36</v>
      </c>
      <c r="J121" s="26" t="s">
        <v>34</v>
      </c>
      <c r="K121" s="28" t="s">
        <v>40</v>
      </c>
    </row>
    <row r="122" spans="1:11" x14ac:dyDescent="0.2">
      <c r="A122" s="14">
        <v>4</v>
      </c>
      <c r="B122" s="14">
        <v>5</v>
      </c>
      <c r="C122" s="14">
        <v>5</v>
      </c>
      <c r="D122" s="14">
        <v>6</v>
      </c>
      <c r="E122" s="14">
        <v>6</v>
      </c>
      <c r="F122" s="16">
        <v>10</v>
      </c>
      <c r="G122" s="8">
        <v>10</v>
      </c>
      <c r="I122" s="26" t="s">
        <v>37</v>
      </c>
      <c r="J122" s="26" t="s">
        <v>33</v>
      </c>
      <c r="K122" s="28" t="s">
        <v>41</v>
      </c>
    </row>
    <row r="123" spans="1:11" x14ac:dyDescent="0.2">
      <c r="A123" s="14">
        <v>2</v>
      </c>
      <c r="B123" s="14">
        <v>6</v>
      </c>
      <c r="C123" s="14">
        <v>9</v>
      </c>
      <c r="D123" s="14">
        <v>11</v>
      </c>
      <c r="E123" s="14">
        <v>11</v>
      </c>
      <c r="F123" s="16">
        <v>12</v>
      </c>
      <c r="G123" s="16">
        <v>14</v>
      </c>
      <c r="I123" s="26" t="s">
        <v>38</v>
      </c>
      <c r="J123" s="26" t="s">
        <v>35</v>
      </c>
      <c r="K123" s="28" t="s">
        <v>42</v>
      </c>
    </row>
    <row r="124" spans="1:11" x14ac:dyDescent="0.2">
      <c r="A124" s="14">
        <v>2</v>
      </c>
      <c r="B124" s="14">
        <v>16</v>
      </c>
      <c r="C124" s="14">
        <v>19</v>
      </c>
      <c r="D124" s="14">
        <v>20</v>
      </c>
      <c r="E124" s="14">
        <v>20</v>
      </c>
      <c r="F124" s="16">
        <v>20</v>
      </c>
      <c r="G124" s="16">
        <v>20</v>
      </c>
      <c r="I124" s="29">
        <v>100</v>
      </c>
      <c r="J124" s="29">
        <v>20</v>
      </c>
      <c r="K124" s="28" t="s">
        <v>39</v>
      </c>
    </row>
    <row r="125" spans="1:11" x14ac:dyDescent="0.2">
      <c r="A125" s="14">
        <v>2</v>
      </c>
      <c r="B125" s="14"/>
      <c r="C125" s="8"/>
      <c r="D125" s="8"/>
      <c r="E125" s="8"/>
      <c r="F125" s="8"/>
      <c r="G125" s="8"/>
    </row>
    <row r="126" spans="1:11" x14ac:dyDescent="0.2">
      <c r="A126" s="14">
        <v>4</v>
      </c>
      <c r="B126" s="14">
        <v>18</v>
      </c>
      <c r="C126" s="14">
        <v>20</v>
      </c>
      <c r="D126" s="14">
        <v>20</v>
      </c>
      <c r="E126" s="14">
        <v>20</v>
      </c>
      <c r="F126" s="16">
        <v>20</v>
      </c>
      <c r="G126" s="16">
        <v>20</v>
      </c>
    </row>
    <row r="127" spans="1:11" x14ac:dyDescent="0.2">
      <c r="A127" s="14">
        <v>4</v>
      </c>
      <c r="B127" s="14"/>
      <c r="C127" s="8"/>
      <c r="D127" s="8"/>
      <c r="E127" s="8"/>
      <c r="F127" s="8"/>
      <c r="G127" s="8"/>
    </row>
    <row r="128" spans="1:11" x14ac:dyDescent="0.2">
      <c r="A128" s="14">
        <v>2</v>
      </c>
      <c r="B128" s="14">
        <v>14</v>
      </c>
      <c r="C128" s="14">
        <v>19</v>
      </c>
      <c r="D128" s="14">
        <v>20</v>
      </c>
      <c r="E128" s="14">
        <v>20</v>
      </c>
      <c r="F128" s="16">
        <v>20</v>
      </c>
      <c r="G128" s="16">
        <v>20</v>
      </c>
    </row>
    <row r="129" spans="1:14" x14ac:dyDescent="0.2">
      <c r="A129" s="14">
        <v>2</v>
      </c>
      <c r="B129" s="14">
        <v>20</v>
      </c>
      <c r="C129" s="14">
        <v>20</v>
      </c>
      <c r="D129" s="14">
        <v>20</v>
      </c>
      <c r="E129" s="14">
        <v>20</v>
      </c>
      <c r="F129" s="16">
        <v>20</v>
      </c>
      <c r="G129" s="16">
        <v>20</v>
      </c>
    </row>
    <row r="130" spans="1:14" x14ac:dyDescent="0.2">
      <c r="A130" s="14"/>
      <c r="C130" s="8"/>
      <c r="D130" s="8"/>
      <c r="E130" s="8"/>
      <c r="F130" s="8"/>
      <c r="G130" s="8"/>
    </row>
    <row r="131" spans="1:14" x14ac:dyDescent="0.2">
      <c r="A131" s="22" t="s">
        <v>45</v>
      </c>
      <c r="B131" s="14">
        <f t="shared" ref="B131:G131" si="0">COUNT(B2:B129)</f>
        <v>80</v>
      </c>
      <c r="C131" s="14">
        <f t="shared" si="0"/>
        <v>80</v>
      </c>
      <c r="D131" s="14">
        <f t="shared" si="0"/>
        <v>77</v>
      </c>
      <c r="E131" s="14">
        <f t="shared" si="0"/>
        <v>77</v>
      </c>
      <c r="F131" s="14">
        <f t="shared" si="0"/>
        <v>77</v>
      </c>
      <c r="G131" s="14">
        <f t="shared" si="0"/>
        <v>77</v>
      </c>
      <c r="H131" s="10"/>
      <c r="I131" s="10"/>
      <c r="J131" s="10"/>
      <c r="K131" s="10"/>
      <c r="L131" s="10"/>
      <c r="M131" s="10"/>
      <c r="N131" s="10"/>
    </row>
    <row r="132" spans="1:14" x14ac:dyDescent="0.2">
      <c r="H132" s="10"/>
      <c r="I132" s="10"/>
      <c r="J132" s="10"/>
      <c r="K132" s="10"/>
      <c r="L132" s="10"/>
      <c r="M132" s="10"/>
      <c r="N132" s="10"/>
    </row>
    <row r="133" spans="1:14" x14ac:dyDescent="0.2">
      <c r="A133" s="22" t="s">
        <v>44</v>
      </c>
      <c r="B133" s="22" t="s">
        <v>48</v>
      </c>
      <c r="C133" s="22" t="s">
        <v>47</v>
      </c>
      <c r="D133" s="22" t="s">
        <v>50</v>
      </c>
      <c r="E133" s="22" t="s">
        <v>52</v>
      </c>
      <c r="F133" s="22" t="s">
        <v>54</v>
      </c>
      <c r="G133" s="22" t="s">
        <v>56</v>
      </c>
      <c r="N133" s="10"/>
    </row>
    <row r="134" spans="1:14" ht="25.5" x14ac:dyDescent="0.2">
      <c r="A134" s="21" t="s">
        <v>43</v>
      </c>
      <c r="B134" s="4">
        <f>COUNTIF(B2:B129,"&lt;5")/80*100</f>
        <v>31.25</v>
      </c>
      <c r="C134" s="4">
        <f>COUNTIF(C2:C129,"&lt;5")/80*100</f>
        <v>15</v>
      </c>
      <c r="D134" s="4">
        <f>COUNTIF(D2:D129,"&lt;5")/77*100</f>
        <v>10.38961038961039</v>
      </c>
      <c r="E134" s="4">
        <f>COUNTIF(E2:E129,"&lt;5")/77*100</f>
        <v>7.7922077922077921</v>
      </c>
      <c r="F134" s="4">
        <f>COUNTIF(F2:F129,"&lt;5")/77*100</f>
        <v>7.7922077922077921</v>
      </c>
      <c r="G134" s="4">
        <f>COUNTIF(G2:G129,"&lt;5")/77*100</f>
        <v>7.7922077922077921</v>
      </c>
      <c r="N134" s="10"/>
    </row>
    <row r="135" spans="1:14" ht="25.5" x14ac:dyDescent="0.2">
      <c r="A135" s="21" t="s">
        <v>40</v>
      </c>
      <c r="B135" s="3">
        <f>COUNTIFS(B2:B129,"&gt;=5",B2:B129,"&lt;=10")/80*100</f>
        <v>32.5</v>
      </c>
      <c r="C135" s="3">
        <f>COUNTIFS(C2:C129,"&gt;=5",C2:C129,"&lt;=10")/80*100</f>
        <v>30</v>
      </c>
      <c r="D135" s="3">
        <f>COUNTIFS(D2:D129,"&gt;=5",D2:D129,"&lt;=10")/77*100</f>
        <v>15.584415584415584</v>
      </c>
      <c r="E135" s="3">
        <f>COUNTIFS(E2:E129,"&gt;=5",E2:E129,"&lt;=10")/77*100</f>
        <v>14.285714285714285</v>
      </c>
      <c r="F135" s="3">
        <f>COUNTIFS(F2:F129,"&gt;=5",F2:F129,"&lt;=10")/77*100</f>
        <v>14.285714285714285</v>
      </c>
      <c r="G135" s="3">
        <f>COUNTIFS(G2:G129,"&gt;=5",G2:G129,"&lt;=10")/77*100</f>
        <v>7.7922077922077921</v>
      </c>
      <c r="N135" s="10"/>
    </row>
    <row r="136" spans="1:14" ht="25.5" x14ac:dyDescent="0.2">
      <c r="A136" s="21" t="s">
        <v>41</v>
      </c>
      <c r="B136" s="3">
        <f>COUNTIFS(B2:B129,"&gt;=11",B2:B129,"&lt;=15")/80*100</f>
        <v>18.75</v>
      </c>
      <c r="C136" s="3">
        <f>COUNTIFS(C2:C129,"&gt;=11",C2:C129,"&lt;=15")/80*100</f>
        <v>16.25</v>
      </c>
      <c r="D136" s="3">
        <f>COUNTIFS(D2:D129,"&gt;=11",D2:D129,"&lt;=15")/77*100</f>
        <v>15.584415584415584</v>
      </c>
      <c r="E136" s="3">
        <f>COUNTIFS(E2:E129,"&gt;=11",E2:E129,"&lt;=15")/77*100</f>
        <v>9.0909090909090917</v>
      </c>
      <c r="F136" s="3">
        <f>COUNTIFS(F2:F129,"&gt;=11",F2:F129,"&lt;=15")/77*100</f>
        <v>6.4935064935064926</v>
      </c>
      <c r="G136" s="3">
        <f>COUNTIFS(G2:G129,"&gt;=11",G2:G129,"&lt;=15")/77*100</f>
        <v>11.688311688311687</v>
      </c>
      <c r="N136" s="10"/>
    </row>
    <row r="137" spans="1:14" ht="25.5" x14ac:dyDescent="0.2">
      <c r="A137" s="21" t="s">
        <v>42</v>
      </c>
      <c r="B137" s="4">
        <f>COUNTIFS(B2:B129,"&gt;=16",B2:B129,"&lt;=19")/80*100</f>
        <v>5</v>
      </c>
      <c r="C137" s="4">
        <f>COUNTIFS(C2:C129,"&gt;=16",C2:C129,"&lt;=19")/80*100</f>
        <v>11.25</v>
      </c>
      <c r="D137" s="4">
        <f>COUNTIFS(D2:D129,"&gt;=16",D2:D129,"&lt;=19")/77*100</f>
        <v>5.1948051948051948</v>
      </c>
      <c r="E137" s="4">
        <f>COUNTIFS(E2:E129,"&gt;=16",E2:E129,"&lt;=19")/77*100</f>
        <v>6.4935064935064926</v>
      </c>
      <c r="F137" s="4">
        <f>COUNTIFS(F2:F129,"&gt;=16",F2:F129,"&lt;=19")/77*100</f>
        <v>0</v>
      </c>
      <c r="G137" s="4">
        <f>COUNTIFS(G2:G129,"&gt;=16",G2:G129,"&lt;=19")/77*100</f>
        <v>1.2987012987012987</v>
      </c>
      <c r="N137" s="10"/>
    </row>
    <row r="138" spans="1:14" ht="38.25" x14ac:dyDescent="0.2">
      <c r="A138" s="21" t="s">
        <v>39</v>
      </c>
      <c r="B138" s="4">
        <f>COUNTIF(B2:B129,20)/80*100</f>
        <v>12.5</v>
      </c>
      <c r="C138" s="4">
        <f>COUNTIF(C2:C129,20)/80*100</f>
        <v>27.500000000000004</v>
      </c>
      <c r="D138" s="4">
        <f>COUNTIF(D2:D129,20)/77*100</f>
        <v>53.246753246753244</v>
      </c>
      <c r="E138" s="4">
        <f>COUNTIF(E2:E129,20)/77*100</f>
        <v>62.337662337662337</v>
      </c>
      <c r="F138" s="4">
        <f>COUNTIF(F2:F129,20)/77*100</f>
        <v>71.428571428571431</v>
      </c>
      <c r="G138" s="4">
        <f>COUNTIF(G2:G129,20)/77*100</f>
        <v>71.428571428571431</v>
      </c>
      <c r="N138" s="10"/>
    </row>
    <row r="139" spans="1:14" x14ac:dyDescent="0.2">
      <c r="A139" s="21" t="s">
        <v>45</v>
      </c>
      <c r="B139" s="4">
        <f t="shared" ref="B139:M139" si="1">SUM(B134:B138)</f>
        <v>100</v>
      </c>
      <c r="C139" s="4">
        <f>SUM(C134:C138)</f>
        <v>100</v>
      </c>
      <c r="D139" s="4">
        <f>SUM(D134:D138)</f>
        <v>100</v>
      </c>
      <c r="E139" s="4">
        <f>SUM(E134:E138)</f>
        <v>100</v>
      </c>
      <c r="F139" s="4">
        <f>SUM(F134:F138)</f>
        <v>100</v>
      </c>
      <c r="G139" s="4">
        <f>SUM(G134:G138)</f>
        <v>100</v>
      </c>
      <c r="N139" s="10"/>
    </row>
    <row r="140" spans="1:14" x14ac:dyDescent="0.2">
      <c r="A140" s="3"/>
      <c r="B140" s="3"/>
      <c r="H140" s="10"/>
      <c r="I140" s="10"/>
      <c r="J140" s="10"/>
      <c r="K140" s="10"/>
      <c r="L140" s="10"/>
      <c r="M140" s="10"/>
      <c r="N140" s="10"/>
    </row>
    <row r="141" spans="1:14" x14ac:dyDescent="0.2">
      <c r="A141" s="3"/>
      <c r="B141" s="3"/>
      <c r="H141" s="10"/>
      <c r="I141" s="10"/>
      <c r="J141" s="10"/>
      <c r="K141" s="10"/>
      <c r="L141" s="10"/>
      <c r="M141" s="10"/>
      <c r="N141" s="10"/>
    </row>
    <row r="142" spans="1:14" ht="24.75" customHeight="1" x14ac:dyDescent="0.2">
      <c r="A142" s="22" t="s">
        <v>44</v>
      </c>
      <c r="B142" s="22" t="s">
        <v>46</v>
      </c>
      <c r="C142" s="22" t="s">
        <v>49</v>
      </c>
      <c r="D142" s="22" t="s">
        <v>51</v>
      </c>
      <c r="E142" s="22" t="s">
        <v>53</v>
      </c>
      <c r="F142" s="22" t="s">
        <v>55</v>
      </c>
      <c r="G142" s="22" t="s">
        <v>57</v>
      </c>
      <c r="M142" s="10"/>
      <c r="N142" s="10"/>
    </row>
    <row r="143" spans="1:14" ht="25.5" x14ac:dyDescent="0.2">
      <c r="A143" s="21" t="s">
        <v>43</v>
      </c>
      <c r="B143" s="4">
        <f>COUNTIF(B2:B129,"&lt;5")</f>
        <v>25</v>
      </c>
      <c r="C143" s="4">
        <f>COUNTIF(C2:C129,"&lt;5")</f>
        <v>12</v>
      </c>
      <c r="D143" s="4">
        <f>COUNTIF(D2:D129,"&lt;5")</f>
        <v>8</v>
      </c>
      <c r="E143" s="10">
        <f>COUNTIF(E2:E129,"&lt;5")</f>
        <v>6</v>
      </c>
      <c r="F143" s="10">
        <f>COUNTIF(F2:F129,"&lt;5")</f>
        <v>6</v>
      </c>
      <c r="G143" s="10">
        <f>COUNTIF(G2:G129,"&lt;5")</f>
        <v>6</v>
      </c>
      <c r="M143" s="10"/>
      <c r="N143" s="10"/>
    </row>
    <row r="144" spans="1:14" ht="25.5" x14ac:dyDescent="0.2">
      <c r="A144" s="21" t="s">
        <v>40</v>
      </c>
      <c r="B144" s="4">
        <f>COUNTIFS(B2:B129,"&gt;=5",B2:B129,"&lt;=10")</f>
        <v>26</v>
      </c>
      <c r="C144" s="4">
        <f>COUNTIFS(C2:C129,"&gt;=5",C2:C129,"&lt;=10")</f>
        <v>24</v>
      </c>
      <c r="D144" s="4">
        <f>COUNTIFS(D2:D129,"&gt;=5",D2:D129,"&lt;=10")</f>
        <v>12</v>
      </c>
      <c r="E144" s="10">
        <f>COUNTIFS(E2:E129,"&gt;=5",E2:E129,"&lt;=10")</f>
        <v>11</v>
      </c>
      <c r="F144" s="10">
        <f>COUNTIFS(F2:F129,"&gt;=5",F2:F129,"&lt;=10")</f>
        <v>11</v>
      </c>
      <c r="G144" s="10">
        <f>COUNTIFS(G2:G129,"&gt;=5",G2:G129,"&lt;=10")</f>
        <v>6</v>
      </c>
      <c r="M144" s="10"/>
      <c r="N144" s="10"/>
    </row>
    <row r="145" spans="1:14" ht="25.5" x14ac:dyDescent="0.2">
      <c r="A145" s="21" t="s">
        <v>41</v>
      </c>
      <c r="B145" s="4">
        <f>COUNTIFS(B2:B129,"&gt;=11",B2:B129,"&lt;=15")</f>
        <v>15</v>
      </c>
      <c r="C145" s="4">
        <f>COUNTIFS(C2:C129,"&gt;=11",C2:C129,"&lt;=15")</f>
        <v>13</v>
      </c>
      <c r="D145" s="4">
        <f>COUNTIFS(D2:D129,"&gt;=11",D2:D129,"&lt;=15")</f>
        <v>12</v>
      </c>
      <c r="E145" s="10">
        <f>COUNTIFS(E2:E129,"&gt;=11",E2:E129,"&lt;=15")</f>
        <v>7</v>
      </c>
      <c r="F145" s="10">
        <f>COUNTIFS(F2:F129,"&gt;=11",F2:F129,"&lt;=15")</f>
        <v>5</v>
      </c>
      <c r="G145" s="10">
        <f>COUNTIFS(G2:G129,"&gt;=11",G2:G129,"&lt;=15")</f>
        <v>9</v>
      </c>
      <c r="M145" s="10"/>
      <c r="N145" s="10"/>
    </row>
    <row r="146" spans="1:14" ht="25.5" x14ac:dyDescent="0.2">
      <c r="A146" s="21" t="s">
        <v>42</v>
      </c>
      <c r="B146" s="4">
        <f>COUNTIFS(B2:B129,"&gt;=16",B2:B129,"&lt;=19")</f>
        <v>4</v>
      </c>
      <c r="C146" s="4">
        <f>COUNTIFS(C2:C129,"&gt;=16",C2:C129,"&lt;=19")</f>
        <v>9</v>
      </c>
      <c r="D146" s="4">
        <f>COUNTIFS(D2:D129,"&gt;=16",D2:D129,"&lt;=19")</f>
        <v>4</v>
      </c>
      <c r="E146" s="10">
        <f>COUNTIFS(E2:E129,"&gt;=16",E2:E129,"&lt;=19")</f>
        <v>5</v>
      </c>
      <c r="F146" s="10">
        <f>COUNTIFS(F2:F129,"&gt;=16",F2:F129,"&lt;=19")</f>
        <v>0</v>
      </c>
      <c r="G146" s="10">
        <f>COUNTIFS(G2:G129,"&gt;=16",G2:G129,"&lt;=19")</f>
        <v>1</v>
      </c>
      <c r="M146" s="10"/>
      <c r="N146" s="10"/>
    </row>
    <row r="147" spans="1:14" ht="38.25" x14ac:dyDescent="0.2">
      <c r="A147" s="21" t="s">
        <v>39</v>
      </c>
      <c r="B147" s="4">
        <f>COUNTIF(B2:B129,20)</f>
        <v>10</v>
      </c>
      <c r="C147" s="4">
        <f>COUNTIF(C2:C129,20)</f>
        <v>22</v>
      </c>
      <c r="D147" s="4">
        <f>COUNTIF(D2:D129,20)</f>
        <v>41</v>
      </c>
      <c r="E147" s="10">
        <f>COUNTIF(E2:E129,20)</f>
        <v>48</v>
      </c>
      <c r="F147" s="10">
        <f>COUNTIF(F2:F129,20)</f>
        <v>55</v>
      </c>
      <c r="G147" s="10">
        <f>COUNTIF(G2:G129,20)</f>
        <v>55</v>
      </c>
      <c r="M147" s="10"/>
      <c r="N147" s="10"/>
    </row>
    <row r="148" spans="1:14" x14ac:dyDescent="0.2">
      <c r="A148" s="21" t="s">
        <v>45</v>
      </c>
      <c r="B148" s="21">
        <f>SUM(B143:B147)</f>
        <v>80</v>
      </c>
      <c r="C148" s="4">
        <f>SUM(C143:C147)</f>
        <v>80</v>
      </c>
      <c r="D148" s="4">
        <f>SUM(D143:D147)</f>
        <v>77</v>
      </c>
      <c r="E148" s="10">
        <f>SUM(E143:E147)</f>
        <v>77</v>
      </c>
      <c r="F148" s="10">
        <f>SUM(F143:F147)</f>
        <v>77</v>
      </c>
      <c r="G148" s="10">
        <f>SUM(G143:G147)</f>
        <v>77</v>
      </c>
      <c r="M148" s="10"/>
      <c r="N148" s="10"/>
    </row>
    <row r="149" spans="1:14" x14ac:dyDescent="0.2">
      <c r="A149" s="3"/>
      <c r="B149" s="3"/>
      <c r="H149" s="10"/>
      <c r="I149" s="10"/>
      <c r="J149" s="10"/>
      <c r="K149" s="10"/>
      <c r="L149" s="10"/>
      <c r="M149" s="10"/>
      <c r="N149" s="10"/>
    </row>
    <row r="150" spans="1:14" x14ac:dyDescent="0.2">
      <c r="A150" s="3"/>
      <c r="B150" s="3"/>
    </row>
    <row r="151" spans="1:14" x14ac:dyDescent="0.2">
      <c r="A151" s="3"/>
      <c r="B151" s="3"/>
    </row>
    <row r="152" spans="1:14" x14ac:dyDescent="0.2">
      <c r="A152" s="3"/>
      <c r="B152" s="3"/>
    </row>
    <row r="153" spans="1:14" x14ac:dyDescent="0.2">
      <c r="A153" s="3"/>
      <c r="B153" s="3"/>
    </row>
    <row r="154" spans="1:14" x14ac:dyDescent="0.2">
      <c r="A154" s="3"/>
      <c r="B154" s="3"/>
    </row>
    <row r="155" spans="1:14" x14ac:dyDescent="0.2">
      <c r="A155" s="3"/>
      <c r="B155" s="3"/>
    </row>
    <row r="156" spans="1:14" x14ac:dyDescent="0.2">
      <c r="A156" s="3"/>
      <c r="B156" s="3"/>
    </row>
    <row r="157" spans="1:14" x14ac:dyDescent="0.2">
      <c r="A157" s="3"/>
      <c r="B157" s="3"/>
    </row>
    <row r="158" spans="1:14" x14ac:dyDescent="0.2">
      <c r="A158" s="3"/>
      <c r="B158" s="3"/>
    </row>
    <row r="159" spans="1:14" x14ac:dyDescent="0.2">
      <c r="A159" s="3"/>
      <c r="B159" s="3"/>
    </row>
    <row r="160" spans="1:14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  <row r="1005" spans="1:2" x14ac:dyDescent="0.2">
      <c r="A1005" s="3"/>
      <c r="B1005" s="3"/>
    </row>
    <row r="1006" spans="1:2" x14ac:dyDescent="0.2">
      <c r="A1006" s="3"/>
      <c r="B1006" s="3"/>
    </row>
    <row r="1007" spans="1:2" x14ac:dyDescent="0.2">
      <c r="A1007" s="3"/>
      <c r="B1007" s="3"/>
    </row>
    <row r="1008" spans="1:2" x14ac:dyDescent="0.2">
      <c r="A1008" s="3"/>
      <c r="B1008" s="3"/>
    </row>
    <row r="1009" spans="1:2" x14ac:dyDescent="0.2">
      <c r="A1009" s="3"/>
      <c r="B1009" s="3"/>
    </row>
    <row r="1010" spans="1:2" x14ac:dyDescent="0.2">
      <c r="A1010" s="3"/>
      <c r="B1010" s="3"/>
    </row>
    <row r="1011" spans="1:2" x14ac:dyDescent="0.2">
      <c r="A1011" s="3"/>
      <c r="B1011" s="3"/>
    </row>
    <row r="1012" spans="1:2" x14ac:dyDescent="0.2">
      <c r="A1012" s="3"/>
      <c r="B1012" s="3"/>
    </row>
    <row r="1013" spans="1:2" x14ac:dyDescent="0.2">
      <c r="A1013" s="3"/>
      <c r="B1013" s="3"/>
    </row>
    <row r="1014" spans="1:2" x14ac:dyDescent="0.2">
      <c r="A1014" s="3"/>
      <c r="B1014" s="3"/>
    </row>
    <row r="1015" spans="1:2" x14ac:dyDescent="0.2">
      <c r="A1015" s="3"/>
      <c r="B1015" s="3"/>
    </row>
    <row r="1016" spans="1:2" x14ac:dyDescent="0.2">
      <c r="A1016" s="3"/>
      <c r="B1016" s="3"/>
    </row>
    <row r="1017" spans="1:2" x14ac:dyDescent="0.2">
      <c r="A1017" s="3"/>
      <c r="B1017" s="3"/>
    </row>
    <row r="1018" spans="1:2" x14ac:dyDescent="0.2">
      <c r="A1018" s="3"/>
      <c r="B1018" s="3"/>
    </row>
    <row r="1019" spans="1:2" x14ac:dyDescent="0.2">
      <c r="A1019" s="3"/>
      <c r="B1019" s="3"/>
    </row>
    <row r="1020" spans="1:2" x14ac:dyDescent="0.2">
      <c r="A1020" s="3"/>
      <c r="B1020" s="3"/>
    </row>
    <row r="1021" spans="1:2" x14ac:dyDescent="0.2">
      <c r="A1021" s="3"/>
      <c r="B1021" s="3"/>
    </row>
    <row r="1022" spans="1:2" x14ac:dyDescent="0.2">
      <c r="A1022" s="3"/>
      <c r="B1022" s="3"/>
    </row>
    <row r="1023" spans="1:2" x14ac:dyDescent="0.2">
      <c r="A1023" s="3"/>
      <c r="B1023" s="3"/>
    </row>
    <row r="1024" spans="1:2" x14ac:dyDescent="0.2">
      <c r="A1024" s="3"/>
      <c r="B1024" s="3"/>
    </row>
    <row r="1025" spans="1:2" x14ac:dyDescent="0.2">
      <c r="A1025" s="3"/>
      <c r="B1025" s="3"/>
    </row>
    <row r="1026" spans="1:2" x14ac:dyDescent="0.2">
      <c r="A1026" s="3"/>
      <c r="B1026" s="3"/>
    </row>
    <row r="1027" spans="1:2" x14ac:dyDescent="0.2">
      <c r="A1027" s="3"/>
      <c r="B1027" s="3"/>
    </row>
    <row r="1028" spans="1:2" x14ac:dyDescent="0.2">
      <c r="A1028" s="3"/>
      <c r="B1028" s="3"/>
    </row>
    <row r="1029" spans="1:2" x14ac:dyDescent="0.2">
      <c r="A1029" s="3"/>
      <c r="B1029" s="3"/>
    </row>
    <row r="1030" spans="1:2" x14ac:dyDescent="0.2">
      <c r="A1030" s="3"/>
      <c r="B1030" s="3"/>
    </row>
    <row r="1031" spans="1:2" x14ac:dyDescent="0.2">
      <c r="A1031" s="3"/>
      <c r="B1031" s="3"/>
    </row>
    <row r="1032" spans="1:2" x14ac:dyDescent="0.2">
      <c r="A1032" s="3"/>
      <c r="B1032" s="3"/>
    </row>
    <row r="1033" spans="1:2" x14ac:dyDescent="0.2">
      <c r="A1033" s="3"/>
      <c r="B1033" s="3"/>
    </row>
    <row r="1034" spans="1:2" x14ac:dyDescent="0.2">
      <c r="A1034" s="3"/>
      <c r="B1034" s="3"/>
    </row>
    <row r="1035" spans="1:2" x14ac:dyDescent="0.2">
      <c r="A1035" s="3"/>
      <c r="B1035" s="3"/>
    </row>
    <row r="1036" spans="1:2" x14ac:dyDescent="0.2">
      <c r="A1036" s="3"/>
      <c r="B1036" s="3"/>
    </row>
    <row r="1037" spans="1:2" x14ac:dyDescent="0.2">
      <c r="A1037" s="3"/>
      <c r="B1037" s="3"/>
    </row>
    <row r="1038" spans="1:2" x14ac:dyDescent="0.2">
      <c r="A1038" s="3"/>
      <c r="B1038" s="3"/>
    </row>
    <row r="1039" spans="1:2" x14ac:dyDescent="0.2">
      <c r="A1039" s="3"/>
      <c r="B1039" s="3"/>
    </row>
    <row r="1040" spans="1:2" x14ac:dyDescent="0.2">
      <c r="A1040" s="3"/>
      <c r="B1040" s="3"/>
    </row>
    <row r="1041" spans="1:2" x14ac:dyDescent="0.2">
      <c r="A1041" s="3"/>
      <c r="B1041" s="3"/>
    </row>
    <row r="1042" spans="1:2" x14ac:dyDescent="0.2">
      <c r="A1042" s="3"/>
      <c r="B1042" s="3"/>
    </row>
    <row r="1043" spans="1:2" x14ac:dyDescent="0.2">
      <c r="A1043" s="3"/>
      <c r="B1043" s="3"/>
    </row>
    <row r="1044" spans="1:2" x14ac:dyDescent="0.2">
      <c r="A1044" s="3"/>
      <c r="B1044" s="3"/>
    </row>
    <row r="1045" spans="1:2" x14ac:dyDescent="0.2">
      <c r="A1045" s="3"/>
      <c r="B1045" s="3"/>
    </row>
    <row r="1046" spans="1:2" x14ac:dyDescent="0.2">
      <c r="A1046" s="3"/>
      <c r="B1046" s="3"/>
    </row>
    <row r="1047" spans="1:2" x14ac:dyDescent="0.2">
      <c r="A1047" s="3"/>
      <c r="B1047" s="3"/>
    </row>
    <row r="1048" spans="1:2" x14ac:dyDescent="0.2">
      <c r="A1048" s="3"/>
      <c r="B1048" s="3"/>
    </row>
    <row r="1049" spans="1:2" x14ac:dyDescent="0.2">
      <c r="A1049" s="3"/>
      <c r="B1049" s="3"/>
    </row>
    <row r="1050" spans="1:2" x14ac:dyDescent="0.2">
      <c r="A1050" s="3"/>
      <c r="B1050" s="3"/>
    </row>
    <row r="1051" spans="1:2" x14ac:dyDescent="0.2">
      <c r="A1051" s="3"/>
      <c r="B1051" s="3"/>
    </row>
    <row r="1052" spans="1:2" x14ac:dyDescent="0.2">
      <c r="A1052" s="3"/>
      <c r="B1052" s="3"/>
    </row>
    <row r="1053" spans="1:2" x14ac:dyDescent="0.2">
      <c r="A1053" s="3"/>
      <c r="B1053" s="3"/>
    </row>
    <row r="1054" spans="1:2" x14ac:dyDescent="0.2">
      <c r="A1054" s="3"/>
      <c r="B1054" s="3"/>
    </row>
    <row r="1055" spans="1:2" x14ac:dyDescent="0.2">
      <c r="A1055" s="3"/>
      <c r="B1055" s="3"/>
    </row>
    <row r="1056" spans="1:2" x14ac:dyDescent="0.2">
      <c r="A1056" s="3"/>
      <c r="B1056" s="3"/>
    </row>
    <row r="1057" spans="1:2" x14ac:dyDescent="0.2">
      <c r="A1057" s="3"/>
      <c r="B1057" s="3"/>
    </row>
    <row r="1058" spans="1:2" x14ac:dyDescent="0.2">
      <c r="A1058" s="3"/>
      <c r="B1058" s="3"/>
    </row>
    <row r="1059" spans="1:2" x14ac:dyDescent="0.2">
      <c r="A1059" s="3"/>
      <c r="B1059" s="3"/>
    </row>
    <row r="1060" spans="1:2" x14ac:dyDescent="0.2">
      <c r="A1060" s="3"/>
      <c r="B1060" s="3"/>
    </row>
    <row r="1061" spans="1:2" x14ac:dyDescent="0.2">
      <c r="A1061" s="3"/>
      <c r="B1061" s="3"/>
    </row>
    <row r="1062" spans="1:2" x14ac:dyDescent="0.2">
      <c r="A1062" s="3"/>
      <c r="B1062" s="3"/>
    </row>
    <row r="1063" spans="1:2" x14ac:dyDescent="0.2">
      <c r="A1063" s="3"/>
      <c r="B1063" s="3"/>
    </row>
    <row r="1064" spans="1:2" x14ac:dyDescent="0.2">
      <c r="A1064" s="3"/>
      <c r="B1064" s="3"/>
    </row>
    <row r="1065" spans="1:2" x14ac:dyDescent="0.2">
      <c r="A1065" s="3"/>
      <c r="B1065" s="3"/>
    </row>
    <row r="1066" spans="1:2" x14ac:dyDescent="0.2">
      <c r="A1066" s="3"/>
      <c r="B1066" s="3"/>
    </row>
    <row r="1067" spans="1:2" x14ac:dyDescent="0.2">
      <c r="A1067" s="3"/>
      <c r="B1067" s="3"/>
    </row>
    <row r="1068" spans="1:2" x14ac:dyDescent="0.2">
      <c r="A1068" s="3"/>
      <c r="B1068" s="3"/>
    </row>
    <row r="1069" spans="1:2" x14ac:dyDescent="0.2">
      <c r="A1069" s="3"/>
      <c r="B1069" s="3"/>
    </row>
    <row r="1070" spans="1:2" x14ac:dyDescent="0.2">
      <c r="A1070" s="3"/>
      <c r="B1070" s="3"/>
    </row>
    <row r="1071" spans="1:2" x14ac:dyDescent="0.2">
      <c r="A1071" s="3"/>
      <c r="B1071" s="3"/>
    </row>
    <row r="1072" spans="1:2" x14ac:dyDescent="0.2">
      <c r="A1072" s="3"/>
      <c r="B1072" s="3"/>
    </row>
    <row r="1073" spans="1:2" x14ac:dyDescent="0.2">
      <c r="A1073" s="3"/>
      <c r="B1073" s="3"/>
    </row>
    <row r="1074" spans="1:2" x14ac:dyDescent="0.2">
      <c r="A1074" s="3"/>
      <c r="B1074" s="3"/>
    </row>
    <row r="1075" spans="1:2" x14ac:dyDescent="0.2">
      <c r="A1075" s="3"/>
      <c r="B1075" s="3"/>
    </row>
    <row r="1076" spans="1:2" x14ac:dyDescent="0.2">
      <c r="A1076" s="3"/>
      <c r="B1076" s="3"/>
    </row>
    <row r="1077" spans="1:2" x14ac:dyDescent="0.2">
      <c r="A1077" s="3"/>
      <c r="B1077" s="3"/>
    </row>
    <row r="1078" spans="1:2" x14ac:dyDescent="0.2">
      <c r="A1078" s="3"/>
      <c r="B1078" s="3"/>
    </row>
    <row r="1079" spans="1:2" x14ac:dyDescent="0.2">
      <c r="A1079" s="3"/>
      <c r="B1079" s="3"/>
    </row>
    <row r="1080" spans="1:2" x14ac:dyDescent="0.2">
      <c r="A1080" s="3"/>
      <c r="B1080" s="3"/>
    </row>
    <row r="1081" spans="1:2" x14ac:dyDescent="0.2">
      <c r="A1081" s="3"/>
      <c r="B1081" s="3"/>
    </row>
    <row r="1082" spans="1:2" x14ac:dyDescent="0.2">
      <c r="A1082" s="3"/>
      <c r="B1082" s="3"/>
    </row>
    <row r="1083" spans="1:2" x14ac:dyDescent="0.2">
      <c r="A1083" s="3"/>
      <c r="B1083" s="3"/>
    </row>
    <row r="1084" spans="1:2" x14ac:dyDescent="0.2">
      <c r="A1084" s="3"/>
      <c r="B1084" s="3"/>
    </row>
    <row r="1085" spans="1:2" x14ac:dyDescent="0.2">
      <c r="A1085" s="3"/>
      <c r="B1085" s="3"/>
    </row>
    <row r="1086" spans="1:2" x14ac:dyDescent="0.2">
      <c r="A1086" s="3"/>
      <c r="B1086" s="3"/>
    </row>
    <row r="1087" spans="1:2" x14ac:dyDescent="0.2">
      <c r="A1087" s="3"/>
      <c r="B1087" s="3"/>
    </row>
    <row r="1088" spans="1:2" x14ac:dyDescent="0.2">
      <c r="A1088" s="3"/>
      <c r="B1088" s="3"/>
    </row>
    <row r="1089" spans="1:2" x14ac:dyDescent="0.2">
      <c r="A1089" s="3"/>
      <c r="B1089" s="3"/>
    </row>
    <row r="1090" spans="1:2" x14ac:dyDescent="0.2">
      <c r="A1090" s="3"/>
      <c r="B1090" s="3"/>
    </row>
    <row r="1091" spans="1:2" x14ac:dyDescent="0.2">
      <c r="A1091" s="3"/>
      <c r="B1091" s="3"/>
    </row>
    <row r="1092" spans="1:2" x14ac:dyDescent="0.2">
      <c r="A1092" s="3"/>
      <c r="B1092" s="3"/>
    </row>
    <row r="1093" spans="1:2" x14ac:dyDescent="0.2">
      <c r="A1093" s="3"/>
      <c r="B1093" s="3"/>
    </row>
    <row r="1094" spans="1:2" x14ac:dyDescent="0.2">
      <c r="A1094" s="3"/>
      <c r="B1094" s="3"/>
    </row>
    <row r="1095" spans="1:2" x14ac:dyDescent="0.2">
      <c r="A1095" s="3"/>
      <c r="B1095" s="3"/>
    </row>
    <row r="1096" spans="1:2" x14ac:dyDescent="0.2">
      <c r="A1096" s="3"/>
      <c r="B1096" s="3"/>
    </row>
    <row r="1097" spans="1:2" x14ac:dyDescent="0.2">
      <c r="A1097" s="3"/>
      <c r="B1097" s="3"/>
    </row>
    <row r="1098" spans="1:2" x14ac:dyDescent="0.2">
      <c r="A1098" s="3"/>
      <c r="B1098" s="3"/>
    </row>
    <row r="1099" spans="1:2" x14ac:dyDescent="0.2">
      <c r="A1099" s="3"/>
      <c r="B1099" s="3"/>
    </row>
    <row r="1100" spans="1:2" x14ac:dyDescent="0.2">
      <c r="A1100" s="3"/>
      <c r="B1100" s="3"/>
    </row>
    <row r="1101" spans="1:2" x14ac:dyDescent="0.2">
      <c r="A1101" s="3"/>
      <c r="B1101" s="3"/>
    </row>
    <row r="1102" spans="1:2" x14ac:dyDescent="0.2">
      <c r="A1102" s="3"/>
      <c r="B1102" s="3"/>
    </row>
    <row r="1103" spans="1:2" x14ac:dyDescent="0.2">
      <c r="A1103" s="3"/>
      <c r="B1103" s="3"/>
    </row>
    <row r="1104" spans="1:2" x14ac:dyDescent="0.2">
      <c r="A1104" s="3"/>
      <c r="B1104" s="3"/>
    </row>
    <row r="1105" spans="1:2" x14ac:dyDescent="0.2">
      <c r="A1105" s="3"/>
      <c r="B1105" s="3"/>
    </row>
    <row r="1106" spans="1:2" x14ac:dyDescent="0.2">
      <c r="A1106" s="3"/>
      <c r="B1106" s="3"/>
    </row>
    <row r="1107" spans="1:2" x14ac:dyDescent="0.2">
      <c r="A1107" s="3"/>
      <c r="B1107" s="3"/>
    </row>
    <row r="1108" spans="1:2" x14ac:dyDescent="0.2">
      <c r="A1108" s="3"/>
      <c r="B1108" s="3"/>
    </row>
    <row r="1109" spans="1:2" x14ac:dyDescent="0.2">
      <c r="A1109" s="3"/>
      <c r="B1109" s="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opLeftCell="A120" zoomScale="70" zoomScaleNormal="70" workbookViewId="0">
      <selection activeCell="P172" sqref="P172"/>
    </sheetView>
  </sheetViews>
  <sheetFormatPr defaultColWidth="8" defaultRowHeight="12.75" x14ac:dyDescent="0.2"/>
  <cols>
    <col min="1" max="1" width="8" style="4"/>
    <col min="2" max="6" width="10.5703125" style="4" bestFit="1" customWidth="1"/>
  </cols>
  <sheetData>
    <row r="1" spans="1:7" x14ac:dyDescent="0.2">
      <c r="A1" s="12" t="s">
        <v>26</v>
      </c>
      <c r="B1" s="12" t="s">
        <v>25</v>
      </c>
      <c r="C1" s="12" t="s">
        <v>24</v>
      </c>
      <c r="D1" s="12" t="s">
        <v>23</v>
      </c>
      <c r="E1" s="12" t="s">
        <v>22</v>
      </c>
      <c r="F1" s="12" t="s">
        <v>21</v>
      </c>
      <c r="G1" s="13"/>
    </row>
    <row r="2" spans="1:7" x14ac:dyDescent="0.2">
      <c r="A2" s="14">
        <v>2</v>
      </c>
      <c r="B2" s="14">
        <v>2</v>
      </c>
      <c r="C2" s="14">
        <v>2</v>
      </c>
      <c r="D2" s="14">
        <v>2</v>
      </c>
      <c r="E2" s="14">
        <v>2</v>
      </c>
      <c r="F2" s="14">
        <v>2</v>
      </c>
      <c r="G2" s="13"/>
    </row>
    <row r="3" spans="1:7" x14ac:dyDescent="0.2">
      <c r="A3" s="14">
        <v>3</v>
      </c>
      <c r="B3" s="14">
        <v>3</v>
      </c>
      <c r="C3" s="14">
        <v>4</v>
      </c>
      <c r="D3" s="14">
        <v>7</v>
      </c>
      <c r="E3" s="14">
        <v>8</v>
      </c>
      <c r="F3" s="14">
        <v>8</v>
      </c>
      <c r="G3" s="13"/>
    </row>
    <row r="4" spans="1:7" x14ac:dyDescent="0.2">
      <c r="A4" s="14">
        <v>2</v>
      </c>
      <c r="B4" s="14">
        <v>6</v>
      </c>
      <c r="C4" s="14">
        <v>6</v>
      </c>
      <c r="D4" s="14">
        <v>8</v>
      </c>
      <c r="E4" s="14">
        <v>8</v>
      </c>
      <c r="F4" s="14">
        <v>8</v>
      </c>
      <c r="G4" s="13"/>
    </row>
    <row r="5" spans="1:7" x14ac:dyDescent="0.2">
      <c r="A5" s="8"/>
      <c r="B5" s="8"/>
      <c r="C5" s="8"/>
      <c r="D5" s="8"/>
      <c r="E5" s="8"/>
      <c r="F5" s="8"/>
      <c r="G5" s="13"/>
    </row>
    <row r="6" spans="1:7" x14ac:dyDescent="0.2">
      <c r="A6" s="8"/>
      <c r="B6" s="8"/>
      <c r="C6" s="8"/>
      <c r="D6" s="8"/>
      <c r="E6" s="8"/>
      <c r="F6" s="8"/>
      <c r="G6" s="13"/>
    </row>
    <row r="7" spans="1:7" x14ac:dyDescent="0.2">
      <c r="A7" s="8"/>
      <c r="B7" s="8"/>
      <c r="C7" s="8"/>
      <c r="D7" s="8"/>
      <c r="E7" s="8"/>
      <c r="F7" s="8"/>
      <c r="G7" s="13"/>
    </row>
    <row r="8" spans="1:7" x14ac:dyDescent="0.2">
      <c r="A8" s="14">
        <v>2</v>
      </c>
      <c r="B8" s="14">
        <v>3</v>
      </c>
      <c r="C8" s="14">
        <v>3</v>
      </c>
      <c r="D8" s="14">
        <v>3</v>
      </c>
      <c r="E8" s="14">
        <v>3</v>
      </c>
      <c r="F8" s="14">
        <v>3</v>
      </c>
      <c r="G8" s="13"/>
    </row>
    <row r="9" spans="1:7" x14ac:dyDescent="0.2">
      <c r="A9" s="14">
        <v>4</v>
      </c>
      <c r="B9" s="14">
        <v>4</v>
      </c>
      <c r="C9" s="14">
        <v>4</v>
      </c>
      <c r="D9" s="14">
        <v>4</v>
      </c>
      <c r="E9" s="14">
        <v>5</v>
      </c>
      <c r="F9" s="14">
        <v>6</v>
      </c>
      <c r="G9" s="13"/>
    </row>
    <row r="10" spans="1:7" x14ac:dyDescent="0.2">
      <c r="A10" s="14">
        <v>3</v>
      </c>
      <c r="B10" s="14">
        <v>3</v>
      </c>
      <c r="C10" s="14">
        <v>3</v>
      </c>
      <c r="D10" s="14">
        <v>3</v>
      </c>
      <c r="E10" s="14">
        <v>3</v>
      </c>
      <c r="F10" s="14">
        <v>3</v>
      </c>
      <c r="G10" s="13"/>
    </row>
    <row r="11" spans="1:7" x14ac:dyDescent="0.2">
      <c r="A11" s="14">
        <v>2</v>
      </c>
      <c r="B11" s="14">
        <v>2</v>
      </c>
      <c r="C11" s="14">
        <v>3</v>
      </c>
      <c r="D11" s="14">
        <v>3</v>
      </c>
      <c r="E11" s="14">
        <v>3</v>
      </c>
      <c r="F11" s="14">
        <v>3</v>
      </c>
      <c r="G11" s="13"/>
    </row>
    <row r="12" spans="1:7" x14ac:dyDescent="0.2">
      <c r="A12" s="8"/>
      <c r="B12" s="8"/>
      <c r="C12" s="8"/>
      <c r="D12" s="8"/>
      <c r="E12" s="8"/>
      <c r="F12" s="8"/>
      <c r="G12" s="13"/>
    </row>
    <row r="13" spans="1:7" x14ac:dyDescent="0.2">
      <c r="A13" s="14">
        <v>3</v>
      </c>
      <c r="B13" s="14">
        <v>4</v>
      </c>
      <c r="C13" s="14">
        <v>4</v>
      </c>
      <c r="D13" s="14">
        <v>4</v>
      </c>
      <c r="E13" s="14">
        <v>6</v>
      </c>
      <c r="F13" s="14">
        <v>8</v>
      </c>
      <c r="G13" s="13"/>
    </row>
    <row r="14" spans="1:7" x14ac:dyDescent="0.2">
      <c r="A14" s="15">
        <v>3</v>
      </c>
      <c r="B14" s="15">
        <v>3</v>
      </c>
      <c r="C14" s="14">
        <v>3</v>
      </c>
      <c r="D14" s="14">
        <v>3</v>
      </c>
      <c r="E14" s="14">
        <v>4</v>
      </c>
      <c r="F14" s="14">
        <v>6</v>
      </c>
      <c r="G14" s="13"/>
    </row>
    <row r="15" spans="1:7" x14ac:dyDescent="0.2">
      <c r="A15" s="8"/>
      <c r="B15" s="8"/>
      <c r="C15" s="8"/>
      <c r="D15" s="8"/>
      <c r="E15" s="8"/>
      <c r="F15" s="8"/>
      <c r="G15" s="13"/>
    </row>
    <row r="16" spans="1:7" x14ac:dyDescent="0.2">
      <c r="A16" s="14">
        <v>3</v>
      </c>
      <c r="B16" s="14">
        <v>4</v>
      </c>
      <c r="C16" s="14">
        <v>4</v>
      </c>
      <c r="D16" s="14">
        <v>4</v>
      </c>
      <c r="E16" s="14">
        <v>4</v>
      </c>
      <c r="F16" s="14">
        <v>6</v>
      </c>
      <c r="G16" s="13"/>
    </row>
    <row r="17" spans="1:7" x14ac:dyDescent="0.2">
      <c r="A17" s="14">
        <v>3</v>
      </c>
      <c r="B17" s="14">
        <v>3</v>
      </c>
      <c r="C17" s="14">
        <v>4</v>
      </c>
      <c r="D17" s="14">
        <v>4</v>
      </c>
      <c r="E17" s="14">
        <v>4</v>
      </c>
      <c r="F17" s="14">
        <v>6</v>
      </c>
      <c r="G17" s="13"/>
    </row>
    <row r="18" spans="1:7" x14ac:dyDescent="0.2">
      <c r="A18" s="8"/>
      <c r="B18" s="8"/>
      <c r="C18" s="8"/>
      <c r="D18" s="8"/>
      <c r="E18" s="8"/>
      <c r="F18" s="8"/>
      <c r="G18" s="13"/>
    </row>
    <row r="19" spans="1:7" x14ac:dyDescent="0.2">
      <c r="A19" s="8"/>
      <c r="B19" s="8"/>
      <c r="C19" s="8"/>
      <c r="D19" s="8"/>
      <c r="E19" s="8"/>
      <c r="F19" s="8"/>
      <c r="G19" s="13"/>
    </row>
    <row r="20" spans="1:7" x14ac:dyDescent="0.2">
      <c r="A20" s="8"/>
      <c r="B20" s="8"/>
      <c r="C20" s="8"/>
      <c r="D20" s="8"/>
      <c r="E20" s="8"/>
      <c r="F20" s="8"/>
      <c r="G20" s="13"/>
    </row>
    <row r="21" spans="1:7" x14ac:dyDescent="0.2">
      <c r="A21" s="14">
        <v>3</v>
      </c>
      <c r="B21" s="14">
        <v>3</v>
      </c>
      <c r="C21" s="14">
        <v>3</v>
      </c>
      <c r="D21" s="14">
        <v>4</v>
      </c>
      <c r="E21" s="14">
        <v>6</v>
      </c>
      <c r="F21" s="14">
        <v>6</v>
      </c>
      <c r="G21" s="13"/>
    </row>
    <row r="22" spans="1:7" x14ac:dyDescent="0.2">
      <c r="A22" s="8"/>
      <c r="B22" s="8"/>
      <c r="C22" s="8"/>
      <c r="D22" s="8"/>
      <c r="E22" s="8"/>
      <c r="F22" s="8"/>
      <c r="G22" s="13"/>
    </row>
    <row r="23" spans="1:7" x14ac:dyDescent="0.2">
      <c r="A23" s="8"/>
      <c r="B23" s="8"/>
      <c r="C23" s="8"/>
      <c r="D23" s="8"/>
      <c r="E23" s="8"/>
      <c r="F23" s="8"/>
      <c r="G23" s="13"/>
    </row>
    <row r="24" spans="1:7" x14ac:dyDescent="0.2">
      <c r="A24" s="8"/>
      <c r="B24" s="8"/>
      <c r="C24" s="8"/>
      <c r="D24" s="8"/>
      <c r="E24" s="8"/>
      <c r="F24" s="8"/>
      <c r="G24" s="13"/>
    </row>
    <row r="25" spans="1:7" x14ac:dyDescent="0.2">
      <c r="A25" s="14">
        <v>2</v>
      </c>
      <c r="B25" s="14">
        <v>2</v>
      </c>
      <c r="C25" s="14">
        <v>2</v>
      </c>
      <c r="D25" s="14">
        <v>3</v>
      </c>
      <c r="E25" s="14">
        <v>3</v>
      </c>
      <c r="F25" s="14">
        <v>3</v>
      </c>
      <c r="G25" s="13"/>
    </row>
    <row r="26" spans="1:7" x14ac:dyDescent="0.2">
      <c r="A26" s="8"/>
      <c r="B26" s="8"/>
      <c r="C26" s="8"/>
      <c r="D26" s="8"/>
      <c r="E26" s="8"/>
      <c r="F26" s="8"/>
      <c r="G26" s="13"/>
    </row>
    <row r="27" spans="1:7" x14ac:dyDescent="0.2">
      <c r="A27" s="14">
        <v>3</v>
      </c>
      <c r="B27" s="14">
        <v>6</v>
      </c>
      <c r="C27" s="14">
        <v>6</v>
      </c>
      <c r="D27" s="14">
        <v>8</v>
      </c>
      <c r="E27" s="14">
        <v>8</v>
      </c>
      <c r="F27" s="14">
        <v>8</v>
      </c>
      <c r="G27" s="13"/>
    </row>
    <row r="28" spans="1:7" x14ac:dyDescent="0.2">
      <c r="A28" s="8"/>
      <c r="B28" s="8"/>
      <c r="C28" s="8"/>
      <c r="D28" s="8"/>
      <c r="E28" s="8"/>
      <c r="F28" s="8"/>
      <c r="G28" s="13"/>
    </row>
    <row r="29" spans="1:7" x14ac:dyDescent="0.2">
      <c r="A29" s="8"/>
      <c r="B29" s="8"/>
      <c r="C29" s="8"/>
      <c r="D29" s="8"/>
      <c r="E29" s="8"/>
      <c r="F29" s="8"/>
      <c r="G29" s="13"/>
    </row>
    <row r="30" spans="1:7" x14ac:dyDescent="0.2">
      <c r="A30" s="14">
        <v>2</v>
      </c>
      <c r="B30" s="14">
        <v>3</v>
      </c>
      <c r="C30" s="14">
        <v>3</v>
      </c>
      <c r="D30" s="14">
        <v>3</v>
      </c>
      <c r="E30" s="14">
        <v>3</v>
      </c>
      <c r="F30" s="14">
        <v>3</v>
      </c>
      <c r="G30" s="13"/>
    </row>
    <row r="31" spans="1:7" x14ac:dyDescent="0.2">
      <c r="A31" s="8"/>
      <c r="B31" s="8"/>
      <c r="C31" s="8"/>
      <c r="D31" s="8"/>
      <c r="E31" s="8"/>
      <c r="F31" s="8"/>
      <c r="G31" s="13"/>
    </row>
    <row r="32" spans="1:7" x14ac:dyDescent="0.2">
      <c r="A32" s="8"/>
      <c r="B32" s="8"/>
      <c r="C32" s="8"/>
      <c r="D32" s="8"/>
      <c r="E32" s="8"/>
      <c r="F32" s="8"/>
      <c r="G32" s="13"/>
    </row>
    <row r="33" spans="1:7" x14ac:dyDescent="0.2">
      <c r="A33" s="8"/>
      <c r="B33" s="8"/>
      <c r="C33" s="8"/>
      <c r="D33" s="8"/>
      <c r="E33" s="8"/>
      <c r="F33" s="8"/>
      <c r="G33" s="13"/>
    </row>
    <row r="34" spans="1:7" x14ac:dyDescent="0.2">
      <c r="A34" s="14">
        <v>3</v>
      </c>
      <c r="B34" s="14">
        <v>3</v>
      </c>
      <c r="C34" s="14">
        <v>3</v>
      </c>
      <c r="D34" s="14">
        <v>3</v>
      </c>
      <c r="E34" s="14">
        <v>3</v>
      </c>
      <c r="F34" s="14">
        <v>3</v>
      </c>
      <c r="G34" s="13"/>
    </row>
    <row r="35" spans="1:7" x14ac:dyDescent="0.2">
      <c r="A35" s="8"/>
      <c r="B35" s="8"/>
      <c r="C35" s="8"/>
      <c r="D35" s="8"/>
      <c r="E35" s="8"/>
      <c r="F35" s="8"/>
      <c r="G35" s="13"/>
    </row>
    <row r="36" spans="1:7" x14ac:dyDescent="0.2">
      <c r="A36" s="14">
        <v>2</v>
      </c>
      <c r="B36" s="14">
        <v>3</v>
      </c>
      <c r="C36" s="14">
        <v>6</v>
      </c>
      <c r="D36" s="14">
        <v>8</v>
      </c>
      <c r="E36" s="14">
        <v>8</v>
      </c>
      <c r="F36" s="14">
        <v>8</v>
      </c>
      <c r="G36" s="13"/>
    </row>
    <row r="37" spans="1:7" x14ac:dyDescent="0.2">
      <c r="A37" s="14">
        <v>3</v>
      </c>
      <c r="B37" s="14">
        <v>3</v>
      </c>
      <c r="C37" s="14">
        <v>4</v>
      </c>
      <c r="D37" s="14">
        <v>6</v>
      </c>
      <c r="E37" s="14">
        <v>6</v>
      </c>
      <c r="F37" s="14">
        <v>6</v>
      </c>
      <c r="G37" s="13"/>
    </row>
    <row r="38" spans="1:7" x14ac:dyDescent="0.2">
      <c r="A38" s="8"/>
      <c r="B38" s="8"/>
      <c r="C38" s="8"/>
      <c r="D38" s="8"/>
      <c r="E38" s="8"/>
      <c r="F38" s="8"/>
      <c r="G38" s="13"/>
    </row>
    <row r="39" spans="1:7" x14ac:dyDescent="0.2">
      <c r="A39" s="8"/>
      <c r="B39" s="8"/>
      <c r="C39" s="8"/>
      <c r="D39" s="8"/>
      <c r="E39" s="8"/>
      <c r="F39" s="8"/>
      <c r="G39" s="13"/>
    </row>
    <row r="40" spans="1:7" x14ac:dyDescent="0.2">
      <c r="A40" s="14">
        <v>3</v>
      </c>
      <c r="B40" s="14">
        <v>3</v>
      </c>
      <c r="C40" s="14">
        <v>6</v>
      </c>
      <c r="D40" s="14">
        <v>6</v>
      </c>
      <c r="E40" s="14">
        <v>6</v>
      </c>
      <c r="F40" s="14">
        <v>8</v>
      </c>
      <c r="G40" s="13"/>
    </row>
    <row r="41" spans="1:7" x14ac:dyDescent="0.2">
      <c r="A41" s="14">
        <v>3</v>
      </c>
      <c r="B41" s="14">
        <v>3</v>
      </c>
      <c r="C41" s="14">
        <v>4</v>
      </c>
      <c r="D41" s="14">
        <v>8</v>
      </c>
      <c r="E41" s="14">
        <v>8</v>
      </c>
      <c r="F41" s="14">
        <v>8</v>
      </c>
      <c r="G41" s="13"/>
    </row>
    <row r="42" spans="1:7" x14ac:dyDescent="0.2">
      <c r="A42" s="8"/>
      <c r="B42" s="8"/>
      <c r="C42" s="8"/>
      <c r="D42" s="8"/>
      <c r="E42" s="8"/>
      <c r="F42" s="8"/>
      <c r="G42" s="13"/>
    </row>
    <row r="43" spans="1:7" x14ac:dyDescent="0.2">
      <c r="A43" s="14">
        <v>4</v>
      </c>
      <c r="B43" s="14">
        <v>4</v>
      </c>
      <c r="C43" s="14">
        <v>6</v>
      </c>
      <c r="D43" s="14">
        <v>6</v>
      </c>
      <c r="E43" s="14">
        <v>6</v>
      </c>
      <c r="F43" s="14">
        <v>6</v>
      </c>
      <c r="G43" s="13"/>
    </row>
    <row r="44" spans="1:7" x14ac:dyDescent="0.2">
      <c r="A44" s="8"/>
      <c r="B44" s="8"/>
      <c r="C44" s="8"/>
      <c r="D44" s="8"/>
      <c r="E44" s="8"/>
      <c r="F44" s="8"/>
      <c r="G44" s="13"/>
    </row>
    <row r="45" spans="1:7" x14ac:dyDescent="0.2">
      <c r="A45" s="14">
        <v>3</v>
      </c>
      <c r="B45" s="14">
        <v>3</v>
      </c>
      <c r="C45" s="14">
        <v>4</v>
      </c>
      <c r="D45" s="14">
        <v>4</v>
      </c>
      <c r="E45" s="14">
        <v>5</v>
      </c>
      <c r="F45" s="14">
        <v>6</v>
      </c>
      <c r="G45" s="13"/>
    </row>
    <row r="46" spans="1:7" x14ac:dyDescent="0.2">
      <c r="A46" s="14">
        <v>3</v>
      </c>
      <c r="B46" s="14">
        <v>3</v>
      </c>
      <c r="C46" s="14">
        <v>3</v>
      </c>
      <c r="D46" s="14">
        <v>3</v>
      </c>
      <c r="E46" s="14">
        <v>5</v>
      </c>
      <c r="F46" s="14">
        <v>6</v>
      </c>
      <c r="G46" s="13"/>
    </row>
    <row r="47" spans="1:7" x14ac:dyDescent="0.2">
      <c r="A47" s="14">
        <v>3</v>
      </c>
      <c r="B47" s="14">
        <v>3</v>
      </c>
      <c r="C47" s="14">
        <v>3</v>
      </c>
      <c r="D47" s="14">
        <v>3</v>
      </c>
      <c r="E47" s="14">
        <v>3</v>
      </c>
      <c r="F47" s="14">
        <v>6</v>
      </c>
      <c r="G47" s="13"/>
    </row>
    <row r="48" spans="1:7" x14ac:dyDescent="0.2">
      <c r="A48" s="8"/>
      <c r="B48" s="8"/>
      <c r="C48" s="8"/>
      <c r="D48" s="8"/>
      <c r="E48" s="8"/>
      <c r="F48" s="8"/>
      <c r="G48" s="13"/>
    </row>
    <row r="49" spans="1:7" x14ac:dyDescent="0.2">
      <c r="A49" s="14">
        <v>8</v>
      </c>
      <c r="B49" s="14">
        <v>8</v>
      </c>
      <c r="C49" s="14">
        <v>8</v>
      </c>
      <c r="D49" s="14">
        <v>8</v>
      </c>
      <c r="E49" s="14">
        <v>8</v>
      </c>
      <c r="F49" s="14">
        <v>8</v>
      </c>
      <c r="G49" s="13"/>
    </row>
    <row r="50" spans="1:7" x14ac:dyDescent="0.2">
      <c r="A50" s="14">
        <v>2</v>
      </c>
      <c r="B50" s="14">
        <v>3</v>
      </c>
      <c r="C50" s="14">
        <v>3</v>
      </c>
      <c r="D50" s="14">
        <v>4</v>
      </c>
      <c r="E50" s="14">
        <v>6</v>
      </c>
      <c r="F50" s="14">
        <v>6</v>
      </c>
      <c r="G50" s="13"/>
    </row>
    <row r="51" spans="1:7" x14ac:dyDescent="0.2">
      <c r="A51" s="14">
        <v>3</v>
      </c>
      <c r="B51" s="14">
        <v>3</v>
      </c>
      <c r="C51" s="14">
        <v>6</v>
      </c>
      <c r="D51" s="14">
        <v>8</v>
      </c>
      <c r="E51" s="14">
        <v>8</v>
      </c>
      <c r="F51" s="14">
        <v>8</v>
      </c>
      <c r="G51" s="13"/>
    </row>
    <row r="52" spans="1:7" x14ac:dyDescent="0.2">
      <c r="A52" s="14">
        <v>4</v>
      </c>
      <c r="B52" s="14">
        <v>8</v>
      </c>
      <c r="C52" s="14">
        <v>8</v>
      </c>
      <c r="D52" s="14">
        <v>8</v>
      </c>
      <c r="E52" s="14">
        <v>8</v>
      </c>
      <c r="F52" s="14">
        <v>8</v>
      </c>
      <c r="G52" s="13"/>
    </row>
    <row r="53" spans="1:7" x14ac:dyDescent="0.2">
      <c r="A53" s="14">
        <v>3</v>
      </c>
      <c r="B53" s="14">
        <v>3</v>
      </c>
      <c r="C53" s="14">
        <v>3</v>
      </c>
      <c r="D53" s="14">
        <v>3</v>
      </c>
      <c r="E53" s="14">
        <v>3</v>
      </c>
      <c r="F53" s="14">
        <v>3</v>
      </c>
      <c r="G53" s="13"/>
    </row>
    <row r="54" spans="1:7" x14ac:dyDescent="0.2">
      <c r="A54" s="14"/>
      <c r="B54" s="8"/>
      <c r="C54" s="8"/>
      <c r="D54" s="8"/>
      <c r="E54" s="8"/>
      <c r="F54" s="8"/>
      <c r="G54" s="13"/>
    </row>
    <row r="55" spans="1:7" x14ac:dyDescent="0.2">
      <c r="A55" s="8"/>
      <c r="B55" s="8"/>
      <c r="C55" s="8"/>
      <c r="D55" s="8"/>
      <c r="E55" s="8"/>
      <c r="F55" s="8"/>
      <c r="G55" s="13"/>
    </row>
    <row r="56" spans="1:7" x14ac:dyDescent="0.2">
      <c r="A56" s="14">
        <v>2</v>
      </c>
      <c r="B56" s="14">
        <v>3</v>
      </c>
      <c r="C56" s="14">
        <v>3</v>
      </c>
      <c r="D56" s="14">
        <v>3</v>
      </c>
      <c r="E56" s="14">
        <v>3</v>
      </c>
      <c r="F56" s="14">
        <v>3</v>
      </c>
      <c r="G56" s="13"/>
    </row>
    <row r="57" spans="1:7" x14ac:dyDescent="0.2">
      <c r="A57" s="14">
        <v>2</v>
      </c>
      <c r="B57" s="14">
        <v>2</v>
      </c>
      <c r="C57" s="8"/>
      <c r="D57" s="8"/>
      <c r="E57" s="8"/>
      <c r="F57" s="8"/>
      <c r="G57" s="13"/>
    </row>
    <row r="58" spans="1:7" x14ac:dyDescent="0.2">
      <c r="A58" s="14">
        <v>2</v>
      </c>
      <c r="B58" s="14">
        <v>2</v>
      </c>
      <c r="C58" s="8"/>
      <c r="D58" s="8"/>
      <c r="E58" s="8"/>
      <c r="F58" s="8"/>
      <c r="G58" s="13"/>
    </row>
    <row r="59" spans="1:7" x14ac:dyDescent="0.2">
      <c r="A59" s="8"/>
      <c r="B59" s="8"/>
      <c r="C59" s="8"/>
      <c r="D59" s="8"/>
      <c r="E59" s="8"/>
      <c r="F59" s="8"/>
      <c r="G59" s="13"/>
    </row>
    <row r="60" spans="1:7" x14ac:dyDescent="0.2">
      <c r="A60" s="8"/>
      <c r="B60" s="8"/>
      <c r="C60" s="8"/>
      <c r="D60" s="8"/>
      <c r="E60" s="8"/>
      <c r="F60" s="8"/>
      <c r="G60" s="13"/>
    </row>
    <row r="61" spans="1:7" x14ac:dyDescent="0.2">
      <c r="A61" s="8"/>
      <c r="B61" s="8"/>
      <c r="C61" s="8"/>
      <c r="D61" s="8"/>
      <c r="E61" s="8"/>
      <c r="F61" s="8"/>
      <c r="G61" s="13"/>
    </row>
    <row r="62" spans="1:7" x14ac:dyDescent="0.2">
      <c r="A62" s="8"/>
      <c r="B62" s="8"/>
      <c r="C62" s="8"/>
      <c r="D62" s="8"/>
      <c r="E62" s="8"/>
      <c r="F62" s="8"/>
      <c r="G62" s="13"/>
    </row>
    <row r="63" spans="1:7" x14ac:dyDescent="0.2">
      <c r="A63" s="8"/>
      <c r="B63" s="8"/>
      <c r="C63" s="8"/>
      <c r="D63" s="8"/>
      <c r="E63" s="8"/>
      <c r="F63" s="8"/>
      <c r="G63" s="13"/>
    </row>
    <row r="64" spans="1:7" x14ac:dyDescent="0.2">
      <c r="A64" s="14">
        <v>2</v>
      </c>
      <c r="B64" s="14">
        <v>2</v>
      </c>
      <c r="C64" s="14">
        <v>2</v>
      </c>
      <c r="D64" s="14">
        <v>2</v>
      </c>
      <c r="E64" s="14">
        <v>2</v>
      </c>
      <c r="F64" s="14">
        <v>2</v>
      </c>
      <c r="G64" s="13"/>
    </row>
    <row r="65" spans="1:7" x14ac:dyDescent="0.2">
      <c r="A65" s="14">
        <v>4</v>
      </c>
      <c r="B65" s="14">
        <v>4</v>
      </c>
      <c r="C65" s="14">
        <v>6</v>
      </c>
      <c r="D65" s="14">
        <v>6</v>
      </c>
      <c r="E65" s="14">
        <v>8</v>
      </c>
      <c r="F65" s="14">
        <v>8</v>
      </c>
      <c r="G65" s="13"/>
    </row>
    <row r="66" spans="1:7" x14ac:dyDescent="0.2">
      <c r="A66" s="8"/>
      <c r="B66" s="8"/>
      <c r="C66" s="8"/>
      <c r="D66" s="8"/>
      <c r="E66" s="8"/>
      <c r="F66" s="8"/>
      <c r="G66" s="13"/>
    </row>
    <row r="67" spans="1:7" x14ac:dyDescent="0.2">
      <c r="A67" s="14">
        <v>2</v>
      </c>
      <c r="B67" s="14">
        <v>2</v>
      </c>
      <c r="C67" s="14">
        <v>2</v>
      </c>
      <c r="D67" s="14">
        <v>3</v>
      </c>
      <c r="E67" s="14">
        <v>3</v>
      </c>
      <c r="F67" s="14">
        <v>3</v>
      </c>
      <c r="G67" s="13"/>
    </row>
    <row r="68" spans="1:7" x14ac:dyDescent="0.2">
      <c r="A68" s="8"/>
      <c r="B68" s="8"/>
      <c r="C68" s="8"/>
      <c r="D68" s="8"/>
      <c r="E68" s="8"/>
      <c r="F68" s="8"/>
      <c r="G68" s="13"/>
    </row>
    <row r="69" spans="1:7" x14ac:dyDescent="0.2">
      <c r="A69" s="14">
        <v>3</v>
      </c>
      <c r="B69" s="14">
        <v>3</v>
      </c>
      <c r="C69" s="14">
        <v>3</v>
      </c>
      <c r="D69" s="14">
        <v>4</v>
      </c>
      <c r="E69" s="14">
        <v>8</v>
      </c>
      <c r="F69" s="14">
        <v>8</v>
      </c>
      <c r="G69" s="13"/>
    </row>
    <row r="70" spans="1:7" x14ac:dyDescent="0.2">
      <c r="A70" s="8"/>
      <c r="B70" s="8"/>
      <c r="C70" s="8"/>
      <c r="D70" s="8"/>
      <c r="E70" s="8"/>
      <c r="F70" s="8"/>
      <c r="G70" s="13"/>
    </row>
    <row r="71" spans="1:7" x14ac:dyDescent="0.2">
      <c r="A71" s="14">
        <v>3</v>
      </c>
      <c r="B71" s="14">
        <v>3</v>
      </c>
      <c r="C71" s="14">
        <v>6</v>
      </c>
      <c r="D71" s="14">
        <v>6</v>
      </c>
      <c r="E71" s="14">
        <v>7</v>
      </c>
      <c r="F71" s="14">
        <v>7</v>
      </c>
      <c r="G71" s="13"/>
    </row>
    <row r="72" spans="1:7" x14ac:dyDescent="0.2">
      <c r="A72" s="8"/>
      <c r="B72" s="8"/>
      <c r="C72" s="8"/>
      <c r="D72" s="8"/>
      <c r="E72" s="8"/>
      <c r="F72" s="8"/>
      <c r="G72" s="13"/>
    </row>
    <row r="73" spans="1:7" x14ac:dyDescent="0.2">
      <c r="A73" s="8"/>
      <c r="B73" s="8"/>
      <c r="C73" s="8"/>
      <c r="D73" s="8"/>
      <c r="E73" s="8"/>
      <c r="F73" s="8"/>
      <c r="G73" s="13"/>
    </row>
    <row r="74" spans="1:7" x14ac:dyDescent="0.2">
      <c r="A74" s="14">
        <v>3</v>
      </c>
      <c r="B74" s="14">
        <v>4</v>
      </c>
      <c r="C74" s="14">
        <v>4</v>
      </c>
      <c r="D74" s="14">
        <v>4</v>
      </c>
      <c r="E74" s="14">
        <v>6</v>
      </c>
      <c r="F74" s="14">
        <v>6</v>
      </c>
      <c r="G74" s="13"/>
    </row>
    <row r="75" spans="1:7" x14ac:dyDescent="0.2">
      <c r="A75" s="14">
        <v>3</v>
      </c>
      <c r="B75" s="14">
        <v>4</v>
      </c>
      <c r="C75" s="14">
        <v>8</v>
      </c>
      <c r="D75" s="14">
        <v>8</v>
      </c>
      <c r="E75" s="14">
        <v>8</v>
      </c>
      <c r="F75" s="14">
        <v>8</v>
      </c>
      <c r="G75" s="13"/>
    </row>
    <row r="76" spans="1:7" x14ac:dyDescent="0.2">
      <c r="A76" s="8"/>
      <c r="B76" s="8"/>
      <c r="C76" s="8"/>
      <c r="D76" s="8"/>
      <c r="E76" s="8"/>
      <c r="F76" s="8"/>
      <c r="G76" s="13"/>
    </row>
    <row r="77" spans="1:7" x14ac:dyDescent="0.2">
      <c r="A77" s="14">
        <v>2</v>
      </c>
      <c r="B77" s="14">
        <v>3</v>
      </c>
      <c r="C77" s="14">
        <v>3</v>
      </c>
      <c r="D77" s="14">
        <v>3</v>
      </c>
      <c r="E77" s="14">
        <v>3</v>
      </c>
      <c r="F77" s="14">
        <v>3</v>
      </c>
      <c r="G77" s="13"/>
    </row>
    <row r="78" spans="1:7" x14ac:dyDescent="0.2">
      <c r="A78" s="8"/>
      <c r="B78" s="8"/>
      <c r="C78" s="8"/>
      <c r="D78" s="8"/>
      <c r="E78" s="8"/>
      <c r="F78" s="8"/>
      <c r="G78" s="13"/>
    </row>
    <row r="79" spans="1:7" x14ac:dyDescent="0.2">
      <c r="A79" s="14">
        <v>6</v>
      </c>
      <c r="B79" s="14">
        <v>6</v>
      </c>
      <c r="C79" s="14">
        <v>7</v>
      </c>
      <c r="D79" s="14">
        <v>8</v>
      </c>
      <c r="E79" s="14">
        <v>8</v>
      </c>
      <c r="F79" s="14">
        <v>8</v>
      </c>
      <c r="G79" s="13"/>
    </row>
    <row r="80" spans="1:7" x14ac:dyDescent="0.2">
      <c r="A80" s="14">
        <v>3</v>
      </c>
      <c r="B80" s="14">
        <v>3</v>
      </c>
      <c r="C80" s="14">
        <v>3</v>
      </c>
      <c r="D80" s="14">
        <v>4</v>
      </c>
      <c r="E80" s="14">
        <v>5</v>
      </c>
      <c r="F80" s="14">
        <v>6</v>
      </c>
      <c r="G80" s="13"/>
    </row>
    <row r="81" spans="1:7" x14ac:dyDescent="0.2">
      <c r="A81" s="14">
        <v>3</v>
      </c>
      <c r="B81" s="14">
        <v>3</v>
      </c>
      <c r="C81" s="14">
        <v>4</v>
      </c>
      <c r="D81" s="14">
        <v>4</v>
      </c>
      <c r="E81" s="14">
        <v>6</v>
      </c>
      <c r="F81" s="14">
        <v>6</v>
      </c>
      <c r="G81" s="13"/>
    </row>
    <row r="82" spans="1:7" x14ac:dyDescent="0.2">
      <c r="A82" s="14">
        <v>2</v>
      </c>
      <c r="B82" s="14">
        <v>2</v>
      </c>
      <c r="C82" s="8"/>
      <c r="D82" s="8"/>
      <c r="E82" s="8"/>
      <c r="F82" s="8"/>
      <c r="G82" s="13"/>
    </row>
    <row r="83" spans="1:7" x14ac:dyDescent="0.2">
      <c r="A83" s="14">
        <v>3</v>
      </c>
      <c r="B83" s="14">
        <v>3</v>
      </c>
      <c r="C83" s="14">
        <v>3</v>
      </c>
      <c r="D83" s="14">
        <v>6</v>
      </c>
      <c r="E83" s="14">
        <v>6</v>
      </c>
      <c r="F83" s="14">
        <v>8</v>
      </c>
      <c r="G83" s="13"/>
    </row>
    <row r="84" spans="1:7" x14ac:dyDescent="0.2">
      <c r="A84" s="8"/>
      <c r="B84" s="8"/>
      <c r="C84" s="8"/>
      <c r="D84" s="8"/>
      <c r="E84" s="8"/>
      <c r="F84" s="8"/>
      <c r="G84" s="13"/>
    </row>
    <row r="85" spans="1:7" x14ac:dyDescent="0.2">
      <c r="A85" s="14">
        <v>3</v>
      </c>
      <c r="B85" s="14">
        <v>4</v>
      </c>
      <c r="C85" s="14">
        <v>6</v>
      </c>
      <c r="D85" s="14">
        <v>8</v>
      </c>
      <c r="E85" s="14">
        <v>8</v>
      </c>
      <c r="F85" s="14">
        <v>8</v>
      </c>
      <c r="G85" s="13"/>
    </row>
    <row r="86" spans="1:7" x14ac:dyDescent="0.2">
      <c r="A86" s="8"/>
      <c r="B86" s="8"/>
      <c r="C86" s="8"/>
      <c r="D86" s="8"/>
      <c r="E86" s="8"/>
      <c r="F86" s="8"/>
      <c r="G86" s="13"/>
    </row>
    <row r="87" spans="1:7" x14ac:dyDescent="0.2">
      <c r="A87" s="14">
        <v>3</v>
      </c>
      <c r="B87" s="14">
        <v>4</v>
      </c>
      <c r="C87" s="14">
        <v>6</v>
      </c>
      <c r="D87" s="14">
        <v>6</v>
      </c>
      <c r="E87" s="14">
        <v>8</v>
      </c>
      <c r="F87" s="14">
        <v>8</v>
      </c>
      <c r="G87" s="13"/>
    </row>
    <row r="88" spans="1:7" x14ac:dyDescent="0.2">
      <c r="A88" s="8"/>
      <c r="B88" s="8"/>
      <c r="C88" s="8"/>
      <c r="D88" s="8"/>
      <c r="E88" s="8"/>
      <c r="F88" s="8"/>
      <c r="G88" s="13"/>
    </row>
    <row r="89" spans="1:7" x14ac:dyDescent="0.2">
      <c r="A89" s="14">
        <v>3</v>
      </c>
      <c r="B89" s="14">
        <v>3</v>
      </c>
      <c r="C89" s="14">
        <v>3</v>
      </c>
      <c r="D89" s="14">
        <v>6</v>
      </c>
      <c r="E89" s="14">
        <v>8</v>
      </c>
      <c r="F89" s="14">
        <v>8</v>
      </c>
      <c r="G89" s="13"/>
    </row>
    <row r="90" spans="1:7" x14ac:dyDescent="0.2">
      <c r="A90" s="14">
        <v>3</v>
      </c>
      <c r="B90" s="14">
        <v>6</v>
      </c>
      <c r="C90" s="14">
        <v>8</v>
      </c>
      <c r="D90" s="14">
        <v>8</v>
      </c>
      <c r="E90" s="14">
        <v>8</v>
      </c>
      <c r="F90" s="14">
        <v>8</v>
      </c>
      <c r="G90" s="13"/>
    </row>
    <row r="91" spans="1:7" x14ac:dyDescent="0.2">
      <c r="A91" s="14">
        <v>3</v>
      </c>
      <c r="B91" s="14">
        <v>4</v>
      </c>
      <c r="C91" s="14">
        <v>4</v>
      </c>
      <c r="D91" s="14">
        <v>6</v>
      </c>
      <c r="E91" s="14">
        <v>6</v>
      </c>
      <c r="F91" s="14">
        <v>6</v>
      </c>
      <c r="G91" s="13"/>
    </row>
    <row r="92" spans="1:7" x14ac:dyDescent="0.2">
      <c r="A92" s="14">
        <v>4</v>
      </c>
      <c r="B92" s="14">
        <v>6</v>
      </c>
      <c r="C92" s="14">
        <v>6</v>
      </c>
      <c r="D92" s="14">
        <v>8</v>
      </c>
      <c r="E92" s="14">
        <v>8</v>
      </c>
      <c r="F92" s="14">
        <v>8</v>
      </c>
      <c r="G92" s="13"/>
    </row>
    <row r="93" spans="1:7" x14ac:dyDescent="0.2">
      <c r="A93" s="8"/>
      <c r="B93" s="8"/>
      <c r="C93" s="8"/>
      <c r="D93" s="8"/>
      <c r="E93" s="8"/>
      <c r="F93" s="8"/>
      <c r="G93" s="13"/>
    </row>
    <row r="94" spans="1:7" x14ac:dyDescent="0.2">
      <c r="A94" s="14">
        <v>2</v>
      </c>
      <c r="B94" s="14">
        <v>2</v>
      </c>
      <c r="C94" s="14">
        <v>2</v>
      </c>
      <c r="D94" s="14">
        <v>2</v>
      </c>
      <c r="E94" s="14">
        <v>2</v>
      </c>
      <c r="F94" s="14">
        <v>2</v>
      </c>
      <c r="G94" s="13"/>
    </row>
    <row r="95" spans="1:7" x14ac:dyDescent="0.2">
      <c r="A95" s="14">
        <v>2</v>
      </c>
      <c r="B95" s="14">
        <v>2</v>
      </c>
      <c r="C95" s="14">
        <v>2</v>
      </c>
      <c r="D95" s="14">
        <v>2</v>
      </c>
      <c r="E95" s="14">
        <v>2</v>
      </c>
      <c r="F95" s="14">
        <v>2</v>
      </c>
      <c r="G95" s="13"/>
    </row>
    <row r="96" spans="1:7" x14ac:dyDescent="0.2">
      <c r="A96" s="14">
        <v>2</v>
      </c>
      <c r="B96" s="14">
        <v>4</v>
      </c>
      <c r="C96" s="14">
        <v>8</v>
      </c>
      <c r="D96" s="14">
        <v>8</v>
      </c>
      <c r="E96" s="14">
        <v>8</v>
      </c>
      <c r="F96" s="14">
        <v>8</v>
      </c>
      <c r="G96" s="13"/>
    </row>
    <row r="97" spans="1:7" x14ac:dyDescent="0.2">
      <c r="A97" s="14">
        <v>2</v>
      </c>
      <c r="B97" s="14">
        <v>2</v>
      </c>
      <c r="C97" s="14">
        <v>2</v>
      </c>
      <c r="D97" s="14">
        <v>3</v>
      </c>
      <c r="E97" s="14">
        <v>3</v>
      </c>
      <c r="F97" s="14">
        <v>3</v>
      </c>
      <c r="G97" s="13"/>
    </row>
    <row r="98" spans="1:7" x14ac:dyDescent="0.2">
      <c r="A98" s="14">
        <v>6</v>
      </c>
      <c r="B98" s="14">
        <v>6</v>
      </c>
      <c r="C98" s="14">
        <v>6</v>
      </c>
      <c r="D98" s="14">
        <v>6</v>
      </c>
      <c r="E98" s="14">
        <v>8</v>
      </c>
      <c r="F98" s="14">
        <v>8</v>
      </c>
      <c r="G98" s="13"/>
    </row>
    <row r="99" spans="1:7" x14ac:dyDescent="0.2">
      <c r="A99" s="14">
        <v>6</v>
      </c>
      <c r="B99" s="14">
        <v>8</v>
      </c>
      <c r="C99" s="14">
        <v>8</v>
      </c>
      <c r="D99" s="14">
        <v>8</v>
      </c>
      <c r="E99" s="14">
        <v>8</v>
      </c>
      <c r="F99" s="14">
        <v>8</v>
      </c>
      <c r="G99" s="13"/>
    </row>
    <row r="100" spans="1:7" x14ac:dyDescent="0.2">
      <c r="A100" s="14">
        <v>3</v>
      </c>
      <c r="B100" s="14">
        <v>3</v>
      </c>
      <c r="C100" s="14">
        <v>3</v>
      </c>
      <c r="D100" s="14">
        <v>3</v>
      </c>
      <c r="E100" s="14">
        <v>3</v>
      </c>
      <c r="F100" s="14">
        <v>3</v>
      </c>
      <c r="G100" s="13"/>
    </row>
    <row r="101" spans="1:7" x14ac:dyDescent="0.2">
      <c r="A101" s="14">
        <v>3</v>
      </c>
      <c r="B101" s="14">
        <v>3</v>
      </c>
      <c r="C101" s="14">
        <v>6</v>
      </c>
      <c r="D101" s="14">
        <v>8</v>
      </c>
      <c r="E101" s="14">
        <v>8</v>
      </c>
      <c r="F101" s="14">
        <v>8</v>
      </c>
      <c r="G101" s="13"/>
    </row>
    <row r="102" spans="1:7" x14ac:dyDescent="0.2">
      <c r="A102" s="14">
        <v>3</v>
      </c>
      <c r="B102" s="14">
        <v>3</v>
      </c>
      <c r="C102" s="14">
        <v>3</v>
      </c>
      <c r="D102" s="14">
        <v>8</v>
      </c>
      <c r="E102" s="14">
        <v>8</v>
      </c>
      <c r="F102" s="14">
        <v>8</v>
      </c>
      <c r="G102" s="13"/>
    </row>
    <row r="103" spans="1:7" x14ac:dyDescent="0.2">
      <c r="A103" s="14">
        <v>3</v>
      </c>
      <c r="B103" s="14">
        <v>3</v>
      </c>
      <c r="C103" s="14">
        <v>6</v>
      </c>
      <c r="D103" s="14">
        <v>6</v>
      </c>
      <c r="E103" s="14">
        <v>8</v>
      </c>
      <c r="F103" s="14">
        <v>8</v>
      </c>
      <c r="G103" s="13"/>
    </row>
    <row r="104" spans="1:7" x14ac:dyDescent="0.2">
      <c r="A104" s="14">
        <v>3</v>
      </c>
      <c r="B104" s="14">
        <v>3</v>
      </c>
      <c r="C104" s="14">
        <v>6</v>
      </c>
      <c r="D104" s="14">
        <v>6</v>
      </c>
      <c r="E104" s="14">
        <v>6</v>
      </c>
      <c r="F104" s="14">
        <v>8</v>
      </c>
      <c r="G104" s="13"/>
    </row>
    <row r="105" spans="1:7" x14ac:dyDescent="0.2">
      <c r="A105" s="14">
        <v>2</v>
      </c>
      <c r="B105" s="14">
        <v>2</v>
      </c>
      <c r="C105" s="14">
        <v>2</v>
      </c>
      <c r="D105" s="14">
        <v>2</v>
      </c>
      <c r="E105" s="14">
        <v>2</v>
      </c>
      <c r="F105" s="14">
        <v>2</v>
      </c>
      <c r="G105" s="13"/>
    </row>
    <row r="106" spans="1:7" x14ac:dyDescent="0.2">
      <c r="A106" s="14">
        <v>2</v>
      </c>
      <c r="B106" s="8"/>
      <c r="C106" s="8"/>
      <c r="D106" s="8"/>
      <c r="E106" s="8"/>
      <c r="F106" s="8"/>
      <c r="G106" s="13"/>
    </row>
    <row r="107" spans="1:7" x14ac:dyDescent="0.2">
      <c r="A107" s="14">
        <v>3</v>
      </c>
      <c r="B107" s="14">
        <v>3</v>
      </c>
      <c r="C107" s="14">
        <v>6</v>
      </c>
      <c r="D107" s="14">
        <v>8</v>
      </c>
      <c r="E107" s="14">
        <v>8</v>
      </c>
      <c r="F107" s="14">
        <v>8</v>
      </c>
      <c r="G107" s="13"/>
    </row>
    <row r="108" spans="1:7" x14ac:dyDescent="0.2">
      <c r="A108" s="14">
        <v>3</v>
      </c>
      <c r="B108" s="14">
        <v>3</v>
      </c>
      <c r="C108" s="14">
        <v>3</v>
      </c>
      <c r="D108" s="14">
        <v>3</v>
      </c>
      <c r="E108" s="14">
        <v>6</v>
      </c>
      <c r="F108" s="14">
        <v>6</v>
      </c>
      <c r="G108" s="13"/>
    </row>
    <row r="109" spans="1:7" x14ac:dyDescent="0.2">
      <c r="A109" s="14">
        <v>2</v>
      </c>
      <c r="B109" s="14">
        <v>2</v>
      </c>
      <c r="C109" s="14">
        <v>2</v>
      </c>
      <c r="D109" s="14">
        <v>2</v>
      </c>
      <c r="E109" s="14">
        <v>2</v>
      </c>
      <c r="F109" s="14">
        <v>2</v>
      </c>
      <c r="G109" s="13"/>
    </row>
    <row r="110" spans="1:7" x14ac:dyDescent="0.2">
      <c r="A110" s="15">
        <v>2</v>
      </c>
      <c r="B110" s="15">
        <v>2</v>
      </c>
      <c r="C110" s="14">
        <v>2</v>
      </c>
      <c r="D110" s="14">
        <v>2</v>
      </c>
      <c r="E110" s="14">
        <v>2</v>
      </c>
      <c r="F110" s="14">
        <v>2</v>
      </c>
      <c r="G110" s="13"/>
    </row>
    <row r="111" spans="1:7" x14ac:dyDescent="0.2">
      <c r="A111" s="14">
        <v>3</v>
      </c>
      <c r="B111" s="14">
        <v>3</v>
      </c>
      <c r="C111" s="14">
        <v>3</v>
      </c>
      <c r="D111" s="14">
        <v>3</v>
      </c>
      <c r="E111" s="14">
        <v>8</v>
      </c>
      <c r="F111" s="14">
        <v>8</v>
      </c>
      <c r="G111" s="13"/>
    </row>
    <row r="112" spans="1:7" x14ac:dyDescent="0.2">
      <c r="A112" s="14">
        <v>2</v>
      </c>
      <c r="B112" s="14">
        <v>3</v>
      </c>
      <c r="C112" s="14">
        <v>3</v>
      </c>
      <c r="D112" s="14">
        <v>3</v>
      </c>
      <c r="E112" s="14">
        <v>8</v>
      </c>
      <c r="F112" s="14">
        <v>8</v>
      </c>
      <c r="G112" s="13"/>
    </row>
    <row r="113" spans="1:7" x14ac:dyDescent="0.2">
      <c r="A113" s="14">
        <v>3</v>
      </c>
      <c r="B113" s="14">
        <v>3</v>
      </c>
      <c r="C113" s="14">
        <v>6</v>
      </c>
      <c r="D113" s="14">
        <v>8</v>
      </c>
      <c r="E113" s="14">
        <v>8</v>
      </c>
      <c r="F113" s="14">
        <v>8</v>
      </c>
      <c r="G113" s="13"/>
    </row>
    <row r="114" spans="1:7" x14ac:dyDescent="0.2">
      <c r="A114" s="14">
        <v>6</v>
      </c>
      <c r="B114" s="14">
        <v>8</v>
      </c>
      <c r="C114" s="14">
        <v>8</v>
      </c>
      <c r="D114" s="14">
        <v>8</v>
      </c>
      <c r="E114" s="14">
        <v>8</v>
      </c>
      <c r="F114" s="14">
        <v>8</v>
      </c>
      <c r="G114" s="13"/>
    </row>
    <row r="115" spans="1:7" x14ac:dyDescent="0.2">
      <c r="A115" s="8"/>
      <c r="B115" s="8"/>
      <c r="C115" s="8"/>
      <c r="D115" s="8"/>
      <c r="E115" s="8"/>
      <c r="F115" s="8"/>
      <c r="G115" s="13"/>
    </row>
    <row r="116" spans="1:7" x14ac:dyDescent="0.2">
      <c r="A116" s="8"/>
      <c r="B116" s="8"/>
      <c r="C116" s="8"/>
      <c r="D116" s="8"/>
      <c r="E116" s="8"/>
      <c r="F116" s="8"/>
      <c r="G116" s="13"/>
    </row>
    <row r="117" spans="1:7" x14ac:dyDescent="0.2">
      <c r="A117" s="8"/>
      <c r="B117" s="8"/>
      <c r="C117" s="8"/>
      <c r="D117" s="8"/>
      <c r="E117" s="8"/>
      <c r="F117" s="8"/>
      <c r="G117" s="13"/>
    </row>
    <row r="118" spans="1:7" x14ac:dyDescent="0.2">
      <c r="A118" s="14">
        <v>4</v>
      </c>
      <c r="B118" s="14">
        <v>6</v>
      </c>
      <c r="C118" s="14">
        <v>8</v>
      </c>
      <c r="D118" s="14">
        <v>8</v>
      </c>
      <c r="E118" s="16">
        <v>8</v>
      </c>
      <c r="F118" s="16">
        <v>8</v>
      </c>
      <c r="G118" s="13"/>
    </row>
    <row r="119" spans="1:7" x14ac:dyDescent="0.2">
      <c r="A119" s="14">
        <v>4</v>
      </c>
      <c r="B119" s="14">
        <v>6</v>
      </c>
      <c r="C119" s="14">
        <v>6</v>
      </c>
      <c r="D119" s="14">
        <v>8</v>
      </c>
      <c r="E119" s="16">
        <v>8</v>
      </c>
      <c r="F119" s="16">
        <v>8</v>
      </c>
      <c r="G119" s="13"/>
    </row>
    <row r="120" spans="1:7" x14ac:dyDescent="0.2">
      <c r="A120" s="8"/>
      <c r="B120" s="8"/>
      <c r="C120" s="8"/>
      <c r="D120" s="8"/>
      <c r="E120" s="8"/>
      <c r="F120" s="8"/>
      <c r="G120" s="13"/>
    </row>
    <row r="121" spans="1:7" x14ac:dyDescent="0.2">
      <c r="A121" s="14">
        <v>6</v>
      </c>
      <c r="B121" s="14">
        <v>8</v>
      </c>
      <c r="C121" s="14">
        <v>8</v>
      </c>
      <c r="D121" s="14">
        <v>8</v>
      </c>
      <c r="E121" s="16">
        <v>8</v>
      </c>
      <c r="F121" s="16">
        <v>8</v>
      </c>
      <c r="G121" s="13"/>
    </row>
    <row r="122" spans="1:7" x14ac:dyDescent="0.2">
      <c r="A122" s="14">
        <v>2</v>
      </c>
      <c r="B122" s="14">
        <v>4</v>
      </c>
      <c r="C122" s="14">
        <v>4</v>
      </c>
      <c r="D122" s="14">
        <v>4</v>
      </c>
      <c r="E122" s="16">
        <v>4</v>
      </c>
      <c r="F122" s="8">
        <v>4</v>
      </c>
      <c r="G122" s="13"/>
    </row>
    <row r="123" spans="1:7" x14ac:dyDescent="0.2">
      <c r="A123" s="14">
        <v>4</v>
      </c>
      <c r="B123" s="14">
        <v>4</v>
      </c>
      <c r="C123" s="14">
        <v>6</v>
      </c>
      <c r="D123" s="14">
        <v>6</v>
      </c>
      <c r="E123" s="16">
        <v>6</v>
      </c>
      <c r="F123" s="16">
        <v>6</v>
      </c>
      <c r="G123" s="13"/>
    </row>
    <row r="124" spans="1:7" x14ac:dyDescent="0.2">
      <c r="A124" s="14">
        <v>8</v>
      </c>
      <c r="B124" s="14">
        <v>8</v>
      </c>
      <c r="C124" s="14">
        <v>8</v>
      </c>
      <c r="D124" s="14">
        <v>8</v>
      </c>
      <c r="E124" s="16">
        <v>8</v>
      </c>
      <c r="F124" s="16">
        <v>8</v>
      </c>
      <c r="G124" s="13"/>
    </row>
    <row r="125" spans="1:7" x14ac:dyDescent="0.2">
      <c r="A125" s="8"/>
      <c r="B125" s="8"/>
      <c r="C125" s="8"/>
      <c r="D125" s="8"/>
      <c r="E125" s="8"/>
      <c r="F125" s="8"/>
      <c r="G125" s="13"/>
    </row>
    <row r="126" spans="1:7" x14ac:dyDescent="0.2">
      <c r="A126" s="14">
        <v>6</v>
      </c>
      <c r="B126" s="14">
        <v>8</v>
      </c>
      <c r="C126" s="14">
        <v>8</v>
      </c>
      <c r="D126" s="14">
        <v>8</v>
      </c>
      <c r="E126" s="16">
        <v>8</v>
      </c>
      <c r="F126" s="16">
        <v>8</v>
      </c>
      <c r="G126" s="13"/>
    </row>
    <row r="127" spans="1:7" x14ac:dyDescent="0.2">
      <c r="A127" s="8"/>
      <c r="B127" s="8"/>
      <c r="C127" s="8"/>
      <c r="D127" s="8"/>
      <c r="E127" s="8"/>
      <c r="F127" s="8"/>
      <c r="G127" s="13"/>
    </row>
    <row r="128" spans="1:7" x14ac:dyDescent="0.2">
      <c r="A128" s="14">
        <v>6</v>
      </c>
      <c r="B128" s="14">
        <v>8</v>
      </c>
      <c r="C128" s="14">
        <v>8</v>
      </c>
      <c r="D128" s="14">
        <v>8</v>
      </c>
      <c r="E128" s="16">
        <v>8</v>
      </c>
      <c r="F128" s="16">
        <v>8</v>
      </c>
      <c r="G128" s="13"/>
    </row>
    <row r="129" spans="1:13" x14ac:dyDescent="0.2">
      <c r="A129" s="14">
        <v>8</v>
      </c>
      <c r="B129" s="14">
        <v>8</v>
      </c>
      <c r="C129" s="14">
        <v>8</v>
      </c>
      <c r="D129" s="14">
        <v>8</v>
      </c>
      <c r="E129" s="16">
        <v>4</v>
      </c>
      <c r="F129" s="16">
        <v>8</v>
      </c>
      <c r="G129" s="13"/>
    </row>
    <row r="130" spans="1:13" x14ac:dyDescent="0.2">
      <c r="A130" s="8"/>
      <c r="B130" s="8"/>
      <c r="C130" s="8"/>
      <c r="D130" s="8"/>
      <c r="E130" s="8"/>
      <c r="F130" s="8"/>
      <c r="G130" s="13"/>
    </row>
    <row r="131" spans="1:13" x14ac:dyDescent="0.2">
      <c r="A131" s="8">
        <f t="shared" ref="A131:F131" si="0">COUNT(A2:A129)</f>
        <v>81</v>
      </c>
      <c r="B131" s="8">
        <f t="shared" si="0"/>
        <v>80</v>
      </c>
      <c r="C131" s="8">
        <f t="shared" si="0"/>
        <v>77</v>
      </c>
      <c r="D131" s="8">
        <f t="shared" si="0"/>
        <v>77</v>
      </c>
      <c r="E131" s="8">
        <f t="shared" si="0"/>
        <v>77</v>
      </c>
      <c r="F131" s="8">
        <f t="shared" si="0"/>
        <v>77</v>
      </c>
      <c r="G131" s="23" t="s">
        <v>28</v>
      </c>
    </row>
    <row r="133" spans="1:13" x14ac:dyDescent="0.2">
      <c r="A133" s="19" t="s">
        <v>27</v>
      </c>
      <c r="B133" s="22" t="s">
        <v>48</v>
      </c>
      <c r="C133" s="22" t="s">
        <v>47</v>
      </c>
      <c r="D133" s="22" t="s">
        <v>50</v>
      </c>
      <c r="E133" s="22" t="s">
        <v>52</v>
      </c>
      <c r="F133" s="22" t="s">
        <v>54</v>
      </c>
      <c r="G133" s="22" t="s">
        <v>56</v>
      </c>
    </row>
    <row r="134" spans="1:13" x14ac:dyDescent="0.2">
      <c r="A134" s="17">
        <v>2</v>
      </c>
      <c r="B134" s="8">
        <f>COUNTIF(A2:A129,2)/81*100</f>
        <v>30.864197530864196</v>
      </c>
      <c r="C134" s="8">
        <f>COUNTIF(B2:B129,2)/80*100</f>
        <v>17.5</v>
      </c>
      <c r="D134" s="8">
        <f>COUNTIF(C2:C129,2)/77*100</f>
        <v>12.987012987012985</v>
      </c>
      <c r="E134" s="8">
        <f>COUNTIF(D2:D129,2)/77*100</f>
        <v>9.0909090909090917</v>
      </c>
      <c r="F134" s="8">
        <f>COUNTIF(E2:E129,2)/77*100</f>
        <v>9.0909090909090917</v>
      </c>
      <c r="G134" s="8">
        <f>COUNTIF(F2:F129,2)/77*100</f>
        <v>9.0909090909090917</v>
      </c>
    </row>
    <row r="135" spans="1:13" x14ac:dyDescent="0.2">
      <c r="A135" s="17">
        <v>3</v>
      </c>
      <c r="B135" s="8">
        <f>COUNTIF(A2:A129,3)/81*100</f>
        <v>46.913580246913575</v>
      </c>
      <c r="C135" s="8">
        <f>COUNTIF(B2:B129,3)/80*100</f>
        <v>45</v>
      </c>
      <c r="D135" s="8">
        <f>COUNTIF(C2:C129,3)/77*100</f>
        <v>28.571428571428569</v>
      </c>
      <c r="E135" s="8">
        <f>COUNTIF(D2:D129,3)/77*100</f>
        <v>23.376623376623375</v>
      </c>
      <c r="F135" s="8">
        <f>COUNTIF(E2:E129,3)/77*100</f>
        <v>16.883116883116884</v>
      </c>
      <c r="G135" s="8">
        <f>COUNTIF(F2:F129,3)/77*100</f>
        <v>15.584415584415584</v>
      </c>
    </row>
    <row r="136" spans="1:13" x14ac:dyDescent="0.2">
      <c r="A136" s="17">
        <v>4</v>
      </c>
      <c r="B136" s="8">
        <f>COUNTIF(A2:A129,4)/81*100</f>
        <v>9.8765432098765427</v>
      </c>
      <c r="C136" s="8">
        <f>COUNTIF(B2:B129,4)/80*100</f>
        <v>16.25</v>
      </c>
      <c r="D136" s="8">
        <f>COUNTIF(C2:C129,4)/77*100</f>
        <v>15.584415584415584</v>
      </c>
      <c r="E136" s="8">
        <f>COUNTIF(D2:D129,4)/77*100</f>
        <v>15.584415584415584</v>
      </c>
      <c r="F136" s="8">
        <f>COUNTIF(E2:E129,4)/77*100</f>
        <v>6.4935064935064926</v>
      </c>
      <c r="G136" s="8">
        <f>COUNTIF(F2:F129,4)/77*100</f>
        <v>1.2987012987012987</v>
      </c>
    </row>
    <row r="137" spans="1:13" x14ac:dyDescent="0.2">
      <c r="A137" s="17">
        <v>5</v>
      </c>
      <c r="B137" s="4">
        <f>COUNTIF(A2:A129,5)/81*100</f>
        <v>0</v>
      </c>
      <c r="C137" s="8">
        <f>COUNTIF(B2:B129,5)/80*100</f>
        <v>0</v>
      </c>
      <c r="D137" s="8">
        <f>COUNTIF(C2:C129,5)/77*100</f>
        <v>0</v>
      </c>
      <c r="E137" s="8">
        <f>COUNTIF(D2:D129,5)/77*100</f>
        <v>0</v>
      </c>
      <c r="F137" s="8">
        <f>COUNTIF(E2:E129,5)/77*100</f>
        <v>5.1948051948051948</v>
      </c>
      <c r="G137" s="8">
        <f>COUNTIF(F2:F129,5)/77*100</f>
        <v>0</v>
      </c>
    </row>
    <row r="138" spans="1:13" x14ac:dyDescent="0.2">
      <c r="A138" s="17">
        <v>6</v>
      </c>
      <c r="B138" s="4">
        <f>COUNTIF(A2:A129,6)/81*100</f>
        <v>8.6419753086419746</v>
      </c>
      <c r="C138" s="8">
        <f>COUNTIF(B2:B129,6)/80*100</f>
        <v>10</v>
      </c>
      <c r="D138" s="8">
        <f>COUNTIF(C2:C129,6)/77*100</f>
        <v>24.675324675324674</v>
      </c>
      <c r="E138" s="8">
        <f>COUNTIF(D2:D129,6)/77*100</f>
        <v>16.883116883116884</v>
      </c>
      <c r="F138" s="8">
        <f>COUNTIF(E2:E129,6)/77*100</f>
        <v>16.883116883116884</v>
      </c>
      <c r="G138" s="8">
        <f>COUNTIF(F2:F129,6)/77*100</f>
        <v>22.077922077922079</v>
      </c>
    </row>
    <row r="139" spans="1:13" x14ac:dyDescent="0.2">
      <c r="A139" s="17">
        <v>7</v>
      </c>
      <c r="B139" s="4">
        <f>COUNTIF(A2:A129,7)/81*100</f>
        <v>0</v>
      </c>
      <c r="C139" s="8">
        <f>COUNTIF(B2:B129,7)/80*100</f>
        <v>0</v>
      </c>
      <c r="D139" s="8">
        <f>COUNTIF(C2:C129,7)/77*100</f>
        <v>1.2987012987012987</v>
      </c>
      <c r="E139" s="8">
        <f>COUNTIF(D2:D129,7)/77*100</f>
        <v>1.2987012987012987</v>
      </c>
      <c r="F139" s="8">
        <f>COUNTIF(E2:E129,7)/77*100</f>
        <v>1.2987012987012987</v>
      </c>
      <c r="G139" s="8">
        <f>COUNTIF(F2:F129,7)/77*100</f>
        <v>1.2987012987012987</v>
      </c>
    </row>
    <row r="140" spans="1:13" ht="12.75" customHeight="1" x14ac:dyDescent="0.2">
      <c r="A140" s="17">
        <v>8</v>
      </c>
      <c r="B140" s="4">
        <f>COUNTIF(A2:A129,8)/81*100</f>
        <v>3.7037037037037033</v>
      </c>
      <c r="C140" s="8">
        <f>COUNTIF(B2:B129,8)/80*100</f>
        <v>11.25</v>
      </c>
      <c r="D140" s="8">
        <f>COUNTIF(C2:C129,8)/77*100</f>
        <v>16.883116883116884</v>
      </c>
      <c r="E140" s="8">
        <f>COUNTIF(D2:D129,8)/77*100</f>
        <v>33.766233766233768</v>
      </c>
      <c r="F140" s="8">
        <f>COUNTIF(E2:E129,8)/77*100</f>
        <v>44.155844155844157</v>
      </c>
      <c r="G140" s="8">
        <f>COUNTIF(F2:F129,8)/77*100</f>
        <v>50.649350649350644</v>
      </c>
    </row>
    <row r="141" spans="1:13" x14ac:dyDescent="0.2">
      <c r="A141" s="17" t="s">
        <v>28</v>
      </c>
      <c r="B141" s="4">
        <f t="shared" ref="B141:G141" si="1">SUM(B134:B140)</f>
        <v>100</v>
      </c>
      <c r="C141" s="4">
        <f t="shared" si="1"/>
        <v>100</v>
      </c>
      <c r="D141" s="11">
        <f t="shared" si="1"/>
        <v>100</v>
      </c>
      <c r="E141" s="11">
        <f t="shared" si="1"/>
        <v>100</v>
      </c>
      <c r="F141" s="11">
        <f t="shared" si="1"/>
        <v>100</v>
      </c>
      <c r="G141" s="11">
        <f t="shared" si="1"/>
        <v>100</v>
      </c>
    </row>
    <row r="142" spans="1:13" x14ac:dyDescent="0.2">
      <c r="A142" s="17" t="s">
        <v>29</v>
      </c>
      <c r="G142" s="11"/>
      <c r="I142" s="11"/>
      <c r="K142" s="11"/>
      <c r="M142" s="11"/>
    </row>
    <row r="145" spans="1:7" x14ac:dyDescent="0.2">
      <c r="A145" s="19" t="s">
        <v>27</v>
      </c>
      <c r="B145" s="22" t="s">
        <v>46</v>
      </c>
      <c r="C145" s="22" t="s">
        <v>49</v>
      </c>
      <c r="D145" s="22" t="s">
        <v>51</v>
      </c>
      <c r="E145" s="22" t="s">
        <v>53</v>
      </c>
      <c r="F145" s="22" t="s">
        <v>55</v>
      </c>
      <c r="G145" s="22" t="s">
        <v>57</v>
      </c>
    </row>
    <row r="146" spans="1:7" x14ac:dyDescent="0.2">
      <c r="A146" s="17">
        <v>2</v>
      </c>
      <c r="B146" s="8">
        <f t="shared" ref="B146:G146" si="2">COUNTIF(A2:A129,2)</f>
        <v>25</v>
      </c>
      <c r="C146" s="8">
        <f t="shared" si="2"/>
        <v>14</v>
      </c>
      <c r="D146" s="8">
        <f t="shared" si="2"/>
        <v>10</v>
      </c>
      <c r="E146" s="8">
        <f t="shared" si="2"/>
        <v>7</v>
      </c>
      <c r="F146" s="8">
        <f t="shared" si="2"/>
        <v>7</v>
      </c>
      <c r="G146" s="8">
        <f t="shared" si="2"/>
        <v>7</v>
      </c>
    </row>
    <row r="147" spans="1:7" x14ac:dyDescent="0.2">
      <c r="A147" s="17">
        <v>3</v>
      </c>
      <c r="B147" s="8">
        <f t="shared" ref="B147:G147" si="3">COUNTIF(A2:A129,3)</f>
        <v>38</v>
      </c>
      <c r="C147" s="8">
        <f t="shared" si="3"/>
        <v>36</v>
      </c>
      <c r="D147" s="8">
        <f t="shared" si="3"/>
        <v>22</v>
      </c>
      <c r="E147" s="8">
        <f t="shared" si="3"/>
        <v>18</v>
      </c>
      <c r="F147" s="8">
        <f t="shared" si="3"/>
        <v>13</v>
      </c>
      <c r="G147" s="8">
        <f t="shared" si="3"/>
        <v>12</v>
      </c>
    </row>
    <row r="148" spans="1:7" x14ac:dyDescent="0.2">
      <c r="A148" s="17">
        <v>4</v>
      </c>
      <c r="B148" s="8">
        <f t="shared" ref="B148:G148" si="4">COUNTIF(A2:A129,4)</f>
        <v>8</v>
      </c>
      <c r="C148" s="8">
        <f t="shared" si="4"/>
        <v>13</v>
      </c>
      <c r="D148" s="8">
        <f t="shared" si="4"/>
        <v>12</v>
      </c>
      <c r="E148" s="8">
        <f t="shared" si="4"/>
        <v>12</v>
      </c>
      <c r="F148" s="8">
        <f t="shared" si="4"/>
        <v>5</v>
      </c>
      <c r="G148" s="8">
        <f t="shared" si="4"/>
        <v>1</v>
      </c>
    </row>
    <row r="149" spans="1:7" x14ac:dyDescent="0.2">
      <c r="A149" s="17">
        <v>5</v>
      </c>
      <c r="B149" s="8">
        <f t="shared" ref="B149:G149" si="5">COUNTIF(A2:A129,5)</f>
        <v>0</v>
      </c>
      <c r="C149" s="8">
        <f t="shared" si="5"/>
        <v>0</v>
      </c>
      <c r="D149" s="8">
        <f t="shared" si="5"/>
        <v>0</v>
      </c>
      <c r="E149" s="8">
        <f t="shared" si="5"/>
        <v>0</v>
      </c>
      <c r="F149" s="8">
        <f t="shared" si="5"/>
        <v>4</v>
      </c>
      <c r="G149" s="8">
        <f t="shared" si="5"/>
        <v>0</v>
      </c>
    </row>
    <row r="150" spans="1:7" x14ac:dyDescent="0.2">
      <c r="A150" s="17">
        <v>6</v>
      </c>
      <c r="B150" s="8">
        <f t="shared" ref="B150:G150" si="6">COUNTIF(A2:A129,6)</f>
        <v>7</v>
      </c>
      <c r="C150" s="8">
        <f t="shared" si="6"/>
        <v>8</v>
      </c>
      <c r="D150" s="8">
        <f t="shared" si="6"/>
        <v>19</v>
      </c>
      <c r="E150" s="8">
        <f t="shared" si="6"/>
        <v>13</v>
      </c>
      <c r="F150" s="8">
        <f t="shared" si="6"/>
        <v>13</v>
      </c>
      <c r="G150" s="8">
        <f t="shared" si="6"/>
        <v>17</v>
      </c>
    </row>
    <row r="151" spans="1:7" x14ac:dyDescent="0.2">
      <c r="A151" s="17">
        <v>7</v>
      </c>
      <c r="B151" s="8">
        <f t="shared" ref="B151:G151" si="7">COUNTIF(A2:A129,7)</f>
        <v>0</v>
      </c>
      <c r="C151" s="8">
        <f t="shared" si="7"/>
        <v>0</v>
      </c>
      <c r="D151" s="8">
        <f t="shared" si="7"/>
        <v>1</v>
      </c>
      <c r="E151" s="8">
        <f t="shared" si="7"/>
        <v>1</v>
      </c>
      <c r="F151" s="8">
        <f t="shared" si="7"/>
        <v>1</v>
      </c>
      <c r="G151" s="8">
        <f t="shared" si="7"/>
        <v>1</v>
      </c>
    </row>
    <row r="152" spans="1:7" x14ac:dyDescent="0.2">
      <c r="A152" s="17">
        <v>8</v>
      </c>
      <c r="B152" s="8">
        <f t="shared" ref="B152:G152" si="8">COUNTIF(A2:A129,8)</f>
        <v>3</v>
      </c>
      <c r="C152" s="8">
        <f t="shared" si="8"/>
        <v>9</v>
      </c>
      <c r="D152" s="8">
        <f t="shared" si="8"/>
        <v>13</v>
      </c>
      <c r="E152" s="8">
        <f t="shared" si="8"/>
        <v>26</v>
      </c>
      <c r="F152" s="8">
        <f t="shared" si="8"/>
        <v>34</v>
      </c>
      <c r="G152" s="8">
        <f t="shared" si="8"/>
        <v>39</v>
      </c>
    </row>
    <row r="153" spans="1:7" x14ac:dyDescent="0.2">
      <c r="A153" s="17" t="s">
        <v>28</v>
      </c>
      <c r="B153" s="8">
        <f t="shared" ref="B153:G153" si="9">SUM(B146:B152)</f>
        <v>81</v>
      </c>
      <c r="C153" s="8">
        <f t="shared" si="9"/>
        <v>80</v>
      </c>
      <c r="D153" s="8">
        <f t="shared" si="9"/>
        <v>77</v>
      </c>
      <c r="E153" s="8">
        <f t="shared" si="9"/>
        <v>77</v>
      </c>
      <c r="F153" s="8">
        <f t="shared" si="9"/>
        <v>77</v>
      </c>
      <c r="G153" s="8">
        <f t="shared" si="9"/>
        <v>77</v>
      </c>
    </row>
    <row r="154" spans="1:7" x14ac:dyDescent="0.2">
      <c r="A154" s="17" t="s">
        <v>29</v>
      </c>
      <c r="B154" s="8">
        <f t="shared" ref="B154:G154" si="10">SUM(B146:B152)/81*100</f>
        <v>100</v>
      </c>
      <c r="C154" s="8">
        <f t="shared" si="10"/>
        <v>98.76543209876543</v>
      </c>
      <c r="D154" s="18">
        <f t="shared" si="10"/>
        <v>95.061728395061735</v>
      </c>
      <c r="E154" s="8">
        <f t="shared" si="10"/>
        <v>95.061728395061735</v>
      </c>
      <c r="F154" s="8">
        <f t="shared" si="10"/>
        <v>95.061728395061735</v>
      </c>
      <c r="G154" s="8">
        <f t="shared" si="10"/>
        <v>95.061728395061735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ECONOMIC</vt:lpstr>
      <vt:lpstr>SOCIAL</vt:lpstr>
      <vt:lpstr>BARTHEL</vt:lpstr>
      <vt:lpstr>GOSE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Deepak</cp:lastModifiedBy>
  <cp:revision>2</cp:revision>
  <dcterms:modified xsi:type="dcterms:W3CDTF">2017-04-18T18:24:25Z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