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72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24" fillId="6" borderId="46" applyAlignment="1" applyProtection="1" pivotButton="0" quotePrefix="0" xfId="0">
      <alignment horizontal="center" vertical="center" wrapText="1"/>
      <protection locked="0" hidden="0"/>
    </xf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7" fillId="19" borderId="3" applyAlignment="1" applyProtection="1" pivotButton="0" quotePrefix="0" xfId="0">
      <alignment horizontal="center" vertical="center" wrapText="1"/>
      <protection locked="0" hidden="0"/>
    </xf>
    <xf numFmtId="0" fontId="47" fillId="19" borderId="4" applyAlignment="1" applyProtection="1" pivotButton="0" quotePrefix="0" xfId="0">
      <alignment horizontal="center" vertical="center" wrapText="1"/>
      <protection locked="0" hidden="0"/>
    </xf>
    <xf numFmtId="0" fontId="47" fillId="19" borderId="1" applyAlignment="1" applyProtection="1" pivotButton="0" quotePrefix="0" xfId="0">
      <alignment horizontal="center" vertical="center" wrapText="1"/>
      <protection locked="0" hidden="0"/>
    </xf>
    <xf numFmtId="0" fontId="44" fillId="19" borderId="3" applyAlignment="1" applyProtection="1" pivotButton="0" quotePrefix="0" xfId="0">
      <alignment horizontal="center" vertical="center" wrapText="1"/>
      <protection locked="0" hidden="0"/>
    </xf>
    <xf numFmtId="0" fontId="44" fillId="19" borderId="4" applyAlignment="1" applyProtection="1" pivotButton="0" quotePrefix="0" xfId="0">
      <alignment horizontal="center" vertical="center" wrapText="1"/>
      <protection locked="0" hidden="0"/>
    </xf>
    <xf numFmtId="0" fontId="44" fillId="19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32" fillId="6" borderId="5" applyAlignment="1" applyProtection="1" pivotButton="0" quotePrefix="0" xfId="0">
      <alignment horizontal="center" vertical="center" wrapText="1"/>
      <protection locked="0" hidden="0"/>
    </xf>
    <xf numFmtId="0" fontId="32" fillId="6" borderId="6" applyAlignment="1" applyProtection="1" pivotButton="0" quotePrefix="0" xfId="0">
      <alignment horizontal="center" vertical="center" wrapText="1"/>
      <protection locked="0" hidden="0"/>
    </xf>
    <xf numFmtId="0" fontId="32" fillId="6" borderId="7" applyAlignment="1" applyProtection="1" pivotButton="0" quotePrefix="0" xfId="0">
      <alignment horizontal="center" vertical="center" wrapText="1"/>
      <protection locked="0" hidden="0"/>
    </xf>
    <xf numFmtId="0" fontId="23" fillId="6" borderId="5" applyAlignment="1" applyProtection="1" pivotButton="0" quotePrefix="0" xfId="0">
      <alignment horizontal="center" vertical="center" wrapText="1"/>
      <protection locked="0" hidden="0"/>
    </xf>
    <xf numFmtId="0" fontId="23" fillId="6" borderId="6" applyAlignment="1" applyProtection="1" pivotButton="0" quotePrefix="0" xfId="0">
      <alignment horizontal="center" vertical="center" wrapText="1"/>
      <protection locked="0" hidden="0"/>
    </xf>
    <xf numFmtId="0" fontId="23" fillId="6" borderId="7" applyAlignment="1" applyProtection="1" pivotButton="0" quotePrefix="0" xfId="0">
      <alignment horizontal="center" vertical="center" wrapText="1"/>
      <protection locked="0" hidden="0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6" borderId="5" applyAlignment="1" applyProtection="1" pivotButton="0" quotePrefix="0" xfId="0">
      <alignment horizontal="center" vertical="center" wrapText="1"/>
      <protection locked="0" hidden="0"/>
    </xf>
    <xf numFmtId="0" fontId="18" fillId="6" borderId="6" applyAlignment="1" applyProtection="1" pivotButton="0" quotePrefix="0" xfId="0">
      <alignment horizontal="center" vertical="center" wrapText="1"/>
      <protection locked="0" hidden="0"/>
    </xf>
    <xf numFmtId="0" fontId="18" fillId="6" borderId="7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3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7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6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68" pivotButton="0" quotePrefix="0" xfId="0"/>
    <xf numFmtId="0" fontId="0" fillId="0" borderId="67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47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2" applyAlignment="1" applyProtection="1" pivotButton="0" quotePrefix="0" xfId="0">
      <alignment horizontal="center"/>
      <protection locked="0" hidden="0"/>
    </xf>
    <xf numFmtId="0" fontId="32" fillId="6" borderId="2" applyAlignment="1" applyProtection="1" pivotButton="0" quotePrefix="0" xfId="0">
      <alignment horizontal="center" vertical="center" wrapText="1"/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resultados'!$H$25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resultados'!$H$26:$H$30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resultados'!$I$25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resultados'!$I$26:$I$30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resultados'!$J$25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resultados'!$J$26:$J$30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resultados'!$K$25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resultados'!$K$26:$K$30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resultados'!$H$10:$H$20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resultados'!$I$10:$I$20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resultados'!$J$10:$J$20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resultados'!$K$10:$K$20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resultados'!$D$153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resultados'!$D$154:$D$163</f>
              <numCache>
                <formatCode>General</formatCode>
                <ptCount val="10"/>
              </numCache>
            </numRef>
          </val>
        </ser>
        <ser>
          <idx val="1"/>
          <order val="1"/>
          <tx>
            <strRef>
              <f>'3 Gráficos de resultados'!$E$153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resultados'!$E$154:$E$163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resultados'!$F$153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resultados'!$F$154:$F$163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resultados'!$G$153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resultados'!$G$154:$G$163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31</row>
      <rowOff>0</rowOff>
    </from>
    <to>
      <col>8</col>
      <colOff>1360713</colOff>
      <row>60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64</row>
      <rowOff>-1</rowOff>
    </from>
    <to>
      <col>8</col>
      <colOff>1333501</colOff>
      <row>147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166</row>
      <rowOff>11480</rowOff>
    </from>
    <to>
      <col>6</col>
      <colOff>3209794</colOff>
      <row>187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8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8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8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8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8" t="inlineStr">
        <is>
          <t>D</t>
        </is>
      </c>
    </row>
    <row r="7">
      <c r="D7" t="inlineStr">
        <is>
          <t>SEXTO</t>
        </is>
      </c>
      <c r="E7" s="158" t="inlineStr">
        <is>
          <t>E</t>
        </is>
      </c>
    </row>
    <row r="8">
      <c r="E8" s="158" t="inlineStr">
        <is>
          <t>F</t>
        </is>
      </c>
    </row>
    <row r="9">
      <c r="E9" s="158" t="inlineStr">
        <is>
          <t>G</t>
        </is>
      </c>
    </row>
    <row r="10">
      <c r="E10" s="158" t="inlineStr">
        <is>
          <t>H</t>
        </is>
      </c>
    </row>
    <row r="11">
      <c r="E11" s="158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7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16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17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18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62" t="inlineStr">
        <is>
          <t xml:space="preserve">La calificación cuantitativa debe ser coherente con el nivel de avance de los estudiantes </t>
        </is>
      </c>
    </row>
    <row r="8" ht="18.75" customHeight="1" s="10">
      <c r="E8" s="157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19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20" t="n"/>
      <c r="F12" s="90" t="inlineStr">
        <is>
          <t>Una docente gestiona el área de conocimiento Lenguaje y comunicación:</t>
        </is>
      </c>
    </row>
    <row r="13" ht="30.75" customHeight="1" s="10" thickBot="1">
      <c r="E13" s="321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19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20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21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22" t="inlineStr">
        <is>
          <t>RELACIÓN DE NIVEL DE AVANCE EN EL DESARROLLO DE COMPETENCIAS POR ESTUDIANTES, POR AÑO Y  POR CENTRO EDUCATIVO</t>
        </is>
      </c>
      <c r="D2" s="323" t="n"/>
      <c r="E2" s="323" t="n"/>
      <c r="F2" s="323" t="n"/>
      <c r="G2" s="323" t="n"/>
      <c r="H2" s="323" t="n"/>
      <c r="I2" s="323" t="n"/>
      <c r="J2" s="323" t="n"/>
      <c r="K2" s="323" t="n"/>
      <c r="L2" s="324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25" t="inlineStr">
        <is>
          <t>CENTRO EDUCATIVO</t>
        </is>
      </c>
      <c r="B5" s="326" t="n"/>
      <c r="C5" s="327" t="n"/>
      <c r="D5" s="325" t="n">
        <v>101110002</v>
      </c>
      <c r="E5" s="326" t="n"/>
      <c r="F5" s="327" t="n"/>
      <c r="G5" s="28" t="n"/>
      <c r="H5" s="28" t="n"/>
      <c r="I5" s="28" t="n"/>
      <c r="J5" s="28" t="n"/>
      <c r="K5" s="28" t="n"/>
    </row>
    <row r="6" ht="30.6" customHeight="1" s="10" thickBot="1" thickTop="1">
      <c r="A6" s="325" t="inlineStr">
        <is>
          <t>COORDINADOR PEDAGÓGICO</t>
        </is>
      </c>
      <c r="B6" s="326" t="n"/>
      <c r="C6" s="327" t="n"/>
      <c r="D6" s="325" t="n"/>
      <c r="E6" s="326" t="n"/>
      <c r="F6" s="327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28" t="inlineStr">
        <is>
          <t>TOTALIZACIÓN MATRÍCULA TERCER LAPSO MGT 2013-2014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30" t="n"/>
    </row>
    <row r="10" ht="14.45" customHeight="1" s="10" thickBot="1">
      <c r="A10" s="331" t="n"/>
      <c r="B10" s="332" t="n"/>
      <c r="C10" s="332" t="n"/>
      <c r="D10" s="332" t="n"/>
      <c r="E10" s="332" t="n"/>
      <c r="F10" s="332" t="n"/>
      <c r="G10" s="332" t="n"/>
      <c r="H10" s="332" t="n"/>
      <c r="I10" s="332" t="n"/>
      <c r="J10" s="332" t="n"/>
      <c r="K10" s="332" t="n"/>
      <c r="L10" s="332" t="n"/>
      <c r="M10" s="333" t="n"/>
    </row>
    <row r="11" ht="18" customHeight="1" s="10" thickTop="1"/>
    <row r="12" ht="46.15" customHeight="1" s="10">
      <c r="A12" s="166" t="inlineStr">
        <is>
          <t>LAPSO</t>
        </is>
      </c>
      <c r="B12" s="176" t="inlineStr">
        <is>
          <t>NIVEL EDUCATIVO</t>
        </is>
      </c>
      <c r="C12" s="177" t="inlineStr">
        <is>
          <t>AÑO</t>
        </is>
      </c>
      <c r="D12" s="177" t="inlineStr">
        <is>
          <t>SECCIÓN</t>
        </is>
      </c>
      <c r="E12" s="178" t="inlineStr">
        <is>
          <t>DOCENTES   POR SECCIÓN</t>
        </is>
      </c>
      <c r="F12" s="179" t="inlineStr">
        <is>
          <t>Matricula Inicial</t>
        </is>
      </c>
      <c r="G12" s="334" t="n"/>
      <c r="H12" s="180" t="inlineStr">
        <is>
          <t>Nuevos ingresos</t>
        </is>
      </c>
      <c r="I12" s="334" t="n"/>
      <c r="J12" s="180" t="inlineStr">
        <is>
          <t>Retirados</t>
        </is>
      </c>
      <c r="K12" s="334" t="n"/>
      <c r="L12" s="179" t="inlineStr">
        <is>
          <t>Matricula Final</t>
        </is>
      </c>
      <c r="M12" s="334" t="n"/>
    </row>
    <row r="13" ht="18.6" customHeight="1" s="10">
      <c r="A13" s="335" t="n"/>
      <c r="B13" s="335" t="n"/>
      <c r="C13" s="335" t="n"/>
      <c r="D13" s="335" t="n"/>
      <c r="E13" s="335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3</v>
      </c>
      <c r="B14" s="31" t="n">
        <v>5</v>
      </c>
      <c r="C14" s="31" t="n">
        <v>2014</v>
      </c>
      <c r="D14" s="31" t="inlineStr">
        <is>
          <t>C</t>
        </is>
      </c>
      <c r="E14" s="32" t="n">
        <v>10</v>
      </c>
      <c r="F14" s="26" t="n">
        <v>6</v>
      </c>
      <c r="G14" s="26" t="n">
        <v>10</v>
      </c>
      <c r="H14" s="26" t="n">
        <v>0</v>
      </c>
      <c r="I14" s="26" t="n">
        <v>0</v>
      </c>
      <c r="J14" s="26" t="n">
        <v>1</v>
      </c>
      <c r="K14" s="26" t="n">
        <v>2</v>
      </c>
      <c r="L14" s="25" t="n">
        <v>1</v>
      </c>
      <c r="M14" s="25" t="n">
        <v>3</v>
      </c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C67"/>
  <sheetViews>
    <sheetView topLeftCell="T33" zoomScale="59" zoomScaleNormal="59" workbookViewId="0">
      <selection activeCell="AD12" sqref="AD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2"/>
    <col width="29" customWidth="1" style="51" min="23" max="23"/>
    <col width="30.7109375" customWidth="1" style="51" min="24" max="27"/>
    <col width="54.7109375" customWidth="1" style="51" min="28" max="28"/>
    <col width="11.5703125" customWidth="1" style="51" min="29" max="16384"/>
  </cols>
  <sheetData>
    <row r="1" ht="13.5" customHeight="1" s="10" thickBot="1"/>
    <row r="2" ht="25.15" customFormat="1" customHeight="1" s="35">
      <c r="A2" s="202" t="inlineStr">
        <is>
          <t>COLEGIO:</t>
        </is>
      </c>
      <c r="B2" s="336" t="n"/>
      <c r="C2" s="208">
        <f>'1 Mov Matrícula'!D5</f>
        <v/>
      </c>
      <c r="D2" s="337" t="n"/>
      <c r="E2" s="337" t="n"/>
      <c r="F2" s="337" t="n"/>
      <c r="G2" s="338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39" t="n"/>
      <c r="I2" s="339" t="n"/>
      <c r="J2" s="339" t="n"/>
      <c r="K2" s="339" t="n"/>
      <c r="L2" s="340" t="n"/>
      <c r="M2" s="226" t="n"/>
      <c r="N2" s="226" t="n"/>
      <c r="O2" s="341" t="n"/>
      <c r="P2" s="339" t="n"/>
      <c r="Q2" s="339" t="n"/>
      <c r="R2" s="339" t="n"/>
      <c r="S2" s="339" t="n"/>
      <c r="T2" s="339" t="n"/>
      <c r="U2" s="340" t="n"/>
      <c r="V2" s="221" t="n"/>
    </row>
    <row r="3" ht="25.15" customFormat="1" customHeight="1" s="35">
      <c r="A3" s="204" t="inlineStr">
        <is>
          <t>NIVEL EDUCATIVO:</t>
        </is>
      </c>
      <c r="B3" s="334" t="n"/>
      <c r="C3" s="210">
        <f>'1 Mov Matrícula'!B14</f>
        <v/>
      </c>
      <c r="D3" s="342" t="n"/>
      <c r="E3" s="342" t="n"/>
      <c r="F3" s="343" t="n"/>
      <c r="G3" s="344" t="n"/>
      <c r="H3" s="27" t="n"/>
      <c r="I3" s="27" t="n"/>
      <c r="J3" s="27" t="n"/>
      <c r="K3" s="27" t="n"/>
      <c r="L3" s="345" t="n"/>
      <c r="M3" s="229" t="n"/>
      <c r="N3" s="229" t="n"/>
      <c r="O3" s="27" t="n"/>
      <c r="P3" s="27" t="n"/>
      <c r="Q3" s="27" t="n"/>
      <c r="R3" s="27" t="n"/>
      <c r="S3" s="27" t="n"/>
      <c r="T3" s="27" t="n"/>
      <c r="U3" s="345" t="n"/>
      <c r="V3" s="221" t="n"/>
    </row>
    <row r="4" ht="25.15" customFormat="1" customHeight="1" s="35">
      <c r="A4" s="204" t="inlineStr">
        <is>
          <t>LAPSO:</t>
        </is>
      </c>
      <c r="B4" s="334" t="n"/>
      <c r="C4" s="210">
        <f>'1 Mov Matrícula'!A14</f>
        <v/>
      </c>
      <c r="D4" s="342" t="n"/>
      <c r="E4" s="342" t="n"/>
      <c r="F4" s="343" t="n"/>
      <c r="G4" s="344" t="n"/>
      <c r="H4" s="27" t="n"/>
      <c r="I4" s="27" t="n"/>
      <c r="J4" s="27" t="n"/>
      <c r="K4" s="27" t="n"/>
      <c r="L4" s="345" t="n"/>
      <c r="M4" s="229" t="n"/>
      <c r="N4" s="229" t="n"/>
      <c r="O4" s="27" t="n"/>
      <c r="P4" s="27" t="n"/>
      <c r="Q4" s="27" t="n"/>
      <c r="R4" s="27" t="n"/>
      <c r="S4" s="27" t="n"/>
      <c r="T4" s="27" t="n"/>
      <c r="U4" s="345" t="n"/>
      <c r="V4" s="221" t="n"/>
    </row>
    <row r="5" ht="25.15" customFormat="1" customHeight="1" s="35">
      <c r="A5" s="204" t="inlineStr">
        <is>
          <t>AÑO</t>
        </is>
      </c>
      <c r="B5" s="334" t="n"/>
      <c r="C5" s="211">
        <f>'1 Mov Matrícula'!C14</f>
        <v/>
      </c>
      <c r="D5" s="342" t="n"/>
      <c r="E5" s="342" t="n"/>
      <c r="F5" s="342" t="n"/>
      <c r="G5" s="344" t="n"/>
      <c r="H5" s="27" t="n"/>
      <c r="I5" s="27" t="n"/>
      <c r="J5" s="27" t="n"/>
      <c r="K5" s="27" t="n"/>
      <c r="L5" s="345" t="n"/>
      <c r="M5" s="229" t="n"/>
      <c r="N5" s="229" t="n"/>
      <c r="O5" s="27" t="n"/>
      <c r="P5" s="27" t="n"/>
      <c r="Q5" s="27" t="n"/>
      <c r="R5" s="27" t="n"/>
      <c r="S5" s="27" t="n"/>
      <c r="T5" s="27" t="n"/>
      <c r="U5" s="345" t="n"/>
      <c r="V5" s="221" t="n"/>
    </row>
    <row r="6" ht="25.15" customFormat="1" customHeight="1" s="35">
      <c r="A6" s="204" t="inlineStr">
        <is>
          <t>SECCIÓN:</t>
        </is>
      </c>
      <c r="B6" s="334" t="n"/>
      <c r="C6" s="210">
        <f>'1 Mov Matrícula'!D14</f>
        <v/>
      </c>
      <c r="D6" s="342" t="n"/>
      <c r="E6" s="342" t="n"/>
      <c r="F6" s="343" t="n"/>
      <c r="G6" s="344" t="n"/>
      <c r="H6" s="27" t="n"/>
      <c r="I6" s="27" t="n"/>
      <c r="J6" s="27" t="n"/>
      <c r="K6" s="27" t="n"/>
      <c r="L6" s="345" t="n"/>
      <c r="M6" s="229" t="n"/>
      <c r="N6" s="229" t="n"/>
      <c r="O6" s="27" t="n"/>
      <c r="P6" s="27" t="n"/>
      <c r="Q6" s="27" t="n"/>
      <c r="R6" s="27" t="n"/>
      <c r="S6" s="27" t="n"/>
      <c r="T6" s="27" t="n"/>
      <c r="U6" s="345" t="n"/>
      <c r="V6" s="221" t="n"/>
    </row>
    <row r="7" ht="25.15" customFormat="1" customHeight="1" s="35" thickBot="1">
      <c r="A7" s="206" t="inlineStr">
        <is>
          <t>DOCENTE</t>
        </is>
      </c>
      <c r="B7" s="346" t="n"/>
      <c r="C7" s="212">
        <f>'1 Mov Matrícula'!E14</f>
        <v/>
      </c>
      <c r="D7" s="347" t="n"/>
      <c r="E7" s="347" t="n"/>
      <c r="F7" s="348" t="n"/>
      <c r="G7" s="344" t="n"/>
      <c r="H7" s="27" t="n"/>
      <c r="I7" s="27" t="n"/>
      <c r="J7" s="27" t="n"/>
      <c r="K7" s="27" t="n"/>
      <c r="L7" s="345" t="n"/>
      <c r="M7" s="229" t="n"/>
      <c r="N7" s="229" t="n"/>
      <c r="O7" s="27" t="n"/>
      <c r="P7" s="27" t="n"/>
      <c r="Q7" s="27" t="n"/>
      <c r="R7" s="27" t="n"/>
      <c r="S7" s="27" t="n"/>
      <c r="T7" s="27" t="n"/>
      <c r="U7" s="345" t="n"/>
      <c r="V7" s="221" t="n"/>
    </row>
    <row r="8" ht="25.15" customFormat="1" customHeight="1" s="35" thickBot="1">
      <c r="A8" s="36" t="n"/>
      <c r="B8" s="36" t="n"/>
      <c r="C8" s="37" t="n"/>
      <c r="G8" s="349" t="n"/>
      <c r="H8" s="350" t="n"/>
      <c r="I8" s="350" t="n"/>
      <c r="J8" s="350" t="n"/>
      <c r="K8" s="350" t="n"/>
      <c r="L8" s="351" t="n"/>
      <c r="M8" s="232" t="n"/>
      <c r="N8" s="232" t="n"/>
      <c r="O8" s="350" t="n"/>
      <c r="P8" s="350" t="n"/>
      <c r="Q8" s="350" t="n"/>
      <c r="R8" s="350" t="n"/>
      <c r="S8" s="350" t="n"/>
      <c r="T8" s="350" t="n"/>
      <c r="U8" s="351" t="n"/>
      <c r="V8" s="221" t="n"/>
    </row>
    <row r="10" ht="66.59999999999999" customFormat="1" customHeight="1" s="38">
      <c r="A10" s="217" t="inlineStr">
        <is>
          <t>ÁREA</t>
        </is>
      </c>
      <c r="B10" s="27" t="n"/>
      <c r="C10" s="27" t="n"/>
      <c r="D10" s="27" t="n"/>
      <c r="E10" s="27" t="n"/>
      <c r="F10" s="27" t="n"/>
      <c r="G10" s="184" t="inlineStr">
        <is>
          <t xml:space="preserve">LENGUAJE Y COMUNICACIÓN </t>
        </is>
      </c>
      <c r="H10" s="352" t="n"/>
      <c r="I10" s="108" t="n"/>
      <c r="J10" s="109" t="n"/>
      <c r="K10" s="234" t="inlineStr">
        <is>
          <t xml:space="preserve">CIENCIAS </t>
        </is>
      </c>
      <c r="L10" s="352" t="n"/>
      <c r="M10" s="352" t="n"/>
      <c r="N10" s="352" t="n"/>
      <c r="O10" s="110" t="n"/>
      <c r="P10" s="110" t="n"/>
      <c r="Q10" s="110" t="n"/>
      <c r="R10" s="110" t="n"/>
      <c r="S10" s="111" t="n"/>
      <c r="T10" s="236" t="inlineStr">
        <is>
          <t>SOCIALES</t>
        </is>
      </c>
      <c r="U10" s="352" t="n"/>
      <c r="V10" s="237" t="n"/>
      <c r="W10" s="112" t="n"/>
      <c r="X10" s="184" t="inlineStr">
        <is>
          <t>VALORES Y CIUDADANIA</t>
        </is>
      </c>
      <c r="Y10" s="352" t="n"/>
      <c r="Z10" s="108" t="n"/>
      <c r="AA10" s="109" t="n"/>
      <c r="AB10" s="114" t="inlineStr">
        <is>
          <t>GRUPOS DE CREACIÓN, RECREACIÓN Y PRODUCCIÓN</t>
        </is>
      </c>
    </row>
    <row r="11" ht="186.75" customHeight="1" s="10">
      <c r="A11" s="218" t="inlineStr">
        <is>
          <t>COMPETENCIA</t>
        </is>
      </c>
      <c r="B11" s="27" t="n"/>
      <c r="C11" s="27" t="n"/>
      <c r="D11" s="27" t="n"/>
      <c r="E11" s="27" t="n"/>
      <c r="F11" s="27" t="n"/>
      <c r="G11" s="353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52" t="n"/>
      <c r="I11" s="352" t="n"/>
      <c r="J11" s="334" t="n"/>
      <c r="K11" s="3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52" t="n"/>
      <c r="M11" s="352" t="n"/>
      <c r="N11" s="352" t="n"/>
      <c r="O11" s="352" t="n"/>
      <c r="P11" s="352" t="n"/>
      <c r="Q11" s="352" t="n"/>
      <c r="R11" s="352" t="n"/>
      <c r="S11" s="334" t="n"/>
      <c r="T11" s="189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U11" s="352" t="n"/>
      <c r="V11" s="352" t="n"/>
      <c r="W11" s="352" t="n"/>
      <c r="X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Y11" s="352" t="n"/>
      <c r="Z11" s="352" t="n"/>
      <c r="AA11" s="334" t="n"/>
      <c r="AB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201" t="inlineStr">
        <is>
          <t>INDICADOR</t>
        </is>
      </c>
      <c r="B12" s="355" t="n"/>
      <c r="C12" s="355" t="n"/>
      <c r="D12" s="355" t="n"/>
      <c r="E12" s="355" t="n"/>
      <c r="F12" s="355" t="n"/>
      <c r="G12" s="97" t="inlineStr">
        <is>
          <t>Reflexiona sobre su manera de dialogar y debatir, considerando las opiniones de sus interlocutores.</t>
        </is>
      </c>
      <c r="H12" s="97" t="inlineStr">
        <is>
          <t>Diferencia los géneros literarios y manifiesta sus gustos y preferencias literarias</t>
        </is>
      </c>
      <c r="I12" s="356" t="n"/>
      <c r="J12" s="334" t="n"/>
      <c r="K12" s="98" t="inlineStr">
        <is>
          <t>En situaciones contextualizadas utiliza la semejanza de polígonos para encontrar valores de ángulos y lados (medidas).</t>
        </is>
      </c>
      <c r="L12" s="98" t="inlineStr">
        <is>
          <t>Aplica el teorema de Pitágoras, ley de seno y coseno en la resolución de problemas cotidianos.</t>
        </is>
      </c>
      <c r="M12" s="98" t="inlineStr">
        <is>
          <t>Utiliza las propiedades fundamentales de un triángulo rectángulo en situaciones reales.</t>
        </is>
      </c>
      <c r="N12" s="98" t="inlineStr">
        <is>
          <t>Explica relaciones entre conceptos científicos y fenómenos naturales o hechos sociales.</t>
        </is>
      </c>
      <c r="O12" s="198" t="n"/>
      <c r="P12" s="352" t="n"/>
      <c r="Q12" s="352" t="n"/>
      <c r="R12" s="352" t="n"/>
      <c r="S12" s="334" t="n"/>
      <c r="T12" s="99" t="inlineStr">
        <is>
          <t>Argumenta su opinión sobre situación de problemática fronteriza: migración, comercio, modos de relación comercial.</t>
        </is>
      </c>
      <c r="U12" s="99" t="inlineStr">
        <is>
          <t>Constitución de grupos de participación en el ejercicio del bien común comunitario y local.</t>
        </is>
      </c>
      <c r="V12" s="357" t="inlineStr">
        <is>
          <t>EVALUACIÓN CUANTITATIVA POR ÁREA DE FORMACIÓN, QUE CONFORMAN EL ÁREA DE CONOCIMIENTO</t>
        </is>
      </c>
      <c r="W12" s="334" t="n"/>
      <c r="X12" s="97" t="inlineStr">
        <is>
          <t>Maneja de manera positiva sus emociones y sentimientos en las relaciones que establece con otros.</t>
        </is>
      </c>
      <c r="Y12" s="97" t="inlineStr">
        <is>
          <t>Analiza la realidad nacional, regional y local desde la perspectiva de los derechos humanos.</t>
        </is>
      </c>
      <c r="Z12" s="356" t="inlineStr">
        <is>
          <t>EVALUACIÓN CUANTITATIVA POR ÁREA DE FORMACIÓN, QUE CONFORMAN EL ÁREA DE CONOCIMIENTO</t>
        </is>
      </c>
      <c r="AA12" s="334" t="n"/>
      <c r="AB12" s="97" t="inlineStr">
        <is>
          <t>Identifica las oportunidades en diversos contextos para presentar propuestas innovadoras con impacto social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NIVEL DE AVANCE</t>
        </is>
      </c>
      <c r="O13" s="40" t="inlineStr">
        <is>
          <t>Biologia</t>
        </is>
      </c>
      <c r="P13" s="40" t="inlineStr">
        <is>
          <t>Matemática</t>
        </is>
      </c>
      <c r="Q13" s="40" t="inlineStr">
        <is>
          <t>Fisica</t>
        </is>
      </c>
      <c r="R13" s="40" t="inlineStr">
        <is>
          <t>Quimica</t>
        </is>
      </c>
      <c r="S13" s="40" t="inlineStr">
        <is>
          <t>Educación Fisica</t>
        </is>
      </c>
      <c r="T13" s="41" t="inlineStr">
        <is>
          <t>NIVEL DE AVANCE</t>
        </is>
      </c>
      <c r="U13" s="41" t="inlineStr">
        <is>
          <t>NIVEL DE AVANCE</t>
        </is>
      </c>
      <c r="V13" s="41" t="inlineStr">
        <is>
          <t>GHC</t>
        </is>
      </c>
      <c r="W13" s="41" t="inlineStr">
        <is>
          <t>Formaciòn para la soberanìa</t>
        </is>
      </c>
      <c r="X13" s="39" t="inlineStr">
        <is>
          <t>NIVEL DE AVANCE</t>
        </is>
      </c>
      <c r="Y13" s="39" t="inlineStr">
        <is>
          <t>NIVEL DE AVANCE</t>
        </is>
      </c>
      <c r="Z13" s="309" t="n"/>
      <c r="AA13" s="39" t="inlineStr">
        <is>
          <t>FHC</t>
        </is>
      </c>
      <c r="AB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QUIRIT KENG</t>
        </is>
      </c>
      <c r="C14" s="136" t="inlineStr">
        <is>
          <t>GERDEL ZAKARIAS</t>
        </is>
      </c>
      <c r="D14" s="137" t="inlineStr">
        <is>
          <t>FEMENINO</t>
        </is>
      </c>
      <c r="E14" s="47" t="inlineStr">
        <is>
          <t>V031281756</t>
        </is>
      </c>
      <c r="F14" s="48" t="inlineStr">
        <is>
          <t>EVALUADO</t>
        </is>
      </c>
      <c r="G14" s="49" t="inlineStr">
        <is>
          <t>Iniciado</t>
        </is>
      </c>
      <c r="H14" s="49" t="inlineStr">
        <is>
          <t>Proceso básico</t>
        </is>
      </c>
      <c r="I14" s="93" t="n">
        <v>9</v>
      </c>
      <c r="J14" s="49" t="n">
        <v>12</v>
      </c>
      <c r="K14" s="49" t="inlineStr">
        <is>
          <t>Proceso básico</t>
        </is>
      </c>
      <c r="L14" s="49" t="inlineStr">
        <is>
          <t>Iniciado</t>
        </is>
      </c>
      <c r="M14" s="49" t="inlineStr">
        <is>
          <t>Proceso básico</t>
        </is>
      </c>
      <c r="N14" s="49" t="inlineStr">
        <is>
          <t>Proceso básico</t>
        </is>
      </c>
      <c r="O14" s="49" t="n">
        <v>11</v>
      </c>
      <c r="P14" s="49" t="n">
        <v>12</v>
      </c>
      <c r="Q14" s="49" t="n">
        <v>10</v>
      </c>
      <c r="R14" s="49" t="n">
        <v>11</v>
      </c>
      <c r="S14" s="49" t="n">
        <v>12</v>
      </c>
      <c r="T14" s="49" t="inlineStr">
        <is>
          <t>Proceso básico</t>
        </is>
      </c>
      <c r="U14" s="49" t="inlineStr">
        <is>
          <t>Proceso básico</t>
        </is>
      </c>
      <c r="V14" s="49" t="n">
        <v>9</v>
      </c>
      <c r="W14" s="93" t="n">
        <v>10</v>
      </c>
      <c r="X14" s="49" t="inlineStr">
        <is>
          <t>Proceso básico</t>
        </is>
      </c>
      <c r="Y14" s="49" t="inlineStr">
        <is>
          <t>Proceso básico</t>
        </is>
      </c>
      <c r="Z14" s="310" t="n"/>
      <c r="AA14" s="49" t="n">
        <v>11</v>
      </c>
      <c r="AB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AYOUB CAILE</t>
        </is>
      </c>
      <c r="C15" s="136" t="inlineStr">
        <is>
          <t>JIN JOSELING</t>
        </is>
      </c>
      <c r="D15" s="137" t="inlineStr">
        <is>
          <t>FEMENINO</t>
        </is>
      </c>
      <c r="E15" s="47" t="inlineStr">
        <is>
          <t>V031558660</t>
        </is>
      </c>
      <c r="F15" s="48" t="inlineStr">
        <is>
          <t>EVALUADO</t>
        </is>
      </c>
      <c r="G15" s="49" t="inlineStr">
        <is>
          <t>Proceso avanzado</t>
        </is>
      </c>
      <c r="H15" s="49" t="inlineStr">
        <is>
          <t>Consolidado</t>
        </is>
      </c>
      <c r="I15" s="94" t="n">
        <v>18</v>
      </c>
      <c r="J15" s="50" t="n">
        <v>18</v>
      </c>
      <c r="K15" s="49" t="inlineStr">
        <is>
          <t>Proceso avanzado</t>
        </is>
      </c>
      <c r="L15" s="49" t="inlineStr">
        <is>
          <t>Proceso avanzado</t>
        </is>
      </c>
      <c r="M15" s="49" t="inlineStr">
        <is>
          <t>Proceso avanzado</t>
        </is>
      </c>
      <c r="N15" s="49" t="inlineStr">
        <is>
          <t>Proceso avanzado</t>
        </is>
      </c>
      <c r="O15" s="50" t="n">
        <v>17</v>
      </c>
      <c r="P15" s="50" t="n">
        <v>16</v>
      </c>
      <c r="Q15" s="50" t="n">
        <v>17</v>
      </c>
      <c r="R15" s="50" t="n">
        <v>18</v>
      </c>
      <c r="S15" s="50" t="n">
        <v>18</v>
      </c>
      <c r="T15" s="49" t="inlineStr">
        <is>
          <t>Proceso avanzado</t>
        </is>
      </c>
      <c r="U15" s="50" t="inlineStr">
        <is>
          <t>Consolidado</t>
        </is>
      </c>
      <c r="V15" s="50" t="n">
        <v>17</v>
      </c>
      <c r="W15" s="94" t="n">
        <v>16</v>
      </c>
      <c r="X15" s="49" t="inlineStr">
        <is>
          <t>Proceso avanzado</t>
        </is>
      </c>
      <c r="Y15" s="49" t="inlineStr">
        <is>
          <t>Proceso avanzado</t>
        </is>
      </c>
      <c r="Z15" s="311" t="n"/>
      <c r="AA15" s="50" t="n">
        <v>17</v>
      </c>
      <c r="AB15" s="49" t="inlineStr">
        <is>
          <t>Proceso avanzado</t>
        </is>
      </c>
    </row>
    <row r="16" ht="19.5" customHeight="1" s="10">
      <c r="A16" s="24" t="n">
        <v>3</v>
      </c>
      <c r="B16" s="136" t="inlineStr">
        <is>
          <t>MAYERLYNG YURI</t>
        </is>
      </c>
      <c r="C16" s="136" t="inlineStr">
        <is>
          <t>ANEL BAKOS CIDRIAN</t>
        </is>
      </c>
      <c r="D16" s="137" t="inlineStr">
        <is>
          <t>FEMENINO</t>
        </is>
      </c>
      <c r="E16" s="47" t="inlineStr">
        <is>
          <t>V036218198</t>
        </is>
      </c>
      <c r="F16" s="48" t="inlineStr">
        <is>
          <t>EVALUADO</t>
        </is>
      </c>
      <c r="G16" s="49" t="inlineStr">
        <is>
          <t>Proceso avanzado</t>
        </is>
      </c>
      <c r="H16" s="49" t="inlineStr">
        <is>
          <t>Consolidado</t>
        </is>
      </c>
      <c r="I16" s="94" t="n">
        <v>18</v>
      </c>
      <c r="J16" s="50" t="n">
        <v>16</v>
      </c>
      <c r="K16" s="49" t="inlineStr">
        <is>
          <t>Proceso avanzado</t>
        </is>
      </c>
      <c r="L16" s="49" t="inlineStr">
        <is>
          <t>Proceso avanzado</t>
        </is>
      </c>
      <c r="M16" s="49" t="inlineStr">
        <is>
          <t>Proceso avanzado</t>
        </is>
      </c>
      <c r="N16" s="49" t="inlineStr">
        <is>
          <t>Proceso avanzado</t>
        </is>
      </c>
      <c r="O16" s="50" t="n">
        <v>18</v>
      </c>
      <c r="P16" s="50" t="n">
        <v>15</v>
      </c>
      <c r="Q16" s="50" t="n">
        <v>18</v>
      </c>
      <c r="R16" s="50" t="n">
        <v>15</v>
      </c>
      <c r="S16" s="50" t="n">
        <v>16</v>
      </c>
      <c r="T16" s="49" t="inlineStr">
        <is>
          <t>Consolidado</t>
        </is>
      </c>
      <c r="U16" s="50" t="inlineStr">
        <is>
          <t>Proceso avanzado</t>
        </is>
      </c>
      <c r="V16" s="50" t="n">
        <v>16</v>
      </c>
      <c r="W16" s="94" t="n">
        <v>15</v>
      </c>
      <c r="X16" s="49" t="inlineStr">
        <is>
          <t>Proceso avanzado</t>
        </is>
      </c>
      <c r="Y16" s="49" t="inlineStr">
        <is>
          <t>Proceso avanzado</t>
        </is>
      </c>
      <c r="Z16" s="311" t="n"/>
      <c r="AA16" s="50" t="n">
        <v>16</v>
      </c>
      <c r="AB16" s="49" t="inlineStr">
        <is>
          <t>Proceso avanzado</t>
        </is>
      </c>
    </row>
    <row r="17" ht="18.75" customHeight="1" s="10">
      <c r="A17" s="24" t="n">
        <v>4</v>
      </c>
      <c r="B17" s="136" t="inlineStr">
        <is>
          <t>PUERTO TANAUSU</t>
        </is>
      </c>
      <c r="C17" s="136" t="inlineStr">
        <is>
          <t>JRAIJE JHONNER YSAGLEIDY</t>
        </is>
      </c>
      <c r="D17" s="137" t="inlineStr">
        <is>
          <t>MÁSCULINO</t>
        </is>
      </c>
      <c r="E17" s="47" t="inlineStr">
        <is>
          <t>V037948310</t>
        </is>
      </c>
      <c r="F17" s="48" t="inlineStr">
        <is>
          <t>EVALUADO</t>
        </is>
      </c>
      <c r="G17" s="49" t="inlineStr">
        <is>
          <t>Iniciado</t>
        </is>
      </c>
      <c r="H17" s="49" t="inlineStr">
        <is>
          <t>Proceso básico</t>
        </is>
      </c>
      <c r="I17" s="94" t="n">
        <v>10</v>
      </c>
      <c r="J17" s="50" t="n">
        <v>5</v>
      </c>
      <c r="K17" s="49" t="inlineStr">
        <is>
          <t>Proceso básico</t>
        </is>
      </c>
      <c r="L17" s="49" t="inlineStr">
        <is>
          <t>Proceso básico</t>
        </is>
      </c>
      <c r="M17" s="49" t="inlineStr">
        <is>
          <t>Proceso básico</t>
        </is>
      </c>
      <c r="N17" s="49" t="inlineStr">
        <is>
          <t>Proceso básico</t>
        </is>
      </c>
      <c r="O17" s="50" t="n">
        <v>10</v>
      </c>
      <c r="P17" s="50" t="n">
        <v>10</v>
      </c>
      <c r="Q17" s="50" t="n">
        <v>10</v>
      </c>
      <c r="R17" s="50" t="n">
        <v>10</v>
      </c>
      <c r="S17" s="50" t="n">
        <v>10</v>
      </c>
      <c r="T17" s="49" t="inlineStr">
        <is>
          <t>Iniciado</t>
        </is>
      </c>
      <c r="U17" s="50" t="inlineStr">
        <is>
          <t>Proceso básico</t>
        </is>
      </c>
      <c r="V17" s="50" t="n">
        <v>5</v>
      </c>
      <c r="W17" s="94" t="n">
        <v>3</v>
      </c>
      <c r="X17" s="49" t="inlineStr">
        <is>
          <t>Proceso básico</t>
        </is>
      </c>
      <c r="Y17" s="49" t="inlineStr">
        <is>
          <t>Proceso básico</t>
        </is>
      </c>
      <c r="Z17" s="311" t="n"/>
      <c r="AA17" s="50" t="n">
        <v>10</v>
      </c>
      <c r="AB17" s="49" t="inlineStr">
        <is>
          <t>Iniciado</t>
        </is>
      </c>
    </row>
    <row r="18" ht="18.75" customHeight="1" s="10">
      <c r="A18" s="24" t="n"/>
      <c r="B18" s="136" t="n"/>
      <c r="C18" s="136" t="n"/>
      <c r="D18" s="137" t="n"/>
      <c r="E18" s="47" t="n"/>
      <c r="F18" s="48" t="n"/>
      <c r="G18" s="49" t="n"/>
      <c r="H18" s="49" t="n"/>
      <c r="I18" s="94" t="n"/>
      <c r="J18" s="50" t="n"/>
      <c r="K18" s="49" t="n"/>
      <c r="L18" s="49" t="n"/>
      <c r="M18" s="49" t="n"/>
      <c r="N18" s="49" t="n"/>
      <c r="O18" s="50" t="n"/>
      <c r="P18" s="50" t="n"/>
      <c r="Q18" s="50" t="n"/>
      <c r="R18" s="50" t="n"/>
      <c r="S18" s="50" t="n"/>
      <c r="T18" s="49" t="n"/>
      <c r="U18" s="50" t="n"/>
      <c r="V18" s="50" t="n"/>
      <c r="W18" s="94" t="n"/>
      <c r="X18" s="49" t="n"/>
      <c r="Y18" s="49" t="n"/>
      <c r="Z18" s="311" t="n"/>
      <c r="AA18" s="50" t="n"/>
      <c r="AB18" s="49" t="n"/>
    </row>
    <row r="19" ht="18.75" customHeight="1" s="10">
      <c r="A19" s="24" t="n"/>
      <c r="B19" s="136" t="n"/>
      <c r="C19" s="136" t="n"/>
      <c r="D19" s="137" t="n"/>
      <c r="E19" s="47" t="n"/>
      <c r="F19" s="48" t="n"/>
      <c r="G19" s="49" t="n"/>
      <c r="H19" s="49" t="n"/>
      <c r="I19" s="94" t="n"/>
      <c r="J19" s="50" t="n"/>
      <c r="K19" s="49" t="n"/>
      <c r="L19" s="49" t="n"/>
      <c r="M19" s="49" t="n"/>
      <c r="N19" s="49" t="n"/>
      <c r="O19" s="50" t="n"/>
      <c r="P19" s="50" t="n"/>
      <c r="Q19" s="50" t="n"/>
      <c r="R19" s="50" t="n"/>
      <c r="S19" s="50" t="n"/>
      <c r="T19" s="49" t="n"/>
      <c r="U19" s="50" t="n"/>
      <c r="V19" s="50" t="n"/>
      <c r="W19" s="94" t="n"/>
      <c r="X19" s="49" t="n"/>
      <c r="Y19" s="49" t="n"/>
      <c r="Z19" s="311" t="n"/>
      <c r="AA19" s="50" t="n"/>
      <c r="AB19" s="49" t="n"/>
    </row>
    <row r="20" ht="19.5" customHeight="1" s="10">
      <c r="A20" s="24" t="n"/>
      <c r="B20" s="136" t="n"/>
      <c r="C20" s="136" t="n"/>
      <c r="D20" s="137" t="n"/>
      <c r="E20" s="47" t="n"/>
      <c r="F20" s="48" t="n"/>
      <c r="G20" s="49" t="n"/>
      <c r="H20" s="49" t="n"/>
      <c r="I20" s="94" t="n"/>
      <c r="J20" s="50" t="n"/>
      <c r="K20" s="49" t="n"/>
      <c r="L20" s="49" t="n"/>
      <c r="M20" s="49" t="n"/>
      <c r="N20" s="49" t="n"/>
      <c r="O20" s="50" t="n"/>
      <c r="P20" s="50" t="n"/>
      <c r="Q20" s="50" t="n"/>
      <c r="R20" s="50" t="n"/>
      <c r="S20" s="50" t="n"/>
      <c r="T20" s="49" t="n"/>
      <c r="U20" s="50" t="n"/>
      <c r="V20" s="50" t="n"/>
      <c r="W20" s="94" t="n"/>
      <c r="X20" s="49" t="n"/>
      <c r="Y20" s="49" t="n"/>
      <c r="Z20" s="311" t="n"/>
      <c r="AA20" s="50" t="n"/>
      <c r="AB20" s="49" t="n"/>
    </row>
    <row r="21" ht="18.75" customHeight="1" s="10">
      <c r="A21" s="24" t="n"/>
      <c r="B21" s="136" t="n"/>
      <c r="C21" s="136" t="n"/>
      <c r="D21" s="137" t="n"/>
      <c r="E21" s="47" t="n"/>
      <c r="F21" s="48" t="n"/>
      <c r="G21" s="49" t="n"/>
      <c r="H21" s="49" t="n"/>
      <c r="I21" s="94" t="n"/>
      <c r="J21" s="50" t="n"/>
      <c r="K21" s="49" t="n"/>
      <c r="L21" s="49" t="n"/>
      <c r="M21" s="49" t="n"/>
      <c r="N21" s="49" t="n"/>
      <c r="O21" s="50" t="n"/>
      <c r="P21" s="50" t="n"/>
      <c r="Q21" s="50" t="n"/>
      <c r="R21" s="50" t="n"/>
      <c r="S21" s="50" t="n"/>
      <c r="T21" s="49" t="n"/>
      <c r="U21" s="50" t="n"/>
      <c r="V21" s="50" t="n"/>
      <c r="W21" s="94" t="n"/>
      <c r="X21" s="49" t="n"/>
      <c r="Y21" s="49" t="n"/>
      <c r="Z21" s="311" t="n"/>
      <c r="AA21" s="50" t="n"/>
      <c r="AB21" s="49" t="n"/>
    </row>
    <row r="22" ht="18.75" customHeight="1" s="10">
      <c r="A22" s="24" t="n"/>
      <c r="B22" s="136" t="n"/>
      <c r="C22" s="136" t="n"/>
      <c r="D22" s="137" t="n"/>
      <c r="E22" s="47" t="n"/>
      <c r="F22" s="48" t="n"/>
      <c r="G22" s="49" t="n"/>
      <c r="H22" s="49" t="n"/>
      <c r="I22" s="94" t="n"/>
      <c r="J22" s="50" t="n"/>
      <c r="K22" s="49" t="n"/>
      <c r="L22" s="49" t="n"/>
      <c r="M22" s="49" t="n"/>
      <c r="N22" s="49" t="n"/>
      <c r="O22" s="50" t="n"/>
      <c r="P22" s="50" t="n"/>
      <c r="Q22" s="50" t="n"/>
      <c r="R22" s="50" t="n"/>
      <c r="S22" s="50" t="n"/>
      <c r="T22" s="49" t="n"/>
      <c r="U22" s="50" t="n"/>
      <c r="V22" s="50" t="n"/>
      <c r="W22" s="94" t="n"/>
      <c r="X22" s="49" t="n"/>
      <c r="Y22" s="49" t="n"/>
      <c r="Z22" s="311" t="n"/>
      <c r="AA22" s="50" t="n"/>
      <c r="AB22" s="49" t="n"/>
    </row>
    <row r="23" ht="18.75" customHeight="1" s="10">
      <c r="A23" s="24" t="n"/>
      <c r="B23" s="136" t="n"/>
      <c r="C23" s="136" t="n"/>
      <c r="D23" s="137" t="n"/>
      <c r="E23" s="47" t="n"/>
      <c r="F23" s="48" t="n"/>
      <c r="G23" s="49" t="n"/>
      <c r="H23" s="49" t="n"/>
      <c r="I23" s="94" t="n"/>
      <c r="J23" s="50" t="n"/>
      <c r="K23" s="49" t="n"/>
      <c r="L23" s="49" t="n"/>
      <c r="M23" s="49" t="n"/>
      <c r="N23" s="49" t="n"/>
      <c r="O23" s="50" t="n"/>
      <c r="P23" s="50" t="n"/>
      <c r="Q23" s="50" t="n"/>
      <c r="R23" s="50" t="n"/>
      <c r="S23" s="50" t="n"/>
      <c r="T23" s="49" t="n"/>
      <c r="U23" s="49" t="n"/>
      <c r="V23" s="49" t="n"/>
      <c r="W23" s="94" t="n"/>
      <c r="X23" s="49" t="n"/>
      <c r="Y23" s="49" t="n"/>
      <c r="Z23" s="311" t="n"/>
      <c r="AA23" s="50" t="n"/>
      <c r="AB23" s="49" t="n"/>
    </row>
    <row r="24" ht="19.5" customHeight="1" s="10">
      <c r="A24" s="24" t="n"/>
      <c r="B24" s="136" t="n"/>
      <c r="C24" s="136" t="n"/>
      <c r="D24" s="137" t="n"/>
      <c r="E24" s="47" t="n"/>
      <c r="F24" s="48" t="n"/>
      <c r="G24" s="49" t="n"/>
      <c r="H24" s="49" t="n"/>
      <c r="I24" s="94" t="n"/>
      <c r="J24" s="50" t="n"/>
      <c r="K24" s="49" t="n"/>
      <c r="L24" s="49" t="n"/>
      <c r="M24" s="49" t="n"/>
      <c r="N24" s="49" t="n"/>
      <c r="O24" s="50" t="n"/>
      <c r="P24" s="50" t="n"/>
      <c r="Q24" s="50" t="n"/>
      <c r="R24" s="50" t="n"/>
      <c r="S24" s="50" t="n"/>
      <c r="T24" s="49" t="n"/>
      <c r="U24" s="49" t="n"/>
      <c r="V24" s="49" t="n"/>
      <c r="W24" s="94" t="n"/>
      <c r="X24" s="49" t="n"/>
      <c r="Y24" s="49" t="n"/>
      <c r="Z24" s="311" t="n"/>
      <c r="AA24" s="50" t="n"/>
      <c r="AB24" s="49" t="n"/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49" t="n"/>
      <c r="O25" s="50" t="n"/>
      <c r="P25" s="50" t="n"/>
      <c r="Q25" s="50" t="n"/>
      <c r="R25" s="50" t="n"/>
      <c r="S25" s="50" t="n"/>
      <c r="T25" s="49" t="n"/>
      <c r="U25" s="49" t="n"/>
      <c r="V25" s="49" t="n"/>
      <c r="W25" s="94" t="n"/>
      <c r="X25" s="49" t="n"/>
      <c r="Y25" s="49" t="n"/>
      <c r="Z25" s="311" t="n"/>
      <c r="AA25" s="50" t="n"/>
      <c r="AB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49" t="n"/>
      <c r="O26" s="50" t="n"/>
      <c r="P26" s="50" t="n"/>
      <c r="Q26" s="50" t="n"/>
      <c r="R26" s="50" t="n"/>
      <c r="S26" s="50" t="n"/>
      <c r="T26" s="49" t="n"/>
      <c r="U26" s="49" t="n"/>
      <c r="V26" s="49" t="n"/>
      <c r="W26" s="94" t="n"/>
      <c r="X26" s="49" t="n"/>
      <c r="Y26" s="49" t="n"/>
      <c r="Z26" s="311" t="n"/>
      <c r="AA26" s="50" t="n"/>
      <c r="AB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49" t="n"/>
      <c r="O27" s="50" t="n"/>
      <c r="P27" s="50" t="n"/>
      <c r="Q27" s="50" t="n"/>
      <c r="R27" s="50" t="n"/>
      <c r="S27" s="50" t="n"/>
      <c r="T27" s="49" t="n"/>
      <c r="U27" s="49" t="n"/>
      <c r="V27" s="49" t="n"/>
      <c r="W27" s="94" t="n"/>
      <c r="X27" s="49" t="n"/>
      <c r="Y27" s="49" t="n"/>
      <c r="Z27" s="311" t="n"/>
      <c r="AA27" s="50" t="n"/>
      <c r="AB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49" t="n"/>
      <c r="O28" s="50" t="n"/>
      <c r="P28" s="50" t="n"/>
      <c r="Q28" s="50" t="n"/>
      <c r="R28" s="50" t="n"/>
      <c r="S28" s="50" t="n"/>
      <c r="T28" s="49" t="n"/>
      <c r="U28" s="49" t="n"/>
      <c r="V28" s="49" t="n"/>
      <c r="W28" s="94" t="n"/>
      <c r="X28" s="49" t="n"/>
      <c r="Y28" s="49" t="n"/>
      <c r="Z28" s="311" t="n"/>
      <c r="AA28" s="50" t="n"/>
      <c r="AB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49" t="n"/>
      <c r="O29" s="50" t="n"/>
      <c r="P29" s="50" t="n"/>
      <c r="Q29" s="50" t="n"/>
      <c r="R29" s="50" t="n"/>
      <c r="S29" s="50" t="n"/>
      <c r="T29" s="49" t="n"/>
      <c r="U29" s="49" t="n"/>
      <c r="V29" s="49" t="n"/>
      <c r="W29" s="94" t="n"/>
      <c r="X29" s="49" t="n"/>
      <c r="Y29" s="49" t="n"/>
      <c r="Z29" s="311" t="n"/>
      <c r="AA29" s="50" t="n"/>
      <c r="AB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49" t="n"/>
      <c r="O30" s="50" t="n"/>
      <c r="P30" s="50" t="n"/>
      <c r="Q30" s="50" t="n"/>
      <c r="R30" s="50" t="n"/>
      <c r="S30" s="50" t="n"/>
      <c r="T30" s="49" t="n"/>
      <c r="U30" s="50" t="n"/>
      <c r="V30" s="50" t="n"/>
      <c r="W30" s="94" t="n"/>
      <c r="X30" s="49" t="n"/>
      <c r="Y30" s="49" t="n"/>
      <c r="Z30" s="311" t="n"/>
      <c r="AA30" s="50" t="n"/>
      <c r="AB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49" t="n"/>
      <c r="O31" s="50" t="n"/>
      <c r="P31" s="50" t="n"/>
      <c r="Q31" s="50" t="n"/>
      <c r="R31" s="50" t="n"/>
      <c r="S31" s="50" t="n"/>
      <c r="T31" s="49" t="n"/>
      <c r="U31" s="50" t="n"/>
      <c r="V31" s="50" t="n"/>
      <c r="W31" s="94" t="n"/>
      <c r="X31" s="49" t="n"/>
      <c r="Y31" s="49" t="n"/>
      <c r="Z31" s="311" t="n"/>
      <c r="AA31" s="50" t="n"/>
      <c r="AB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49" t="n"/>
      <c r="O32" s="50" t="n"/>
      <c r="P32" s="50" t="n"/>
      <c r="Q32" s="50" t="n"/>
      <c r="R32" s="50" t="n"/>
      <c r="S32" s="50" t="n"/>
      <c r="T32" s="50" t="n"/>
      <c r="U32" s="50" t="n"/>
      <c r="V32" s="50" t="n"/>
      <c r="W32" s="94" t="n"/>
      <c r="X32" s="49" t="n"/>
      <c r="Y32" s="49" t="n"/>
      <c r="Z32" s="311" t="n"/>
      <c r="AA32" s="50" t="n"/>
      <c r="AB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49" t="n"/>
      <c r="O33" s="50" t="n"/>
      <c r="P33" s="50" t="n"/>
      <c r="Q33" s="50" t="n"/>
      <c r="R33" s="50" t="n"/>
      <c r="S33" s="50" t="n"/>
      <c r="T33" s="50" t="n"/>
      <c r="U33" s="50" t="n"/>
      <c r="V33" s="50" t="n"/>
      <c r="W33" s="94" t="n"/>
      <c r="X33" s="49" t="n"/>
      <c r="Y33" s="49" t="n"/>
      <c r="Z33" s="311" t="n"/>
      <c r="AA33" s="50" t="n"/>
      <c r="AB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49" t="n"/>
      <c r="O34" s="50" t="n"/>
      <c r="P34" s="50" t="n"/>
      <c r="Q34" s="50" t="n"/>
      <c r="R34" s="50" t="n"/>
      <c r="S34" s="50" t="n"/>
      <c r="T34" s="50" t="n"/>
      <c r="U34" s="50" t="n"/>
      <c r="V34" s="50" t="n"/>
      <c r="W34" s="94" t="n"/>
      <c r="X34" s="49" t="n"/>
      <c r="Y34" s="49" t="n"/>
      <c r="Z34" s="311" t="n"/>
      <c r="AA34" s="50" t="n"/>
      <c r="AB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49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94" t="n"/>
      <c r="X35" s="50" t="n"/>
      <c r="Y35" s="50" t="n"/>
      <c r="Z35" s="311" t="n"/>
      <c r="AA35" s="50" t="n"/>
      <c r="AB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49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94" t="n"/>
      <c r="X36" s="50" t="n"/>
      <c r="Y36" s="50" t="n"/>
      <c r="Z36" s="311" t="n"/>
      <c r="AA36" s="50" t="n"/>
      <c r="AB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49" t="n"/>
      <c r="O37" s="50" t="n"/>
      <c r="P37" s="50" t="n"/>
      <c r="Q37" s="50" t="n"/>
      <c r="R37" s="50" t="n"/>
      <c r="S37" s="50" t="n"/>
      <c r="T37" s="50" t="n"/>
      <c r="U37" s="50" t="n"/>
      <c r="V37" s="50" t="n"/>
      <c r="W37" s="94" t="n"/>
      <c r="X37" s="50" t="n"/>
      <c r="Y37" s="50" t="n"/>
      <c r="Z37" s="311" t="n"/>
      <c r="AA37" s="50" t="n"/>
      <c r="AB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49" t="n"/>
      <c r="O38" s="50" t="n"/>
      <c r="P38" s="50" t="n"/>
      <c r="Q38" s="50" t="n"/>
      <c r="R38" s="50" t="n"/>
      <c r="S38" s="50" t="n"/>
      <c r="T38" s="50" t="n"/>
      <c r="U38" s="50" t="n"/>
      <c r="V38" s="50" t="n"/>
      <c r="W38" s="94" t="n"/>
      <c r="X38" s="50" t="n"/>
      <c r="Y38" s="50" t="n"/>
      <c r="Z38" s="311" t="n"/>
      <c r="AA38" s="50" t="n"/>
      <c r="AB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49" t="n"/>
      <c r="O39" s="50" t="n"/>
      <c r="P39" s="50" t="n"/>
      <c r="Q39" s="50" t="n"/>
      <c r="R39" s="50" t="n"/>
      <c r="S39" s="50" t="n"/>
      <c r="T39" s="50" t="n"/>
      <c r="U39" s="50" t="n"/>
      <c r="V39" s="50" t="n"/>
      <c r="W39" s="94" t="n"/>
      <c r="X39" s="50" t="n"/>
      <c r="Y39" s="50" t="n"/>
      <c r="Z39" s="311" t="n"/>
      <c r="AA39" s="50" t="n"/>
      <c r="AB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49" t="n"/>
      <c r="O40" s="50" t="n"/>
      <c r="P40" s="50" t="n"/>
      <c r="Q40" s="50" t="n"/>
      <c r="R40" s="50" t="n"/>
      <c r="S40" s="50" t="n"/>
      <c r="T40" s="50" t="n"/>
      <c r="U40" s="50" t="n"/>
      <c r="V40" s="50" t="n"/>
      <c r="W40" s="94" t="n"/>
      <c r="X40" s="50" t="n"/>
      <c r="Y40" s="50" t="n"/>
      <c r="Z40" s="311" t="n"/>
      <c r="AA40" s="50" t="n"/>
      <c r="AB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49" t="n"/>
      <c r="O41" s="50" t="n"/>
      <c r="P41" s="50" t="n"/>
      <c r="Q41" s="50" t="n"/>
      <c r="R41" s="50" t="n"/>
      <c r="S41" s="50" t="n"/>
      <c r="T41" s="50" t="n"/>
      <c r="U41" s="50" t="n"/>
      <c r="V41" s="50" t="n"/>
      <c r="W41" s="94" t="n"/>
      <c r="X41" s="50" t="n"/>
      <c r="Y41" s="50" t="n"/>
      <c r="Z41" s="311" t="n"/>
      <c r="AA41" s="50" t="n"/>
      <c r="AB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49" t="n"/>
      <c r="O42" s="50" t="n"/>
      <c r="P42" s="50" t="n"/>
      <c r="Q42" s="50" t="n"/>
      <c r="R42" s="50" t="n"/>
      <c r="S42" s="50" t="n"/>
      <c r="T42" s="50" t="n"/>
      <c r="U42" s="50" t="n"/>
      <c r="V42" s="50" t="n"/>
      <c r="W42" s="94" t="n"/>
      <c r="X42" s="50" t="n"/>
      <c r="Y42" s="50" t="n"/>
      <c r="Z42" s="311" t="n"/>
      <c r="AA42" s="50" t="n"/>
      <c r="AB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49" t="n"/>
      <c r="O43" s="50" t="n"/>
      <c r="P43" s="50" t="n"/>
      <c r="Q43" s="50" t="n"/>
      <c r="R43" s="50" t="n"/>
      <c r="S43" s="50" t="n"/>
      <c r="T43" s="50" t="n"/>
      <c r="U43" s="50" t="n"/>
      <c r="V43" s="50" t="n"/>
      <c r="W43" s="94" t="n"/>
      <c r="X43" s="50" t="n"/>
      <c r="Y43" s="50" t="n"/>
      <c r="Z43" s="311" t="n"/>
      <c r="AA43" s="50" t="n"/>
      <c r="AB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49" t="n"/>
      <c r="O44" s="50" t="n"/>
      <c r="P44" s="50" t="n"/>
      <c r="Q44" s="50" t="n"/>
      <c r="R44" s="50" t="n"/>
      <c r="S44" s="50" t="n"/>
      <c r="T44" s="50" t="n"/>
      <c r="U44" s="50" t="n"/>
      <c r="V44" s="50" t="n"/>
      <c r="W44" s="94" t="n"/>
      <c r="X44" s="50" t="n"/>
      <c r="Y44" s="50" t="n"/>
      <c r="Z44" s="311" t="n"/>
      <c r="AA44" s="50" t="n"/>
      <c r="AB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49" t="n"/>
      <c r="O45" s="50" t="n"/>
      <c r="P45" s="50" t="n"/>
      <c r="Q45" s="50" t="n"/>
      <c r="R45" s="50" t="n"/>
      <c r="S45" s="50" t="n"/>
      <c r="T45" s="50" t="n"/>
      <c r="U45" s="50" t="n"/>
      <c r="V45" s="50" t="n"/>
      <c r="W45" s="94" t="n"/>
      <c r="X45" s="50" t="n"/>
      <c r="Y45" s="50" t="n"/>
      <c r="Z45" s="311" t="n"/>
      <c r="AA45" s="50" t="n"/>
      <c r="AB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49" t="n"/>
      <c r="O46" s="50" t="n"/>
      <c r="P46" s="50" t="n"/>
      <c r="Q46" s="50" t="n"/>
      <c r="R46" s="50" t="n"/>
      <c r="S46" s="50" t="n"/>
      <c r="T46" s="50" t="n"/>
      <c r="U46" s="50" t="n"/>
      <c r="V46" s="50" t="n"/>
      <c r="W46" s="94" t="n"/>
      <c r="X46" s="50" t="n"/>
      <c r="Y46" s="50" t="n"/>
      <c r="Z46" s="311" t="n"/>
      <c r="AA46" s="50" t="n"/>
      <c r="AB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49" t="n"/>
      <c r="O47" s="50" t="n"/>
      <c r="P47" s="50" t="n"/>
      <c r="Q47" s="50" t="n"/>
      <c r="R47" s="50" t="n"/>
      <c r="S47" s="50" t="n"/>
      <c r="T47" s="50" t="n"/>
      <c r="U47" s="50" t="n"/>
      <c r="V47" s="50" t="n"/>
      <c r="W47" s="94" t="n"/>
      <c r="X47" s="50" t="n"/>
      <c r="Y47" s="50" t="n"/>
      <c r="Z47" s="311" t="n"/>
      <c r="AA47" s="50" t="n"/>
      <c r="AB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49" t="n"/>
      <c r="O48" s="50" t="n"/>
      <c r="P48" s="50" t="n"/>
      <c r="Q48" s="50" t="n"/>
      <c r="R48" s="50" t="n"/>
      <c r="S48" s="50" t="n"/>
      <c r="T48" s="50" t="n"/>
      <c r="U48" s="50" t="n"/>
      <c r="V48" s="50" t="n"/>
      <c r="W48" s="94" t="n"/>
      <c r="X48" s="50" t="n"/>
      <c r="Y48" s="50" t="n"/>
      <c r="Z48" s="311" t="n"/>
      <c r="AA48" s="50" t="n"/>
      <c r="AB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49" t="n"/>
      <c r="O49" s="50" t="n"/>
      <c r="P49" s="50" t="n"/>
      <c r="Q49" s="50" t="n"/>
      <c r="R49" s="50" t="n"/>
      <c r="S49" s="50" t="n"/>
      <c r="T49" s="50" t="n"/>
      <c r="U49" s="50" t="n"/>
      <c r="V49" s="50" t="n"/>
      <c r="W49" s="94" t="n"/>
      <c r="X49" s="50" t="n"/>
      <c r="Y49" s="50" t="n"/>
      <c r="Z49" s="311" t="n"/>
      <c r="AA49" s="50" t="n"/>
      <c r="AB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49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94" t="n"/>
      <c r="X50" s="50" t="n"/>
      <c r="Y50" s="50" t="n"/>
      <c r="Z50" s="311" t="n"/>
      <c r="AA50" s="50" t="n"/>
      <c r="AB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49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94" t="n"/>
      <c r="X51" s="50" t="n"/>
      <c r="Y51" s="50" t="n"/>
      <c r="Z51" s="311" t="n"/>
      <c r="AA51" s="50" t="n"/>
      <c r="AB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49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94" t="n"/>
      <c r="X52" s="50" t="n"/>
      <c r="Y52" s="50" t="n"/>
      <c r="Z52" s="311" t="n"/>
      <c r="AA52" s="50" t="n"/>
      <c r="AB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49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94" t="n"/>
      <c r="X53" s="50" t="n"/>
      <c r="Y53" s="50" t="n"/>
      <c r="Z53" s="311" t="n"/>
      <c r="AA53" s="50" t="n"/>
      <c r="AB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Z54" s="312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Z55" s="312" t="n"/>
    </row>
    <row r="56" ht="13.5" customHeight="1" s="10" thickBot="1">
      <c r="I56" s="103" t="n"/>
      <c r="J56" s="103" t="n"/>
      <c r="Z56" s="312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96">
        <f>COUNTIF(N14:N53,"INICIADO")</f>
        <v/>
      </c>
      <c r="O57" s="106" t="n"/>
      <c r="P57" s="106" t="n"/>
      <c r="Q57" s="106" t="n"/>
      <c r="R57" s="106" t="n"/>
      <c r="S57" s="106" t="n"/>
      <c r="T57" s="96">
        <f>COUNTIF(T14:T53,"INICIADO")</f>
        <v/>
      </c>
      <c r="U57" s="96">
        <f>COUNTIF(U14:U53,"INICIADO")</f>
        <v/>
      </c>
      <c r="V57" s="146" t="n"/>
      <c r="W57" s="106" t="n"/>
      <c r="X57" s="96">
        <f>COUNTIF(X14:X53,"INICIADO")</f>
        <v/>
      </c>
      <c r="Y57" s="96">
        <f>COUNTIF(Y14:Y53,"INICIADO")</f>
        <v/>
      </c>
      <c r="Z57" s="313" t="n"/>
      <c r="AA57" s="106" t="n"/>
      <c r="AB57" s="105">
        <f>COUNTIF(AB14:AB53,"INICIADO")</f>
        <v/>
      </c>
      <c r="AC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2">
        <f>COUNTIF(N14:N53,"PROCESO BASICO")</f>
        <v/>
      </c>
      <c r="O58" s="102" t="n"/>
      <c r="P58" s="102" t="n"/>
      <c r="Q58" s="102" t="n"/>
      <c r="R58" s="102" t="n"/>
      <c r="S58" s="102" t="n"/>
      <c r="T58" s="12">
        <f>COUNTIF(T14:T53,"PROCESO BASICO")</f>
        <v/>
      </c>
      <c r="U58" s="12">
        <f>COUNTIF(U14:U53,"PROCESO BASICO")</f>
        <v/>
      </c>
      <c r="V58" s="147" t="n"/>
      <c r="W58" s="102" t="n"/>
      <c r="X58" s="12">
        <f>COUNTIF(X14:X53,"PROCESO BASICO")</f>
        <v/>
      </c>
      <c r="Y58" s="12">
        <f>COUNTIF(Y14:Y53,"PROCESO BASICO")</f>
        <v/>
      </c>
      <c r="Z58" s="314" t="n"/>
      <c r="AA58" s="102" t="n"/>
      <c r="AB58" s="12">
        <f>COUNTIF(AB14:AB53,"PROCESO BASICO")</f>
        <v/>
      </c>
      <c r="AC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3">
        <f>COUNTIF(N14:N53,"PROCESO AVANZADO")</f>
        <v/>
      </c>
      <c r="O59" s="102" t="n"/>
      <c r="P59" s="102" t="n"/>
      <c r="Q59" s="102" t="n"/>
      <c r="R59" s="102" t="n"/>
      <c r="S59" s="102" t="n"/>
      <c r="T59" s="13">
        <f>COUNTIF(T14:T53,"PROCESO AVANZADO")</f>
        <v/>
      </c>
      <c r="U59" s="13">
        <f>COUNTIF(U14:U53,"PROCESO AVANZADO")</f>
        <v/>
      </c>
      <c r="V59" s="147" t="n"/>
      <c r="W59" s="102" t="n"/>
      <c r="X59" s="13">
        <f>COUNTIF(X14:X53,"PROCESO AVANZADO")</f>
        <v/>
      </c>
      <c r="Y59" s="13">
        <f>COUNTIF(Y14:Y53,"PROCESO AVANZADO")</f>
        <v/>
      </c>
      <c r="Z59" s="314" t="n"/>
      <c r="AA59" s="102" t="n"/>
      <c r="AB59" s="13">
        <f>COUNTIF(AB14:AB53,"PROCESO AVANZADO")</f>
        <v/>
      </c>
      <c r="AC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3">
        <f>COUNTIF(N14:N53,"CONSOLIDADO")</f>
        <v/>
      </c>
      <c r="O60" s="102" t="n"/>
      <c r="P60" s="102" t="n"/>
      <c r="Q60" s="102" t="n"/>
      <c r="R60" s="102" t="n"/>
      <c r="S60" s="102" t="n"/>
      <c r="T60" s="13">
        <f>COUNTIF(T14:T53,"CONSOLIDADO")</f>
        <v/>
      </c>
      <c r="U60" s="13">
        <f>COUNTIF(U14:U53,"CONSOLIDADO")</f>
        <v/>
      </c>
      <c r="V60" s="147" t="n"/>
      <c r="W60" s="102" t="n"/>
      <c r="X60" s="13">
        <f>COUNTIF(X14:X53,"CONSOLIDADO")</f>
        <v/>
      </c>
      <c r="Y60" s="13">
        <f>COUNTIF(Y14:Y53,"CONSOLIDADO")</f>
        <v/>
      </c>
      <c r="Z60" s="314" t="n"/>
      <c r="AA60" s="102" t="n"/>
      <c r="AB60" s="13">
        <f>COUNTIF(AB14:AB53,"CONSOLIDADO")</f>
        <v/>
      </c>
      <c r="AC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48">
        <f>SUM(N57:N60)</f>
        <v/>
      </c>
      <c r="O61" s="107" t="n"/>
      <c r="P61" s="107" t="n"/>
      <c r="Q61" s="107" t="n"/>
      <c r="R61" s="107" t="n"/>
      <c r="S61" s="107" t="n"/>
      <c r="T61" s="148">
        <f>SUM(T57:T60)</f>
        <v/>
      </c>
      <c r="U61" s="148">
        <f>SUM(U57:U60)</f>
        <v/>
      </c>
      <c r="V61" s="148" t="n"/>
      <c r="W61" s="107" t="n"/>
      <c r="X61" s="148">
        <f>SUM(X57:X60)</f>
        <v/>
      </c>
      <c r="Y61" s="148">
        <f>SUM(Y57:Y60)</f>
        <v/>
      </c>
      <c r="Z61" s="315" t="n"/>
      <c r="AA61" s="107" t="n"/>
      <c r="AB61" s="148">
        <f>SUM(AB57:AB60)</f>
        <v/>
      </c>
      <c r="AC61" s="103" t="n"/>
    </row>
    <row r="62">
      <c r="I62" s="103" t="n"/>
      <c r="J62" s="103" t="n"/>
      <c r="Z62" s="312" t="n"/>
    </row>
    <row r="63">
      <c r="I63" s="103" t="n"/>
      <c r="J63" s="103" t="n"/>
      <c r="Z63" s="312" t="n"/>
    </row>
    <row r="64">
      <c r="Z64" s="312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N65" s="127" t="inlineStr">
        <is>
          <t>APROBADO</t>
        </is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S65" s="147">
        <f>COUNTIF(S14:S53,"&gt;=10")</f>
        <v/>
      </c>
      <c r="U65" s="127" t="inlineStr">
        <is>
          <t>APROBADO</t>
        </is>
      </c>
      <c r="V65" s="147">
        <f>COUNTIF(V14:V53,"&gt;=10")</f>
        <v/>
      </c>
      <c r="W65" s="147">
        <f>COUNTIF(W14:W53,"&gt;=10")</f>
        <v/>
      </c>
      <c r="Y65" s="127" t="inlineStr">
        <is>
          <t>APROBADO</t>
        </is>
      </c>
      <c r="Z65" s="314">
        <f>COUNTIF(Z14:Z53,"&gt;=10")</f>
        <v/>
      </c>
      <c r="AA65" s="147">
        <f>COUNTIF(AA14:AA53,"&gt;=10")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N66" s="127" t="inlineStr">
        <is>
          <t>REPROBADO</t>
        </is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S66" s="147">
        <f>COUNTIF(S14:S53,"&lt;=9")</f>
        <v/>
      </c>
      <c r="U66" s="127" t="inlineStr">
        <is>
          <t>REPROBADO</t>
        </is>
      </c>
      <c r="V66" s="147">
        <f>COUNTIF(V14:V53,"&lt;=9")</f>
        <v/>
      </c>
      <c r="W66" s="147">
        <f>COUNTIF(W14:W53,"&lt;=9")</f>
        <v/>
      </c>
      <c r="Y66" s="127" t="inlineStr">
        <is>
          <t>REPROBADO</t>
        </is>
      </c>
      <c r="Z66" s="314">
        <f>COUNTIF(Z14:Z53,"&lt;=9")</f>
        <v/>
      </c>
      <c r="AA66" s="147">
        <f>COUNTIF(AA14:AA53,"&lt;=9")</f>
        <v/>
      </c>
    </row>
    <row r="67">
      <c r="H67" s="127" t="n"/>
      <c r="I67" s="147">
        <f>SUM(I65:I66)</f>
        <v/>
      </c>
      <c r="J67" s="147">
        <f>SUM(J65:J66)</f>
        <v/>
      </c>
      <c r="N67" s="127" t="n"/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S67" s="147">
        <f>SUM(S65:S66)</f>
        <v/>
      </c>
      <c r="U67" s="127" t="n"/>
      <c r="V67" s="147">
        <f>SUM(V65:V66)</f>
        <v/>
      </c>
      <c r="W67" s="147">
        <f>SUM(W65:W66)</f>
        <v/>
      </c>
      <c r="Y67" s="127" t="n"/>
      <c r="Z67" s="314">
        <f>SUM(Z65:Z66)</f>
        <v/>
      </c>
      <c r="AA67" s="147">
        <f>SUM(AA65:AA66)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O2:U8"/>
    <mergeCell ref="G2:L8"/>
    <mergeCell ref="G10:H10"/>
    <mergeCell ref="K10:N10"/>
    <mergeCell ref="T10:U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Z12:AA12"/>
    <mergeCell ref="X10:Y10"/>
    <mergeCell ref="X11:AA11"/>
    <mergeCell ref="T11:W11"/>
    <mergeCell ref="G11:J11"/>
    <mergeCell ref="K11:S11"/>
    <mergeCell ref="O12:S12"/>
    <mergeCell ref="V12:W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Z14:AA53 W14:W53 O14:O53 P13:P53 S13:S53 Q14:R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A148" zoomScale="73" zoomScaleNormal="73" workbookViewId="0">
      <selection activeCell="E163" sqref="E163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40" t="n"/>
      <c r="C6" s="355" t="n"/>
      <c r="D6" s="355" t="n"/>
      <c r="E6" s="355" t="n"/>
      <c r="F6" s="355" t="n"/>
      <c r="G6" s="355" t="n"/>
      <c r="H6" s="355" t="n"/>
      <c r="I6" s="355" t="n"/>
      <c r="J6" s="355" t="n"/>
      <c r="K6" s="355" t="n"/>
      <c r="L6" s="355" t="n"/>
    </row>
    <row r="7" ht="43.5" customHeight="1" s="10">
      <c r="B7" s="358" t="inlineStr">
        <is>
          <t xml:space="preserve">RESULTADOS PRIMER LAPSO NIVEL DE  MGT 2021 - 2022 </t>
        </is>
      </c>
      <c r="C7" s="352" t="n"/>
      <c r="D7" s="352" t="n"/>
      <c r="E7" s="352" t="n"/>
      <c r="F7" s="352" t="n"/>
      <c r="G7" s="352" t="n"/>
      <c r="H7" s="352" t="n"/>
      <c r="I7" s="352" t="n"/>
      <c r="J7" s="352" t="n"/>
      <c r="K7" s="352" t="n"/>
      <c r="L7" s="334" t="n"/>
    </row>
    <row r="8" ht="39" customHeight="1" s="10">
      <c r="B8" s="244" t="inlineStr">
        <is>
          <t>CENTRO EDUCATIVO</t>
        </is>
      </c>
      <c r="C8" s="244" t="inlineStr">
        <is>
          <t>MATRÍCULA ACTUAL</t>
        </is>
      </c>
      <c r="D8" s="246" t="inlineStr">
        <is>
          <t xml:space="preserve">MATRÍCULA EVALUADA </t>
        </is>
      </c>
      <c r="E8" s="244" t="inlineStr">
        <is>
          <t>ÁREAS</t>
        </is>
      </c>
      <c r="F8" s="244" t="inlineStr">
        <is>
          <t>COMPETENCIAS</t>
        </is>
      </c>
      <c r="G8" s="248" t="inlineStr">
        <is>
          <t>INDICADORES</t>
        </is>
      </c>
      <c r="H8" s="250" t="inlineStr">
        <is>
          <t>NÚMERO ALUMNOS SEGÚN NIVEL DE AVANCE</t>
        </is>
      </c>
      <c r="I8" s="352" t="n"/>
      <c r="J8" s="352" t="n"/>
      <c r="K8" s="352" t="n"/>
      <c r="L8" s="334" t="n"/>
    </row>
    <row r="9" ht="42" customHeight="1" s="10">
      <c r="B9" s="359" t="n"/>
      <c r="C9" s="359" t="n"/>
      <c r="D9" s="359" t="n"/>
      <c r="E9" s="359" t="n"/>
      <c r="F9" s="359" t="n"/>
      <c r="G9" s="359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51">
        <f>'1 Mov Matrícula'!D5</f>
        <v/>
      </c>
      <c r="C10" s="253">
        <f>'2 Rendimiento Escolar'!F54</f>
        <v/>
      </c>
      <c r="D10" s="255">
        <f>'2 Rendimiento Escolar'!F55</f>
        <v/>
      </c>
      <c r="E10" s="258" t="inlineStr">
        <is>
          <t xml:space="preserve">LENGUAJE Y COMUNICACIÓN </t>
        </is>
      </c>
      <c r="F10" s="259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Reflexiona sobre su manera de dialogar y debatir, considerando las opiniones de sus interlocutores.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60" t="n"/>
      <c r="E11" s="335" t="n"/>
      <c r="F11" s="355" t="n"/>
      <c r="G11" s="97" t="inlineStr">
        <is>
          <t>Diferencia los géneros literarios y manifiesta sus gustos y preferencias literarias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60" t="n"/>
      <c r="E12" s="361" t="inlineStr">
        <is>
          <t xml:space="preserve">CIENCIAS </t>
        </is>
      </c>
      <c r="F12" s="362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En situaciones contextualizadas utiliza la semejanza de polígonos para encontrar valores de ángulos y lados (medidas).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60" t="n"/>
      <c r="E13" s="359" t="n"/>
      <c r="F13" s="359" t="n"/>
      <c r="G13" s="115" t="inlineStr">
        <is>
          <t>Aplica el teorema de Pitágoras, ley de seno y coseno en la resolución de problemas cotidianos.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41.75" customHeight="1" s="10">
      <c r="A14" s="22" t="n"/>
      <c r="D14" s="360" t="n"/>
      <c r="E14" s="359" t="n"/>
      <c r="F14" s="359" t="n"/>
      <c r="G14" s="134" t="inlineStr">
        <is>
          <t>Utiliza las propiedades fundamentales de un triángulo rectángulo en situaciones reales.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70.25" customHeight="1" s="10">
      <c r="A15" s="22" t="n"/>
      <c r="D15" s="360" t="n"/>
      <c r="E15" s="335" t="n"/>
      <c r="F15" s="335" t="n"/>
      <c r="G15" s="134" t="inlineStr">
        <is>
          <t>Explica relaciones entre conceptos científicos y fenómenos naturales o hechos sociales.</t>
        </is>
      </c>
      <c r="H15" s="16">
        <f>'2 Rendimiento Escolar'!N57</f>
        <v/>
      </c>
      <c r="I15" s="16">
        <f>'2 Rendimiento Escolar'!N58</f>
        <v/>
      </c>
      <c r="J15" s="17">
        <f>'2 Rendimiento Escolar'!N59</f>
        <v/>
      </c>
      <c r="K15" s="17">
        <f>'2 Rendimiento Escolar'!N60</f>
        <v/>
      </c>
      <c r="L15" s="18">
        <f>SUM(H15:K15)</f>
        <v/>
      </c>
    </row>
    <row r="16" ht="127.5" customHeight="1" s="10">
      <c r="A16" s="22" t="n"/>
      <c r="D16" s="360" t="n"/>
      <c r="E16" s="257" t="inlineStr">
        <is>
          <t>SOCIALES</t>
        </is>
      </c>
      <c r="F16" s="190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6" s="99" t="inlineStr">
        <is>
          <t>Argumenta su opinión sobre situación de problemática fronteriza: migración, comercio, modos de relación comercial.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210" customHeight="1" s="10">
      <c r="A17" s="22" t="n"/>
      <c r="D17" s="360" t="n"/>
      <c r="E17" s="335" t="n"/>
      <c r="F17" s="355" t="n"/>
      <c r="G17" s="99" t="inlineStr">
        <is>
          <t>Constitución de grupos de participación en el ejercicio del bien común comunitario y local.</t>
        </is>
      </c>
      <c r="H17" s="16">
        <f>'2 Rendimiento Escolar'!U57</f>
        <v/>
      </c>
      <c r="I17" s="16">
        <f>'2 Rendimiento Escolar'!U58</f>
        <v/>
      </c>
      <c r="J17" s="16">
        <f>'2 Rendimiento Escolar'!U59</f>
        <v/>
      </c>
      <c r="K17" s="16">
        <f>'2 Rendimiento Escolar'!U60</f>
        <v/>
      </c>
      <c r="L17" s="18">
        <f>SUM(H17:K17)</f>
        <v/>
      </c>
    </row>
    <row r="18" ht="144.6" customHeight="1" s="10">
      <c r="A18" s="22" t="n"/>
      <c r="D18" s="360" t="n"/>
      <c r="E18" s="258" t="inlineStr">
        <is>
          <t>VALORES Y CIUDADANIA</t>
        </is>
      </c>
      <c r="F18" s="18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8" s="97" t="inlineStr">
        <is>
          <t>Maneja de manera positiva sus emociones y sentimientos en las relaciones que establece con otros.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144.6" customHeight="1" s="10">
      <c r="A19" s="22" t="n"/>
      <c r="D19" s="360" t="n"/>
      <c r="E19" s="335" t="n"/>
      <c r="F19" s="355" t="n"/>
      <c r="G19" s="97" t="inlineStr">
        <is>
          <t>Analiza la realidad nacional, regional y local desde la perspectiva de los derechos humanos.</t>
        </is>
      </c>
      <c r="H19" s="16">
        <f>'2 Rendimiento Escolar'!Y57</f>
        <v/>
      </c>
      <c r="I19" s="16">
        <f>'2 Rendimiento Escolar'!Y58</f>
        <v/>
      </c>
      <c r="J19" s="16">
        <f>'2 Rendimiento Escolar'!Y59</f>
        <v/>
      </c>
      <c r="K19" s="16">
        <f>'2 Rendimiento Escolar'!Y60</f>
        <v/>
      </c>
      <c r="L19" s="18">
        <f>SUM(H19:K19)</f>
        <v/>
      </c>
    </row>
    <row r="20" ht="236.25" customHeight="1" s="10">
      <c r="A20" s="27" t="n"/>
      <c r="D20" s="360" t="n"/>
      <c r="E20" s="236" t="inlineStr">
        <is>
          <t>GRUPOS DE CREACIÓN, RECREACIÓN Y PRODUCCIÓN</t>
        </is>
      </c>
      <c r="F20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20" s="99" t="inlineStr">
        <is>
          <t>Identifica las oportunidades en diversos contextos para presentar propuestas innovadoras con impacto social</t>
        </is>
      </c>
      <c r="H20" s="16">
        <f>'2 Rendimiento Escolar'!AB57</f>
        <v/>
      </c>
      <c r="I20" s="16">
        <f>'2 Rendimiento Escolar'!AB58</f>
        <v/>
      </c>
      <c r="J20" s="16">
        <f>'2 Rendimiento Escolar'!AB59</f>
        <v/>
      </c>
      <c r="K20" s="16">
        <f>'2 Rendimiento Escolar'!AB603</f>
        <v/>
      </c>
      <c r="L20" s="18">
        <f>SUM(H20:K20)</f>
        <v/>
      </c>
    </row>
    <row r="21" ht="18.75" customHeight="1" s="10">
      <c r="F21" s="2" t="n"/>
      <c r="G21" s="2" t="n"/>
      <c r="H21">
        <f>SUM(H10:H18)</f>
        <v/>
      </c>
      <c r="I21">
        <f>SUM(I10:I18)</f>
        <v/>
      </c>
      <c r="J21">
        <f>SUM(J10:J18)</f>
        <v/>
      </c>
      <c r="K21">
        <f>SUM(K10:K18)</f>
        <v/>
      </c>
      <c r="L21">
        <f>SUM(L10:L18)</f>
        <v/>
      </c>
    </row>
    <row r="24">
      <c r="F24" s="27" t="n"/>
    </row>
    <row r="25" ht="25.15" customHeight="1" s="10">
      <c r="F25" s="7" t="n"/>
      <c r="G25" s="8" t="inlineStr">
        <is>
          <t>ÁREAS</t>
        </is>
      </c>
      <c r="H25" s="116" t="inlineStr">
        <is>
          <t>INICIADO</t>
        </is>
      </c>
      <c r="I25" s="116" t="inlineStr">
        <is>
          <t>PROCESO BASICO</t>
        </is>
      </c>
      <c r="J25" s="116" t="inlineStr">
        <is>
          <t>PROCESO AVANZADO</t>
        </is>
      </c>
      <c r="K25" s="116" t="inlineStr">
        <is>
          <t>CONSOLIDADO</t>
        </is>
      </c>
      <c r="L25" s="9" t="inlineStr">
        <is>
          <t>TOTAL %</t>
        </is>
      </c>
    </row>
    <row r="26" ht="25.15" customHeight="1" s="10">
      <c r="F26" s="7" t="n"/>
      <c r="G26" s="59" t="inlineStr">
        <is>
          <t xml:space="preserve">LENGUAJE Y COMUNICACIÓN </t>
        </is>
      </c>
      <c r="H26" s="19">
        <f>(H10+H11)*100/($D$10*2)</f>
        <v/>
      </c>
      <c r="I26" s="19">
        <f>(I10+I11)*100/($D$10*2)</f>
        <v/>
      </c>
      <c r="J26" s="19">
        <f>(J10+J11)*100/($D$10*2)</f>
        <v/>
      </c>
      <c r="K26" s="19">
        <f>(K10+K11)*100/($D$10*2)</f>
        <v/>
      </c>
      <c r="L26" s="19">
        <f>SUM(H26:K26)</f>
        <v/>
      </c>
    </row>
    <row r="27" ht="25.15" customHeight="1" s="10">
      <c r="F27" s="5" t="n"/>
      <c r="G27" s="60" t="inlineStr">
        <is>
          <t>CIENCIAS</t>
        </is>
      </c>
      <c r="H27" s="19">
        <f>SUM(H12:H15)*100/($D$10*4)</f>
        <v/>
      </c>
      <c r="I27" s="19">
        <f>SUM(I12:I15)*100/($D$10*4)</f>
        <v/>
      </c>
      <c r="J27" s="19">
        <f>SUM(J12:J15)*100/($D$10*4)</f>
        <v/>
      </c>
      <c r="K27" s="19">
        <f>SUM(K12:K15)*100/($D$10*4)</f>
        <v/>
      </c>
      <c r="L27" s="19">
        <f>SUM(H27:K27)</f>
        <v/>
      </c>
    </row>
    <row r="28" ht="25.15" customHeight="1" s="10">
      <c r="F28" s="5" t="n"/>
      <c r="G28" s="61" t="inlineStr">
        <is>
          <t>SOCIALES</t>
        </is>
      </c>
      <c r="H28" s="19">
        <f>SUM(H16:H17)*100/($D$10*2)</f>
        <v/>
      </c>
      <c r="I28" s="19">
        <f>SUM(I16:I17)*100/($D$10*2)</f>
        <v/>
      </c>
      <c r="J28" s="19">
        <f>SUM(J16:J17)*100/($D$10*2)</f>
        <v/>
      </c>
      <c r="K28" s="19">
        <f>SUM(K16:K17)*100/($D$10*2)</f>
        <v/>
      </c>
      <c r="L28" s="19">
        <f>SUM(H28:K28)</f>
        <v/>
      </c>
    </row>
    <row r="29" ht="25.15" customHeight="1" s="10">
      <c r="F29" s="5" t="n"/>
      <c r="G29" s="62" t="inlineStr">
        <is>
          <t>VALORES Y CIUDADANIA</t>
        </is>
      </c>
      <c r="H29" s="19">
        <f>SUM(H18:H19)*100/($D$10*2)</f>
        <v/>
      </c>
      <c r="I29" s="19">
        <f>SUM(I18:I19)*100/($D$10*2)</f>
        <v/>
      </c>
      <c r="J29" s="19">
        <f>SUM(J18:J19)*100/($D$10*2)</f>
        <v/>
      </c>
      <c r="K29" s="19">
        <f>SUM(K18:K19)*100/($D$10*2)</f>
        <v/>
      </c>
      <c r="L29" s="19">
        <f>SUM(H29:K29)</f>
        <v/>
      </c>
    </row>
    <row r="30" ht="25.15" customHeight="1" s="10">
      <c r="F30" s="5" t="n"/>
      <c r="G30" s="63" t="inlineStr">
        <is>
          <t>GRUPOS DE CREACIÓN, RECREACIÓN Y PRODUCCIÓN</t>
        </is>
      </c>
      <c r="H30" s="19">
        <f>SUM(H18)*100/($D$10)</f>
        <v/>
      </c>
      <c r="I30" s="19">
        <f>SUM(I18)*100/($D$10)</f>
        <v/>
      </c>
      <c r="J30" s="19">
        <f>SUM(J18)*100/($D$10)</f>
        <v/>
      </c>
      <c r="K30" s="19">
        <f>SUM(K18)*100/($D$10)</f>
        <v/>
      </c>
      <c r="L30" s="19">
        <f>SUM(H30:K30)</f>
        <v/>
      </c>
    </row>
    <row r="31" ht="25.15" customHeight="1" s="10">
      <c r="F31" s="5" t="n"/>
      <c r="G31" s="64" t="n"/>
      <c r="H31" s="65" t="n"/>
      <c r="I31" s="65" t="n"/>
      <c r="J31" s="65" t="n"/>
      <c r="K31" s="65" t="n"/>
      <c r="L31" s="65" t="n"/>
    </row>
    <row r="32">
      <c r="F32" s="7" t="n"/>
    </row>
    <row r="33">
      <c r="F33" s="7" t="n"/>
    </row>
    <row r="34">
      <c r="F34" s="7" t="n"/>
    </row>
    <row r="35">
      <c r="F35" s="7" t="n"/>
    </row>
    <row r="153" ht="18.75" customHeight="1" s="10">
      <c r="C153" s="305" t="inlineStr">
        <is>
          <t>ÁREA DE FORMACIÓN</t>
        </is>
      </c>
      <c r="D153" s="334" t="n"/>
      <c r="E153" s="305" t="inlineStr">
        <is>
          <t>APROBADO</t>
        </is>
      </c>
      <c r="F153" s="305" t="inlineStr">
        <is>
          <t>REPROBADO</t>
        </is>
      </c>
      <c r="G153" s="305" t="inlineStr">
        <is>
          <t>TOTAL</t>
        </is>
      </c>
    </row>
    <row r="154" ht="18.75" customHeight="1" s="10">
      <c r="C154" s="363" t="inlineStr">
        <is>
          <t>Castellano y Literatura</t>
        </is>
      </c>
      <c r="D154" s="334" t="n"/>
      <c r="E154" s="135">
        <f>'2 Rendimiento Escolar'!I65</f>
        <v/>
      </c>
      <c r="F154" s="135">
        <f>'2 Rendimiento Escolar'!I66</f>
        <v/>
      </c>
      <c r="G154" s="135">
        <f>'2 Rendimiento Escolar'!I67</f>
        <v/>
      </c>
    </row>
    <row r="155" ht="18.75" customHeight="1" s="10">
      <c r="C155" s="363" t="inlineStr">
        <is>
          <t>Inglés</t>
        </is>
      </c>
      <c r="D155" s="334" t="n"/>
      <c r="E155" s="135">
        <f>'2 Rendimiento Escolar'!J65</f>
        <v/>
      </c>
      <c r="F155" s="135">
        <f>'2 Rendimiento Escolar'!J66</f>
        <v/>
      </c>
      <c r="G155" s="135">
        <f>'2 Rendimiento Escolar'!J67</f>
        <v/>
      </c>
    </row>
    <row r="156" ht="18.75" customHeight="1" s="10">
      <c r="C156" s="363" t="inlineStr">
        <is>
          <t>Biologia</t>
        </is>
      </c>
      <c r="D156" s="334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63" t="inlineStr">
        <is>
          <t>Matematica</t>
        </is>
      </c>
      <c r="D157" s="334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63" t="inlineStr">
        <is>
          <t>Fisica</t>
        </is>
      </c>
      <c r="D158" s="334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63" t="inlineStr">
        <is>
          <t>Quimica</t>
        </is>
      </c>
      <c r="D159" s="334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63" t="inlineStr">
        <is>
          <t>Educaciòn Fisica</t>
        </is>
      </c>
      <c r="D160" s="334" t="n"/>
      <c r="E160" s="135">
        <f>'2 Rendimiento Escolar'!S65</f>
        <v/>
      </c>
      <c r="F160" s="135">
        <f>'2 Rendimiento Escolar'!S66</f>
        <v/>
      </c>
      <c r="G160" s="135">
        <f>'2 Rendimiento Escolar'!S67</f>
        <v/>
      </c>
    </row>
    <row r="161" ht="18.75" customHeight="1" s="10">
      <c r="C161" s="363" t="inlineStr">
        <is>
          <t>GHC</t>
        </is>
      </c>
      <c r="D161" s="334" t="n"/>
      <c r="E161" s="135">
        <f>'2 Rendimiento Escolar'!V65</f>
        <v/>
      </c>
      <c r="F161" s="135">
        <f>'2 Rendimiento Escolar'!V66</f>
        <v/>
      </c>
      <c r="G161" s="135">
        <f>'2 Rendimiento Escolar'!V67</f>
        <v/>
      </c>
    </row>
    <row r="162">
      <c r="C162" s="9" t="inlineStr">
        <is>
          <t>Formaciòn para la Soberania</t>
        </is>
      </c>
      <c r="D162" s="334" t="n"/>
      <c r="E162" s="149">
        <f>'2 Rendimiento Escolar'!W65</f>
        <v/>
      </c>
      <c r="F162" s="149">
        <f>'2 Rendimiento Escolar'!W66</f>
        <v/>
      </c>
      <c r="G162" s="149">
        <f>'2 Rendimiento Escolar'!W67</f>
        <v/>
      </c>
    </row>
    <row r="163">
      <c r="C163" s="9" t="inlineStr">
        <is>
          <t>FHC</t>
        </is>
      </c>
      <c r="D163" s="334" t="n"/>
      <c r="E163" s="149">
        <f>'2 Rendimiento Escolar'!AA65</f>
        <v/>
      </c>
      <c r="F163" s="149">
        <f>'2 Rendimiento Escolar'!AA66</f>
        <v/>
      </c>
      <c r="G163" s="149">
        <f>'2 Rendimiento Escolar'!AA67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1">
    <mergeCell ref="C158:D158"/>
    <mergeCell ref="C159:D159"/>
    <mergeCell ref="C160:D160"/>
    <mergeCell ref="C161:D161"/>
    <mergeCell ref="C153:D153"/>
    <mergeCell ref="C154:D154"/>
    <mergeCell ref="C155:D155"/>
    <mergeCell ref="C156:D156"/>
    <mergeCell ref="C157:D157"/>
    <mergeCell ref="F16:F17"/>
    <mergeCell ref="F18:F19"/>
    <mergeCell ref="E10:E11"/>
    <mergeCell ref="F10:F11"/>
    <mergeCell ref="E18:E19"/>
    <mergeCell ref="F12:F15"/>
    <mergeCell ref="E12:E15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20"/>
    <mergeCell ref="C10:C20"/>
    <mergeCell ref="D10:D20"/>
    <mergeCell ref="E16:E17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BA19"/>
  <sheetViews>
    <sheetView tabSelected="1" topLeftCell="K7" zoomScale="59" zoomScaleNormal="59" workbookViewId="0">
      <selection activeCell="V14" sqref="V14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33"/>
    <col width="11.42578125" customWidth="1" style="27" min="34" max="40"/>
    <col width="14.28515625" customWidth="1" style="27" min="41" max="41"/>
    <col width="11.42578125" customWidth="1" style="27" min="42" max="52"/>
    <col width="15.85546875" customWidth="1" style="27" min="53" max="53"/>
    <col width="11.5703125" customWidth="1" style="27" min="54" max="16384"/>
  </cols>
  <sheetData>
    <row r="3" ht="39" customHeight="1" s="10" thickBot="1">
      <c r="A3" s="27" t="n"/>
      <c r="B3" s="296" t="inlineStr">
        <is>
          <t>CENTRO EDUCATIVO</t>
        </is>
      </c>
      <c r="C3" s="352" t="n"/>
      <c r="D3" s="334" t="n"/>
      <c r="E3" s="297">
        <f>'1 Mov Matrícula'!D5</f>
        <v/>
      </c>
      <c r="F3" s="342" t="n"/>
      <c r="G3" s="342" t="n"/>
      <c r="H3" s="342" t="n"/>
      <c r="I3" s="343" t="n"/>
      <c r="J3" s="295" t="inlineStr">
        <is>
          <t>TOTALIZACIÓN DEL GRADO (INFORMACIÓN PARA MIGRAR AL FORMATO DE TOTALIZACIÓN DEL GRADO POR CENTRO EDUCATIVO)</t>
        </is>
      </c>
      <c r="K3" s="352" t="n"/>
      <c r="L3" s="352" t="n"/>
      <c r="M3" s="352" t="n"/>
      <c r="N3" s="352" t="n"/>
      <c r="O3" s="352" t="n"/>
      <c r="P3" s="352" t="n"/>
      <c r="Q3" s="352" t="n"/>
      <c r="R3" s="352" t="n"/>
      <c r="S3" s="352" t="n"/>
      <c r="T3" s="352" t="n"/>
      <c r="U3" s="352" t="n"/>
      <c r="V3" s="352" t="n"/>
      <c r="W3" s="352" t="n"/>
      <c r="X3" s="352" t="n"/>
      <c r="Y3" s="352" t="n"/>
      <c r="Z3" s="352" t="n"/>
      <c r="AA3" s="352" t="n"/>
      <c r="AB3" s="352" t="n"/>
      <c r="AC3" s="352" t="n"/>
      <c r="AD3" s="352" t="n"/>
      <c r="AE3" s="352" t="n"/>
      <c r="AF3" s="352" t="n"/>
      <c r="AG3" s="352" t="n"/>
      <c r="AH3" s="352" t="n"/>
      <c r="AI3" s="352" t="n"/>
      <c r="AJ3" s="352" t="n"/>
      <c r="AK3" s="352" t="n"/>
      <c r="AL3" s="352" t="n"/>
      <c r="AM3" s="352" t="n"/>
      <c r="AN3" s="352" t="n"/>
      <c r="AO3" s="334" t="n"/>
    </row>
    <row r="4" ht="49.15" customFormat="1" customHeight="1" s="67" thickBot="1">
      <c r="A4" s="67" t="n"/>
      <c r="B4" s="299" t="inlineStr">
        <is>
          <t>COORDINADOR PEDAGÓGICO</t>
        </is>
      </c>
      <c r="C4" s="352" t="n"/>
      <c r="D4" s="334" t="n"/>
      <c r="E4" s="297">
        <f>'1 Mov Matrícula'!D6</f>
        <v/>
      </c>
      <c r="F4" s="342" t="n"/>
      <c r="G4" s="342" t="n"/>
      <c r="H4" s="342" t="n"/>
      <c r="I4" s="343" t="n"/>
      <c r="J4" s="304" t="inlineStr">
        <is>
          <t>LENGUAJE Y COMUNICACIÓN</t>
        </is>
      </c>
      <c r="K4" s="352" t="n"/>
      <c r="L4" s="352" t="n"/>
      <c r="M4" s="352" t="n"/>
      <c r="N4" s="352" t="n"/>
      <c r="O4" s="352" t="n"/>
      <c r="P4" s="352" t="n"/>
      <c r="Q4" s="334" t="n"/>
      <c r="R4" s="364" t="inlineStr">
        <is>
          <t>ÁREA DE CIENCIAS</t>
        </is>
      </c>
      <c r="S4" s="352" t="n"/>
      <c r="T4" s="352" t="n"/>
      <c r="U4" s="352" t="n"/>
      <c r="V4" s="352" t="n"/>
      <c r="W4" s="352" t="n"/>
      <c r="X4" s="352" t="n"/>
      <c r="Y4" s="352" t="n"/>
      <c r="Z4" s="352" t="n"/>
      <c r="AA4" s="352" t="n"/>
      <c r="AB4" s="352" t="n"/>
      <c r="AC4" s="352" t="n"/>
      <c r="AD4" s="352" t="n"/>
      <c r="AE4" s="352" t="n"/>
      <c r="AF4" s="352" t="n"/>
      <c r="AG4" s="334" t="n"/>
      <c r="AH4" s="272" t="inlineStr">
        <is>
          <t>Área de sociales</t>
        </is>
      </c>
      <c r="AI4" s="323" t="n"/>
      <c r="AJ4" s="323" t="n"/>
      <c r="AK4" s="323" t="n"/>
      <c r="AL4" s="323" t="n"/>
      <c r="AM4" s="323" t="n"/>
      <c r="AN4" s="323" t="n"/>
      <c r="AO4" s="323" t="n"/>
      <c r="AP4" s="273" t="inlineStr">
        <is>
          <t>Área de valores y ciudadanía</t>
        </is>
      </c>
      <c r="AQ4" s="323" t="n"/>
      <c r="AR4" s="323" t="n"/>
      <c r="AS4" s="323" t="n"/>
      <c r="AT4" s="323" t="n"/>
      <c r="AU4" s="323" t="n"/>
      <c r="AV4" s="323" t="n"/>
      <c r="AW4" s="323" t="n"/>
      <c r="AX4" s="275" t="inlineStr">
        <is>
          <t>Área de Grupo de creación, recreación y producción</t>
        </is>
      </c>
      <c r="AY4" s="323" t="n"/>
      <c r="AZ4" s="323" t="n"/>
      <c r="BA4" s="324" t="n"/>
    </row>
    <row r="5" ht="123.75" customFormat="1" customHeight="1" s="67" thickBot="1">
      <c r="A5" s="67" t="n"/>
      <c r="B5" s="177" t="inlineStr">
        <is>
          <t>GRADO</t>
        </is>
      </c>
      <c r="C5" s="352" t="n"/>
      <c r="D5" s="334" t="n"/>
      <c r="E5" s="298">
        <f>'1 Mov Matrícula'!C14</f>
        <v/>
      </c>
      <c r="F5" s="342" t="n"/>
      <c r="G5" s="343" t="n"/>
      <c r="H5" s="139" t="inlineStr">
        <is>
          <t>SECCIÓN</t>
        </is>
      </c>
      <c r="I5" s="297">
        <f>'1 Mov Matrícula'!D14</f>
        <v/>
      </c>
      <c r="J5" s="365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52" t="n"/>
      <c r="L5" s="352" t="n"/>
      <c r="M5" s="352" t="n"/>
      <c r="N5" s="352" t="n"/>
      <c r="O5" s="352" t="n"/>
      <c r="P5" s="352" t="n"/>
      <c r="Q5" s="334" t="n"/>
      <c r="R5" s="290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352" t="n"/>
      <c r="T5" s="352" t="n"/>
      <c r="U5" s="352" t="n"/>
      <c r="V5" s="352" t="n"/>
      <c r="W5" s="352" t="n"/>
      <c r="X5" s="352" t="n"/>
      <c r="Y5" s="352" t="n"/>
      <c r="Z5" s="352" t="n"/>
      <c r="AA5" s="352" t="n"/>
      <c r="AB5" s="352" t="n"/>
      <c r="AC5" s="352" t="n"/>
      <c r="AD5" s="352" t="n"/>
      <c r="AE5" s="352" t="n"/>
      <c r="AF5" s="352" t="n"/>
      <c r="AG5" s="334" t="n"/>
      <c r="AH5" s="276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I5" s="323" t="n"/>
      <c r="AJ5" s="323" t="n"/>
      <c r="AK5" s="323" t="n"/>
      <c r="AL5" s="323" t="n"/>
      <c r="AM5" s="323" t="n"/>
      <c r="AN5" s="323" t="n"/>
      <c r="AO5" s="323" t="n"/>
      <c r="AP5" s="27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Q5" s="323" t="n"/>
      <c r="AR5" s="323" t="n"/>
      <c r="AS5" s="323" t="n"/>
      <c r="AT5" s="323" t="n"/>
      <c r="AU5" s="323" t="n"/>
      <c r="AV5" s="323" t="n"/>
      <c r="AW5" s="323" t="n"/>
      <c r="AX5" s="27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Y5" s="323" t="n"/>
      <c r="AZ5" s="323" t="n"/>
      <c r="BA5" s="324" t="n"/>
    </row>
    <row r="6" ht="147" customFormat="1" customHeight="1" s="67" thickBot="1">
      <c r="A6" s="67" t="n"/>
      <c r="B6" s="179" t="inlineStr">
        <is>
          <t>Matricula Inicial (octubre 2021)</t>
        </is>
      </c>
      <c r="C6" s="334" t="n"/>
      <c r="D6" s="180" t="inlineStr">
        <is>
          <t>Nuevos ingresos</t>
        </is>
      </c>
      <c r="E6" s="334" t="n"/>
      <c r="F6" s="180" t="inlineStr">
        <is>
          <t>Retirados</t>
        </is>
      </c>
      <c r="G6" s="334" t="n"/>
      <c r="H6" s="179" t="inlineStr">
        <is>
          <t>Matricula final (enero 2022)</t>
        </is>
      </c>
      <c r="I6" s="334" t="n"/>
      <c r="J6" s="365" t="inlineStr">
        <is>
          <t>Reflexiona sobre su manera de dialogar y debatir, considerando las opiniones de sus interlocutores.</t>
        </is>
      </c>
      <c r="K6" s="352" t="n"/>
      <c r="L6" s="352" t="n"/>
      <c r="M6" s="334" t="n"/>
      <c r="N6" s="365" t="inlineStr">
        <is>
          <t>Diferencia los géneros literarios y manifiesta sus gustos y preferencias literarias</t>
        </is>
      </c>
      <c r="O6" s="352" t="n"/>
      <c r="P6" s="352" t="n"/>
      <c r="Q6" s="334" t="n"/>
      <c r="R6" s="290" t="inlineStr">
        <is>
          <t>En situaciones contextualizadas utiliza la semejanza de polígonos para encontrar valores de ángulos y lados (medidas).</t>
        </is>
      </c>
      <c r="S6" s="352" t="n"/>
      <c r="T6" s="352" t="n"/>
      <c r="U6" s="334" t="n"/>
      <c r="V6" s="291" t="inlineStr">
        <is>
          <t>Aplica el teorema de Pitágoras, ley de seno y coseno en la resolución de problemas cotidianos.</t>
        </is>
      </c>
      <c r="W6" s="352" t="n"/>
      <c r="X6" s="352" t="n"/>
      <c r="Y6" s="334" t="n"/>
      <c r="Z6" s="300" t="inlineStr">
        <is>
          <t>Utiliza las propiedades fundamentales de un triángulo rectángulo en situaciones reales.</t>
        </is>
      </c>
      <c r="AA6" s="352" t="n"/>
      <c r="AB6" s="352" t="n"/>
      <c r="AC6" s="334" t="n"/>
      <c r="AD6" s="300" t="inlineStr">
        <is>
          <t>Explica relaciones entre conceptos científicos y fenómenos naturales o hechos sociales.</t>
        </is>
      </c>
      <c r="AE6" s="352" t="n"/>
      <c r="AF6" s="352" t="n"/>
      <c r="AG6" s="334" t="n"/>
      <c r="AH6" s="301" t="inlineStr">
        <is>
          <t>Argumenta su opinión sobre situación de problemática fronteriza: migración, comercio, modos de relación comercial.</t>
        </is>
      </c>
      <c r="AI6" s="366" t="n"/>
      <c r="AJ6" s="366" t="n"/>
      <c r="AK6" s="366" t="n"/>
      <c r="AL6" s="367" t="inlineStr">
        <is>
          <t>Constitución de grupos de participación en el ejercicio del bien común comunitario y local.</t>
        </is>
      </c>
      <c r="AM6" s="366" t="n"/>
      <c r="AN6" s="366" t="n"/>
      <c r="AO6" s="368" t="n"/>
      <c r="AP6" s="285" t="inlineStr">
        <is>
          <t>Maneja de manera positiva sus emociones y sentimientos en las relaciones que establece con otros.</t>
        </is>
      </c>
      <c r="AQ6" s="366" t="n"/>
      <c r="AR6" s="366" t="n"/>
      <c r="AS6" s="366" t="n"/>
      <c r="AT6" s="285" t="inlineStr">
        <is>
          <t>Analiza la realidad nacional, regional y local desde la perspectiva de los derechos humanos.</t>
        </is>
      </c>
      <c r="AU6" s="366" t="n"/>
      <c r="AV6" s="366" t="n"/>
      <c r="AW6" s="366" t="n"/>
      <c r="AX6" s="270" t="inlineStr">
        <is>
          <t>Identifica las oportunidades en diversos contextos para presentar propuestas innovadoras con impacto social</t>
        </is>
      </c>
      <c r="AY6" s="323" t="n"/>
      <c r="AZ6" s="323" t="n"/>
      <c r="BA6" s="324" t="n"/>
    </row>
    <row r="7" ht="42.75" customFormat="1" customHeight="1" s="67" thickBot="1">
      <c r="A7" s="295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53" t="inlineStr">
        <is>
          <t xml:space="preserve">I </t>
        </is>
      </c>
      <c r="AE7" s="153" t="inlineStr">
        <is>
          <t>PB</t>
        </is>
      </c>
      <c r="AF7" s="153" t="inlineStr">
        <is>
          <t>PA</t>
        </is>
      </c>
      <c r="AG7" s="153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18" t="inlineStr">
        <is>
          <t xml:space="preserve">I </t>
        </is>
      </c>
      <c r="AM7" s="119" t="inlineStr">
        <is>
          <t>EPB</t>
        </is>
      </c>
      <c r="AN7" s="119" t="inlineStr">
        <is>
          <t>EPA</t>
        </is>
      </c>
      <c r="AO7" s="120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3" t="inlineStr">
        <is>
          <t>C</t>
        </is>
      </c>
      <c r="AT7" s="121" t="inlineStr">
        <is>
          <t xml:space="preserve">I </t>
        </is>
      </c>
      <c r="AU7" s="122" t="inlineStr">
        <is>
          <t>EPB</t>
        </is>
      </c>
      <c r="AV7" s="122" t="inlineStr">
        <is>
          <t>EPA</t>
        </is>
      </c>
      <c r="AW7" s="124" t="inlineStr">
        <is>
          <t>C</t>
        </is>
      </c>
      <c r="AX7" s="125" t="inlineStr">
        <is>
          <t xml:space="preserve">I </t>
        </is>
      </c>
      <c r="AY7" s="125" t="inlineStr">
        <is>
          <t>EPB</t>
        </is>
      </c>
      <c r="AZ7" s="125" t="inlineStr">
        <is>
          <t>EPA</t>
        </is>
      </c>
      <c r="BA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97">
        <f>'3 Gráficos de resultados'!H13</f>
        <v/>
      </c>
      <c r="W8" s="297">
        <f>'3 Gráficos de resultados'!I13</f>
        <v/>
      </c>
      <c r="X8" s="297">
        <f>'3 Gráficos de resultados'!J13</f>
        <v/>
      </c>
      <c r="Y8" s="297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1">
        <f>'3 Gráficos de resultados'!H17</f>
        <v/>
      </c>
      <c r="AM8" s="141">
        <f>'3 Gráficos de resultados'!I17</f>
        <v/>
      </c>
      <c r="AN8" s="141">
        <f>'3 Gráficos de resultados'!J17</f>
        <v/>
      </c>
      <c r="AO8" s="141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  <c r="AX8" s="143">
        <f>'3 Gráficos de resultados'!H20</f>
        <v/>
      </c>
      <c r="AY8" s="143">
        <f>'3 Gráficos de resultados'!I20</f>
        <v/>
      </c>
      <c r="AZ8" s="143">
        <f>'3 Gráficos de resultados'!J20</f>
        <v/>
      </c>
      <c r="BA8" s="143">
        <f>'3 Gráficos de resultados'!K20</f>
        <v/>
      </c>
    </row>
    <row r="10" ht="15.75" customHeight="1" s="10" thickBot="1"/>
    <row r="11" ht="180" customHeight="1" s="10" thickBot="1">
      <c r="B11" s="369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70" t="n"/>
      <c r="D11" s="370" t="n"/>
      <c r="E11" s="370" t="n"/>
      <c r="F11" s="370" t="n"/>
      <c r="G11" s="370" t="n"/>
      <c r="H11" s="370" t="n"/>
      <c r="I11" s="370" t="n"/>
      <c r="J11" s="370" t="n"/>
      <c r="K11" s="370" t="n"/>
      <c r="L11" s="370" t="n"/>
      <c r="M11" s="370" t="n"/>
      <c r="N11" s="370" t="n"/>
      <c r="O11" s="370" t="n"/>
      <c r="P11" s="370" t="n"/>
      <c r="Q11" s="371" t="n"/>
    </row>
    <row r="17" ht="18.75" customHeight="1" s="10">
      <c r="B17" s="305" t="inlineStr">
        <is>
          <t>Castellano y Literatura</t>
        </is>
      </c>
      <c r="C17" s="334" t="n"/>
      <c r="D17" s="305" t="inlineStr">
        <is>
          <t>Inglés</t>
        </is>
      </c>
      <c r="E17" s="334" t="n"/>
      <c r="F17" s="305" t="inlineStr">
        <is>
          <t>BIOLOGIA</t>
        </is>
      </c>
      <c r="G17" s="334" t="n"/>
      <c r="H17" s="305" t="inlineStr">
        <is>
          <t>Matemáticas</t>
        </is>
      </c>
      <c r="I17" s="334" t="n"/>
      <c r="J17" s="305" t="inlineStr">
        <is>
          <t>Fisica</t>
        </is>
      </c>
      <c r="K17" s="334" t="n"/>
      <c r="L17" s="305" t="inlineStr">
        <is>
          <t>Quimica</t>
        </is>
      </c>
      <c r="M17" s="334" t="n"/>
      <c r="N17" s="305" t="inlineStr">
        <is>
          <t>Educ. Fisica</t>
        </is>
      </c>
      <c r="O17" s="334" t="n"/>
      <c r="P17" s="305" t="inlineStr">
        <is>
          <t>GHC</t>
        </is>
      </c>
      <c r="Q17" s="334" t="n"/>
      <c r="R17" s="305" t="inlineStr">
        <is>
          <t>Formaciòn para la Soberania</t>
        </is>
      </c>
      <c r="S17" s="334" t="n"/>
      <c r="T17" s="363" t="inlineStr">
        <is>
          <t>FHC</t>
        </is>
      </c>
      <c r="U17" s="334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resultados'!E154</f>
        <v/>
      </c>
      <c r="C19" s="135">
        <f>'3 Gráficos de resultados'!F154</f>
        <v/>
      </c>
      <c r="D19" s="135">
        <f>'3 Gráficos de resultados'!E155</f>
        <v/>
      </c>
      <c r="E19" s="135">
        <f>'3 Gráficos de resultados'!F155</f>
        <v/>
      </c>
      <c r="F19" s="135">
        <f>'3 Gráficos de resultados'!E156</f>
        <v/>
      </c>
      <c r="G19" s="135">
        <f>'3 Gráficos de resultados'!F156</f>
        <v/>
      </c>
      <c r="H19" s="135">
        <f>'3 Gráficos de resultados'!E157</f>
        <v/>
      </c>
      <c r="I19" s="135">
        <f>'3 Gráficos de resultados'!F157</f>
        <v/>
      </c>
      <c r="J19" s="135">
        <f>'3 Gráficos de resultados'!E158</f>
        <v/>
      </c>
      <c r="K19" s="135">
        <f>'3 Gráficos de resultados'!F158</f>
        <v/>
      </c>
      <c r="L19" s="135">
        <f>'3 Gráficos de resultados'!E159</f>
        <v/>
      </c>
      <c r="M19" s="135">
        <f>'3 Gráficos de resultados'!F159</f>
        <v/>
      </c>
      <c r="N19" s="135">
        <f>'3 Gráficos de resultados'!E160</f>
        <v/>
      </c>
      <c r="O19" s="135">
        <f>'3 Gráficos de resultados'!F160</f>
        <v/>
      </c>
      <c r="P19" s="135">
        <f>'3 Gráficos de resultados'!E161</f>
        <v/>
      </c>
      <c r="Q19" s="135">
        <f>'3 Gráficos de resultados'!F161</f>
        <v/>
      </c>
      <c r="R19" s="135">
        <f>'3 Gráficos de resultados'!E162</f>
        <v/>
      </c>
      <c r="S19" s="135">
        <f>'3 Gráficos de resultados'!F162</f>
        <v/>
      </c>
      <c r="T19" s="135">
        <f>'3 Gráficos de resultados'!E163</f>
        <v/>
      </c>
      <c r="U19" s="149">
        <f>'3 Gráficos de resultados'!F163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3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J3:AO3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Z6:AC6"/>
    <mergeCell ref="AH6:AK6"/>
    <mergeCell ref="AL6:AO6"/>
    <mergeCell ref="J4:Q4"/>
    <mergeCell ref="J5:Q5"/>
    <mergeCell ref="J6:M6"/>
    <mergeCell ref="N6:Q6"/>
    <mergeCell ref="R6:U6"/>
    <mergeCell ref="V6:Y6"/>
    <mergeCell ref="AD6:AG6"/>
    <mergeCell ref="T17:U17"/>
    <mergeCell ref="AX6:BA6"/>
    <mergeCell ref="AH4:AO4"/>
    <mergeCell ref="AP4:AW4"/>
    <mergeCell ref="AX4:BA4"/>
    <mergeCell ref="AH5:AO5"/>
    <mergeCell ref="AP5:AW5"/>
    <mergeCell ref="AX5:BA5"/>
    <mergeCell ref="R4:AG4"/>
    <mergeCell ref="R5:AG5"/>
    <mergeCell ref="AP6:AS6"/>
    <mergeCell ref="AT6:AW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2022-01-25T04:35:16Z</dcterms:modified>
  <cp:lastModifiedBy>j.rojo@fya.org.ve</cp:lastModifiedBy>
  <cp:lastPrinted>2022-01-15T03:27:57Z</cp:lastPrinted>
</cp:coreProperties>
</file>