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Default Extension="png" ContentType="image/png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drawings/drawing1.xml" ContentType="application/vnd.openxmlformats-officedocument.drawing+xml"/>
  <Override PartName="/xl/worksheets/sheet6.xml" ContentType="application/vnd.openxmlformats-officedocument.spreadsheetml.worksheet+xml"/>
  <Override PartName="/xl/tables/table1.xml" ContentType="application/vnd.openxmlformats-officedocument.spreadsheetml.table+xml"/>
  <Override PartName="/xl/worksheets/sheet7.xml" ContentType="application/vnd.openxmlformats-officedocument.spreadsheetml.worksheet+xml"/>
  <Override PartName="/xl/drawings/drawing2.xml" ContentType="application/vnd.openxmlformats-officedocument.drawing+xml"/>
  <Override PartName="/xl/worksheets/sheet8.xml" ContentType="application/vnd.openxmlformats-officedocument.spreadsheetml.worksheet+xml"/>
  <Override PartName="/xl/drawings/drawing3.xml" ContentType="application/vnd.openxmlformats-officedocument.drawing+xml"/>
  <Override PartName="/xl/charts/chart1.xml" ContentType="application/vnd.openxmlformats-officedocument.drawingml.chart+xml"/>
  <Override PartName="/xl/charts/chart2.xml" ContentType="application/vnd.openxmlformats-officedocument.drawingml.chart+xml"/>
  <Override PartName="/xl/charts/chart3.xml" ContentType="application/vnd.openxmlformats-officedocument.drawingml.chart+xml"/>
  <Override PartName="/xl/externalLinks/externalLink1.xml" ContentType="application/vnd.openxmlformats-officedocument.spreadsheetml.externalLink+xml"/>
  <Override PartName="/xl/externalLinks/externalLink2.xml" ContentType="application/vnd.openxmlformats-officedocument.spreadsheetml.externalLink+xml"/>
  <Override PartName="/xl/externalLinks/externalLink3.xml" ContentType="application/vnd.openxmlformats-officedocument.spreadsheetml.externalLink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bookViews>
    <workbookView visibility="visible" minimized="0" showHorizontalScroll="1" showVerticalScroll="1" showSheetTabs="1" xWindow="0" yWindow="0" windowWidth="20490" windowHeight="7620" tabRatio="749" firstSheet="4" activeTab="4" autoFilterDateGrouping="1"/>
  </bookViews>
  <sheets>
    <sheet xmlns:r="http://schemas.openxmlformats.org/officeDocument/2006/relationships" name="desplegables" sheetId="1" state="hidden" r:id="rId1"/>
    <sheet xmlns:r="http://schemas.openxmlformats.org/officeDocument/2006/relationships" name="Niveles de Avance " sheetId="2" state="visible" r:id="rId2"/>
    <sheet xmlns:r="http://schemas.openxmlformats.org/officeDocument/2006/relationships" name="Tabla de conversión" sheetId="3" state="visible" r:id="rId3"/>
    <sheet xmlns:r="http://schemas.openxmlformats.org/officeDocument/2006/relationships" name="ORIENTACIONES " sheetId="4" state="visible" r:id="rId4"/>
    <sheet xmlns:r="http://schemas.openxmlformats.org/officeDocument/2006/relationships" name="1 Mov Matrícula" sheetId="5" state="visible" r:id="rId5"/>
    <sheet xmlns:r="http://schemas.openxmlformats.org/officeDocument/2006/relationships" name="2 Rendimiento Escolar" sheetId="6" state="visible" r:id="rId6"/>
    <sheet xmlns:r="http://schemas.openxmlformats.org/officeDocument/2006/relationships" name="3 Gráficos de resultados" sheetId="7" state="visible" r:id="rId7"/>
    <sheet xmlns:r="http://schemas.openxmlformats.org/officeDocument/2006/relationships" name="4 Totalización" sheetId="8" state="visible" r:id="rId8"/>
  </sheets>
  <externalReferences>
    <externalReference xmlns:r="http://schemas.openxmlformats.org/officeDocument/2006/relationships" r:id="rId9"/>
    <externalReference xmlns:r="http://schemas.openxmlformats.org/officeDocument/2006/relationships" r:id="rId10"/>
    <externalReference xmlns:r="http://schemas.openxmlformats.org/officeDocument/2006/relationships" r:id="rId11"/>
  </externalReferences>
  <definedNames>
    <definedName name="LISTA1" localSheetId="1">[1]!Tabla1[[#All],[N°]:[céduloa escolar o identidad]]</definedName>
    <definedName name="LISTA1" localSheetId="3">[2]!Tabla1[[#All],[N°]:[céduloa escolar o identidad]]</definedName>
    <definedName name="LISTA1">Tabla1[[#All],[N°]:[cédula escolar o identidad]]</definedName>
    <definedName name="RETIRADOS">[3]!RETIRADOSM[APELLIDOS (ESCRIBIR EN MAYÚSCULA)]</definedName>
  </definedNames>
  <calcPr calcId="162913" fullCalcOnLoad="1"/>
</workbook>
</file>

<file path=xl/styles.xml><?xml version="1.0" encoding="utf-8"?>
<styleSheet xmlns="http://schemas.openxmlformats.org/spreadsheetml/2006/main">
  <numFmts count="1">
    <numFmt numFmtId="164" formatCode="_ &quot;Bs. l&quot;\ * #,##0.00_ ;_ &quot;Bs. l&quot;\ * \-#,##0.00_ ;_ &quot;Bs. l&quot;\ * &quot;-&quot;??_ ;_ @_ "/>
  </numFmts>
  <fonts count="48">
    <font>
      <name val="Calibri"/>
      <family val="2"/>
      <color theme="1"/>
      <sz val="11"/>
      <scheme val="minor"/>
    </font>
    <font>
      <name val="Arial"/>
      <family val="2"/>
      <sz val="10"/>
    </font>
    <font>
      <name val="Century Gothic"/>
      <family val="2"/>
      <b val="1"/>
      <color theme="1"/>
      <sz val="36"/>
    </font>
    <font>
      <name val="Century Gothic"/>
      <family val="2"/>
      <b val="1"/>
      <color theme="1"/>
      <sz val="14"/>
    </font>
    <font>
      <name val="Century Gothic"/>
      <family val="2"/>
      <color theme="1"/>
      <sz val="14"/>
    </font>
    <font>
      <name val="Century Gothic"/>
      <family val="2"/>
      <b val="1"/>
      <color theme="1"/>
      <sz val="24"/>
    </font>
    <font>
      <name val="Calibri"/>
      <family val="2"/>
      <b val="1"/>
      <color theme="1"/>
      <sz val="24"/>
      <scheme val="minor"/>
    </font>
    <font>
      <name val="Calibri"/>
      <family val="2"/>
      <color theme="1"/>
      <sz val="14"/>
      <scheme val="minor"/>
    </font>
    <font>
      <name val="Calibri"/>
      <family val="2"/>
      <b val="1"/>
      <sz val="14"/>
      <scheme val="minor"/>
    </font>
    <font>
      <name val="Calibri"/>
      <family val="2"/>
      <b val="1"/>
      <color theme="1"/>
      <sz val="14"/>
      <scheme val="minor"/>
    </font>
    <font>
      <name val="Calibri"/>
      <family val="2"/>
      <color theme="1"/>
      <sz val="10"/>
      <scheme val="minor"/>
    </font>
    <font>
      <name val="Calibri"/>
      <family val="2"/>
      <b val="1"/>
      <color theme="1"/>
      <sz val="10"/>
      <scheme val="minor"/>
    </font>
    <font>
      <name val="Arial"/>
      <family val="2"/>
      <color rgb="FF000000"/>
      <sz val="10"/>
    </font>
    <font>
      <name val="Arial"/>
      <charset val="1"/>
      <family val="2"/>
      <sz val="10"/>
    </font>
    <font>
      <name val="Calibri"/>
      <family val="2"/>
      <color theme="1"/>
      <sz val="12"/>
      <scheme val="minor"/>
    </font>
    <font>
      <name val="Calibri"/>
      <family val="2"/>
      <b val="1"/>
      <color theme="1"/>
      <sz val="12"/>
      <scheme val="minor"/>
    </font>
    <font>
      <name val="Century Gothic"/>
      <family val="2"/>
      <b val="1"/>
      <color theme="1"/>
      <sz val="18"/>
    </font>
    <font>
      <name val="Calibri"/>
      <family val="2"/>
      <color theme="1"/>
      <sz val="16"/>
      <scheme val="minor"/>
    </font>
    <font>
      <name val="Calibri"/>
      <family val="2"/>
      <b val="1"/>
      <color theme="1"/>
      <sz val="16"/>
      <scheme val="minor"/>
    </font>
    <font>
      <name val="Calibri"/>
      <family val="2"/>
      <color theme="1"/>
      <sz val="11"/>
      <scheme val="minor"/>
    </font>
    <font>
      <name val="Arial Black"/>
      <family val="2"/>
      <b val="1"/>
      <color theme="1"/>
      <sz val="16"/>
    </font>
    <font>
      <name val="Calibri"/>
      <family val="2"/>
      <b val="1"/>
      <color theme="1"/>
      <sz val="20"/>
      <scheme val="minor"/>
    </font>
    <font>
      <name val="Century Gothic"/>
      <family val="2"/>
      <b val="1"/>
      <color rgb="FF000000"/>
      <sz val="16"/>
    </font>
    <font>
      <name val="Century Gothic"/>
      <family val="2"/>
      <b val="1"/>
      <color theme="1"/>
      <sz val="16"/>
    </font>
    <font>
      <name val="Century Gothic"/>
      <family val="2"/>
      <b val="1"/>
      <sz val="16"/>
    </font>
    <font>
      <name val="Calibri"/>
      <family val="2"/>
      <sz val="16"/>
      <scheme val="minor"/>
    </font>
    <font>
      <name val="Calibri"/>
      <family val="2"/>
      <sz val="10"/>
      <scheme val="minor"/>
    </font>
    <font>
      <name val="Century Gothic"/>
      <family val="2"/>
      <sz val="11"/>
    </font>
    <font>
      <name val="Calibri"/>
      <family val="2"/>
      <sz val="14"/>
    </font>
    <font>
      <name val="Calibri"/>
      <family val="2"/>
      <color theme="1"/>
      <sz val="18"/>
      <scheme val="minor"/>
    </font>
    <font>
      <name val="Calibri"/>
      <charset val="1"/>
      <family val="2"/>
      <color rgb="FF000000"/>
      <sz val="11"/>
    </font>
    <font>
      <name val="Calibri"/>
      <family val="2"/>
      <color rgb="FF000000"/>
      <sz val="11"/>
    </font>
    <font>
      <name val="Arial Black"/>
      <family val="2"/>
      <b val="1"/>
      <color theme="1"/>
      <sz val="14"/>
    </font>
    <font>
      <name val="Century Gothic"/>
      <family val="2"/>
      <color theme="1"/>
      <sz val="12"/>
    </font>
    <font>
      <name val="Century Gothic"/>
      <family val="2"/>
      <color rgb="FF000000"/>
      <sz val="12"/>
    </font>
    <font>
      <name val="Calibri"/>
      <family val="2"/>
      <b val="1"/>
      <color rgb="FF000000"/>
      <sz val="16"/>
      <scheme val="minor"/>
    </font>
    <font>
      <name val="Calibri"/>
      <family val="2"/>
      <b val="1"/>
      <color rgb="FF000000"/>
      <sz val="20"/>
      <scheme val="minor"/>
    </font>
    <font>
      <name val="Calibri"/>
      <family val="2"/>
      <b val="1"/>
      <color rgb="FF000000"/>
      <sz val="14"/>
      <scheme val="minor"/>
    </font>
    <font>
      <name val="Calibri"/>
      <family val="2"/>
      <color rgb="FF000000"/>
      <sz val="16"/>
      <scheme val="minor"/>
    </font>
    <font>
      <name val="Calibri"/>
      <family val="2"/>
      <color theme="1"/>
      <sz val="24"/>
      <scheme val="minor"/>
    </font>
    <font>
      <name val="Calibri"/>
      <family val="2"/>
      <color rgb="FFFF0000"/>
      <sz val="11"/>
      <scheme val="minor"/>
    </font>
    <font>
      <name val="Calibri"/>
      <family val="2"/>
      <b val="1"/>
      <color theme="1"/>
      <sz val="11"/>
      <scheme val="minor"/>
    </font>
    <font>
      <name val="Calibri"/>
      <family val="2"/>
      <sz val="12"/>
      <scheme val="minor"/>
    </font>
    <font>
      <name val="Calibri"/>
      <family val="2"/>
      <b val="1"/>
      <color rgb="FFC00000"/>
      <sz val="12"/>
      <scheme val="minor"/>
    </font>
    <font>
      <name val="Century Gothic"/>
      <family val="2"/>
      <b val="1"/>
      <color theme="1"/>
      <sz val="12"/>
    </font>
    <font>
      <name val="Century Gothic"/>
      <family val="2"/>
      <color theme="1"/>
      <sz val="16"/>
    </font>
    <font>
      <name val="Century Gothic"/>
      <family val="2"/>
      <color rgb="FF000000"/>
      <sz val="16"/>
    </font>
    <font>
      <name val="Century Gothic"/>
      <family val="2"/>
      <color theme="1"/>
      <sz val="18"/>
    </font>
  </fonts>
  <fills count="31">
    <fill>
      <patternFill/>
    </fill>
    <fill>
      <patternFill patternType="gray125"/>
    </fill>
    <fill>
      <patternFill patternType="solid">
        <fgColor theme="4" tint="0.5999938962981048"/>
        <bgColor indexed="64"/>
      </patternFill>
    </fill>
    <fill>
      <patternFill patternType="solid">
        <fgColor theme="5" tint="0.7999816888943144"/>
        <bgColor indexed="64"/>
      </patternFill>
    </fill>
    <fill>
      <patternFill patternType="solid">
        <fgColor theme="5" tint="0.5999938962981048"/>
        <bgColor indexed="64"/>
      </patternFill>
    </fill>
    <fill>
      <patternFill patternType="solid">
        <fgColor theme="4" tint="0.7999816888943144"/>
        <bgColor indexed="64"/>
      </patternFill>
    </fill>
    <fill>
      <patternFill patternType="solid">
        <fgColor theme="5" tint="0.3999755851924192"/>
        <bgColor indexed="64"/>
      </patternFill>
    </fill>
    <fill>
      <patternFill patternType="solid">
        <fgColor theme="2" tint="-0.09997863704336681"/>
        <bgColor indexed="64"/>
      </patternFill>
    </fill>
    <fill>
      <patternFill patternType="solid">
        <fgColor theme="9" tint="0.7999816888943144"/>
        <bgColor indexed="64"/>
      </patternFill>
    </fill>
    <fill>
      <patternFill patternType="solid">
        <fgColor theme="0"/>
        <bgColor indexed="64"/>
      </patternFill>
    </fill>
    <fill>
      <patternFill patternType="solid">
        <fgColor theme="9" tint="0.3999755851924192"/>
        <bgColor indexed="64"/>
      </patternFill>
    </fill>
    <fill>
      <patternFill patternType="solid">
        <fgColor rgb="FFFFFFFF"/>
        <bgColor rgb="FFFFFFCC"/>
      </patternFill>
    </fill>
    <fill>
      <patternFill patternType="solid">
        <fgColor rgb="FFFFC000"/>
        <bgColor indexed="64"/>
      </patternFill>
    </fill>
    <fill>
      <patternFill patternType="solid">
        <fgColor theme="8" tint="0.3999755851924192"/>
        <bgColor indexed="64"/>
      </patternFill>
    </fill>
    <fill>
      <patternFill patternType="solid">
        <fgColor rgb="FFCCFF99"/>
        <bgColor indexed="64"/>
      </patternFill>
    </fill>
    <fill>
      <patternFill patternType="solid">
        <fgColor theme="4" tint="0.3999755851924192"/>
        <bgColor indexed="64"/>
      </patternFill>
    </fill>
    <fill>
      <patternFill patternType="solid">
        <fgColor rgb="FFD8D8D8"/>
        <bgColor rgb="FFFFFFFF"/>
      </patternFill>
    </fill>
    <fill>
      <patternFill patternType="solid">
        <fgColor theme="6" tint="0.3999755851924192"/>
        <bgColor indexed="64"/>
      </patternFill>
    </fill>
    <fill>
      <patternFill patternType="solid">
        <fgColor theme="6" tint="0.5999938962981048"/>
        <bgColor indexed="64"/>
      </patternFill>
    </fill>
    <fill>
      <patternFill patternType="solid">
        <fgColor theme="8" tint="0.7999816888943144"/>
        <bgColor indexed="64"/>
      </patternFill>
    </fill>
    <fill>
      <patternFill patternType="solid">
        <fgColor theme="8" tint="0.5999938962981048"/>
        <bgColor indexed="64"/>
      </patternFill>
    </fill>
    <fill>
      <patternFill patternType="solid">
        <fgColor rgb="FFC5D9F1"/>
        <bgColor rgb="FF000000"/>
      </patternFill>
    </fill>
    <fill>
      <patternFill patternType="solid">
        <fgColor theme="4" tint="0.7999816888943144"/>
        <bgColor rgb="FF000000"/>
      </patternFill>
    </fill>
    <fill>
      <patternFill patternType="solid">
        <fgColor rgb="FFF2F2F2"/>
        <bgColor indexed="64"/>
      </patternFill>
    </fill>
    <fill>
      <patternFill patternType="solid">
        <fgColor theme="7" tint="0.7999816888943144"/>
        <bgColor indexed="64"/>
      </patternFill>
    </fill>
    <fill>
      <patternFill patternType="solid">
        <fgColor theme="3" tint="0.7999816888943144"/>
        <bgColor indexed="64"/>
      </patternFill>
    </fill>
    <fill>
      <patternFill patternType="solid">
        <fgColor theme="5" tint="0.3999755851924192"/>
        <bgColor rgb="FF000000"/>
      </patternFill>
    </fill>
    <fill>
      <patternFill patternType="solid">
        <fgColor theme="5" tint="-0.249977111117893"/>
        <bgColor indexed="64"/>
      </patternFill>
    </fill>
    <fill>
      <patternFill patternType="solid">
        <fgColor theme="0" tint="-0.249977111117893"/>
        <bgColor indexed="64"/>
      </patternFill>
    </fill>
    <fill>
      <patternFill patternType="solid">
        <fgColor theme="3" tint="0.5999938962981048"/>
        <bgColor indexed="64"/>
      </patternFill>
    </fill>
    <fill>
      <patternFill patternType="solid">
        <fgColor theme="1" tint="0.3499862666707358"/>
        <bgColor indexed="64"/>
      </patternFill>
    </fill>
  </fills>
  <borders count="69">
    <border>
      <left/>
      <right/>
      <top/>
      <bottom/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/>
      <right/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medium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/>
      <diagonal/>
    </border>
    <border>
      <left/>
      <right/>
      <top style="medium">
        <color indexed="64"/>
      </top>
      <bottom/>
      <diagonal/>
    </border>
    <border>
      <left/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/>
      <top/>
      <bottom/>
      <diagonal/>
    </border>
    <border>
      <left/>
      <right style="medium">
        <color indexed="64"/>
      </right>
      <top/>
      <bottom/>
      <diagonal/>
    </border>
    <border>
      <left style="medium">
        <color indexed="64"/>
      </left>
      <right/>
      <top/>
      <bottom style="medium">
        <color indexed="64"/>
      </bottom>
      <diagonal/>
    </border>
    <border>
      <left/>
      <right/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double">
        <color indexed="64"/>
      </left>
      <right/>
      <top style="double">
        <color indexed="64"/>
      </top>
      <bottom style="double">
        <color indexed="64"/>
      </bottom>
      <diagonal/>
    </border>
    <border>
      <left/>
      <right/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medium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medium">
        <color indexed="64"/>
      </bottom>
      <diagonal/>
    </border>
    <border>
      <left style="medium">
        <color indexed="64"/>
      </left>
      <right/>
      <top style="thin">
        <color indexed="64"/>
      </top>
      <bottom style="thin">
        <color indexed="64"/>
      </bottom>
      <diagonal/>
    </border>
    <border>
      <left style="medium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theme="1"/>
      </left>
      <right style="thin">
        <color theme="1"/>
      </right>
      <top style="thin">
        <color theme="1"/>
      </top>
      <bottom style="thin">
        <color theme="1"/>
      </bottom>
      <diagonal/>
    </border>
    <border>
      <left style="double">
        <color indexed="64"/>
      </left>
      <right/>
      <top style="double">
        <color indexed="64"/>
      </top>
      <bottom/>
      <diagonal/>
    </border>
    <border>
      <left/>
      <right/>
      <top style="double">
        <color indexed="64"/>
      </top>
      <bottom/>
      <diagonal/>
    </border>
    <border>
      <left style="double">
        <color indexed="64"/>
      </left>
      <right/>
      <top/>
      <bottom style="double">
        <color indexed="64"/>
      </bottom>
      <diagonal/>
    </border>
    <border>
      <left/>
      <right/>
      <top/>
      <bottom style="double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double">
        <color auto="1"/>
      </right>
      <top style="double">
        <color auto="1"/>
      </top>
      <bottom/>
      <diagonal/>
    </border>
    <border>
      <left/>
      <right style="double">
        <color auto="1"/>
      </right>
      <top/>
      <bottom style="double">
        <color auto="1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/>
      <right style="thin">
        <color indexed="64"/>
      </right>
      <top/>
      <bottom/>
      <diagonal/>
    </border>
    <border>
      <left/>
      <right style="thin">
        <color indexed="64"/>
      </right>
      <top style="thin">
        <color indexed="64"/>
      </top>
      <bottom/>
      <diagonal/>
    </border>
    <border>
      <left/>
      <right/>
      <top style="thin">
        <color indexed="64"/>
      </top>
      <bottom/>
      <diagonal/>
    </border>
    <border>
      <left style="medium">
        <color indexed="64"/>
      </left>
      <right style="thin">
        <color auto="1"/>
      </right>
      <top style="medium">
        <color indexed="64"/>
      </top>
      <bottom style="medium">
        <color indexed="64"/>
      </bottom>
      <diagonal/>
    </border>
    <border>
      <left style="thin">
        <color auto="1"/>
      </left>
      <right style="thin">
        <color auto="1"/>
      </right>
      <top style="medium">
        <color auto="1"/>
      </top>
      <bottom style="medium">
        <color auto="1"/>
      </bottom>
      <diagonal/>
    </border>
    <border>
      <left style="thin">
        <color auto="1"/>
      </left>
      <right style="medium">
        <color auto="1"/>
      </right>
      <top style="medium">
        <color auto="1"/>
      </top>
      <bottom style="medium">
        <color auto="1"/>
      </bottom>
      <diagonal/>
    </border>
    <border>
      <left style="medium">
        <color indexed="64"/>
      </left>
      <right style="thin">
        <color auto="1"/>
      </right>
      <top style="medium">
        <color indexed="64"/>
      </top>
      <bottom/>
      <diagonal/>
    </border>
    <border>
      <left style="thin">
        <color auto="1"/>
      </left>
      <right style="thin">
        <color auto="1"/>
      </right>
      <top style="medium">
        <color auto="1"/>
      </top>
      <bottom/>
      <diagonal/>
    </border>
    <border>
      <left style="thin">
        <color auto="1"/>
      </left>
      <right style="medium">
        <color auto="1"/>
      </right>
      <top style="medium">
        <color auto="1"/>
      </top>
      <bottom/>
      <diagonal/>
    </border>
    <border>
      <left style="thin">
        <color auto="1"/>
      </left>
      <right/>
      <top style="medium">
        <color auto="1"/>
      </top>
      <bottom/>
      <diagonal/>
    </border>
    <border>
      <left style="thin">
        <color indexed="64"/>
      </left>
      <right/>
      <top/>
      <bottom/>
      <diagonal/>
    </border>
    <border>
      <left style="double">
        <color indexed="64"/>
      </left>
      <right style="double">
        <color auto="1"/>
      </right>
      <top style="double">
        <color indexed="64"/>
      </top>
      <bottom style="double">
        <color auto="1"/>
      </bottom>
      <diagonal/>
    </border>
    <border>
      <left style="double">
        <color indexed="64"/>
      </left>
      <right/>
      <top/>
      <bottom/>
      <diagonal/>
    </border>
    <border>
      <left/>
      <right style="double">
        <color auto="1"/>
      </right>
      <top style="double">
        <color indexed="64"/>
      </top>
      <bottom/>
      <diagonal/>
    </border>
    <border>
      <left/>
      <right style="double">
        <color auto="1"/>
      </right>
      <top/>
      <bottom/>
      <diagonal/>
    </border>
    <border>
      <left style="double">
        <color indexed="64"/>
      </left>
      <right/>
      <top/>
      <bottom style="double">
        <color auto="1"/>
      </bottom>
      <diagonal/>
    </border>
    <border>
      <left/>
      <right/>
      <top/>
      <bottom style="double">
        <color auto="1"/>
      </bottom>
      <diagonal/>
    </border>
    <border>
      <left style="double">
        <color indexed="64"/>
      </left>
      <right style="double">
        <color indexed="64"/>
      </right>
      <top style="double">
        <color indexed="64"/>
      </top>
      <bottom style="double">
        <color indexed="64"/>
      </bottom>
      <diagonal/>
    </border>
    <border>
      <left/>
      <right style="double">
        <color indexed="64"/>
      </right>
      <top style="double">
        <color indexed="64"/>
      </top>
      <bottom/>
      <diagonal/>
    </border>
    <border>
      <left/>
      <right style="thin">
        <color indexed="64"/>
      </right>
      <top style="medium">
        <color indexed="64"/>
      </top>
      <bottom/>
      <diagonal/>
    </border>
    <border>
      <left/>
      <right style="thin">
        <color indexed="64"/>
      </right>
      <top style="medium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medium">
        <color indexed="64"/>
      </bottom>
      <diagonal/>
    </border>
    <border>
      <left/>
      <right/>
      <top style="thin">
        <color indexed="64"/>
      </top>
      <bottom style="medium">
        <color indexed="64"/>
      </bottom>
      <diagonal/>
    </border>
  </borders>
  <cellStyleXfs count="6">
    <xf numFmtId="0" fontId="19" fillId="0" borderId="0"/>
    <xf numFmtId="0" fontId="1" fillId="0" borderId="0"/>
    <xf numFmtId="164" fontId="19" fillId="0" borderId="0"/>
    <xf numFmtId="0" fontId="19" fillId="0" borderId="0"/>
    <xf numFmtId="0" fontId="30" fillId="0" borderId="0"/>
    <xf numFmtId="0" fontId="31" fillId="0" borderId="0"/>
  </cellStyleXfs>
  <cellXfs count="353">
    <xf numFmtId="0" fontId="0" fillId="0" borderId="0" pivotButton="0" quotePrefix="0" xfId="0"/>
    <xf numFmtId="0" fontId="7" fillId="0" borderId="0" pivotButton="0" quotePrefix="0" xfId="0"/>
    <xf numFmtId="0" fontId="7" fillId="0" borderId="0" applyProtection="1" pivotButton="0" quotePrefix="0" xfId="0">
      <protection locked="0" hidden="0"/>
    </xf>
    <xf numFmtId="0" fontId="0" fillId="0" borderId="0" pivotButton="0" quotePrefix="0" xfId="0"/>
    <xf numFmtId="0" fontId="0" fillId="9" borderId="0" applyProtection="1" pivotButton="0" quotePrefix="0" xfId="0">
      <protection locked="0" hidden="0"/>
    </xf>
    <xf numFmtId="0" fontId="9" fillId="9" borderId="0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0" fillId="9" borderId="0" applyProtection="1" pivotButton="0" quotePrefix="0" xfId="0">
      <protection locked="0" hidden="0"/>
    </xf>
    <xf numFmtId="0" fontId="15" fillId="0" borderId="2" applyAlignment="1" applyProtection="1" pivotButton="0" quotePrefix="0" xfId="0">
      <alignment horizontal="center"/>
      <protection locked="0" hidden="0"/>
    </xf>
    <xf numFmtId="0" fontId="0" fillId="0" borderId="2" applyAlignment="1" applyProtection="1" pivotButton="0" quotePrefix="0" xfId="0">
      <alignment horizontal="center"/>
      <protection locked="0" hidden="0"/>
    </xf>
    <xf numFmtId="0" fontId="0" fillId="0" borderId="0" pivotButton="0" quotePrefix="0" xfId="0"/>
    <xf numFmtId="0" fontId="10" fillId="3" borderId="11" pivotButton="0" quotePrefix="0" xfId="0"/>
    <xf numFmtId="0" fontId="10" fillId="4" borderId="2" pivotButton="0" quotePrefix="0" xfId="0"/>
    <xf numFmtId="0" fontId="10" fillId="6" borderId="2" pivotButton="0" quotePrefix="0" xfId="0"/>
    <xf numFmtId="0" fontId="10" fillId="0" borderId="14" pivotButton="0" quotePrefix="0" xfId="0"/>
    <xf numFmtId="0" fontId="0" fillId="0" borderId="0" applyProtection="1" pivotButton="0" quotePrefix="0" xfId="0">
      <protection locked="0" hidden="0"/>
    </xf>
    <xf numFmtId="0" fontId="4" fillId="3" borderId="2" applyAlignment="1" pivotButton="0" quotePrefix="0" xfId="0">
      <alignment horizontal="center" vertical="center" wrapText="1"/>
    </xf>
    <xf numFmtId="0" fontId="4" fillId="6" borderId="2" applyAlignment="1" pivotButton="0" quotePrefix="0" xfId="0">
      <alignment horizontal="center" vertical="center" wrapText="1"/>
    </xf>
    <xf numFmtId="0" fontId="4" fillId="7" borderId="2" applyAlignment="1" pivotButton="0" quotePrefix="0" xfId="0">
      <alignment horizontal="center" vertical="center" wrapText="1"/>
    </xf>
    <xf numFmtId="2" fontId="0" fillId="0" borderId="2" applyAlignment="1" pivotButton="0" quotePrefix="0" xfId="0">
      <alignment horizontal="center" vertical="center"/>
    </xf>
    <xf numFmtId="0" fontId="0" fillId="12" borderId="2" applyAlignment="1" pivotButton="0" quotePrefix="0" xfId="0">
      <alignment horizontal="center"/>
    </xf>
    <xf numFmtId="0" fontId="0" fillId="13" borderId="2" applyAlignment="1" pivotButton="0" quotePrefix="0" xfId="0">
      <alignment horizontal="center"/>
    </xf>
    <xf numFmtId="0" fontId="0" fillId="0" borderId="2" applyProtection="1" pivotButton="0" quotePrefix="0" xfId="0">
      <protection locked="0" hidden="0"/>
    </xf>
    <xf numFmtId="0" fontId="0" fillId="0" borderId="0" applyAlignment="1" pivotButton="0" quotePrefix="0" xfId="0">
      <alignment horizontal="center"/>
    </xf>
    <xf numFmtId="0" fontId="26" fillId="14" borderId="7" pivotButton="0" quotePrefix="0" xfId="0"/>
    <xf numFmtId="0" fontId="38" fillId="0" borderId="2" applyAlignment="1" pivotButton="0" quotePrefix="0" xfId="0">
      <alignment horizontal="center" vertical="center" wrapText="1"/>
    </xf>
    <xf numFmtId="0" fontId="38" fillId="0" borderId="2" applyAlignment="1" applyProtection="1" pivotButton="0" quotePrefix="0" xfId="0">
      <alignment horizontal="center" vertical="center" wrapText="1"/>
      <protection locked="0" hidden="0"/>
    </xf>
    <xf numFmtId="0" fontId="0" fillId="0" borderId="0" applyProtection="1" pivotButton="0" quotePrefix="0" xfId="0">
      <protection locked="0" hidden="0"/>
    </xf>
    <xf numFmtId="0" fontId="35" fillId="0" borderId="0" applyAlignment="1" applyProtection="1" pivotButton="0" quotePrefix="0" xfId="0">
      <alignment horizontal="center"/>
      <protection locked="0" hidden="0"/>
    </xf>
    <xf numFmtId="0" fontId="8" fillId="22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applyProtection="1" pivotButton="0" quotePrefix="0" xfId="0">
      <alignment horizontal="left" vertical="center"/>
      <protection locked="0" hidden="0"/>
    </xf>
    <xf numFmtId="0" fontId="17" fillId="0" borderId="2" applyAlignment="1" applyProtection="1" pivotButton="0" quotePrefix="0" xfId="0">
      <alignment horizontal="center" vertical="center"/>
      <protection locked="0" hidden="0"/>
    </xf>
    <xf numFmtId="0" fontId="38" fillId="0" borderId="2" applyAlignment="1" applyProtection="1" pivotButton="0" quotePrefix="0" xfId="0">
      <alignment horizontal="left" vertical="center"/>
      <protection locked="0" hidden="0"/>
    </xf>
    <xf numFmtId="0" fontId="17" fillId="0" borderId="0" applyAlignment="1" applyProtection="1" pivotButton="0" quotePrefix="0" xfId="0">
      <alignment horizontal="left" vertical="center"/>
      <protection locked="0" hidden="0"/>
    </xf>
    <xf numFmtId="0" fontId="10" fillId="0" borderId="0" applyProtection="1" pivotButton="0" quotePrefix="0" xfId="0">
      <protection locked="0" hidden="0"/>
    </xf>
    <xf numFmtId="0" fontId="17" fillId="0" borderId="0" applyProtection="1" pivotButton="0" quotePrefix="0" xfId="0">
      <protection locked="0" hidden="0"/>
    </xf>
    <xf numFmtId="0" fontId="17" fillId="0" borderId="0" applyAlignment="1" applyProtection="1" pivotButton="0" quotePrefix="0" xfId="0">
      <alignment horizontal="right"/>
      <protection locked="0" hidden="0"/>
    </xf>
    <xf numFmtId="0" fontId="17" fillId="9" borderId="0" applyAlignment="1" applyProtection="1" pivotButton="0" quotePrefix="0" xfId="0">
      <alignment horizontal="center"/>
      <protection locked="0" hidden="0"/>
    </xf>
    <xf numFmtId="0" fontId="10" fillId="0" borderId="0" applyAlignment="1" applyProtection="1" pivotButton="0" quotePrefix="0" xfId="0">
      <alignment vertical="center"/>
      <protection locked="0" hidden="0"/>
    </xf>
    <xf numFmtId="0" fontId="34" fillId="18" borderId="2" applyAlignment="1" applyProtection="1" pivotButton="0" quotePrefix="0" xfId="0">
      <alignment horizontal="center" vertical="center" wrapText="1"/>
      <protection locked="0" hidden="0"/>
    </xf>
    <xf numFmtId="0" fontId="34" fillId="4" borderId="2" applyAlignment="1" applyProtection="1" pivotButton="0" quotePrefix="0" xfId="0">
      <alignment horizontal="center" vertical="center" wrapText="1"/>
      <protection locked="0" hidden="0"/>
    </xf>
    <xf numFmtId="0" fontId="34" fillId="5" borderId="2" applyAlignment="1" applyProtection="1" pivotButton="0" quotePrefix="0" xfId="0">
      <alignment horizontal="center" vertical="center" wrapText="1"/>
      <protection locked="0" hidden="0"/>
    </xf>
    <xf numFmtId="0" fontId="10" fillId="0" borderId="0" applyAlignment="1" applyProtection="1" pivotButton="0" quotePrefix="0" xfId="0">
      <alignment horizontal="left" vertical="center"/>
      <protection locked="0" hidden="0"/>
    </xf>
    <xf numFmtId="0" fontId="26" fillId="0" borderId="39" applyProtection="1" pivotButton="0" quotePrefix="0" xfId="0">
      <protection locked="0" hidden="0"/>
    </xf>
    <xf numFmtId="0" fontId="26" fillId="0" borderId="1" applyProtection="1" pivotButton="0" quotePrefix="0" xfId="0">
      <protection locked="0" hidden="0"/>
    </xf>
    <xf numFmtId="0" fontId="27" fillId="9" borderId="1" applyAlignment="1" applyProtection="1" pivotButton="0" quotePrefix="0" xfId="0">
      <alignment horizontal="center" wrapText="1"/>
      <protection locked="0" hidden="0"/>
    </xf>
    <xf numFmtId="0" fontId="27" fillId="9" borderId="9" applyAlignment="1" applyProtection="1" pivotButton="0" quotePrefix="0" xfId="0">
      <alignment horizontal="center" wrapText="1"/>
      <protection locked="0" hidden="0"/>
    </xf>
    <xf numFmtId="0" fontId="26" fillId="14" borderId="7" applyProtection="1" pivotButton="0" quotePrefix="0" xfId="0">
      <protection locked="0" hidden="0"/>
    </xf>
    <xf numFmtId="0" fontId="28" fillId="16" borderId="34" applyAlignment="1" applyProtection="1" pivotButton="0" quotePrefix="0" xfId="0">
      <alignment horizontal="left"/>
      <protection locked="0" hidden="0"/>
    </xf>
    <xf numFmtId="0" fontId="28" fillId="16" borderId="34" applyAlignment="1" applyProtection="1" pivotButton="0" quotePrefix="0" xfId="0">
      <alignment horizontal="left" vertical="center"/>
      <protection locked="0" hidden="0"/>
    </xf>
    <xf numFmtId="0" fontId="13" fillId="11" borderId="2" applyAlignment="1" applyProtection="1" pivotButton="0" quotePrefix="0" xfId="0">
      <alignment horizontal="center" vertical="center"/>
      <protection locked="0" hidden="0"/>
    </xf>
    <xf numFmtId="0" fontId="10" fillId="0" borderId="39" applyProtection="1" pivotButton="0" quotePrefix="0" xfId="0">
      <protection locked="0" hidden="0"/>
    </xf>
    <xf numFmtId="0" fontId="10" fillId="0" borderId="7" applyProtection="1" pivotButton="0" quotePrefix="0" xfId="0">
      <protection locked="0" hidden="0"/>
    </xf>
    <xf numFmtId="0" fontId="10" fillId="0" borderId="0" applyProtection="1" pivotButton="0" quotePrefix="0" xfId="0">
      <protection locked="0" hidden="0"/>
    </xf>
    <xf numFmtId="0" fontId="12" fillId="0" borderId="0" applyAlignment="1" applyProtection="1" pivotButton="0" quotePrefix="0" xfId="0">
      <alignment vertical="center"/>
      <protection locked="0" hidden="0"/>
    </xf>
    <xf numFmtId="0" fontId="14" fillId="12" borderId="2" applyProtection="1" pivotButton="0" quotePrefix="0" xfId="0">
      <protection locked="0" hidden="0"/>
    </xf>
    <xf numFmtId="0" fontId="14" fillId="13" borderId="2" applyProtection="1" pivotButton="0" quotePrefix="0" xfId="0">
      <protection locked="0" hidden="0"/>
    </xf>
    <xf numFmtId="0" fontId="10" fillId="0" borderId="10" applyProtection="1" pivotButton="0" quotePrefix="0" xfId="0">
      <protection locked="0" hidden="0"/>
    </xf>
    <xf numFmtId="0" fontId="10" fillId="0" borderId="12" applyProtection="1" pivotButton="0" quotePrefix="0" xfId="0">
      <protection locked="0" hidden="0"/>
    </xf>
    <xf numFmtId="0" fontId="10" fillId="0" borderId="33" applyProtection="1" pivotButton="0" quotePrefix="0" xfId="0">
      <protection locked="0" hidden="0"/>
    </xf>
    <xf numFmtId="0" fontId="10" fillId="0" borderId="13" applyProtection="1" pivotButton="0" quotePrefix="0" xfId="0">
      <protection locked="0" hidden="0"/>
    </xf>
    <xf numFmtId="0" fontId="0" fillId="18" borderId="2" applyAlignment="1" applyProtection="1" pivotButton="0" quotePrefix="0" xfId="0">
      <alignment horizontal="center" vertical="center" wrapText="1"/>
      <protection locked="0" hidden="0"/>
    </xf>
    <xf numFmtId="0" fontId="0" fillId="4" borderId="2" applyAlignment="1" applyProtection="1" pivotButton="0" quotePrefix="0" xfId="0">
      <alignment horizontal="center" vertical="center" wrapText="1"/>
      <protection locked="0" hidden="0"/>
    </xf>
    <xf numFmtId="0" fontId="0" fillId="20" borderId="2" applyAlignment="1" applyProtection="1" pivotButton="0" quotePrefix="0" xfId="0">
      <alignment horizontal="center" vertical="center" wrapText="1"/>
      <protection locked="0" hidden="0"/>
    </xf>
    <xf numFmtId="0" fontId="0" fillId="10" borderId="2" applyAlignment="1" applyProtection="1" pivotButton="0" quotePrefix="0" xfId="0">
      <alignment horizontal="center" vertical="center" wrapText="1"/>
      <protection locked="0" hidden="0"/>
    </xf>
    <xf numFmtId="0" fontId="0" fillId="5" borderId="2" applyAlignment="1" applyProtection="1" pivotButton="0" quotePrefix="0" xfId="0">
      <alignment horizontal="center" vertical="center" wrapText="1"/>
      <protection locked="0" hidden="0"/>
    </xf>
    <xf numFmtId="0" fontId="0" fillId="9" borderId="0" applyAlignment="1" applyProtection="1" pivotButton="0" quotePrefix="0" xfId="0">
      <alignment vertical="center" wrapText="1"/>
      <protection locked="0" hidden="0"/>
    </xf>
    <xf numFmtId="2" fontId="0" fillId="0" borderId="0" applyAlignment="1" applyProtection="1" pivotButton="0" quotePrefix="0" xfId="0">
      <alignment horizontal="center" vertical="center"/>
      <protection locked="0" hidden="0"/>
    </xf>
    <xf numFmtId="0" fontId="14" fillId="0" borderId="0" applyProtection="1" pivotButton="0" quotePrefix="0" xfId="0">
      <protection locked="0" hidden="0"/>
    </xf>
    <xf numFmtId="0" fontId="14" fillId="0" borderId="0" applyProtection="1" pivotButton="0" quotePrefix="0" xfId="0"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4" fillId="15" borderId="2" applyAlignment="1" applyProtection="1" pivotButton="0" quotePrefix="0" xfId="0">
      <alignment horizontal="center" vertical="center" wrapText="1"/>
      <protection locked="0" hidden="0"/>
    </xf>
    <xf numFmtId="0" fontId="24" fillId="6" borderId="2" applyAlignment="1" applyProtection="1" pivotButton="0" quotePrefix="0" xfId="0">
      <alignment horizontal="center" vertical="center" wrapText="1"/>
      <protection locked="0" hidden="0"/>
    </xf>
    <xf numFmtId="0" fontId="18" fillId="0" borderId="2" applyAlignment="1" applyProtection="1" pivotButton="0" quotePrefix="0" xfId="0">
      <alignment horizontal="center" vertical="center"/>
      <protection locked="0" hidden="0"/>
    </xf>
    <xf numFmtId="0" fontId="29" fillId="0" borderId="0" applyAlignment="1" applyProtection="1" pivotButton="0" quotePrefix="0" xfId="0">
      <alignment horizontal="center" vertical="center"/>
      <protection locked="0" hidden="0"/>
    </xf>
    <xf numFmtId="0" fontId="0" fillId="9" borderId="0" pivotButton="0" quotePrefix="0" xfId="0"/>
    <xf numFmtId="0" fontId="15" fillId="23" borderId="4" applyAlignment="1" pivotButton="0" quotePrefix="0" xfId="0">
      <alignment horizontal="center" vertical="center" wrapText="1"/>
    </xf>
    <xf numFmtId="0" fontId="15" fillId="24" borderId="4" applyAlignment="1" pivotButton="0" quotePrefix="0" xfId="0">
      <alignment horizontal="center" vertical="center" wrapText="1"/>
    </xf>
    <xf numFmtId="0" fontId="15" fillId="19" borderId="4" applyAlignment="1" pivotButton="0" quotePrefix="0" xfId="0">
      <alignment horizontal="center" vertical="center" wrapText="1"/>
    </xf>
    <xf numFmtId="0" fontId="41" fillId="0" borderId="2" applyAlignment="1" pivotButton="0" quotePrefix="0" xfId="0">
      <alignment horizontal="center" vertical="center" wrapText="1"/>
    </xf>
    <xf numFmtId="0" fontId="42" fillId="3" borderId="2" applyAlignment="1" pivotButton="0" quotePrefix="0" xfId="0">
      <alignment horizontal="center" vertical="center" wrapText="1"/>
    </xf>
    <xf numFmtId="0" fontId="14" fillId="24" borderId="2" applyAlignment="1" pivotButton="0" quotePrefix="0" xfId="0">
      <alignment horizontal="center" vertical="center" wrapText="1"/>
    </xf>
    <xf numFmtId="0" fontId="14" fillId="19" borderId="2" applyAlignment="1" pivotButton="0" quotePrefix="0" xfId="0">
      <alignment horizontal="center" vertical="center" wrapText="1"/>
    </xf>
    <xf numFmtId="0" fontId="14" fillId="3" borderId="2" applyAlignment="1" pivotButton="0" quotePrefix="0" xfId="0">
      <alignment horizontal="center" vertical="center" wrapText="1"/>
    </xf>
    <xf numFmtId="0" fontId="41" fillId="0" borderId="42" applyAlignment="1" pivotButton="0" quotePrefix="0" xfId="0">
      <alignment horizontal="justify" vertical="center" wrapText="1"/>
    </xf>
    <xf numFmtId="0" fontId="41" fillId="0" borderId="43" applyAlignment="1" pivotButton="0" quotePrefix="0" xfId="0">
      <alignment horizontal="justify" vertical="center" wrapText="1"/>
    </xf>
    <xf numFmtId="0" fontId="0" fillId="0" borderId="22" applyAlignment="1" pivotButton="0" quotePrefix="0" xfId="0">
      <alignment horizontal="justify" vertical="center" wrapText="1"/>
    </xf>
    <xf numFmtId="16" fontId="0" fillId="0" borderId="22" applyAlignment="1" pivotButton="0" quotePrefix="0" xfId="0">
      <alignment horizontal="center" vertical="center" wrapText="1"/>
    </xf>
    <xf numFmtId="17" fontId="0" fillId="0" borderId="22" applyAlignment="1" pivotButton="0" quotePrefix="0" xfId="0">
      <alignment horizontal="center" vertical="center" wrapText="1"/>
    </xf>
    <xf numFmtId="0" fontId="0" fillId="0" borderId="22" applyAlignment="1" pivotButton="0" quotePrefix="0" xfId="0">
      <alignment horizontal="center" vertical="center" wrapText="1"/>
    </xf>
    <xf numFmtId="0" fontId="0" fillId="0" borderId="25" applyAlignment="1" pivotButton="0" quotePrefix="0" xfId="0">
      <alignment horizontal="center" vertical="center" wrapText="1"/>
    </xf>
    <xf numFmtId="0" fontId="41" fillId="0" borderId="25" applyAlignment="1" pivotButton="0" quotePrefix="0" xfId="0">
      <alignment horizontal="justify" vertical="center" wrapText="1"/>
    </xf>
    <xf numFmtId="0" fontId="0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center" wrapText="1"/>
    </xf>
    <xf numFmtId="0" fontId="41" fillId="0" borderId="19" applyAlignment="1" pivotButton="0" quotePrefix="0" xfId="0">
      <alignment horizontal="justify" vertical="top" wrapText="1"/>
    </xf>
    <xf numFmtId="1" fontId="10" fillId="0" borderId="39" applyProtection="1" pivotButton="0" quotePrefix="0" xfId="0">
      <protection locked="0" hidden="0"/>
    </xf>
    <xf numFmtId="1" fontId="10" fillId="0" borderId="7" applyProtection="1" pivotButton="0" quotePrefix="0" xfId="0"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10" fillId="3" borderId="30" pivotButton="0" quotePrefix="0" xfId="0"/>
    <xf numFmtId="0" fontId="46" fillId="18" borderId="2" applyAlignment="1" applyProtection="1" pivotButton="0" quotePrefix="0" xfId="0">
      <alignment horizontal="center" vertical="center" wrapText="1"/>
      <protection locked="0" hidden="0"/>
    </xf>
    <xf numFmtId="0" fontId="46" fillId="4" borderId="2" applyAlignment="1" applyProtection="1" pivotButton="0" quotePrefix="0" xfId="0">
      <alignment horizontal="center" vertical="center" wrapText="1"/>
      <protection locked="0" hidden="0"/>
    </xf>
    <xf numFmtId="0" fontId="45" fillId="4" borderId="2" applyAlignment="1" applyProtection="1" pivotButton="0" quotePrefix="0" xfId="0">
      <alignment vertical="center" wrapText="1"/>
      <protection locked="0" hidden="0"/>
    </xf>
    <xf numFmtId="0" fontId="46" fillId="25" borderId="2" applyAlignment="1" applyProtection="1" pivotButton="0" quotePrefix="0" xfId="0">
      <alignment horizontal="center" vertical="center" wrapText="1"/>
      <protection locked="0" hidden="0"/>
    </xf>
    <xf numFmtId="0" fontId="45" fillId="18" borderId="2" applyAlignment="1" applyProtection="1" pivotButton="0" quotePrefix="0" xfId="0">
      <alignment horizontal="center" vertical="center" wrapText="1"/>
      <protection locked="0" hidden="0"/>
    </xf>
    <xf numFmtId="0" fontId="10" fillId="9" borderId="0" applyProtection="1" pivotButton="0" quotePrefix="0" xfId="0">
      <protection locked="0" hidden="0"/>
    </xf>
    <xf numFmtId="0" fontId="10" fillId="9" borderId="2" pivotButton="0" quotePrefix="0" xfId="0"/>
    <xf numFmtId="0" fontId="10" fillId="9" borderId="0" applyProtection="1" pivotButton="0" quotePrefix="0" xfId="0">
      <protection locked="0" hidden="0"/>
    </xf>
    <xf numFmtId="0" fontId="10" fillId="9" borderId="0" pivotButton="0" quotePrefix="0" xfId="0"/>
    <xf numFmtId="0" fontId="10" fillId="3" borderId="2" pivotButton="0" quotePrefix="0" xfId="0"/>
    <xf numFmtId="0" fontId="10" fillId="9" borderId="30" pivotButton="0" quotePrefix="0" xfId="0"/>
    <xf numFmtId="0" fontId="10" fillId="9" borderId="14" pivotButton="0" quotePrefix="0" xfId="0"/>
    <xf numFmtId="0" fontId="44" fillId="18" borderId="6" applyAlignment="1" applyProtection="1" pivotButton="0" quotePrefix="0" xfId="0">
      <alignment vertical="center"/>
      <protection locked="0" hidden="0"/>
    </xf>
    <xf numFmtId="0" fontId="44" fillId="18" borderId="7" applyAlignment="1" applyProtection="1" pivotButton="0" quotePrefix="0" xfId="0">
      <alignment vertical="center"/>
      <protection locked="0" hidden="0"/>
    </xf>
    <xf numFmtId="0" fontId="33" fillId="4" borderId="6" applyAlignment="1" applyProtection="1" pivotButton="0" quotePrefix="0" xfId="0">
      <alignment vertical="center" wrapText="1"/>
      <protection locked="0" hidden="0"/>
    </xf>
    <xf numFmtId="0" fontId="33" fillId="4" borderId="7" applyAlignment="1" applyProtection="1" pivotButton="0" quotePrefix="0" xfId="0">
      <alignment vertical="center" wrapText="1"/>
      <protection locked="0" hidden="0"/>
    </xf>
    <xf numFmtId="0" fontId="44" fillId="25" borderId="6" applyAlignment="1" applyProtection="1" pivotButton="0" quotePrefix="0" xfId="0">
      <alignment vertical="center" wrapText="1"/>
      <protection locked="0" hidden="0"/>
    </xf>
    <xf numFmtId="0" fontId="44" fillId="25" borderId="7" applyAlignment="1" applyProtection="1" pivotButton="0" quotePrefix="0" xfId="0">
      <alignment vertical="center" wrapText="1"/>
      <protection locked="0" hidden="0"/>
    </xf>
    <xf numFmtId="0" fontId="45" fillId="25" borderId="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 wrapText="1"/>
      <protection locked="0" hidden="0"/>
    </xf>
    <xf numFmtId="0" fontId="46" fillId="19" borderId="2" applyAlignment="1" applyProtection="1" pivotButton="0" quotePrefix="0" xfId="0">
      <alignment horizontal="center" vertical="center" wrapText="1"/>
      <protection locked="0" hidden="0"/>
    </xf>
    <xf numFmtId="0" fontId="17" fillId="0" borderId="2" applyAlignment="1" pivotButton="0" quotePrefix="0" xfId="0">
      <alignment horizontal="center" wrapText="1"/>
    </xf>
    <xf numFmtId="0" fontId="23" fillId="6" borderId="2" applyAlignment="1" applyProtection="1" pivotButton="0" quotePrefix="0" xfId="0">
      <alignment horizontal="center" vertical="center"/>
      <protection locked="0" hidden="0"/>
    </xf>
    <xf numFmtId="0" fontId="23" fillId="28" borderId="49" applyAlignment="1" pivotButton="0" quotePrefix="0" xfId="0">
      <alignment horizontal="center" vertical="center"/>
    </xf>
    <xf numFmtId="0" fontId="23" fillId="28" borderId="50" applyAlignment="1" pivotButton="0" quotePrefix="0" xfId="0">
      <alignment horizontal="center" vertical="center"/>
    </xf>
    <xf numFmtId="0" fontId="23" fillId="28" borderId="51" applyAlignment="1" pivotButton="0" quotePrefix="0" xfId="0">
      <alignment horizontal="center" vertical="center"/>
    </xf>
    <xf numFmtId="0" fontId="23" fillId="24" borderId="52" applyAlignment="1" pivotButton="0" quotePrefix="0" xfId="0">
      <alignment horizontal="center" vertical="center"/>
    </xf>
    <xf numFmtId="0" fontId="23" fillId="24" borderId="53" applyAlignment="1" pivotButton="0" quotePrefix="0" xfId="0">
      <alignment horizontal="center" vertical="center"/>
    </xf>
    <xf numFmtId="0" fontId="23" fillId="24" borderId="54" applyAlignment="1" pivotButton="0" quotePrefix="0" xfId="0">
      <alignment horizontal="center" vertical="center"/>
    </xf>
    <xf numFmtId="0" fontId="23" fillId="24" borderId="55" applyAlignment="1" pivotButton="0" quotePrefix="0" xfId="0">
      <alignment horizontal="center" vertical="center"/>
    </xf>
    <xf numFmtId="0" fontId="23" fillId="27" borderId="45" applyAlignment="1" pivotButton="0" quotePrefix="0" xfId="0">
      <alignment horizontal="center" vertical="center"/>
    </xf>
    <xf numFmtId="0" fontId="24" fillId="29" borderId="2" applyAlignment="1" applyProtection="1" pivotButton="0" quotePrefix="0" xfId="0">
      <alignment horizontal="center" vertical="center" wrapText="1"/>
      <protection locked="0" hidden="0"/>
    </xf>
    <xf numFmtId="0" fontId="7" fillId="0" borderId="2" applyProtection="1" pivotButton="0" quotePrefix="0" xfId="0">
      <protection locked="0" hidden="0"/>
    </xf>
    <xf numFmtId="0" fontId="9" fillId="0" borderId="2" applyAlignment="1" applyProtection="1" pivotButton="0" quotePrefix="0" xfId="0">
      <alignment horizontal="center"/>
      <protection locked="0" hidden="0"/>
    </xf>
    <xf numFmtId="0" fontId="7" fillId="0" borderId="0" applyProtection="1" pivotButton="0" quotePrefix="0" xfId="0">
      <protection locked="0" hidden="0"/>
    </xf>
    <xf numFmtId="0" fontId="45" fillId="19" borderId="3" applyAlignment="1" applyProtection="1" pivotButton="0" quotePrefix="0" xfId="0">
      <alignment vertical="center" wrapText="1"/>
      <protection locked="0" hidden="0"/>
    </xf>
    <xf numFmtId="0" fontId="11" fillId="0" borderId="2" pivotButton="0" quotePrefix="0" xfId="0"/>
    <xf numFmtId="0" fontId="10" fillId="0" borderId="2" pivotButton="0" quotePrefix="0" xfId="0"/>
    <xf numFmtId="0" fontId="10" fillId="0" borderId="0" pivotButton="0" quotePrefix="0" xfId="0"/>
    <xf numFmtId="0" fontId="7" fillId="0" borderId="2" pivotButton="0" quotePrefix="0" xfId="0"/>
    <xf numFmtId="0" fontId="17" fillId="5" borderId="2" applyAlignment="1" pivotButton="0" quotePrefix="0" xfId="0">
      <alignment vertical="center"/>
    </xf>
    <xf numFmtId="0" fontId="17" fillId="0" borderId="2" applyAlignment="1" pivotButton="0" quotePrefix="0" xfId="0">
      <alignment horizontal="center" vertical="center"/>
    </xf>
    <xf numFmtId="0" fontId="25" fillId="0" borderId="2" applyAlignment="1" pivotButton="0" quotePrefix="0" xfId="1">
      <alignment horizontal="center" vertical="center" wrapText="1"/>
    </xf>
    <xf numFmtId="0" fontId="25" fillId="0" borderId="2" applyAlignment="1" pivotButton="0" quotePrefix="0" xfId="0">
      <alignment horizontal="center" vertical="center" wrapText="1"/>
    </xf>
    <xf numFmtId="0" fontId="29" fillId="0" borderId="2" applyAlignment="1" pivotButton="0" quotePrefix="0" xfId="0">
      <alignment horizontal="center" vertical="center"/>
    </xf>
    <xf numFmtId="0" fontId="14" fillId="19" borderId="3" applyAlignment="1" pivotButton="0" quotePrefix="0" xfId="0">
      <alignment horizontal="center" vertical="top" wrapText="1"/>
    </xf>
    <xf numFmtId="0" fontId="14" fillId="19" borderId="4" applyAlignment="1" pivotButton="0" quotePrefix="0" xfId="0">
      <alignment horizontal="center" vertical="top" wrapText="1"/>
    </xf>
    <xf numFmtId="0" fontId="14" fillId="19" borderId="1" applyAlignment="1" pivotButton="0" quotePrefix="0" xfId="0">
      <alignment horizontal="center" vertical="top" wrapText="1"/>
    </xf>
    <xf numFmtId="0" fontId="9" fillId="0" borderId="0" applyAlignment="1" pivotButton="0" quotePrefix="0" xfId="0">
      <alignment horizontal="center"/>
    </xf>
    <xf numFmtId="0" fontId="0" fillId="0" borderId="0" applyAlignment="1" pivotButton="0" quotePrefix="0" xfId="0">
      <alignment horizontal="center"/>
    </xf>
    <xf numFmtId="0" fontId="0" fillId="0" borderId="45" applyAlignment="1" pivotButton="0" quotePrefix="0" xfId="0">
      <alignment horizontal="justify" vertical="center" wrapText="1"/>
    </xf>
    <xf numFmtId="0" fontId="0" fillId="0" borderId="44" applyAlignment="1" pivotButton="0" quotePrefix="0" xfId="0">
      <alignment horizontal="justify" vertical="center" wrapText="1"/>
    </xf>
    <xf numFmtId="0" fontId="0" fillId="0" borderId="43" applyAlignment="1" pivotButton="0" quotePrefix="0" xfId="0">
      <alignment horizontal="justify" vertical="center" wrapText="1"/>
    </xf>
    <xf numFmtId="0" fontId="40" fillId="0" borderId="0" applyAlignment="1" pivotButton="0" quotePrefix="0" xfId="0">
      <alignment horizontal="center"/>
    </xf>
    <xf numFmtId="0" fontId="0" fillId="4" borderId="23" applyAlignment="1" pivotButton="0" quotePrefix="0" xfId="0">
      <alignment horizontal="center"/>
    </xf>
    <xf numFmtId="0" fontId="0" fillId="4" borderId="24" applyAlignment="1" pivotButton="0" quotePrefix="0" xfId="0">
      <alignment horizontal="center"/>
    </xf>
    <xf numFmtId="0" fontId="0" fillId="4" borderId="25" applyAlignment="1" pivotButton="0" quotePrefix="0" xfId="0">
      <alignment horizontal="center"/>
    </xf>
    <xf numFmtId="0" fontId="17" fillId="5" borderId="2" applyAlignment="1" applyProtection="1" pivotButton="0" quotePrefix="0" xfId="0">
      <alignment horizontal="center" vertical="center"/>
      <protection locked="0" hidden="0"/>
    </xf>
    <xf numFmtId="0" fontId="36" fillId="21" borderId="35" applyAlignment="1" applyProtection="1" pivotButton="0" quotePrefix="0" xfId="0">
      <alignment horizontal="center" vertical="center"/>
      <protection locked="0" hidden="0"/>
    </xf>
    <xf numFmtId="0" fontId="36" fillId="21" borderId="36" applyAlignment="1" applyProtection="1" pivotButton="0" quotePrefix="0" xfId="0">
      <alignment horizontal="center" vertical="center"/>
      <protection locked="0" hidden="0"/>
    </xf>
    <xf numFmtId="0" fontId="36" fillId="21" borderId="40" applyAlignment="1" applyProtection="1" pivotButton="0" quotePrefix="0" xfId="0">
      <alignment horizontal="center" vertical="center"/>
      <protection locked="0" hidden="0"/>
    </xf>
    <xf numFmtId="0" fontId="36" fillId="21" borderId="37" applyAlignment="1" applyProtection="1" pivotButton="0" quotePrefix="0" xfId="0">
      <alignment horizontal="center" vertical="center"/>
      <protection locked="0" hidden="0"/>
    </xf>
    <xf numFmtId="0" fontId="36" fillId="21" borderId="38" applyAlignment="1" applyProtection="1" pivotButton="0" quotePrefix="0" xfId="0">
      <alignment horizontal="center" vertical="center"/>
      <protection locked="0" hidden="0"/>
    </xf>
    <xf numFmtId="0" fontId="36" fillId="21" borderId="41" applyAlignment="1" applyProtection="1" pivotButton="0" quotePrefix="0" xfId="0">
      <alignment horizontal="center" vertical="center"/>
      <protection locked="0" hidden="0"/>
    </xf>
    <xf numFmtId="0" fontId="35" fillId="21" borderId="26" applyAlignment="1" applyProtection="1" pivotButton="0" quotePrefix="0" xfId="0">
      <alignment horizontal="center" vertical="center"/>
      <protection locked="0" hidden="0"/>
    </xf>
    <xf numFmtId="0" fontId="35" fillId="21" borderId="27" applyAlignment="1" applyProtection="1" pivotButton="0" quotePrefix="0" xfId="0">
      <alignment horizontal="center" vertical="center"/>
      <protection locked="0" hidden="0"/>
    </xf>
    <xf numFmtId="0" fontId="35" fillId="21" borderId="28" applyAlignment="1" applyProtection="1" pivotButton="0" quotePrefix="0" xfId="0">
      <alignment horizontal="center" vertical="center"/>
      <protection locked="0" hidden="0"/>
    </xf>
    <xf numFmtId="0" fontId="17" fillId="5" borderId="2" applyAlignment="1" applyProtection="1" pivotButton="0" quotePrefix="0" xfId="0">
      <alignment horizontal="center" vertical="center" wrapText="1"/>
      <protection locked="0" hidden="0"/>
    </xf>
    <xf numFmtId="0" fontId="18" fillId="5" borderId="2" applyAlignment="1" applyProtection="1" pivotButton="0" quotePrefix="0" xfId="0">
      <alignment horizontal="center" vertical="center" wrapText="1"/>
      <protection locked="0" hidden="0"/>
    </xf>
    <xf numFmtId="0" fontId="35" fillId="22" borderId="2" applyAlignment="1" applyProtection="1" pivotButton="0" quotePrefix="0" xfId="0">
      <alignment horizontal="center" vertical="center"/>
      <protection locked="0" hidden="0"/>
    </xf>
    <xf numFmtId="0" fontId="9" fillId="5" borderId="2" applyAlignment="1" applyProtection="1" pivotButton="0" quotePrefix="0" xfId="0">
      <alignment horizontal="center" vertical="center" wrapText="1"/>
      <protection locked="0" hidden="0"/>
    </xf>
    <xf numFmtId="0" fontId="37" fillId="22" borderId="2" applyAlignment="1" applyProtection="1" pivotButton="0" quotePrefix="0" xfId="0">
      <alignment horizontal="center" vertical="center" wrapText="1"/>
      <protection locked="0" hidden="0"/>
    </xf>
    <xf numFmtId="0" fontId="17" fillId="8" borderId="15" applyAlignment="1" applyProtection="1" pivotButton="0" quotePrefix="0" xfId="0">
      <alignment horizontal="center" vertical="center" wrapText="1"/>
      <protection locked="0" hidden="0"/>
    </xf>
    <xf numFmtId="0" fontId="17" fillId="8" borderId="16" applyAlignment="1" applyProtection="1" pivotButton="0" quotePrefix="0" xfId="0">
      <alignment horizontal="center" vertical="center" wrapText="1"/>
      <protection locked="0" hidden="0"/>
    </xf>
    <xf numFmtId="0" fontId="17" fillId="8" borderId="17" applyAlignment="1" applyProtection="1" pivotButton="0" quotePrefix="0" xfId="0">
      <alignment horizontal="center" vertical="center" wrapText="1"/>
      <protection locked="0" hidden="0"/>
    </xf>
    <xf numFmtId="0" fontId="17" fillId="8" borderId="18" applyAlignment="1" applyProtection="1" pivotButton="0" quotePrefix="0" xfId="0">
      <alignment horizontal="center" vertical="center" wrapText="1"/>
      <protection locked="0" hidden="0"/>
    </xf>
    <xf numFmtId="0" fontId="17" fillId="8" borderId="0" applyAlignment="1" applyProtection="1" pivotButton="0" quotePrefix="0" xfId="0">
      <alignment horizontal="center" vertical="center" wrapText="1"/>
      <protection locked="0" hidden="0"/>
    </xf>
    <xf numFmtId="0" fontId="17" fillId="8" borderId="19" applyAlignment="1" applyProtection="1" pivotButton="0" quotePrefix="0" xfId="0">
      <alignment horizontal="center" vertical="center" wrapText="1"/>
      <protection locked="0" hidden="0"/>
    </xf>
    <xf numFmtId="0" fontId="17" fillId="8" borderId="20" applyAlignment="1" applyProtection="1" pivotButton="0" quotePrefix="0" xfId="0">
      <alignment horizontal="center" vertical="center" wrapText="1"/>
      <protection locked="0" hidden="0"/>
    </xf>
    <xf numFmtId="0" fontId="17" fillId="8" borderId="21" applyAlignment="1" applyProtection="1" pivotButton="0" quotePrefix="0" xfId="0">
      <alignment horizontal="center" vertical="center" wrapText="1"/>
      <protection locked="0" hidden="0"/>
    </xf>
    <xf numFmtId="0" fontId="17" fillId="8" borderId="22" applyAlignment="1" applyProtection="1" pivotButton="0" quotePrefix="0" xfId="0">
      <alignment horizontal="center" vertical="center" wrapText="1"/>
      <protection locked="0" hidden="0"/>
    </xf>
    <xf numFmtId="0" fontId="7" fillId="8" borderId="15" applyAlignment="1" applyProtection="1" pivotButton="0" quotePrefix="0" xfId="0">
      <alignment horizontal="center" vertical="center" wrapText="1"/>
      <protection locked="0" hidden="0"/>
    </xf>
    <xf numFmtId="0" fontId="7" fillId="8" borderId="16" applyAlignment="1" applyProtection="1" pivotButton="0" quotePrefix="0" xfId="0">
      <alignment horizontal="center" vertical="center" wrapText="1"/>
      <protection locked="0" hidden="0"/>
    </xf>
    <xf numFmtId="0" fontId="7" fillId="8" borderId="17" applyAlignment="1" applyProtection="1" pivotButton="0" quotePrefix="0" xfId="0">
      <alignment horizontal="center" vertical="center" wrapText="1"/>
      <protection locked="0" hidden="0"/>
    </xf>
    <xf numFmtId="0" fontId="7" fillId="8" borderId="18" applyAlignment="1" applyProtection="1" pivotButton="0" quotePrefix="0" xfId="0">
      <alignment horizontal="center" vertical="center" wrapText="1"/>
      <protection locked="0" hidden="0"/>
    </xf>
    <xf numFmtId="0" fontId="7" fillId="8" borderId="0" applyAlignment="1" applyProtection="1" pivotButton="0" quotePrefix="0" xfId="0">
      <alignment horizontal="center" vertical="center" wrapText="1"/>
      <protection locked="0" hidden="0"/>
    </xf>
    <xf numFmtId="0" fontId="7" fillId="8" borderId="19" applyAlignment="1" applyProtection="1" pivotButton="0" quotePrefix="0" xfId="0">
      <alignment horizontal="center" vertical="center" wrapText="1"/>
      <protection locked="0" hidden="0"/>
    </xf>
    <xf numFmtId="0" fontId="7" fillId="8" borderId="20" applyAlignment="1" applyProtection="1" pivotButton="0" quotePrefix="0" xfId="0">
      <alignment horizontal="center" vertical="center" wrapText="1"/>
      <protection locked="0" hidden="0"/>
    </xf>
    <xf numFmtId="0" fontId="7" fillId="8" borderId="21" applyAlignment="1" applyProtection="1" pivotButton="0" quotePrefix="0" xfId="0">
      <alignment horizontal="center" vertical="center" wrapText="1"/>
      <protection locked="0" hidden="0"/>
    </xf>
    <xf numFmtId="0" fontId="7" fillId="8" borderId="22" applyAlignment="1" applyProtection="1" pivotButton="0" quotePrefix="0" xfId="0">
      <alignment horizontal="center" vertical="center" wrapText="1"/>
      <protection locked="0" hidden="0"/>
    </xf>
    <xf numFmtId="0" fontId="44" fillId="18" borderId="5" applyAlignment="1" applyProtection="1" pivotButton="0" quotePrefix="0" xfId="0">
      <alignment horizontal="center" vertical="center"/>
      <protection locked="0" hidden="0"/>
    </xf>
    <xf numFmtId="0" fontId="44" fillId="18" borderId="6" applyAlignment="1" applyProtection="1" pivotButton="0" quotePrefix="0" xfId="0">
      <alignment horizontal="center" vertical="center"/>
      <protection locked="0" hidden="0"/>
    </xf>
    <xf numFmtId="0" fontId="44" fillId="4" borderId="5" applyAlignment="1" applyProtection="1" pivotButton="0" quotePrefix="0" xfId="0">
      <alignment horizontal="center" vertical="center" wrapText="1"/>
      <protection locked="0" hidden="0"/>
    </xf>
    <xf numFmtId="0" fontId="44" fillId="4" borderId="6" applyAlignment="1" applyProtection="1" pivotButton="0" quotePrefix="0" xfId="0">
      <alignment horizontal="center" vertical="center" wrapText="1"/>
      <protection locked="0" hidden="0"/>
    </xf>
    <xf numFmtId="0" fontId="44" fillId="25" borderId="5" applyAlignment="1" applyProtection="1" pivotButton="0" quotePrefix="0" xfId="0">
      <alignment horizontal="center" vertical="center" wrapText="1"/>
      <protection locked="0" hidden="0"/>
    </xf>
    <xf numFmtId="0" fontId="44" fillId="25" borderId="6" applyAlignment="1" applyProtection="1" pivotButton="0" quotePrefix="0" xfId="0">
      <alignment horizontal="center" vertical="center" wrapText="1"/>
      <protection locked="0" hidden="0"/>
    </xf>
    <xf numFmtId="0" fontId="21" fillId="5" borderId="8" applyAlignment="1" applyProtection="1" pivotButton="0" quotePrefix="0" xfId="0">
      <alignment horizontal="right" vertical="center"/>
      <protection locked="0" hidden="0"/>
    </xf>
    <xf numFmtId="0" fontId="17" fillId="0" borderId="10" applyAlignment="1" applyProtection="1" pivotButton="0" quotePrefix="0" xfId="0">
      <alignment horizontal="center"/>
      <protection locked="0" hidden="0"/>
    </xf>
    <xf numFmtId="0" fontId="17" fillId="0" borderId="11" applyAlignment="1" applyProtection="1" pivotButton="0" quotePrefix="0" xfId="0">
      <alignment horizontal="center"/>
      <protection locked="0" hidden="0"/>
    </xf>
    <xf numFmtId="0" fontId="17" fillId="0" borderId="12" applyAlignment="1" applyProtection="1" pivotButton="0" quotePrefix="0" xfId="0">
      <alignment horizontal="center"/>
      <protection locked="0" hidden="0"/>
    </xf>
    <xf numFmtId="0" fontId="17" fillId="0" borderId="2" applyAlignment="1" applyProtection="1" pivotButton="0" quotePrefix="0" xfId="0">
      <alignment horizontal="center"/>
      <protection locked="0" hidden="0"/>
    </xf>
    <xf numFmtId="0" fontId="17" fillId="0" borderId="13" applyAlignment="1" applyProtection="1" pivotButton="0" quotePrefix="0" xfId="0">
      <alignment horizontal="center"/>
      <protection locked="0" hidden="0"/>
    </xf>
    <xf numFmtId="0" fontId="17" fillId="0" borderId="14" applyAlignment="1" applyProtection="1" pivotButton="0" quotePrefix="0" xfId="0">
      <alignment horizontal="center"/>
      <protection locked="0" hidden="0"/>
    </xf>
    <xf numFmtId="0" fontId="17" fillId="14" borderId="30" applyAlignment="1" pivotButton="0" quotePrefix="0" xfId="0">
      <alignment horizontal="center"/>
    </xf>
    <xf numFmtId="0" fontId="17" fillId="14" borderId="29" applyAlignment="1" pivotButton="0" quotePrefix="0" xfId="0">
      <alignment horizontal="center"/>
    </xf>
    <xf numFmtId="0" fontId="17" fillId="14" borderId="2" applyAlignment="1" pivotButton="0" quotePrefix="0" xfId="0">
      <alignment horizontal="center"/>
    </xf>
    <xf numFmtId="0" fontId="17" fillId="14" borderId="5" applyAlignment="1" pivotButton="0" quotePrefix="0" xfId="0">
      <alignment horizontal="center"/>
    </xf>
    <xf numFmtId="0" fontId="17" fillId="14" borderId="14" applyAlignment="1" pivotButton="0" quotePrefix="0" xfId="0">
      <alignment horizontal="center" vertical="center"/>
    </xf>
    <xf numFmtId="0" fontId="17" fillId="14" borderId="31" applyAlignment="1" pivotButton="0" quotePrefix="0" xfId="0">
      <alignment horizontal="center" vertical="center"/>
    </xf>
    <xf numFmtId="0" fontId="17" fillId="0" borderId="32" applyAlignment="1" applyProtection="1" pivotButton="0" quotePrefix="0" xfId="0">
      <alignment horizontal="center"/>
      <protection locked="0" hidden="0"/>
    </xf>
    <xf numFmtId="0" fontId="17" fillId="0" borderId="7" applyAlignment="1" applyProtection="1" pivotButton="0" quotePrefix="0" xfId="0">
      <alignment horizontal="center"/>
      <protection locked="0" hidden="0"/>
    </xf>
    <xf numFmtId="0" fontId="17" fillId="14" borderId="6" applyAlignment="1" pivotButton="0" quotePrefix="0" xfId="0">
      <alignment horizontal="center"/>
    </xf>
    <xf numFmtId="0" fontId="21" fillId="15" borderId="0" applyAlignment="1" applyProtection="1" pivotButton="0" quotePrefix="0" xfId="0">
      <alignment horizontal="right" vertical="center"/>
      <protection locked="0" hidden="0"/>
    </xf>
    <xf numFmtId="0" fontId="21" fillId="2" borderId="0" applyAlignment="1" applyProtection="1" pivotButton="0" quotePrefix="0" xfId="0">
      <alignment horizontal="right" vertical="center"/>
      <protection locked="0" hidden="0"/>
    </xf>
    <xf numFmtId="0" fontId="18" fillId="25" borderId="5" applyAlignment="1" applyProtection="1" pivotButton="0" quotePrefix="0" xfId="0">
      <alignment horizontal="center" vertical="center" wrapText="1"/>
      <protection locked="0" hidden="0"/>
    </xf>
    <xf numFmtId="0" fontId="17" fillId="25" borderId="7" applyAlignment="1" applyProtection="1" pivotButton="0" quotePrefix="0" xfId="0">
      <alignment horizontal="center" vertical="center" wrapText="1"/>
      <protection locked="0" hidden="0"/>
    </xf>
    <xf numFmtId="0" fontId="22" fillId="18" borderId="5" applyAlignment="1" applyProtection="1" pivotButton="0" quotePrefix="0" xfId="0">
      <alignment horizontal="center" vertical="center" wrapText="1"/>
      <protection locked="0" hidden="0"/>
    </xf>
    <xf numFmtId="0" fontId="22" fillId="18" borderId="7" applyAlignment="1" applyProtection="1" pivotButton="0" quotePrefix="0" xfId="0">
      <alignment horizontal="center" vertical="center" wrapText="1"/>
      <protection locked="0" hidden="0"/>
    </xf>
    <xf numFmtId="0" fontId="46" fillId="18" borderId="7" applyAlignment="1" applyProtection="1" pivotButton="0" quotePrefix="0" xfId="0">
      <alignment horizontal="center" vertical="center" wrapText="1"/>
      <protection locked="0" hidden="0"/>
    </xf>
    <xf numFmtId="0" fontId="45" fillId="18" borderId="5" applyAlignment="1" applyProtection="1" pivotButton="0" quotePrefix="0" xfId="0">
      <alignment horizontal="center" vertical="center" wrapText="1"/>
      <protection locked="0" hidden="0"/>
    </xf>
    <xf numFmtId="0" fontId="45" fillId="18" borderId="6" applyAlignment="1" applyProtection="1" pivotButton="0" quotePrefix="0" xfId="0">
      <alignment horizontal="center" vertical="center" wrapText="1"/>
      <protection locked="0" hidden="0"/>
    </xf>
    <xf numFmtId="0" fontId="45" fillId="18" borderId="7" applyAlignment="1" applyProtection="1" pivotButton="0" quotePrefix="0" xfId="0">
      <alignment horizontal="center" vertical="center" wrapText="1"/>
      <protection locked="0" hidden="0"/>
    </xf>
    <xf numFmtId="0" fontId="45" fillId="25" borderId="5" applyAlignment="1" applyProtection="1" pivotButton="0" quotePrefix="0" xfId="0">
      <alignment horizontal="center" vertical="center" wrapText="1"/>
      <protection locked="0" hidden="0"/>
    </xf>
    <xf numFmtId="0" fontId="45" fillId="25" borderId="6" applyAlignment="1" applyProtection="1" pivotButton="0" quotePrefix="0" xfId="0">
      <alignment horizontal="center" vertical="center" wrapText="1"/>
      <protection locked="0" hidden="0"/>
    </xf>
    <xf numFmtId="0" fontId="45" fillId="25" borderId="7" applyAlignment="1" applyProtection="1" pivotButton="0" quotePrefix="0" xfId="0">
      <alignment horizontal="center" vertical="center" wrapText="1"/>
      <protection locked="0" hidden="0"/>
    </xf>
    <xf numFmtId="0" fontId="47" fillId="18" borderId="5" applyAlignment="1" applyProtection="1" pivotButton="0" quotePrefix="0" xfId="0">
      <alignment horizontal="center" vertical="center" wrapText="1"/>
      <protection locked="0" hidden="0"/>
    </xf>
    <xf numFmtId="0" fontId="47" fillId="18" borderId="6" applyAlignment="1" applyProtection="1" pivotButton="0" quotePrefix="0" xfId="0">
      <alignment horizontal="center" vertical="center" wrapText="1"/>
      <protection locked="0" hidden="0"/>
    </xf>
    <xf numFmtId="0" fontId="47" fillId="18" borderId="7" applyAlignment="1" applyProtection="1" pivotButton="0" quotePrefix="0" xfId="0">
      <alignment horizontal="center" vertical="center" wrapText="1"/>
      <protection locked="0" hidden="0"/>
    </xf>
    <xf numFmtId="0" fontId="47" fillId="4" borderId="5" applyAlignment="1" applyProtection="1" pivotButton="0" quotePrefix="0" xfId="0">
      <alignment horizontal="center" vertical="center" wrapText="1"/>
      <protection locked="0" hidden="0"/>
    </xf>
    <xf numFmtId="0" fontId="47" fillId="4" borderId="6" applyAlignment="1" applyProtection="1" pivotButton="0" quotePrefix="0" xfId="0">
      <alignment horizontal="center" vertical="center" wrapText="1"/>
      <protection locked="0" hidden="0"/>
    </xf>
    <xf numFmtId="0" fontId="47" fillId="4" borderId="7" applyAlignment="1" applyProtection="1" pivotButton="0" quotePrefix="0" xfId="0">
      <alignment horizontal="center" vertical="center" wrapText="1"/>
      <protection locked="0" hidden="0"/>
    </xf>
    <xf numFmtId="0" fontId="23" fillId="4" borderId="6" applyAlignment="1" applyProtection="1" pivotButton="0" quotePrefix="0" xfId="0">
      <alignment horizontal="center" vertical="center" wrapText="1"/>
      <protection locked="0" hidden="0"/>
    </xf>
    <xf numFmtId="0" fontId="23" fillId="4" borderId="7" applyAlignment="1" applyProtection="1" pivotButton="0" quotePrefix="0" xfId="0">
      <alignment horizontal="center" vertical="center" wrapText="1"/>
      <protection locked="0" hidden="0"/>
    </xf>
    <xf numFmtId="0" fontId="7" fillId="0" borderId="5" applyAlignment="1" applyProtection="1" pivotButton="0" quotePrefix="0" xfId="0">
      <alignment horizontal="center"/>
      <protection locked="0" hidden="0"/>
    </xf>
    <xf numFmtId="0" fontId="7" fillId="0" borderId="7" applyAlignment="1" applyProtection="1" pivotButton="0" quotePrefix="0" xfId="0">
      <alignment horizontal="center"/>
      <protection locked="0" hidden="0"/>
    </xf>
    <xf numFmtId="0" fontId="9" fillId="0" borderId="5" applyAlignment="1" applyProtection="1" pivotButton="0" quotePrefix="0" xfId="0">
      <alignment horizontal="center"/>
      <protection locked="0" hidden="0"/>
    </xf>
    <xf numFmtId="0" fontId="9" fillId="0" borderId="7" applyAlignment="1" applyProtection="1" pivotButton="0" quotePrefix="0" xfId="0">
      <alignment horizontal="center"/>
      <protection locked="0" hidden="0"/>
    </xf>
    <xf numFmtId="0" fontId="16" fillId="8" borderId="48" applyAlignment="1" pivotButton="0" quotePrefix="0" xfId="0">
      <alignment horizontal="center" vertical="top" textRotation="90"/>
    </xf>
    <xf numFmtId="0" fontId="16" fillId="8" borderId="0" applyAlignment="1" pivotButton="0" quotePrefix="0" xfId="0">
      <alignment horizontal="center" vertical="top" textRotation="90"/>
    </xf>
    <xf numFmtId="0" fontId="5" fillId="8" borderId="48" applyAlignment="1" pivotButton="0" quotePrefix="0" xfId="0">
      <alignment horizontal="center" vertical="top" wrapText="1"/>
    </xf>
    <xf numFmtId="0" fontId="5" fillId="8" borderId="0" applyAlignment="1" pivotButton="0" quotePrefix="0" xfId="0">
      <alignment horizontal="center" vertical="top" wrapText="1"/>
    </xf>
    <xf numFmtId="0" fontId="5" fillId="8" borderId="47" applyAlignment="1" pivotButton="0" quotePrefix="0" xfId="1">
      <alignment horizontal="center" vertical="top" wrapText="1"/>
    </xf>
    <xf numFmtId="0" fontId="5" fillId="8" borderId="46" applyAlignment="1" pivotButton="0" quotePrefix="0" xfId="1">
      <alignment horizontal="center" vertical="top" wrapText="1"/>
    </xf>
    <xf numFmtId="0" fontId="44" fillId="25" borderId="2" applyAlignment="1" applyProtection="1" pivotButton="0" quotePrefix="0" xfId="0">
      <alignment horizontal="center" vertical="center" wrapText="1"/>
      <protection locked="0" hidden="0"/>
    </xf>
    <xf numFmtId="0" fontId="47" fillId="19" borderId="6" applyAlignment="1" applyProtection="1" pivotButton="0" quotePrefix="0" xfId="0">
      <alignment horizontal="center" vertical="center" wrapText="1"/>
      <protection locked="0" hidden="0"/>
    </xf>
    <xf numFmtId="0" fontId="44" fillId="18" borderId="2" applyAlignment="1" applyProtection="1" pivotButton="0" quotePrefix="0" xfId="0">
      <alignment horizontal="center" vertical="center" wrapText="1"/>
      <protection locked="0" hidden="0"/>
    </xf>
    <xf numFmtId="0" fontId="4" fillId="18" borderId="6" applyAlignment="1" applyProtection="1" pivotButton="0" quotePrefix="0" xfId="0">
      <alignment horizontal="center" vertical="center" wrapText="1"/>
      <protection locked="0" hidden="0"/>
    </xf>
    <xf numFmtId="0" fontId="44" fillId="19" borderId="2" applyAlignment="1" applyProtection="1" pivotButton="0" quotePrefix="0" xfId="0">
      <alignment horizontal="center" vertical="center" wrapText="1"/>
      <protection locked="0" hidden="0"/>
    </xf>
    <xf numFmtId="0" fontId="6" fillId="0" borderId="8" applyAlignment="1" applyProtection="1" pivotButton="0" quotePrefix="0" xfId="0">
      <alignment horizontal="center"/>
      <protection locked="0" hidden="0"/>
    </xf>
    <xf numFmtId="0" fontId="2" fillId="8" borderId="5" applyAlignment="1" applyProtection="1" pivotButton="0" quotePrefix="0" xfId="0">
      <alignment horizontal="center" vertical="center" wrapText="1"/>
      <protection locked="0" hidden="0"/>
    </xf>
    <xf numFmtId="0" fontId="2" fillId="8" borderId="6" applyAlignment="1" applyProtection="1" pivotButton="0" quotePrefix="0" xfId="0">
      <alignment horizontal="center" vertical="center" wrapText="1"/>
      <protection locked="0" hidden="0"/>
    </xf>
    <xf numFmtId="0" fontId="2" fillId="8" borderId="7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 wrapText="1"/>
      <protection locked="0" hidden="0"/>
    </xf>
    <xf numFmtId="0" fontId="3" fillId="8" borderId="4" applyAlignment="1" applyProtection="1" pivotButton="0" quotePrefix="0" xfId="0">
      <alignment horizontal="center" vertical="center" wrapText="1"/>
      <protection locked="0" hidden="0"/>
    </xf>
    <xf numFmtId="0" fontId="3" fillId="8" borderId="3" applyAlignment="1" applyProtection="1" pivotButton="0" quotePrefix="0" xfId="1">
      <alignment horizontal="center" vertical="center" wrapText="1"/>
      <protection locked="0" hidden="0"/>
    </xf>
    <xf numFmtId="0" fontId="3" fillId="8" borderId="4" applyAlignment="1" applyProtection="1" pivotButton="0" quotePrefix="0" xfId="1">
      <alignment horizontal="center" vertical="center" wrapText="1"/>
      <protection locked="0" hidden="0"/>
    </xf>
    <xf numFmtId="0" fontId="3" fillId="8" borderId="3" applyAlignment="1" applyProtection="1" pivotButton="0" quotePrefix="0" xfId="0">
      <alignment horizontal="center" vertical="center"/>
      <protection locked="0" hidden="0"/>
    </xf>
    <xf numFmtId="0" fontId="3" fillId="8" borderId="4" applyAlignment="1" applyProtection="1" pivotButton="0" quotePrefix="0" xfId="0">
      <alignment horizontal="center" vertical="center"/>
      <protection locked="0" hidden="0"/>
    </xf>
    <xf numFmtId="0" fontId="3" fillId="8" borderId="2" applyAlignment="1" applyProtection="1" pivotButton="0" quotePrefix="0" xfId="0">
      <alignment horizontal="center" vertical="center" wrapText="1"/>
      <protection locked="0" hidden="0"/>
    </xf>
    <xf numFmtId="0" fontId="39" fillId="5" borderId="23" applyAlignment="1" applyProtection="1" pivotButton="0" quotePrefix="0" xfId="0">
      <alignment horizontal="left" vertical="center" wrapText="1"/>
      <protection locked="0" hidden="0"/>
    </xf>
    <xf numFmtId="0" fontId="39" fillId="5" borderId="24" applyAlignment="1" applyProtection="1" pivotButton="0" quotePrefix="0" xfId="0">
      <alignment horizontal="left" vertical="center" wrapText="1"/>
      <protection locked="0" hidden="0"/>
    </xf>
    <xf numFmtId="0" fontId="39" fillId="5" borderId="25" applyAlignment="1" applyProtection="1" pivotButton="0" quotePrefix="0" xfId="0">
      <alignment horizontal="left" vertical="center" wrapText="1"/>
      <protection locked="0" hidden="0"/>
    </xf>
    <xf numFmtId="0" fontId="18" fillId="5" borderId="2" applyAlignment="1" applyProtection="1" pivotButton="0" quotePrefix="0" xfId="0">
      <alignment horizontal="center" vertical="center"/>
      <protection locked="0" hidden="0"/>
    </xf>
    <xf numFmtId="0" fontId="20" fillId="5" borderId="2" applyAlignment="1" applyProtection="1" pivotButton="0" quotePrefix="0" xfId="0">
      <alignment horizontal="center" vertical="center"/>
      <protection locked="0" hidden="0"/>
    </xf>
    <xf numFmtId="0" fontId="17" fillId="0" borderId="2" applyAlignment="1" pivotButton="0" quotePrefix="0" xfId="0">
      <alignment horizontal="center" vertical="center"/>
    </xf>
    <xf numFmtId="0" fontId="17" fillId="0" borderId="2" applyAlignment="1" pivotButton="0" quotePrefix="0" xfId="0">
      <alignment horizontal="center" vertical="center" wrapText="1"/>
    </xf>
    <xf numFmtId="0" fontId="20" fillId="5" borderId="2" applyAlignment="1" applyProtection="1" pivotButton="0" quotePrefix="0" xfId="0">
      <alignment horizontal="center" vertical="center" wrapText="1"/>
      <protection locked="0" hidden="0"/>
    </xf>
    <xf numFmtId="0" fontId="18" fillId="6" borderId="2" applyAlignment="1" applyProtection="1" pivotButton="0" quotePrefix="0" xfId="0">
      <alignment horizontal="center" vertical="center" wrapText="1"/>
      <protection locked="0" hidden="0"/>
    </xf>
    <xf numFmtId="0" fontId="44" fillId="17" borderId="15" applyAlignment="1" pivotButton="0" quotePrefix="0" xfId="0">
      <alignment horizontal="center" vertical="center" wrapText="1"/>
    </xf>
    <xf numFmtId="0" fontId="44" fillId="17" borderId="16" applyAlignment="1" pivotButton="0" quotePrefix="0" xfId="0">
      <alignment horizontal="center" vertical="center" wrapText="1"/>
    </xf>
    <xf numFmtId="0" fontId="44" fillId="17" borderId="17" applyAlignment="1" pivotButton="0" quotePrefix="0" xfId="0">
      <alignment horizontal="center" vertical="center" wrapText="1"/>
    </xf>
    <xf numFmtId="0" fontId="32" fillId="6" borderId="5" applyAlignment="1" applyProtection="1" pivotButton="0" quotePrefix="0" xfId="0">
      <alignment horizontal="center" vertical="center" wrapText="1"/>
      <protection locked="0" hidden="0"/>
    </xf>
    <xf numFmtId="0" fontId="32" fillId="6" borderId="6" applyAlignment="1" applyProtection="1" pivotButton="0" quotePrefix="0" xfId="0">
      <alignment horizontal="center" vertical="center" wrapText="1"/>
      <protection locked="0" hidden="0"/>
    </xf>
    <xf numFmtId="0" fontId="32" fillId="15" borderId="2" applyAlignment="1" applyProtection="1" pivotButton="0" quotePrefix="0" xfId="0">
      <alignment horizontal="center" vertical="center"/>
      <protection locked="0" hidden="0"/>
    </xf>
    <xf numFmtId="0" fontId="23" fillId="15" borderId="5" applyAlignment="1" applyProtection="1" pivotButton="0" quotePrefix="0" xfId="0">
      <alignment horizontal="center" vertical="center" wrapText="1"/>
      <protection locked="0" hidden="0"/>
    </xf>
    <xf numFmtId="0" fontId="23" fillId="15" borderId="6" applyAlignment="1" applyProtection="1" pivotButton="0" quotePrefix="0" xfId="0">
      <alignment horizontal="center" vertical="center" wrapText="1"/>
      <protection locked="0" hidden="0"/>
    </xf>
    <xf numFmtId="0" fontId="23" fillId="15" borderId="7" applyAlignment="1" applyProtection="1" pivotButton="0" quotePrefix="0" xfId="0">
      <alignment horizontal="center" vertical="center" wrapText="1"/>
      <protection locked="0" hidden="0"/>
    </xf>
    <xf numFmtId="0" fontId="44" fillId="24" borderId="15" applyAlignment="1" pivotButton="0" quotePrefix="0" xfId="0">
      <alignment horizontal="center" vertical="center" wrapText="1"/>
    </xf>
    <xf numFmtId="0" fontId="44" fillId="24" borderId="16" applyAlignment="1" pivotButton="0" quotePrefix="0" xfId="0">
      <alignment horizontal="center" vertical="center" wrapText="1"/>
    </xf>
    <xf numFmtId="0" fontId="23" fillId="6" borderId="5" applyAlignment="1" applyProtection="1" pivotButton="0" quotePrefix="0" xfId="0">
      <alignment horizontal="center" vertical="center" wrapText="1"/>
      <protection locked="0" hidden="0"/>
    </xf>
    <xf numFmtId="0" fontId="23" fillId="6" borderId="6" applyAlignment="1" applyProtection="1" pivotButton="0" quotePrefix="0" xfId="0">
      <alignment horizontal="center" vertical="center" wrapText="1"/>
      <protection locked="0" hidden="0"/>
    </xf>
    <xf numFmtId="0" fontId="23" fillId="6" borderId="2" applyAlignment="1" applyProtection="1" pivotButton="0" quotePrefix="0" xfId="0">
      <alignment horizontal="center" vertical="center" wrapText="1"/>
      <protection locked="0" hidden="0"/>
    </xf>
    <xf numFmtId="0" fontId="22" fillId="26" borderId="2" applyAlignment="1" applyProtection="1" pivotButton="0" quotePrefix="0" xfId="0">
      <alignment horizontal="center" vertical="center" wrapText="1"/>
      <protection locked="0" hidden="0"/>
    </xf>
    <xf numFmtId="0" fontId="44" fillId="27" borderId="42" applyAlignment="1" pivotButton="0" quotePrefix="0" xfId="0">
      <alignment horizontal="center" vertical="center" wrapText="1"/>
    </xf>
    <xf numFmtId="0" fontId="23" fillId="27" borderId="42" applyAlignment="1" pivotButton="0" quotePrefix="0" xfId="0">
      <alignment horizontal="center" vertical="center" wrapText="1"/>
    </xf>
    <xf numFmtId="0" fontId="32" fillId="17" borderId="23" applyAlignment="1" pivotButton="0" quotePrefix="0" xfId="0">
      <alignment horizontal="center" vertical="center" wrapText="1"/>
    </xf>
    <xf numFmtId="0" fontId="32" fillId="17" borderId="24" applyAlignment="1" pivotButton="0" quotePrefix="0" xfId="0">
      <alignment horizontal="center" vertical="center" wrapText="1"/>
    </xf>
    <xf numFmtId="0" fontId="32" fillId="24" borderId="23" applyAlignment="1" pivotButton="0" quotePrefix="0" xfId="0">
      <alignment horizontal="center" vertical="center" wrapText="1"/>
    </xf>
    <xf numFmtId="0" fontId="32" fillId="24" borderId="24" applyAlignment="1" pivotButton="0" quotePrefix="0" xfId="0">
      <alignment horizontal="center" vertical="center" wrapText="1"/>
    </xf>
    <xf numFmtId="0" fontId="32" fillId="27" borderId="42" applyAlignment="1" pivotButton="0" quotePrefix="0" xfId="0">
      <alignment horizontal="center" vertical="center" wrapText="1"/>
    </xf>
    <xf numFmtId="0" fontId="44" fillId="17" borderId="23" applyAlignment="1" pivotButton="0" quotePrefix="0" xfId="0">
      <alignment horizontal="center" vertical="center" wrapText="1"/>
    </xf>
    <xf numFmtId="0" fontId="44" fillId="17" borderId="24" applyAlignment="1" pivotButton="0" quotePrefix="0" xfId="0">
      <alignment horizontal="center" vertical="center" wrapText="1"/>
    </xf>
    <xf numFmtId="0" fontId="44" fillId="24" borderId="23" applyAlignment="1" pivotButton="0" quotePrefix="0" xfId="0">
      <alignment horizontal="center" vertical="center" wrapText="1"/>
    </xf>
    <xf numFmtId="0" fontId="44" fillId="24" borderId="24" applyAlignment="1" pivotButton="0" quotePrefix="0" xfId="0">
      <alignment horizontal="center" vertical="center" wrapText="1"/>
    </xf>
    <xf numFmtId="0" fontId="34" fillId="30" borderId="2" applyAlignment="1" applyProtection="1" pivotButton="0" quotePrefix="0" xfId="0">
      <alignment horizontal="center" vertical="center" wrapText="1"/>
      <protection locked="0" hidden="0"/>
    </xf>
    <xf numFmtId="1" fontId="10" fillId="30" borderId="39" applyProtection="1" pivotButton="0" quotePrefix="0" xfId="0">
      <protection locked="0" hidden="0"/>
    </xf>
    <xf numFmtId="1" fontId="10" fillId="30" borderId="7" applyProtection="1" pivotButton="0" quotePrefix="0" xfId="0">
      <protection locked="0" hidden="0"/>
    </xf>
    <xf numFmtId="0" fontId="10" fillId="30" borderId="0" applyProtection="1" pivotButton="0" quotePrefix="0" xfId="0">
      <protection locked="0" hidden="0"/>
    </xf>
    <xf numFmtId="0" fontId="10" fillId="30" borderId="30" pivotButton="0" quotePrefix="0" xfId="0"/>
    <xf numFmtId="0" fontId="10" fillId="30" borderId="2" pivotButton="0" quotePrefix="0" xfId="0"/>
    <xf numFmtId="0" fontId="10" fillId="30" borderId="14" pivotButton="0" quotePrefix="0" xfId="0"/>
    <xf numFmtId="0" fontId="14" fillId="19" borderId="2" applyAlignment="1" pivotButton="0" quotePrefix="0" xfId="0">
      <alignment horizontal="center" vertical="top" wrapText="1"/>
    </xf>
    <xf numFmtId="0" fontId="0" fillId="0" borderId="4" pivotButton="0" quotePrefix="0" xfId="0"/>
    <xf numFmtId="0" fontId="0" fillId="0" borderId="1" pivotButton="0" quotePrefix="0" xfId="0"/>
    <xf numFmtId="0" fontId="0" fillId="0" borderId="42" applyAlignment="1" pivotButton="0" quotePrefix="0" xfId="0">
      <alignment horizontal="justify" vertical="center" wrapText="1"/>
    </xf>
    <xf numFmtId="0" fontId="0" fillId="0" borderId="44" pivotButton="0" quotePrefix="0" xfId="0"/>
    <xf numFmtId="0" fontId="0" fillId="0" borderId="43" pivotButton="0" quotePrefix="0" xfId="0"/>
    <xf numFmtId="0" fontId="0" fillId="4" borderId="42" applyAlignment="1" pivotButton="0" quotePrefix="0" xfId="0">
      <alignment horizontal="center"/>
    </xf>
    <xf numFmtId="0" fontId="0" fillId="0" borderId="24" pivotButton="0" quotePrefix="0" xfId="0"/>
    <xf numFmtId="0" fontId="0" fillId="0" borderId="25" pivotButton="0" quotePrefix="0" xfId="0"/>
    <xf numFmtId="0" fontId="35" fillId="21" borderId="63" applyAlignment="1" applyProtection="1" pivotButton="0" quotePrefix="0" xfId="0">
      <alignment horizontal="center" vertical="center"/>
      <protection locked="0" hidden="0"/>
    </xf>
    <xf numFmtId="0" fontId="0" fillId="0" borderId="27" applyProtection="1" pivotButton="0" quotePrefix="0" xfId="0">
      <protection locked="0" hidden="0"/>
    </xf>
    <xf numFmtId="0" fontId="0" fillId="0" borderId="28" applyProtection="1" pivotButton="0" quotePrefix="0" xfId="0">
      <protection locked="0" hidden="0"/>
    </xf>
    <xf numFmtId="0" fontId="36" fillId="21" borderId="57" applyAlignment="1" applyProtection="1" pivotButton="0" quotePrefix="0" xfId="0">
      <alignment horizontal="center" vertical="center"/>
      <protection locked="0" hidden="0"/>
    </xf>
    <xf numFmtId="0" fontId="0" fillId="0" borderId="36" applyProtection="1" pivotButton="0" quotePrefix="0" xfId="0">
      <protection locked="0" hidden="0"/>
    </xf>
    <xf numFmtId="0" fontId="0" fillId="0" borderId="59" applyProtection="1" pivotButton="0" quotePrefix="0" xfId="0">
      <protection locked="0" hidden="0"/>
    </xf>
    <xf numFmtId="0" fontId="0" fillId="0" borderId="61" applyProtection="1" pivotButton="0" quotePrefix="0" xfId="0">
      <protection locked="0" hidden="0"/>
    </xf>
    <xf numFmtId="0" fontId="0" fillId="0" borderId="62" applyProtection="1" pivotButton="0" quotePrefix="0" xfId="0">
      <protection locked="0" hidden="0"/>
    </xf>
    <xf numFmtId="0" fontId="0" fillId="0" borderId="41" applyProtection="1" pivotButton="0" quotePrefix="0" xfId="0">
      <protection locked="0" hidden="0"/>
    </xf>
    <xf numFmtId="0" fontId="0" fillId="0" borderId="7" applyProtection="1" pivotButton="0" quotePrefix="0" xfId="0">
      <protection locked="0" hidden="0"/>
    </xf>
    <xf numFmtId="0" fontId="0" fillId="0" borderId="1" applyProtection="1" pivotButton="0" quotePrefix="0" xfId="0">
      <protection locked="0" hidden="0"/>
    </xf>
    <xf numFmtId="0" fontId="0" fillId="0" borderId="66" applyProtection="1" pivotButton="0" quotePrefix="0" xfId="0">
      <protection locked="0" hidden="0"/>
    </xf>
    <xf numFmtId="0" fontId="0" fillId="0" borderId="29" pivotButton="0" quotePrefix="0" xfId="0"/>
    <xf numFmtId="0" fontId="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16" applyProtection="1" pivotButton="0" quotePrefix="0" xfId="0">
      <protection locked="0" hidden="0"/>
    </xf>
    <xf numFmtId="0" fontId="0" fillId="0" borderId="17" applyProtection="1" pivotButton="0" quotePrefix="0" xfId="0">
      <protection locked="0" hidden="0"/>
    </xf>
    <xf numFmtId="0" fontId="17" fillId="8" borderId="42" applyAlignment="1" applyProtection="1" pivotButton="0" quotePrefix="0" xfId="0">
      <alignment horizontal="center" vertical="center" wrapText="1"/>
      <protection locked="0" hidden="0"/>
    </xf>
    <xf numFmtId="0" fontId="0" fillId="0" borderId="6" pivotButton="0" quotePrefix="0" xfId="0"/>
    <xf numFmtId="0" fontId="0" fillId="0" borderId="7" pivotButton="0" quotePrefix="0" xfId="0"/>
    <xf numFmtId="0" fontId="0" fillId="0" borderId="18" applyProtection="1" pivotButton="0" quotePrefix="0" xfId="0">
      <protection locked="0" hidden="0"/>
    </xf>
    <xf numFmtId="0" fontId="0" fillId="0" borderId="19" applyProtection="1" pivotButton="0" quotePrefix="0" xfId="0">
      <protection locked="0" hidden="0"/>
    </xf>
    <xf numFmtId="0" fontId="0" fillId="0" borderId="67" applyProtection="1" pivotButton="0" quotePrefix="0" xfId="0">
      <protection locked="0" hidden="0"/>
    </xf>
    <xf numFmtId="0" fontId="0" fillId="0" borderId="68" pivotButton="0" quotePrefix="0" xfId="0"/>
    <xf numFmtId="0" fontId="0" fillId="0" borderId="67" pivotButton="0" quotePrefix="0" xfId="0"/>
    <xf numFmtId="0" fontId="0" fillId="0" borderId="20" applyProtection="1" pivotButton="0" quotePrefix="0" xfId="0">
      <protection locked="0" hidden="0"/>
    </xf>
    <xf numFmtId="0" fontId="0" fillId="0" borderId="21" applyProtection="1" pivotButton="0" quotePrefix="0" xfId="0">
      <protection locked="0" hidden="0"/>
    </xf>
    <xf numFmtId="0" fontId="0" fillId="0" borderId="22" applyProtection="1" pivotButton="0" quotePrefix="0" xfId="0">
      <protection locked="0" hidden="0"/>
    </xf>
    <xf numFmtId="0" fontId="0" fillId="0" borderId="6" applyProtection="1" pivotButton="0" quotePrefix="0" xfId="0">
      <protection locked="0" hidden="0"/>
    </xf>
    <xf numFmtId="0" fontId="47" fillId="18" borderId="2" applyAlignment="1" applyProtection="1" pivotButton="0" quotePrefix="0" xfId="0">
      <alignment horizontal="center" vertical="center" wrapText="1"/>
      <protection locked="0" hidden="0"/>
    </xf>
    <xf numFmtId="0" fontId="47" fillId="4" borderId="2" applyAlignment="1" applyProtection="1" pivotButton="0" quotePrefix="0" xfId="0">
      <alignment horizontal="center" vertical="center" wrapText="1"/>
      <protection locked="0" hidden="0"/>
    </xf>
    <xf numFmtId="0" fontId="0" fillId="0" borderId="8" applyProtection="1" pivotButton="0" quotePrefix="0" xfId="0">
      <protection locked="0" hidden="0"/>
    </xf>
    <xf numFmtId="0" fontId="22" fillId="18" borderId="2" applyAlignment="1" applyProtection="1" pivotButton="0" quotePrefix="0" xfId="0">
      <alignment horizontal="center" vertical="center" wrapText="1"/>
      <protection locked="0" hidden="0"/>
    </xf>
    <xf numFmtId="0" fontId="18" fillId="25" borderId="2" applyAlignment="1" applyProtection="1" pivotButton="0" quotePrefix="0" xfId="0">
      <alignment horizontal="center" vertical="center" wrapText="1"/>
      <protection locked="0" hidden="0"/>
    </xf>
    <xf numFmtId="0" fontId="2" fillId="8" borderId="2" applyAlignment="1" applyProtection="1" pivotButton="0" quotePrefix="0" xfId="0">
      <alignment horizontal="center" vertical="center" wrapText="1"/>
      <protection locked="0" hidden="0"/>
    </xf>
    <xf numFmtId="0" fontId="0" fillId="0" borderId="4" applyProtection="1" pivotButton="0" quotePrefix="0" xfId="0">
      <protection locked="0" hidden="0"/>
    </xf>
    <xf numFmtId="0" fontId="0" fillId="0" borderId="46" pivotButton="0" quotePrefix="0" xfId="0"/>
    <xf numFmtId="0" fontId="7" fillId="0" borderId="2" applyAlignment="1" applyProtection="1" pivotButton="0" quotePrefix="0" xfId="0">
      <alignment horizontal="center"/>
      <protection locked="0" hidden="0"/>
    </xf>
    <xf numFmtId="0" fontId="23" fillId="15" borderId="2" applyAlignment="1" applyProtection="1" pivotButton="0" quotePrefix="0" xfId="0">
      <alignment horizontal="center" vertical="center" wrapText="1"/>
      <protection locked="0" hidden="0"/>
    </xf>
    <xf numFmtId="0" fontId="0" fillId="0" borderId="16" pivotButton="0" quotePrefix="0" xfId="0"/>
    <xf numFmtId="0" fontId="44" fillId="17" borderId="45" applyAlignment="1" pivotButton="0" quotePrefix="0" xfId="0">
      <alignment horizontal="center" vertical="center" wrapText="1"/>
    </xf>
    <xf numFmtId="0" fontId="0" fillId="0" borderId="17" pivotButton="0" quotePrefix="0" xfId="0"/>
    <xf numFmtId="0" fontId="39" fillId="5" borderId="42" applyAlignment="1" applyProtection="1" pivotButton="0" quotePrefix="0" xfId="0">
      <alignment horizontal="left" vertical="center" wrapText="1"/>
      <protection locked="0" hidden="0"/>
    </xf>
    <xf numFmtId="0" fontId="0" fillId="0" borderId="24" applyProtection="1" pivotButton="0" quotePrefix="0" xfId="0">
      <protection locked="0" hidden="0"/>
    </xf>
    <xf numFmtId="0" fontId="0" fillId="0" borderId="25" applyProtection="1" pivotButton="0" quotePrefix="0" xfId="0">
      <protection locked="0" hidden="0"/>
    </xf>
  </cellXfs>
  <cellStyles count="6">
    <cellStyle name="Normal" xfId="0" builtinId="0"/>
    <cellStyle name="Normal 2" xfId="1"/>
    <cellStyle name="Moneda 2" xfId="2"/>
    <cellStyle name="Normal 4" xfId="3"/>
    <cellStyle name="Normal 3" xfId="4"/>
    <cellStyle name="Normal 4 2" xfId="5"/>
  </cellStyles>
  <dxfs count="30"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rgb="FFFFFFCC"/>
          <bgColor rgb="FFFFFFFF"/>
        </patternFill>
      </fill>
      <alignment horizontal="center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4"/>
        <vertAlign val="baseline"/>
      </font>
      <fill>
        <patternFill patternType="solid">
          <fgColor rgb="FFFFFFFF"/>
          <bgColor rgb="FFD8D8D8"/>
        </patternFill>
      </fill>
      <alignment horizontal="left" vertical="center"/>
      <border>
        <left style="thin">
          <color theme="1"/>
        </left>
        <right style="thin">
          <color theme="1"/>
        </right>
        <top style="thin">
          <color theme="1"/>
        </top>
        <bottom style="thin">
          <color theme="1"/>
        </bottom>
      </border>
      <protection locked="0" hidden="0"/>
    </dxf>
    <dxf>
      <font>
        <name val="Arial"/>
        <strike val="0"/>
        <outline val="0"/>
        <shadow val="0"/>
        <condense val="0"/>
        <color auto="1"/>
        <extend val="0"/>
        <sz val="10"/>
        <vertAlign val="baseline"/>
      </font>
      <fill>
        <patternFill patternType="solid">
          <fgColor indexed="64"/>
          <bgColor rgb="FFCCFF99"/>
        </patternFill>
      </fill>
      <alignment horizontal="general" vertical="center"/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font>
        <name val="Calibri"/>
        <strike val="0"/>
        <outline val="0"/>
        <shadow val="0"/>
        <condense val="0"/>
        <color auto="1"/>
        <extend val="0"/>
        <sz val="10"/>
        <vertAlign val="baseline"/>
        <scheme val="minor"/>
      </font>
      <fill>
        <patternFill patternType="solid">
          <fgColor indexed="64"/>
          <bgColor rgb="FFCCFF99"/>
        </patternFill>
      </fill>
      <border>
        <left/>
        <right style="thin">
          <color indexed="64"/>
        </right>
        <top style="thin">
          <color indexed="64"/>
        </top>
        <bottom style="thin">
          <color indexed="64"/>
        </bottom>
      </border>
      <protection locked="0" hidden="0"/>
    </dxf>
    <dxf>
      <border outline="0">
        <left style="thin">
          <color indexed="64"/>
        </left>
        <right style="thin">
          <color indexed="64"/>
        </right>
        <top style="thin">
          <color indexed="64"/>
        </top>
      </border>
    </dxf>
    <dxf>
      <font>
        <strike val="0"/>
        <outline val="0"/>
        <shadow val="0"/>
        <color auto="1"/>
        <vertAlign val="baseline"/>
      </font>
      <protection locked="0" hidden="0"/>
    </dxf>
    <dxf>
      <border outline="0">
        <bottom style="thin">
          <color indexed="64"/>
        </bottom>
      </border>
    </dxf>
    <dxf>
      <font>
        <name val="Century Gothic"/>
        <strike val="0"/>
        <outline val="0"/>
        <shadow val="0"/>
        <condense val="0"/>
        <color auto="1"/>
        <extend val="0"/>
        <sz val="11"/>
        <vertAlign val="baseline"/>
      </font>
      <fill>
        <patternFill patternType="solid">
          <fgColor indexed="64"/>
          <bgColor theme="0"/>
        </patternFill>
      </fill>
      <alignment horizontal="center" vertical="bottom" wrapText="1"/>
      <protection locked="0" hidden="0"/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  <dxf>
      <font>
        <b val="1"/>
        <color rgb="FFFF0000"/>
      </font>
      <fill>
        <gradientFill type="linear" degree="90">
          <stop position="0">
            <color rgb="FFFFC000"/>
          </stop>
          <stop position="0.5">
            <color rgb="FFFFFF00"/>
          </stop>
          <stop position="1">
            <color rgb="FFFFC000"/>
          </stop>
        </gradientFill>
      </fill>
    </dxf>
    <dxf>
      <fill>
        <patternFill>
          <bgColor rgb="FFFF0000"/>
        </patternFill>
      </fill>
    </dxf>
    <dxf>
      <fill>
        <patternFill>
          <bgColor rgb="FF00B0F0"/>
        </patternFill>
      </fill>
    </dxf>
    <dxf>
      <fill>
        <patternFill>
          <bgColor rgb="FFFFFF00"/>
        </patternFill>
      </fill>
    </dxf>
  </dxfs>
  <tableStyles count="0" defaultTableStyle="TableStyleMedium2" defaultPivotStyle="PivotStyleLight16"/>
  <colors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worksheet" Target="/xl/worksheets/sheet5.xml" Id="rId5"/><Relationship Type="http://schemas.openxmlformats.org/officeDocument/2006/relationships/worksheet" Target="/xl/worksheets/sheet6.xml" Id="rId6"/><Relationship Type="http://schemas.openxmlformats.org/officeDocument/2006/relationships/worksheet" Target="/xl/worksheets/sheet7.xml" Id="rId7"/><Relationship Type="http://schemas.openxmlformats.org/officeDocument/2006/relationships/worksheet" Target="/xl/worksheets/sheet8.xml" Id="rId8"/><Relationship Type="http://schemas.openxmlformats.org/officeDocument/2006/relationships/externalLink" Target="/xl/externalLinks/externalLink1.xml" Id="rId9"/><Relationship Type="http://schemas.openxmlformats.org/officeDocument/2006/relationships/externalLink" Target="/xl/externalLinks/externalLink2.xml" Id="rId10"/><Relationship Type="http://schemas.openxmlformats.org/officeDocument/2006/relationships/externalLink" Target="/xl/externalLinks/externalLink3.xml" Id="rId11"/><Relationship Type="http://schemas.openxmlformats.org/officeDocument/2006/relationships/styles" Target="styles.xml" Id="rId12"/><Relationship Type="http://schemas.openxmlformats.org/officeDocument/2006/relationships/theme" Target="theme/theme1.xml" Id="rId13"/></Relationships>
</file>

<file path=xl/charts/chart1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</a:t>
            </a:r>
            <a:r>
              <a:rPr lang="es-VE" baseline="0"/>
              <a:t>S ACADÉMICOS POR ÁREAS</a:t>
            </a:r>
            <a:endParaRPr lang="es-VE"/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resultados'!$H$24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resultados'!$H$25:$H$29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resultados'!$I$24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resultados'!$I$25:$I$29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resultados'!$J$24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resultados'!$J$25:$J$29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resultados'!$K$24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resultados'!$G$25:$G$29</f>
              <strCache>
                <ptCount val="5"/>
                <pt idx="0">
                  <v xml:space="preserve">LENGUAJE Y COMUNICACIÓN </v>
                </pt>
                <pt idx="1">
                  <v>CIENCIAS</v>
                </pt>
                <pt idx="2">
                  <v>SOCIALES</v>
                </pt>
                <pt idx="3">
                  <v>VALORES Y CIUDADANIA</v>
                </pt>
                <pt idx="4">
                  <v>GRUPOS DE CREACIÓN, RECREACIÓN Y PRODUCCIÓN</v>
                </pt>
              </strCache>
            </strRef>
          </cat>
          <val>
            <numRef>
              <f>'3 Gráficos de resultados'!$K$25:$K$29</f>
              <numCache>
                <formatCode>0.00</formatCode>
                <ptCount val="5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758999487"/>
        <axId val="1759004063"/>
      </barChart>
      <catAx>
        <axId val="1758999487"/>
        <scaling>
          <orientation val="minMax"/>
        </scaling>
        <delete val="0"/>
        <axPos val="l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9004063"/>
        <crosses val="autoZero"/>
        <auto val="1"/>
        <lblAlgn val="ctr"/>
        <lblOffset val="100"/>
        <noMultiLvlLbl val="0"/>
      </catAx>
      <valAx>
        <axId val="1759004063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0.00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75899948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6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2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RENDIMIENTOS ACADÉMICOS POR INDICADORES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bar"/>
        <grouping val="clustered"/>
        <varyColors val="0"/>
        <ser>
          <idx val="0"/>
          <order val="0"/>
          <tx>
            <strRef>
              <f>'3 Gráficos de resultados'!$H$9</f>
              <strCache>
                <ptCount val="1"/>
                <pt idx="0">
                  <v>INICIADO</v>
                </pt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resultados'!$H$10:$H$19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1"/>
          <order val="1"/>
          <tx>
            <strRef>
              <f>'3 Gráficos de resultados'!$I$9</f>
              <strCache>
                <ptCount val="1"/>
                <pt idx="0">
                  <v>PROCESO BASICO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resultados'!$I$10:$I$19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resultados'!$J$9</f>
              <strCache>
                <ptCount val="1"/>
                <pt idx="0">
                  <v>PROCESO AVANZADO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resultados'!$J$10:$J$19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resultados'!$K$9</f>
              <strCache>
                <ptCount val="1"/>
                <pt idx="0">
                  <v>CONSOLIDADO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cat>
            <strRef>
              <f>'3 Gráficos de resultados'!$G$10:$G$19</f>
              <strCache>
                <ptCount val="10"/>
                <pt idx="0">
                  <v>Reconoce las formas discursivas (narrativa, descriptiva) en textos que lee en formatos impreso, digital y audiovisual.</v>
                </pt>
                <pt idx="1">
                  <v>Elabora textos para medios de comunicación y RRSS, en diferentes formatos   y para distintas audiencias</v>
                </pt>
                <pt idx="2">
                  <v>Reconoce las representaciones equivalentes para un mismo número y es capaz de representar y comparar números racionales.</v>
                </pt>
                <pt idx="3">
                  <v>Resuelve problemas del contexto utilizando operaciones con números racionales</v>
                </pt>
                <pt idx="4">
                  <v>Asume hábitos de cuidado y protección de los procesos vitales de relación con el medio ambiente</v>
                </pt>
                <pt idx="5">
                  <v xml:space="preserve">Identifica las características geo históricas de su contexto como resultado de la dinámica económica nacional y mundial desde su evolución. </v>
                </pt>
                <pt idx="6">
                  <v>Reflexiona sobre la responsabilidad social, avanzando en el crecimiento de su conducta ciudadana</v>
                </pt>
                <pt idx="7">
                  <v>Muestra interés al participar en técnicas de relajación y meditación para su proceso de crecimiento personal.</v>
                </pt>
                <pt idx="8">
                  <v>Valora la importancia de conocer y defender los DDHH</v>
                </pt>
                <pt idx="9">
                  <v>Reconoce los beneficios que le aporta el desarrollar capacidad de creatividad e innovación en su mundo social (familia, escuela, comunidad)</v>
                </pt>
              </strCache>
            </strRef>
          </cat>
          <val>
            <numRef>
              <f>'3 Gráficos de resultados'!$K$10:$K$19</f>
              <numCache>
                <formatCode>General</formatCode>
                <ptCount val="10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  <pt idx="8">
                  <v>0</v>
                </pt>
                <pt idx="9">
                  <v>0</v>
                </pt>
              </numCache>
            </numRef>
          </val>
        </ser>
        <dLbls>
          <showLegendKey val="0"/>
          <showVal val="0"/>
          <showCatName val="0"/>
          <showSerName val="0"/>
          <showPercent val="0"/>
          <showBubbleSize val="0"/>
        </dLbls>
        <gapWidth val="182"/>
        <axId val="1423427039"/>
        <axId val="1423417887"/>
      </barChart>
      <catAx>
        <axId val="1423427039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17887"/>
        <crosses val="autoZero"/>
        <auto val="1"/>
        <lblAlgn val="ctr"/>
        <lblOffset val="100"/>
        <noMultiLvlLbl val="0"/>
      </catAx>
      <valAx>
        <axId val="1423417887"/>
        <scaling>
          <orientation val="minMax"/>
        </scaling>
        <delete val="0"/>
        <axPos val="b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423427039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24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charts/chart3.xml><?xml version="1.0" encoding="utf-8"?>
<chartSpace xmlns="http://schemas.openxmlformats.org/drawingml/2006/chart">
  <chart>
    <title>
      <tx>
        <rich>
          <a:bodyPr xmlns:a="http://schemas.openxmlformats.org/drawingml/2006/main" rot="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1400" b="0" i="0" strike="noStrike" kern="1200" spc="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rPr lang="es-VE"/>
              <a:t>POR ÁREAS DE FORMACIÓN</a:t>
            </a:r>
          </a:p>
        </rich>
      </tx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1400" b="0" i="0" strike="noStrike" kern="1200" spc="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title>
    <plotArea>
      <layout/>
      <barChart>
        <barDir val="col"/>
        <grouping val="clustered"/>
        <varyColors val="0"/>
        <ser>
          <idx val="0"/>
          <order val="0"/>
          <tx>
            <strRef>
              <f>'3 Gráficos de resultados'!$D$152</f>
              <strCache>
                <ptCount val="1"/>
              </strCache>
            </strRef>
          </tx>
          <spPr>
            <a:solidFill xmlns:a="http://schemas.openxmlformats.org/drawingml/2006/main">
              <a:schemeClr val="accent1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resultados'!$D$153:$D$161</f>
              <numCache>
                <formatCode>General</formatCode>
                <ptCount val="9"/>
              </numCache>
            </numRef>
          </val>
        </ser>
        <ser>
          <idx val="1"/>
          <order val="1"/>
          <tx>
            <strRef>
              <f>'3 Gráficos de resultados'!$E$152</f>
              <strCache>
                <ptCount val="1"/>
                <pt idx="0">
                  <v>APROBADO</v>
                </pt>
              </strCache>
            </strRef>
          </tx>
          <spPr>
            <a:solidFill xmlns:a="http://schemas.openxmlformats.org/drawingml/2006/main">
              <a:schemeClr val="accent2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resultados'!$E$153:$E$161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2"/>
          <order val="2"/>
          <tx>
            <strRef>
              <f>'3 Gráficos de resultados'!$F$152</f>
              <strCache>
                <ptCount val="1"/>
                <pt idx="0">
                  <v>REPROBADO</v>
                </pt>
              </strCache>
            </strRef>
          </tx>
          <spPr>
            <a:solidFill xmlns:a="http://schemas.openxmlformats.org/drawingml/2006/main">
              <a:schemeClr val="accent3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resultados'!$F$153:$F$161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ser>
          <idx val="3"/>
          <order val="3"/>
          <tx>
            <strRef>
              <f>'3 Gráficos de resultados'!$G$152</f>
              <strCache>
                <ptCount val="1"/>
                <pt idx="0">
                  <v>TOTAL</v>
                </pt>
              </strCache>
            </strRef>
          </tx>
          <spPr>
            <a:solidFill xmlns:a="http://schemas.openxmlformats.org/drawingml/2006/main">
              <a:schemeClr val="accent4"/>
            </a:solidFill>
            <a:ln xmlns:a="http://schemas.openxmlformats.org/drawingml/2006/main">
              <a:noFill/>
              <a:prstDash val="solid"/>
            </a:ln>
          </spPr>
          <invertIfNegative val="0"/>
          <dLbls>
            <spPr>
              <a:noFill xmlns:a="http://schemas.openxmlformats.org/drawingml/2006/main"/>
              <a:ln xmlns:a="http://schemas.openxmlformats.org/drawingml/2006/main">
                <a:noFill/>
                <a:prstDash val="solid"/>
              </a:ln>
            </spPr>
            <txPr>
              <a:bodyPr xmlns:a="http://schemas.openxmlformats.org/drawingml/2006/main" rot="0" spcFirstLastPara="1" vertOverflow="ellipsis" vert="horz" wrap="square" lIns="38100" tIns="19050" rIns="38100" bIns="19050" anchor="ctr" anchorCtr="1">
                <a:spAutoFit/>
              </a:bodyPr>
              <a:lstStyle xmlns:a="http://schemas.openxmlformats.org/drawingml/2006/main"/>
              <a:p xmlns:a="http://schemas.openxmlformats.org/drawingml/2006/main">
                <a:pPr>
                  <a:defRPr sz="900" b="0" i="0" strike="noStrike" kern="1200" baseline="0">
                    <a:solidFill>
                      <a:schemeClr val="tx1">
                        <a:lumMod val="75000"/>
                        <a:lumOff val="25000"/>
                      </a:schemeClr>
                    </a:solidFill>
                    <a:latin typeface="+mn-lt"/>
                    <a:ea typeface="+mn-ea"/>
                    <a:cs typeface="+mn-cs"/>
                  </a:defRPr>
                </a:pPr>
                <a:r>
                  <a:t/>
                </a:r>
                <a:endParaRPr lang="es-VE"/>
              </a:p>
            </txPr>
            <dLblPos val="outEnd"/>
            <showLegendKey val="0"/>
            <showVal val="1"/>
            <showCatName val="0"/>
            <showSerName val="0"/>
            <showPercent val="0"/>
            <showBubbleSize val="0"/>
            <showLeaderLines val="0"/>
          </dLbls>
          <cat>
            <strRef>
              <f>'3 Gráficos de resultados'!$C$153:$C$161</f>
              <strCache>
                <ptCount val="8"/>
                <pt idx="0">
                  <v>Castellano y Literatura</v>
                </pt>
                <pt idx="1">
                  <v>Inglés</v>
                </pt>
                <pt idx="2">
                  <v>Matemática</v>
                </pt>
                <pt idx="3">
                  <v>Ciencias Naturales</v>
                </pt>
                <pt idx="4">
                  <v>Educación Fisica</v>
                </pt>
                <pt idx="5">
                  <v>GHC</v>
                </pt>
                <pt idx="6">
                  <v>Arte y Patrimonio</v>
                </pt>
                <pt idx="7">
                  <v>FHC</v>
                </pt>
              </strCache>
            </strRef>
          </cat>
          <val>
            <numRef>
              <f>'3 Gráficos de resultados'!$G$153:$G$161</f>
              <numCache>
                <formatCode>General</formatCode>
                <ptCount val="9"/>
                <pt idx="0">
                  <v>0</v>
                </pt>
                <pt idx="1">
                  <v>0</v>
                </pt>
                <pt idx="2">
                  <v>0</v>
                </pt>
                <pt idx="3">
                  <v>0</v>
                </pt>
                <pt idx="4">
                  <v>0</v>
                </pt>
                <pt idx="5">
                  <v>0</v>
                </pt>
                <pt idx="6">
                  <v>0</v>
                </pt>
                <pt idx="7">
                  <v>0</v>
                </pt>
              </numCache>
            </numRef>
          </val>
        </ser>
        <dLbls>
          <dLblPos val="outEnd"/>
          <showLegendKey val="0"/>
          <showVal val="1"/>
          <showCatName val="0"/>
          <showSerName val="0"/>
          <showPercent val="0"/>
          <showBubbleSize val="0"/>
        </dLbls>
        <gapWidth val="219"/>
        <overlap val="-27"/>
        <axId val="1110864047"/>
        <axId val="1110864463"/>
      </barChart>
      <catAx>
        <axId val="1110864047"/>
        <scaling>
          <orientation val="minMax"/>
        </scaling>
        <delete val="0"/>
        <axPos val="b"/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 w="9525" cap="flat" cmpd="sng" algn="ctr">
            <a:solidFill>
              <a:schemeClr val="tx1">
                <a:lumMod val="15000"/>
                <a:lumOff val="85000"/>
              </a:schemeClr>
            </a:solidFill>
            <a:prstDash val="solid"/>
            <a:round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463"/>
        <crosses val="autoZero"/>
        <auto val="1"/>
        <lblAlgn val="ctr"/>
        <lblOffset val="100"/>
        <noMultiLvlLbl val="0"/>
      </catAx>
      <valAx>
        <axId val="1110864463"/>
        <scaling>
          <orientation val="minMax"/>
        </scaling>
        <delete val="0"/>
        <axPos val="l"/>
        <majorGridlines>
          <spPr>
            <a:ln xmlns:a="http://schemas.openxmlformats.org/drawingml/2006/main" w="9525" cap="flat" cmpd="sng" algn="ctr">
              <a:solidFill>
                <a:schemeClr val="tx1">
                  <a:lumMod val="15000"/>
                  <a:lumOff val="85000"/>
                </a:schemeClr>
              </a:solidFill>
              <a:prstDash val="solid"/>
              <a:round/>
            </a:ln>
          </spPr>
        </majorGridlines>
        <numFmt formatCode="General" sourceLinked="1"/>
        <majorTickMark val="none"/>
        <minorTickMark val="none"/>
        <tickLblPos val="nextTo"/>
        <spPr>
          <a:noFill xmlns:a="http://schemas.openxmlformats.org/drawingml/2006/main"/>
          <a:ln xmlns:a="http://schemas.openxmlformats.org/drawingml/2006/main">
            <a:noFill/>
            <a:prstDash val="solid"/>
          </a:ln>
        </spPr>
        <txPr>
          <a:bodyPr xmlns:a="http://schemas.openxmlformats.org/drawingml/2006/main" rot="-60000000" spcFirstLastPara="1" vertOverflow="ellipsis" vert="horz" wrap="square" anchor="ctr" anchorCtr="1"/>
          <a:lstStyle xmlns:a="http://schemas.openxmlformats.org/drawingml/2006/main"/>
          <a:p xmlns:a="http://schemas.openxmlformats.org/drawingml/2006/main">
            <a:pPr>
              <a:defRPr sz="900" b="0" i="0" strike="noStrike" kern="1200" baseline="0">
                <a:solidFill>
                  <a:schemeClr val="tx1">
                    <a:lumMod val="65000"/>
                    <a:lumOff val="35000"/>
                  </a:schemeClr>
                </a:solidFill>
                <a:latin typeface="+mn-lt"/>
                <a:ea typeface="+mn-ea"/>
                <a:cs typeface="+mn-cs"/>
              </a:defRPr>
            </a:pPr>
            <a:r>
              <a:t/>
            </a:r>
            <a:endParaRPr lang="es-VE"/>
          </a:p>
        </txPr>
        <crossAx val="1110864047"/>
        <crosses val="autoZero"/>
        <crossBetween val="between"/>
      </valAx>
    </plotArea>
    <legend>
      <legendPos val="b"/>
      <layout/>
      <overlay val="0"/>
      <spPr>
        <a:noFill xmlns:a="http://schemas.openxmlformats.org/drawingml/2006/main"/>
        <a:ln xmlns:a="http://schemas.openxmlformats.org/drawingml/2006/main">
          <a:noFill/>
          <a:prstDash val="solid"/>
        </a:ln>
      </spPr>
      <txPr>
        <a:bodyPr xmlns:a="http://schemas.openxmlformats.org/drawingml/2006/main" rot="0" spcFirstLastPara="1" vertOverflow="ellipsis" vert="horz" wrap="square" anchor="ctr" anchorCtr="1"/>
        <a:lstStyle xmlns:a="http://schemas.openxmlformats.org/drawingml/2006/main"/>
        <a:p xmlns:a="http://schemas.openxmlformats.org/drawingml/2006/main">
          <a:pPr>
            <a:defRPr sz="900" b="0" i="0" strike="noStrike" kern="1200" baseline="0">
              <a:solidFill>
                <a:schemeClr val="tx1">
                  <a:lumMod val="65000"/>
                  <a:lumOff val="35000"/>
                </a:schemeClr>
              </a:solidFill>
              <a:latin typeface="+mn-lt"/>
              <a:ea typeface="+mn-ea"/>
              <a:cs typeface="+mn-cs"/>
            </a:defRPr>
          </a:pPr>
          <a:r>
            <a:t/>
          </a:r>
          <a:endParaRPr lang="es-VE"/>
        </a:p>
      </txPr>
    </legend>
    <plotVisOnly val="1"/>
    <dispBlanksAs val="gap"/>
  </chart>
</chartSpace>
</file>

<file path=xl/drawings/_rels/drawing1.xml.rels><Relationships xmlns="http://schemas.openxmlformats.org/package/2006/relationships"><Relationship Type="http://schemas.openxmlformats.org/officeDocument/2006/relationships/image" Target="/xl/media/image1.png" Id="rId1"/></Relationships>
</file>

<file path=xl/drawings/_rels/drawing2.xml.rels><Relationships xmlns="http://schemas.openxmlformats.org/package/2006/relationships"><Relationship Type="http://schemas.openxmlformats.org/officeDocument/2006/relationships/chart" Target="/xl/charts/chart1.xml" Id="rId1"/><Relationship Type="http://schemas.openxmlformats.org/officeDocument/2006/relationships/chart" Target="/xl/charts/chart2.xml" Id="rId2"/><Relationship Type="http://schemas.openxmlformats.org/officeDocument/2006/relationships/chart" Target="/xl/charts/chart3.xml" Id="rId3"/></Relationships>
</file>

<file path=xl/drawings/_rels/drawing3.xml.rels><Relationships xmlns="http://schemas.openxmlformats.org/package/2006/relationships"><Relationship Type="http://schemas.openxmlformats.org/officeDocument/2006/relationships/image" Target="/xl/media/image2.png" Id="rId1"/></Relationships>
</file>

<file path=xl/drawings/drawing1.xml><?xml version="1.0" encoding="utf-8"?>
<wsDr xmlns="http://schemas.openxmlformats.org/drawingml/2006/spreadsheetDrawing">
  <twoCellAnchor editAs="oneCell">
    <from>
      <col>7</col>
      <colOff>221226</colOff>
      <row>0</row>
      <rowOff>166446</rowOff>
    </from>
    <to>
      <col>8</col>
      <colOff>771744</colOff>
      <row>7</row>
      <rowOff>2596</rowOff>
    </to>
    <pic>
      <nvPicPr>
        <cNvPr id="2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9855083" y="166446"/>
          <a:ext cx="1364225" cy="1458121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drawings/drawing2.xml><?xml version="1.0" encoding="utf-8"?>
<wsDr xmlns="http://schemas.openxmlformats.org/drawingml/2006/spreadsheetDrawing">
  <twoCellAnchor>
    <from>
      <col>1</col>
      <colOff>1034142</colOff>
      <row>30</row>
      <rowOff>0</rowOff>
    </from>
    <to>
      <col>8</col>
      <colOff>1360713</colOff>
      <row>59</row>
      <rowOff>130628</rowOff>
    </to>
    <graphicFrame>
      <nvGraphicFramePr>
        <cNvPr id="1" name="Chart 1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graphicFrame>
    <clientData/>
  </twoCellAnchor>
  <twoCellAnchor>
    <from>
      <col>2</col>
      <colOff>1</colOff>
      <row>63</row>
      <rowOff>-1</rowOff>
    </from>
    <to>
      <col>8</col>
      <colOff>1333501</colOff>
      <row>146</row>
      <rowOff>138546</rowOff>
    </to>
    <graphicFrame>
      <nvGraphicFramePr>
        <cNvPr id="2" name="Chart 2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2"/>
        </a:graphicData>
      </a:graphic>
    </graphicFrame>
    <clientData/>
  </twoCellAnchor>
  <twoCellAnchor>
    <from>
      <col>2</col>
      <colOff>969818</colOff>
      <row>165</row>
      <rowOff>187035</rowOff>
    </from>
    <to>
      <col>9</col>
      <colOff>744681</colOff>
      <row>198</row>
      <rowOff>69272</rowOff>
    </to>
    <graphicFrame>
      <nvGraphicFramePr>
        <cNvPr id="3" name="Chart 3"/>
        <cNvGraphicFramePr/>
      </nvGraphicFramePr>
      <xfrm/>
      <a:graphic xmlns:a="http://schemas.openxmlformats.org/drawingml/2006/main">
        <a:graphicData uri="http://schemas.openxmlformats.org/drawingml/2006/chart">
          <c:chart xmlns:c="http://schemas.openxmlformats.org/drawingml/2006/chart" xmlns:r="http://schemas.openxmlformats.org/officeDocument/2006/relationships" r:id="rId3"/>
        </a:graphicData>
      </a:graphic>
    </graphicFrame>
    <clientData/>
  </twoCellAnchor>
</wsDr>
</file>

<file path=xl/drawings/drawing3.xml><?xml version="1.0" encoding="utf-8"?>
<wsDr xmlns="http://schemas.openxmlformats.org/drawingml/2006/spreadsheetDrawing">
  <twoCellAnchor editAs="oneCell">
    <from>
      <col>0</col>
      <colOff>370741</colOff>
      <row>3</row>
      <rowOff>404447</rowOff>
    </from>
    <to>
      <col>0</col>
      <colOff>3010972</colOff>
      <row>5</row>
      <rowOff>361950</rowOff>
    </to>
    <pic>
      <nvPicPr>
        <cNvPr id="3" name="0 Imagen" descr="LOGO PE sin fondo.png"/>
        <cNvPicPr>
          <a:picLocks xmlns:a="http://schemas.openxmlformats.org/drawingml/2006/main" noChangeAspect="1" noChangeArrowheads="1"/>
        </cNvPicPr>
      </nvPicPr>
      <blipFill>
        <a:blip xmlns:a="http://schemas.openxmlformats.org/drawingml/2006/main" xmlns:r="http://schemas.openxmlformats.org/officeDocument/2006/relationships" r:embed="rId1"/>
        <a:srcRect xmlns:a="http://schemas.openxmlformats.org/drawingml/2006/main"/>
        <a:stretch xmlns:a="http://schemas.openxmlformats.org/drawingml/2006/main">
          <a:fillRect/>
        </a:stretch>
      </blipFill>
      <spPr bwMode="auto">
        <a:xfrm xmlns:a="http://schemas.openxmlformats.org/drawingml/2006/main">
          <a:off x="370741" y="1280747"/>
          <a:ext cx="2640231" cy="2148253"/>
        </a:xfrm>
        <a:prstGeom xmlns:a="http://schemas.openxmlformats.org/drawingml/2006/main" prst="rect">
          <avLst/>
        </a:prstGeom>
        <a:noFill xmlns:a="http://schemas.openxmlformats.org/drawingml/2006/main"/>
        <a:ln xmlns:a="http://schemas.openxmlformats.org/drawingml/2006/main">
          <a:noFill/>
          <a:prstDash val="solid"/>
        </a:ln>
      </spPr>
    </pic>
    <clientData/>
  </twoCellAnchor>
</wsDr>
</file>

<file path=xl/externalLinks/_rels/externalLink1.xml.rels><Relationships xmlns="http://schemas.openxmlformats.org/package/2006/relationships"><Relationship Type="http://schemas.openxmlformats.org/officeDocument/2006/relationships/externalLinkPath" Target="file:///C:\Users\Usuario\Desktop\Versi&#243;n%20preliminar%20rendimientos%20primaria%20primer%20grado.xlsx" TargetMode="External" Id="rId1"/></Relationships>
</file>

<file path=xl/externalLinks/_rels/externalLink2.xml.rels><Relationships xmlns="http://schemas.openxmlformats.org/package/2006/relationships"><Relationship Type="http://schemas.openxmlformats.org/officeDocument/2006/relationships/externalLinkPath" Target="file:///C:\Users\Usuario\Desktop\Formatos%20Rendimientos%20Acad&#233;micos%2021-22\F2%20RENDIMIENTOS%20ACADEMICOS%20%20PRIMER%20LAPSO%2021-22%20SEGUNDO%20GRADO.xlsx" TargetMode="External" Id="rId1"/></Relationships>
</file>

<file path=xl/externalLinks/_rels/externalLink3.xml.rels><Relationships xmlns="http://schemas.openxmlformats.org/package/2006/relationships"><Relationship Type="http://schemas.openxmlformats.org/officeDocument/2006/relationships/externalLinkPath" Target="file:///C:\Users\User\Documents\Gesti&#243;n%20Zonal%202021-2022\2022-01-10%20DNE%20reuni&#243;n%20con%20directores%20de%20zona\F1CE%20%20MATRICULA%20%20V%201.5%2010%20012022.xlsm" TargetMode="External" Id="rId1"/></Relationships>
</file>

<file path=xl/externalLinks/externalLink1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1 Mov Matrícula"/>
      <sheetName val="2 Rendimiento Escolar"/>
      <sheetName val="3 Gráficos de resultados"/>
      <sheetName val="4 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Versión preliminar rendimientos"/>
    </sheetNames>
    <sheetDataSet>
      <sheetData sheetId="0" refreshError="1"/>
      <sheetData sheetId="1" refreshError="1"/>
      <sheetData sheetId="2"/>
      <sheetData sheetId="3" refreshError="1"/>
      <sheetData sheetId="4" refreshError="1"/>
      <sheetData sheetId="5" refreshError="1"/>
      <sheetData sheetId="6" refreshError="1"/>
      <sheetData sheetId="7" refreshError="1"/>
      <sheetData sheetId="8" refreshError="1"/>
      <sheetData sheetId="9" refreshError="1"/>
      <sheetData sheetId="10" refreshError="1"/>
      <sheetData sheetId="11" refreshError="1"/>
      <sheetData sheetId="12" refreshError="1"/>
      <sheetData sheetId="13" refreshError="1"/>
      <sheetData sheetId="14" refreshError="1"/>
      <sheetData sheetId="15" refreshError="1"/>
      <sheetData sheetId="16" refreshError="1"/>
      <sheetData sheetId="17" refreshError="1"/>
      <sheetData sheetId="18" refreshError="1"/>
      <sheetData sheetId="19" refreshError="1"/>
      <sheetData sheetId="20" refreshError="1"/>
      <sheetData sheetId="21" refreshError="1"/>
      <sheetData sheetId="22" refreshError="1"/>
      <sheetData sheetId="23" refreshError="1"/>
      <sheetData sheetId="24" refreshError="1"/>
      <sheetData sheetId="25" refreshError="1"/>
      <sheetData sheetId="26" refreshError="1"/>
      <sheetData sheetId="27" refreshError="1"/>
      <sheetData sheetId="28" refreshError="1"/>
      <sheetData sheetId="29" refreshError="1"/>
      <sheetData sheetId="30" refreshError="1"/>
      <sheetData sheetId="31" refreshError="1"/>
      <sheetData sheetId="32" refreshError="1"/>
      <sheetData sheetId="33" refreshError="1"/>
      <sheetData sheetId="34" refreshError="1"/>
      <sheetData sheetId="35" refreshError="1"/>
      <sheetData sheetId="36" refreshError="1"/>
      <sheetData sheetId="37" refreshError="1"/>
      <sheetData sheetId="38" refreshError="1"/>
      <sheetData sheetId="39" refreshError="1"/>
      <sheetData sheetId="40" refreshError="1"/>
      <sheetData sheetId="41" refreshError="1"/>
      <sheetData sheetId="42" refreshError="1"/>
      <sheetData sheetId="43" refreshError="1"/>
      <sheetData sheetId="44" refreshError="1"/>
      <sheetData sheetId="45" refreshError="1"/>
    </sheetDataSet>
  </externalBook>
</externalLink>
</file>

<file path=xl/externalLinks/externalLink2.xml><?xml version="1.0" encoding="utf-8"?>
<externalLink xmlns="http://schemas.openxmlformats.org/spreadsheetml/2006/main">
  <externalBook xmlns:r="http://schemas.openxmlformats.org/officeDocument/2006/relationships" r:id="rId1">
    <sheetNames>
      <sheetName val="desplegables"/>
      <sheetName val="Niveles de Avance "/>
      <sheetName val="SEGUNDO GRADO"/>
      <sheetName val="CONSOLIDADO 2 G."/>
      <sheetName val="TOTALIZACIÓN"/>
      <sheetName val="1"/>
      <sheetName val="2"/>
      <sheetName val="3"/>
      <sheetName val="4"/>
      <sheetName val="5"/>
      <sheetName val="6"/>
      <sheetName val="7"/>
      <sheetName val="8"/>
      <sheetName val="9"/>
      <sheetName val="10"/>
      <sheetName val="11"/>
      <sheetName val="12"/>
      <sheetName val="13"/>
      <sheetName val="14"/>
      <sheetName val="15"/>
      <sheetName val="16"/>
      <sheetName val="17"/>
      <sheetName val="18"/>
      <sheetName val="19"/>
      <sheetName val="20"/>
      <sheetName val="21"/>
      <sheetName val="22"/>
      <sheetName val="23"/>
      <sheetName val="24"/>
      <sheetName val="25"/>
      <sheetName val="26"/>
      <sheetName val="27"/>
      <sheetName val="28"/>
      <sheetName val="29"/>
      <sheetName val="30"/>
      <sheetName val="31"/>
      <sheetName val="32"/>
      <sheetName val="33"/>
      <sheetName val="34"/>
      <sheetName val="35"/>
      <sheetName val="36"/>
      <sheetName val="37"/>
      <sheetName val="38"/>
      <sheetName val="39"/>
      <sheetName val="40"/>
      <sheetName val="F2 RENDIMIENTOS ACADEMICOS  PRI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/>
      <sheetData sheetId="10"/>
      <sheetData sheetId="11"/>
      <sheetData sheetId="12"/>
      <sheetData sheetId="13"/>
      <sheetData sheetId="14"/>
      <sheetData sheetId="15"/>
      <sheetData sheetId="16"/>
      <sheetData sheetId="17"/>
      <sheetData sheetId="18"/>
      <sheetData sheetId="19"/>
      <sheetData sheetId="20"/>
      <sheetData sheetId="21"/>
      <sheetData sheetId="22"/>
      <sheetData sheetId="23"/>
      <sheetData sheetId="24"/>
      <sheetData sheetId="25"/>
      <sheetData sheetId="26"/>
      <sheetData sheetId="27"/>
      <sheetData sheetId="28"/>
      <sheetData sheetId="29"/>
      <sheetData sheetId="30"/>
      <sheetData sheetId="31"/>
      <sheetData sheetId="32"/>
      <sheetData sheetId="33"/>
      <sheetData sheetId="34"/>
      <sheetData sheetId="35"/>
      <sheetData sheetId="36"/>
      <sheetData sheetId="37"/>
      <sheetData sheetId="38"/>
      <sheetData sheetId="39"/>
      <sheetData sheetId="40"/>
      <sheetData sheetId="41"/>
      <sheetData sheetId="42"/>
      <sheetData sheetId="43"/>
      <sheetData sheetId="44"/>
      <sheetData sheetId="45" refreshError="1"/>
    </sheetDataSet>
  </externalBook>
</externalLink>
</file>

<file path=xl/externalLinks/externalLink3.xml><?xml version="1.0" encoding="utf-8"?>
<externalLink xmlns="http://schemas.openxmlformats.org/spreadsheetml/2006/main">
  <externalBook xmlns:r="http://schemas.openxmlformats.org/officeDocument/2006/relationships" r:id="rId1">
    <sheetNames>
      <sheetName val="INSTRUCTIVO EN CONSTRUCCIÓN"/>
      <sheetName val="RESUMEN ESTUDIANTES"/>
      <sheetName val="ESTUDIANTES"/>
      <sheetName val="INGRESOS"/>
      <sheetName val="EGRESOS"/>
      <sheetName val="ATENCIÓN A ESTUDIANTES"/>
      <sheetName val="ACTIVIDADES COMPLEMENTARIAS"/>
      <sheetName val="BENEFICIOS RECIBIDOS ESTUDIANTE"/>
      <sheetName val="TABLAS"/>
      <sheetName val="F1CE  MATRICULA  V 1"/>
    </sheetNames>
    <sheetDataSet>
      <sheetData sheetId="0"/>
      <sheetData sheetId="1"/>
      <sheetData sheetId="2"/>
      <sheetData sheetId="3"/>
      <sheetData sheetId="4"/>
      <sheetData sheetId="5"/>
      <sheetData sheetId="6"/>
      <sheetData sheetId="7"/>
      <sheetData sheetId="8"/>
      <sheetData sheetId="9" refreshError="1"/>
    </sheetDataSet>
  </externalBook>
</externalLink>
</file>

<file path=xl/tables/table1.xml><?xml version="1.0" encoding="utf-8"?>
<table xmlns="http://schemas.openxmlformats.org/spreadsheetml/2006/main" id="1" name="Tabla1" displayName="Tabla1" ref="A13:F53" headerRowCount="1" totalsRowShown="0" headerRowDxfId="9" dataDxfId="7" headerRowBorderDxfId="8" tableBorderDxfId="6">
  <autoFilter ref="A13:F53"/>
  <tableColumns count="6">
    <tableColumn id="1" name="N°" dataDxfId="5">
      <calculatedColumnFormula>A13+1</calculatedColumnFormula>
    </tableColumn>
    <tableColumn id="2" name="APELLIDOS" dataDxfId="4"/>
    <tableColumn id="3" name="NOMBRES" dataDxfId="3"/>
    <tableColumn id="4" name="SEXO" dataDxfId="2"/>
    <tableColumn id="5" name="cédula escolar o identidad" dataDxfId="1"/>
    <tableColumn id="6" name="MATRÍC. INICIAL VS EVALUADA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5.xml.rels><Relationships xmlns="http://schemas.openxmlformats.org/package/2006/relationships"><Relationship Type="http://schemas.openxmlformats.org/officeDocument/2006/relationships/drawing" Target="/xl/drawings/drawing1.xml" Id="rId1"/></Relationships>
</file>

<file path=xl/worksheets/_rels/sheet6.xml.rels><Relationships xmlns="http://schemas.openxmlformats.org/package/2006/relationships"><Relationship Type="http://schemas.openxmlformats.org/officeDocument/2006/relationships/table" Target="/xl/tables/table1.xml" Id="rId1"/></Relationships>
</file>

<file path=xl/worksheets/_rels/sheet7.xml.rels><Relationships xmlns="http://schemas.openxmlformats.org/package/2006/relationships"><Relationship Type="http://schemas.openxmlformats.org/officeDocument/2006/relationships/drawing" Target="/xl/drawings/drawing2.xml" Id="rId1"/></Relationships>
</file>

<file path=xl/worksheets/_rels/sheet8.xml.rels><Relationships xmlns="http://schemas.openxmlformats.org/package/2006/relationships"><Relationship Type="http://schemas.openxmlformats.org/officeDocument/2006/relationships/drawing" Target="/xl/drawings/drawing3.xml" Id="rId1"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1"/>
  <sheetViews>
    <sheetView workbookViewId="0">
      <selection activeCell="B2" sqref="B2:B6"/>
    </sheetView>
  </sheetViews>
  <sheetFormatPr baseColWidth="10" defaultRowHeight="15"/>
  <cols>
    <col width="17.42578125" customWidth="1" style="10" min="1" max="1"/>
    <col width="17.7109375" customWidth="1" style="10" min="2" max="2"/>
    <col width="16.28515625" customWidth="1" style="10" min="6" max="6"/>
  </cols>
  <sheetData>
    <row r="1">
      <c r="A1" t="inlineStr">
        <is>
          <t>MATRÍCULA</t>
        </is>
      </c>
      <c r="B1" t="inlineStr">
        <is>
          <t>NIVEL DE AVANCE</t>
        </is>
      </c>
      <c r="C1" t="inlineStr">
        <is>
          <t>SEXO</t>
        </is>
      </c>
      <c r="D1" t="inlineStr">
        <is>
          <t>AÑO</t>
        </is>
      </c>
      <c r="E1" t="inlineStr">
        <is>
          <t>SECCIONES</t>
        </is>
      </c>
      <c r="F1" t="inlineStr">
        <is>
          <t>NIVEL EDUCATIVO</t>
        </is>
      </c>
      <c r="G1" t="inlineStr">
        <is>
          <t>LAPSO ACAD.</t>
        </is>
      </c>
    </row>
    <row r="2">
      <c r="A2" t="inlineStr">
        <is>
          <t>EVALUADO</t>
        </is>
      </c>
      <c r="B2" t="inlineStr">
        <is>
          <t>INICIADO</t>
        </is>
      </c>
      <c r="C2" t="inlineStr">
        <is>
          <t>MASCULINO</t>
        </is>
      </c>
      <c r="D2" t="inlineStr">
        <is>
          <t>PRIMERO</t>
        </is>
      </c>
      <c r="E2" s="148" t="inlineStr">
        <is>
          <t>U</t>
        </is>
      </c>
      <c r="F2" t="inlineStr">
        <is>
          <t>MG</t>
        </is>
      </c>
      <c r="G2" t="inlineStr">
        <is>
          <t>I LAPSO</t>
        </is>
      </c>
    </row>
    <row r="3">
      <c r="A3" t="inlineStr">
        <is>
          <t>NO-EVALUADO</t>
        </is>
      </c>
      <c r="B3" t="inlineStr">
        <is>
          <t>PROCESO BASICO</t>
        </is>
      </c>
      <c r="C3" t="inlineStr">
        <is>
          <t>FEMENINO</t>
        </is>
      </c>
      <c r="D3" t="inlineStr">
        <is>
          <t>SEGUNDO</t>
        </is>
      </c>
      <c r="E3" s="148" t="inlineStr">
        <is>
          <t>A</t>
        </is>
      </c>
      <c r="F3" t="inlineStr">
        <is>
          <t>MT</t>
        </is>
      </c>
      <c r="G3" t="inlineStr">
        <is>
          <t>II LAPSO</t>
        </is>
      </c>
    </row>
    <row r="4">
      <c r="B4" t="inlineStr">
        <is>
          <t>PROCESO AVANZADO</t>
        </is>
      </c>
      <c r="D4" t="inlineStr">
        <is>
          <t>TERCERO</t>
        </is>
      </c>
      <c r="E4" s="148" t="inlineStr">
        <is>
          <t>B</t>
        </is>
      </c>
      <c r="G4" t="inlineStr">
        <is>
          <t>III LAPSO</t>
        </is>
      </c>
    </row>
    <row r="5">
      <c r="B5" t="inlineStr">
        <is>
          <t>CONSOLIDADO</t>
        </is>
      </c>
      <c r="D5" t="inlineStr">
        <is>
          <t>CUARTO</t>
        </is>
      </c>
      <c r="E5" s="148" t="inlineStr">
        <is>
          <t>C</t>
        </is>
      </c>
    </row>
    <row r="6">
      <c r="B6" t="inlineStr">
        <is>
          <t>NO-EVALUADO</t>
        </is>
      </c>
      <c r="D6" t="inlineStr">
        <is>
          <t>QUINTO</t>
        </is>
      </c>
      <c r="E6" s="148" t="inlineStr">
        <is>
          <t>D</t>
        </is>
      </c>
    </row>
    <row r="7">
      <c r="D7" t="inlineStr">
        <is>
          <t>SEXTO</t>
        </is>
      </c>
      <c r="E7" s="148" t="inlineStr">
        <is>
          <t>E</t>
        </is>
      </c>
    </row>
    <row r="8">
      <c r="E8" s="148" t="inlineStr">
        <is>
          <t>F</t>
        </is>
      </c>
    </row>
    <row r="9">
      <c r="E9" s="148" t="inlineStr">
        <is>
          <t>G</t>
        </is>
      </c>
    </row>
    <row r="10">
      <c r="E10" s="148" t="inlineStr">
        <is>
          <t>H</t>
        </is>
      </c>
    </row>
    <row r="11">
      <c r="E11" s="148" t="inlineStr">
        <is>
          <t>I</t>
        </is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B2:G7"/>
  <sheetViews>
    <sheetView zoomScaleNormal="100" workbookViewId="0">
      <selection activeCell="C9" sqref="C9"/>
    </sheetView>
  </sheetViews>
  <sheetFormatPr baseColWidth="10" defaultColWidth="11.42578125" defaultRowHeight="18.75"/>
  <cols>
    <col width="11.42578125" customWidth="1" style="1" min="1" max="1"/>
    <col width="22.85546875" customWidth="1" style="1" min="2" max="2"/>
    <col width="39" customWidth="1" style="1" min="3" max="3"/>
    <col width="47.42578125" customWidth="1" style="1" min="4" max="4"/>
    <col width="53.28515625" customWidth="1" style="1" min="5" max="5"/>
    <col width="60.5703125" customWidth="1" style="1" min="6" max="7"/>
    <col width="11.42578125" customWidth="1" style="1" min="8" max="16384"/>
  </cols>
  <sheetData>
    <row r="2">
      <c r="C2" s="147" t="inlineStr">
        <is>
          <t>NIVELES DE  AVANCE EN MEDIA GENERAL Y TÉCNICA. AÑO ESCOLAR 2021-2022</t>
        </is>
      </c>
    </row>
    <row r="3"/>
    <row r="4">
      <c r="C4" s="76" t="inlineStr">
        <is>
          <t>INICIADO</t>
        </is>
      </c>
      <c r="D4" s="76" t="inlineStr">
        <is>
          <t>PROCESO BÁSICO</t>
        </is>
      </c>
      <c r="E4" s="77" t="inlineStr">
        <is>
          <t>EN PROCESO AVANZADO</t>
        </is>
      </c>
      <c r="F4" s="78" t="inlineStr">
        <is>
          <t xml:space="preserve">CONSOLIDADO </t>
        </is>
      </c>
      <c r="G4" s="78" t="inlineStr">
        <is>
          <t>NO EVALUADO</t>
        </is>
      </c>
    </row>
    <row r="5" ht="78.75" customHeight="1" s="10">
      <c r="B5" s="79" t="inlineStr">
        <is>
          <t>Manejo de los conocimientos, procedimientos y tecnicas</t>
        </is>
      </c>
      <c r="C5" s="80" t="inlineStr">
        <is>
          <t>Las actividades realizadas evidencian que se carece de la información básica mínima, los procedimientos y técnicas para resolver las  actividades propuestas</t>
        </is>
      </c>
      <c r="D5" s="81" t="inlineStr">
        <is>
          <t>Se evidencia en las actividades realizadas,  manejo de  las informaciones básicas, sin embargo los procedimientos y técnicas  no alcanzan los esatndares mínimos para resolver las situaciones y  actividades asignadas.</t>
        </is>
      </c>
      <c r="E5" s="81" t="inlineStr">
        <is>
          <t>Se evidencia en las actividades realizadas,  manejo de  las informaciones básicas, los procedimientos y técnicas  mínimas para resolver las situaciones y  actividades asignadas.</t>
        </is>
      </c>
      <c r="F5" s="82" t="inlineStr">
        <is>
          <t xml:space="preserve">Se evidencia dominio de  los conocimientos, procedimientos  y técnicas necesarias,   para resolver las  actividades asignadas   </t>
        </is>
      </c>
      <c r="G5" s="300" t="inlineStr">
        <is>
          <t>El estudiante por diversas razones no fue contactado o no hubo respaldo de evidencias de desempeño que permitieran evaluarlo</t>
        </is>
      </c>
    </row>
    <row r="6" ht="47.25" customHeight="1" s="10">
      <c r="B6" s="79" t="inlineStr">
        <is>
          <t xml:space="preserve">Productos elaborados </t>
        </is>
      </c>
      <c r="C6" s="83" t="inlineStr">
        <is>
          <t>El  estudiante resuelve acertadamente menos del 50% de las  actividades planteadas</t>
        </is>
      </c>
      <c r="D6" s="81" t="inlineStr">
        <is>
          <t xml:space="preserve">El estudiante resuelve acertadamente entre 50 y 60% de las actividades planteadas </t>
        </is>
      </c>
      <c r="E6" s="81" t="inlineStr">
        <is>
          <t>El estudiante resuelve acertadamente entre 70 y 80% de las actividades planteadas</t>
        </is>
      </c>
      <c r="F6" s="82" t="inlineStr">
        <is>
          <t>El estudiante resuelve acertadamente entre el 95% y 100%  de las actividades planteadas.</t>
        </is>
      </c>
      <c r="G6" s="301" t="n"/>
    </row>
    <row r="7" ht="94.5" customHeight="1" s="10">
      <c r="B7" s="79" t="inlineStr">
        <is>
          <t xml:space="preserve">Avance en los aprendizajes </t>
        </is>
      </c>
      <c r="C7" s="83" t="inlineStr">
        <is>
          <t>En las actividades realizadas   no se observó  dominio del NN en los indicadores evaluados .                             Aquí se debe describir los indicadores que no lograron</t>
        </is>
      </c>
      <c r="D7" s="81" t="inlineStr">
        <is>
          <t xml:space="preserve">En las  actividadesrealizadas se evidencia avances o progreso del estudiante en uno o dos indicadores   evaluados                                                Aquí se debe describir de forma general  lo que lograron los estudiantes y lo que no lograron hacer a la luz de los  indicadores </t>
        </is>
      </c>
      <c r="E7" s="81" t="inlineStr">
        <is>
          <t>En las  actividades realizadas se evidencia avances o progreso del estudiante en más de la mitad de los indicadores  evaluados                                                               Aquí se debe describir de forma general  lo que lograron los estudiantes y lo que no lograron hacer a la luz de los  indicadores</t>
        </is>
      </c>
      <c r="F7" s="82" t="inlineStr">
        <is>
          <t>En actividades realizadas se evidencia claramente el avance o progreso del estudiante en todos los  indicadores evaluados</t>
        </is>
      </c>
      <c r="G7" s="302" t="n"/>
    </row>
  </sheetData>
  <mergeCells count="2">
    <mergeCell ref="G5:G7"/>
    <mergeCell ref="C2:G2"/>
  </mergeCells>
  <pageMargins left="0.7" right="0.7" top="0.75" bottom="0.75" header="0.3" footer="0.3"/>
  <pageSetup orientation="portrait" horizontalDpi="1200" verticalDpi="1200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E3:I16"/>
  <sheetViews>
    <sheetView workbookViewId="0">
      <selection activeCell="H11" sqref="H11"/>
    </sheetView>
  </sheetViews>
  <sheetFormatPr baseColWidth="10" defaultRowHeight="15"/>
  <cols>
    <col width="26.85546875" customWidth="1" style="10" min="5" max="5"/>
    <col width="62" customWidth="1" style="10" min="6" max="6"/>
    <col width="15" customWidth="1" style="10" min="7" max="7"/>
    <col width="15.42578125" customWidth="1" style="10" min="8" max="8"/>
    <col width="17.140625" customWidth="1" style="10" min="9" max="9"/>
  </cols>
  <sheetData>
    <row r="2" ht="15.75" customHeight="1" s="10" thickBot="1"/>
    <row r="3" ht="30.75" customHeight="1" s="10" thickBot="1">
      <c r="E3" s="84" t="inlineStr">
        <is>
          <t>Nivel de avance</t>
        </is>
      </c>
      <c r="F3" s="90" t="inlineStr">
        <is>
          <t>Iniciado</t>
        </is>
      </c>
      <c r="G3" s="90" t="inlineStr">
        <is>
          <t>Proceso básico</t>
        </is>
      </c>
      <c r="H3" s="90" t="inlineStr">
        <is>
          <t>Proceso avanzado</t>
        </is>
      </c>
      <c r="I3" s="90" t="inlineStr">
        <is>
          <t>Consolidado</t>
        </is>
      </c>
    </row>
    <row r="4" ht="15.75" customHeight="1" s="10" thickBot="1">
      <c r="E4" s="85" t="inlineStr">
        <is>
          <t>Puntuación cuantitativa</t>
        </is>
      </c>
      <c r="F4" s="87" t="inlineStr">
        <is>
          <t>01-09 ptos</t>
        </is>
      </c>
      <c r="G4" s="88" t="inlineStr">
        <is>
          <t>10-14 ptos</t>
        </is>
      </c>
      <c r="H4" s="89" t="inlineStr">
        <is>
          <t>15-17 ptos</t>
        </is>
      </c>
      <c r="I4" s="89" t="inlineStr">
        <is>
          <t>18-20</t>
        </is>
      </c>
    </row>
    <row r="6">
      <c r="E6" s="152" t="inlineStr">
        <is>
          <t xml:space="preserve">La calificación cuantitativa debe ser coherente con el nivel de avance de los estudiantes </t>
        </is>
      </c>
    </row>
    <row r="8" ht="18.75" customHeight="1" s="10">
      <c r="E8" s="147" t="inlineStr">
        <is>
          <t>ALTERNATIVAS PARA COLOCAR LA EVALUACIÓN CUANTITATIVA</t>
        </is>
      </c>
    </row>
    <row r="9" ht="15.75" customHeight="1" s="10" thickBot="1"/>
    <row r="10" ht="15.75" customHeight="1" s="10" thickBot="1">
      <c r="E10" s="84" t="inlineStr">
        <is>
          <t xml:space="preserve">Alternativas </t>
        </is>
      </c>
      <c r="F10" s="91" t="inlineStr">
        <is>
          <t>Descripción.</t>
        </is>
      </c>
    </row>
    <row r="11" ht="45" customHeight="1" s="10">
      <c r="E11" s="303" t="inlineStr">
        <is>
          <t>Si el área de conocimiento la está asumiendo un (01) docente</t>
        </is>
      </c>
      <c r="F11" s="92" t="inlineStr">
        <is>
          <t>Se coloca la misma calificación en todas las áreas de formación, que conforman el área de conocimiento. Por ejemplo:</t>
        </is>
      </c>
    </row>
    <row r="12" ht="30" customHeight="1" s="10">
      <c r="E12" s="304" t="n"/>
      <c r="F12" s="92" t="inlineStr">
        <is>
          <t>Una docente gestiona el área de conocimiento Lenguaje y comunicación:</t>
        </is>
      </c>
    </row>
    <row r="13" ht="30.75" customHeight="1" s="10" thickBot="1">
      <c r="E13" s="305" t="n"/>
      <c r="F13" s="86" t="inlineStr">
        <is>
          <t>Un estudiante tiene 15 puntos en esta área , se colocará 15 puntos en castellano y 15 puntos en inglés.</t>
        </is>
      </c>
    </row>
    <row r="14" ht="75" customHeight="1" s="10">
      <c r="E14" s="303" t="inlineStr">
        <is>
          <t>Si el área de conocimiento, es gestionada por varios docentes</t>
        </is>
      </c>
      <c r="F14" s="93" t="inlineStr">
        <is>
          <t xml:space="preserve">Opción 1: Los docentes contrastan sus registros de evaluación, a la luz de los indicadores, y se promedian las calificaciones, para tener una nota para el área de conocimiento, esta misma nota se coloca en todas las áreas de formación. Que conforman el área de conocimientos. </t>
        </is>
      </c>
    </row>
    <row r="15" ht="90" customHeight="1" s="10">
      <c r="E15" s="304" t="n"/>
      <c r="F15" s="94" t="inlineStr">
        <is>
          <t>Opción 2: En el caso que exista una diferencia significativa entre el desempeño del estudiante en la comprensión y aplicación de algunos conocimientos esenciales de las diferentes áreas de formación que forman parte del área de conocimientos, los profesores procederán a colocar la calificación que considere que se ajusta a lo demostrado por el estudiante.</t>
        </is>
      </c>
    </row>
    <row r="16" ht="30.75" customHeight="1" s="10" thickBot="1">
      <c r="E16" s="305" t="n"/>
      <c r="F16" s="86" t="inlineStr">
        <is>
          <t>Cabe desatacar de darse esta situación debe ser reflexionada posteriormente por los docentes.</t>
        </is>
      </c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">
    <mergeCell ref="E8:I8"/>
    <mergeCell ref="E11:E13"/>
    <mergeCell ref="E14:E16"/>
    <mergeCell ref="E6:I6"/>
  </mergeCells>
  <pageMargins left="0.7" right="0.7" top="0.75" bottom="0.75" header="0.3" footer="0.3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P40"/>
  <sheetViews>
    <sheetView topLeftCell="A13" workbookViewId="0">
      <selection activeCell="C2" sqref="C2:L2"/>
    </sheetView>
  </sheetViews>
  <sheetFormatPr baseColWidth="10" defaultColWidth="11.42578125" defaultRowHeight="15"/>
  <cols>
    <col width="11.42578125" customWidth="1" style="10" min="1" max="16384"/>
  </cols>
  <sheetData>
    <row r="1" ht="15.75" customHeight="1" s="10" thickBot="1">
      <c r="A1" s="75" t="n"/>
      <c r="B1" s="75" t="n"/>
      <c r="C1" s="75" t="n"/>
      <c r="D1" s="75" t="n"/>
      <c r="E1" s="75" t="n"/>
      <c r="F1" s="75" t="n"/>
      <c r="G1" s="75" t="n"/>
      <c r="H1" s="75" t="n"/>
      <c r="I1" s="75" t="n"/>
      <c r="J1" s="75" t="n"/>
      <c r="K1" s="75" t="n"/>
      <c r="L1" s="75" t="n"/>
      <c r="M1" s="75" t="n"/>
      <c r="N1" s="75" t="n"/>
      <c r="O1" s="75" t="n"/>
      <c r="P1" s="75" t="n"/>
    </row>
    <row r="2" ht="15.75" customHeight="1" s="10" thickBot="1">
      <c r="A2" s="75" t="n"/>
      <c r="B2" s="75" t="n"/>
      <c r="C2" s="306" t="inlineStr">
        <is>
          <t>RELACIÓN DE NIVEL DE AVANCE EN EL DESARROLLO DE COMPETENCIAS POR ESTUDIANTES, POR AÑO Y  POR CENTRO EDUCATIVO</t>
        </is>
      </c>
      <c r="D2" s="307" t="n"/>
      <c r="E2" s="307" t="n"/>
      <c r="F2" s="307" t="n"/>
      <c r="G2" s="307" t="n"/>
      <c r="H2" s="307" t="n"/>
      <c r="I2" s="307" t="n"/>
      <c r="J2" s="307" t="n"/>
      <c r="K2" s="307" t="n"/>
      <c r="L2" s="308" t="n"/>
      <c r="M2" s="75" t="n"/>
      <c r="N2" s="75" t="n"/>
      <c r="O2" s="75" t="n"/>
      <c r="P2" s="75" t="n"/>
    </row>
    <row r="3">
      <c r="A3" s="75" t="n"/>
      <c r="B3" s="75" t="n"/>
      <c r="C3" s="75" t="n"/>
      <c r="D3" s="75" t="n"/>
      <c r="E3" s="75" t="n"/>
      <c r="F3" s="75" t="n"/>
      <c r="G3" s="75" t="n"/>
      <c r="H3" s="75" t="n"/>
      <c r="I3" s="75" t="n"/>
      <c r="J3" s="75" t="n"/>
      <c r="K3" s="75" t="n"/>
      <c r="L3" s="75" t="n"/>
      <c r="M3" s="75" t="n"/>
      <c r="N3" s="75" t="n"/>
      <c r="O3" s="75" t="n"/>
      <c r="P3" s="75" t="n"/>
    </row>
    <row r="4">
      <c r="A4" s="75" t="n"/>
      <c r="B4" s="75" t="n"/>
      <c r="C4" s="75" t="n"/>
      <c r="D4" s="75" t="n"/>
      <c r="E4" s="75" t="n"/>
      <c r="F4" s="75" t="n"/>
      <c r="G4" s="75" t="n"/>
      <c r="H4" s="75" t="n"/>
      <c r="I4" s="75" t="n"/>
      <c r="J4" s="75" t="n"/>
      <c r="K4" s="75" t="n"/>
      <c r="L4" s="75" t="n"/>
      <c r="M4" s="75" t="n"/>
      <c r="N4" s="75" t="n"/>
      <c r="O4" s="75" t="n"/>
      <c r="P4" s="75" t="n"/>
    </row>
    <row r="5">
      <c r="A5" s="75" t="n"/>
      <c r="B5" s="75" t="n"/>
      <c r="M5" s="75" t="n"/>
      <c r="N5" s="75" t="n"/>
      <c r="O5" s="75" t="n"/>
      <c r="P5" s="75" t="n"/>
    </row>
    <row r="6">
      <c r="A6" s="75" t="n"/>
      <c r="B6" s="75" t="n"/>
      <c r="M6" s="75" t="n"/>
      <c r="N6" s="75" t="n"/>
      <c r="O6" s="75" t="n"/>
      <c r="P6" s="75" t="n"/>
    </row>
    <row r="7">
      <c r="A7" s="75" t="n"/>
      <c r="B7" s="75" t="n"/>
      <c r="M7" s="75" t="n"/>
      <c r="N7" s="75" t="n"/>
      <c r="O7" s="75" t="n"/>
      <c r="P7" s="75" t="n"/>
    </row>
    <row r="8">
      <c r="A8" s="75" t="n"/>
      <c r="B8" s="75" t="n"/>
      <c r="M8" s="75" t="n"/>
      <c r="N8" s="75" t="n"/>
      <c r="O8" s="75" t="n"/>
      <c r="P8" s="75" t="n"/>
    </row>
    <row r="9">
      <c r="A9" s="75" t="n"/>
      <c r="B9" s="75" t="n"/>
      <c r="M9" s="75" t="n"/>
      <c r="N9" s="75" t="n"/>
      <c r="O9" s="75" t="n"/>
      <c r="P9" s="75" t="n"/>
    </row>
    <row r="10">
      <c r="A10" s="75" t="n"/>
      <c r="B10" s="75" t="n"/>
      <c r="M10" s="75" t="n"/>
      <c r="N10" s="75" t="n"/>
      <c r="O10" s="75" t="n"/>
      <c r="P10" s="75" t="n"/>
    </row>
    <row r="11">
      <c r="A11" s="75" t="n"/>
      <c r="B11" s="75" t="n"/>
      <c r="M11" s="75" t="n"/>
      <c r="N11" s="75" t="n"/>
      <c r="O11" s="75" t="n"/>
      <c r="P11" s="75" t="n"/>
    </row>
    <row r="12">
      <c r="A12" s="75" t="n"/>
      <c r="B12" s="75" t="n"/>
      <c r="M12" s="75" t="n"/>
      <c r="N12" s="75" t="n"/>
      <c r="O12" s="75" t="n"/>
      <c r="P12" s="75" t="n"/>
    </row>
    <row r="13">
      <c r="A13" s="75" t="n"/>
      <c r="B13" s="75" t="n"/>
      <c r="M13" s="75" t="n"/>
      <c r="N13" s="75" t="n"/>
      <c r="O13" s="75" t="n"/>
      <c r="P13" s="75" t="n"/>
    </row>
    <row r="14">
      <c r="A14" s="75" t="n"/>
      <c r="B14" s="75" t="n"/>
      <c r="M14" s="75" t="n"/>
      <c r="N14" s="75" t="n"/>
      <c r="O14" s="75" t="n"/>
      <c r="P14" s="75" t="n"/>
    </row>
    <row r="15">
      <c r="A15" s="75" t="n"/>
      <c r="B15" s="75" t="n"/>
      <c r="M15" s="75" t="n"/>
      <c r="N15" s="75" t="n"/>
      <c r="O15" s="75" t="n"/>
      <c r="P15" s="75" t="n"/>
    </row>
    <row r="16">
      <c r="A16" s="75" t="n"/>
      <c r="B16" s="75" t="n"/>
      <c r="M16" s="75" t="n"/>
      <c r="N16" s="75" t="n"/>
      <c r="O16" s="75" t="n"/>
      <c r="P16" s="75" t="n"/>
    </row>
    <row r="17">
      <c r="A17" s="75" t="n"/>
      <c r="B17" s="75" t="n"/>
      <c r="M17" s="75" t="n"/>
      <c r="N17" s="75" t="n"/>
      <c r="O17" s="75" t="n"/>
      <c r="P17" s="75" t="n"/>
    </row>
    <row r="18">
      <c r="A18" s="75" t="n"/>
      <c r="B18" s="75" t="n"/>
      <c r="M18" s="75" t="n"/>
      <c r="N18" s="75" t="n"/>
      <c r="O18" s="75" t="n"/>
      <c r="P18" s="75" t="n"/>
    </row>
    <row r="19">
      <c r="A19" s="75" t="n"/>
      <c r="B19" s="75" t="n"/>
      <c r="M19" s="75" t="n"/>
      <c r="N19" s="75" t="n"/>
      <c r="O19" s="75" t="n"/>
      <c r="P19" s="75" t="n"/>
    </row>
    <row r="20">
      <c r="A20" s="75" t="n"/>
      <c r="B20" s="75" t="n"/>
      <c r="M20" s="75" t="n"/>
      <c r="N20" s="75" t="n"/>
      <c r="O20" s="75" t="n"/>
      <c r="P20" s="75" t="n"/>
    </row>
    <row r="21">
      <c r="A21" s="75" t="n"/>
      <c r="B21" s="75" t="n"/>
      <c r="M21" s="75" t="n"/>
      <c r="N21" s="75" t="n"/>
      <c r="O21" s="75" t="n"/>
      <c r="P21" s="75" t="n"/>
    </row>
    <row r="22">
      <c r="A22" s="75" t="n"/>
      <c r="B22" s="75" t="n"/>
      <c r="M22" s="75" t="n"/>
      <c r="N22" s="75" t="n"/>
      <c r="O22" s="75" t="n"/>
      <c r="P22" s="75" t="n"/>
    </row>
    <row r="23">
      <c r="A23" s="75" t="n"/>
      <c r="B23" s="75" t="n"/>
      <c r="M23" s="75" t="n"/>
      <c r="N23" s="75" t="n"/>
      <c r="O23" s="75" t="n"/>
      <c r="P23" s="75" t="n"/>
    </row>
    <row r="24">
      <c r="A24" s="75" t="n"/>
      <c r="B24" s="75" t="n"/>
      <c r="M24" s="75" t="n"/>
      <c r="N24" s="75" t="n"/>
      <c r="O24" s="75" t="n"/>
      <c r="P24" s="75" t="n"/>
    </row>
    <row r="25">
      <c r="A25" s="75" t="n"/>
      <c r="B25" s="75" t="n"/>
      <c r="M25" s="75" t="n"/>
      <c r="N25" s="75" t="n"/>
      <c r="O25" s="75" t="n"/>
      <c r="P25" s="75" t="n"/>
    </row>
    <row r="26">
      <c r="A26" s="75" t="n"/>
      <c r="B26" s="75" t="n"/>
      <c r="M26" s="75" t="n"/>
      <c r="N26" s="75" t="n"/>
      <c r="O26" s="75" t="n"/>
      <c r="P26" s="75" t="n"/>
    </row>
    <row r="27">
      <c r="A27" s="75" t="n"/>
      <c r="B27" s="75" t="n"/>
      <c r="M27" s="75" t="n"/>
      <c r="N27" s="75" t="n"/>
      <c r="O27" s="75" t="n"/>
      <c r="P27" s="75" t="n"/>
    </row>
    <row r="28">
      <c r="A28" s="75" t="n"/>
      <c r="B28" s="75" t="n"/>
      <c r="M28" s="75" t="n"/>
      <c r="N28" s="75" t="n"/>
      <c r="O28" s="75" t="n"/>
      <c r="P28" s="75" t="n"/>
    </row>
    <row r="29">
      <c r="A29" s="75" t="n"/>
      <c r="B29" s="75" t="n"/>
      <c r="M29" s="75" t="n"/>
      <c r="N29" s="75" t="n"/>
      <c r="O29" s="75" t="n"/>
      <c r="P29" s="75" t="n"/>
    </row>
    <row r="30">
      <c r="A30" s="75" t="n"/>
      <c r="B30" s="75" t="n"/>
      <c r="M30" s="75" t="n"/>
      <c r="N30" s="75" t="n"/>
      <c r="O30" s="75" t="n"/>
      <c r="P30" s="75" t="n"/>
    </row>
    <row r="31">
      <c r="A31" s="75" t="n"/>
      <c r="B31" s="75" t="n"/>
      <c r="M31" s="75" t="n"/>
      <c r="N31" s="75" t="n"/>
      <c r="O31" s="75" t="n"/>
      <c r="P31" s="75" t="n"/>
    </row>
    <row r="32">
      <c r="A32" s="75" t="n"/>
      <c r="B32" s="75" t="n"/>
      <c r="M32" s="75" t="n"/>
      <c r="N32" s="75" t="n"/>
      <c r="O32" s="75" t="n"/>
      <c r="P32" s="75" t="n"/>
    </row>
    <row r="33">
      <c r="A33" s="75" t="n"/>
      <c r="B33" s="75" t="n"/>
      <c r="M33" s="75" t="n"/>
      <c r="N33" s="75" t="n"/>
      <c r="O33" s="75" t="n"/>
      <c r="P33" s="75" t="n"/>
    </row>
    <row r="34">
      <c r="A34" s="75" t="n"/>
      <c r="B34" s="75" t="n"/>
      <c r="M34" s="75" t="n"/>
      <c r="N34" s="75" t="n"/>
      <c r="O34" s="75" t="n"/>
      <c r="P34" s="75" t="n"/>
    </row>
    <row r="35">
      <c r="A35" s="75" t="n"/>
      <c r="B35" s="75" t="n"/>
      <c r="M35" s="75" t="n"/>
      <c r="N35" s="75" t="n"/>
      <c r="O35" s="75" t="n"/>
      <c r="P35" s="75" t="n"/>
    </row>
    <row r="36">
      <c r="A36" s="75" t="n"/>
      <c r="B36" s="75" t="n"/>
      <c r="M36" s="75" t="n"/>
      <c r="N36" s="75" t="n"/>
      <c r="O36" s="75" t="n"/>
      <c r="P36" s="75" t="n"/>
    </row>
    <row r="37">
      <c r="A37" s="75" t="n"/>
      <c r="B37" s="75" t="n"/>
      <c r="M37" s="75" t="n"/>
      <c r="N37" s="75" t="n"/>
      <c r="O37" s="75" t="n"/>
      <c r="P37" s="75" t="n"/>
    </row>
    <row r="38">
      <c r="A38" s="75" t="n"/>
      <c r="B38" s="75" t="n"/>
      <c r="M38" s="75" t="n"/>
      <c r="N38" s="75" t="n"/>
      <c r="O38" s="75" t="n"/>
      <c r="P38" s="75" t="n"/>
    </row>
    <row r="39">
      <c r="A39" s="75" t="n"/>
      <c r="B39" s="75" t="n"/>
      <c r="M39" s="75" t="n"/>
      <c r="N39" s="75" t="n"/>
      <c r="O39" s="75" t="n"/>
      <c r="P39" s="75" t="n"/>
    </row>
    <row r="40">
      <c r="A40" s="75" t="n"/>
      <c r="B40" s="75" t="n"/>
      <c r="M40" s="75" t="n"/>
      <c r="N40" s="75" t="n"/>
      <c r="O40" s="75" t="n"/>
      <c r="P40" s="75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">
    <mergeCell ref="C2:L2"/>
  </mergeCells>
  <pageMargins left="0.7" right="0.7" top="0.75" bottom="0.75" header="0.3" footer="0.3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5:M15"/>
  <sheetViews>
    <sheetView tabSelected="1" zoomScale="70" zoomScaleNormal="70" workbookViewId="0">
      <selection activeCell="F14" sqref="F14"/>
    </sheetView>
  </sheetViews>
  <sheetFormatPr baseColWidth="10" defaultColWidth="11.5703125" defaultRowHeight="15"/>
  <cols>
    <col width="12.28515625" customWidth="1" style="27" min="1" max="1"/>
    <col width="20.7109375" customWidth="1" style="27" min="2" max="4"/>
    <col width="43.28515625" customWidth="1" style="27" min="5" max="5"/>
    <col width="11.5703125" customWidth="1" style="27" min="6" max="16384"/>
  </cols>
  <sheetData>
    <row r="4" ht="15.75" customHeight="1" s="10" thickBot="1"/>
    <row r="5" ht="22.5" customHeight="1" s="10" thickBot="1" thickTop="1">
      <c r="A5" s="309" t="inlineStr">
        <is>
          <t>CENTRO EDUCATIVO</t>
        </is>
      </c>
      <c r="B5" s="310" t="n"/>
      <c r="C5" s="311" t="n"/>
      <c r="D5" s="309" t="n">
        <v>101110002</v>
      </c>
      <c r="E5" s="310" t="n"/>
      <c r="F5" s="311" t="n"/>
      <c r="G5" s="28" t="n"/>
      <c r="H5" s="28" t="n"/>
      <c r="I5" s="28" t="n"/>
      <c r="J5" s="28" t="n"/>
      <c r="K5" s="28" t="n"/>
    </row>
    <row r="6" ht="30.6" customHeight="1" s="10" thickBot="1" thickTop="1">
      <c r="A6" s="309" t="inlineStr">
        <is>
          <t>COORDINADOR PEDAGÓGICO</t>
        </is>
      </c>
      <c r="B6" s="310" t="n"/>
      <c r="C6" s="311" t="n"/>
      <c r="D6" s="309" t="n"/>
      <c r="E6" s="310" t="n"/>
      <c r="F6" s="311" t="n"/>
      <c r="G6" s="28" t="n"/>
      <c r="H6" s="28" t="n"/>
      <c r="I6" s="28" t="n"/>
      <c r="J6" s="28" t="n"/>
      <c r="K6" s="28" t="n"/>
    </row>
    <row r="7" ht="15.75" customHeight="1" s="10" thickTop="1"/>
    <row r="8" ht="15.75" customHeight="1" s="10" thickBot="1"/>
    <row r="9" ht="15" customHeight="1" s="10" thickTop="1">
      <c r="A9" s="312" t="inlineStr">
        <is>
          <t>TOTALIZACIÓN MATRÍCULA TERCER LAPSO MGT 2020-2021</t>
        </is>
      </c>
      <c r="B9" s="313" t="n"/>
      <c r="C9" s="313" t="n"/>
      <c r="D9" s="313" t="n"/>
      <c r="E9" s="313" t="n"/>
      <c r="F9" s="313" t="n"/>
      <c r="G9" s="313" t="n"/>
      <c r="H9" s="313" t="n"/>
      <c r="I9" s="313" t="n"/>
      <c r="J9" s="313" t="n"/>
      <c r="K9" s="313" t="n"/>
      <c r="L9" s="313" t="n"/>
      <c r="M9" s="314" t="n"/>
    </row>
    <row r="10" ht="14.45" customHeight="1" s="10" thickBot="1">
      <c r="A10" s="315" t="n"/>
      <c r="B10" s="316" t="n"/>
      <c r="C10" s="316" t="n"/>
      <c r="D10" s="316" t="n"/>
      <c r="E10" s="316" t="n"/>
      <c r="F10" s="316" t="n"/>
      <c r="G10" s="316" t="n"/>
      <c r="H10" s="316" t="n"/>
      <c r="I10" s="316" t="n"/>
      <c r="J10" s="316" t="n"/>
      <c r="K10" s="316" t="n"/>
      <c r="L10" s="316" t="n"/>
      <c r="M10" s="317" t="n"/>
    </row>
    <row r="11" ht="18" customHeight="1" s="10" thickTop="1"/>
    <row r="12" ht="46.15" customHeight="1" s="10">
      <c r="A12" s="156" t="inlineStr">
        <is>
          <t>LAPSO</t>
        </is>
      </c>
      <c r="B12" s="166" t="inlineStr">
        <is>
          <t>NIVEL EDUCATIVO</t>
        </is>
      </c>
      <c r="C12" s="167" t="inlineStr">
        <is>
          <t>AÑO</t>
        </is>
      </c>
      <c r="D12" s="167" t="inlineStr">
        <is>
          <t>SECCIÓN</t>
        </is>
      </c>
      <c r="E12" s="168" t="inlineStr">
        <is>
          <t>DOCENTES   POR SECCIÓN</t>
        </is>
      </c>
      <c r="F12" s="169" t="inlineStr">
        <is>
          <t>Matricula Inicial</t>
        </is>
      </c>
      <c r="G12" s="318" t="n"/>
      <c r="H12" s="170" t="inlineStr">
        <is>
          <t>Nuevos ingresos</t>
        </is>
      </c>
      <c r="I12" s="318" t="n"/>
      <c r="J12" s="170" t="inlineStr">
        <is>
          <t>Retirados</t>
        </is>
      </c>
      <c r="K12" s="318" t="n"/>
      <c r="L12" s="169" t="inlineStr">
        <is>
          <t>Matricula Final</t>
        </is>
      </c>
      <c r="M12" s="318" t="n"/>
    </row>
    <row r="13" ht="18.6" customHeight="1" s="10">
      <c r="A13" s="319" t="n"/>
      <c r="B13" s="319" t="n"/>
      <c r="C13" s="319" t="n"/>
      <c r="D13" s="319" t="n"/>
      <c r="E13" s="319" t="n"/>
      <c r="F13" s="29" t="inlineStr">
        <is>
          <t>F</t>
        </is>
      </c>
      <c r="G13" s="29" t="inlineStr">
        <is>
          <t>M</t>
        </is>
      </c>
      <c r="H13" s="29" t="inlineStr">
        <is>
          <t>F</t>
        </is>
      </c>
      <c r="I13" s="29" t="inlineStr">
        <is>
          <t>M</t>
        </is>
      </c>
      <c r="J13" s="29" t="inlineStr">
        <is>
          <t>F</t>
        </is>
      </c>
      <c r="K13" s="29" t="inlineStr">
        <is>
          <t>M</t>
        </is>
      </c>
      <c r="L13" s="29" t="inlineStr">
        <is>
          <t>F</t>
        </is>
      </c>
      <c r="M13" s="29" t="inlineStr">
        <is>
          <t>M</t>
        </is>
      </c>
    </row>
    <row r="14" ht="40.15" customFormat="1" customHeight="1" s="33">
      <c r="A14" s="30" t="n">
        <v>3</v>
      </c>
      <c r="B14" s="31" t="n">
        <v>2</v>
      </c>
      <c r="C14" s="31" t="n">
        <v>2021</v>
      </c>
      <c r="D14" s="31" t="inlineStr">
        <is>
          <t>A</t>
        </is>
      </c>
      <c r="E14" s="32" t="n">
        <v>3</v>
      </c>
      <c r="F14" s="26" t="n">
        <v>8</v>
      </c>
      <c r="G14" s="26" t="n">
        <v>13</v>
      </c>
      <c r="H14" s="26" t="n">
        <v>2</v>
      </c>
      <c r="I14" s="26" t="n">
        <v>3</v>
      </c>
      <c r="J14" s="26" t="n">
        <v>1</v>
      </c>
      <c r="K14" s="26" t="n">
        <v>3</v>
      </c>
      <c r="L14" s="25" t="n">
        <v>9</v>
      </c>
      <c r="M14" s="25" t="n">
        <v>13</v>
      </c>
    </row>
    <row r="15" ht="18.75" customFormat="1" customHeight="1" s="133">
      <c r="C15" s="27" t="n"/>
      <c r="D15" s="27" t="n"/>
      <c r="E15" s="27" t="n"/>
      <c r="F15" s="27" t="n"/>
      <c r="G15" s="27" t="n"/>
      <c r="H15" s="27" t="n"/>
      <c r="I15" s="27" t="n"/>
      <c r="J15" s="27" t="n"/>
      <c r="K15" s="27" t="n"/>
    </row>
    <row r="17" ht="26.45" customHeight="1" s="10"/>
    <row r="21" ht="37.9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14">
    <mergeCell ref="A12:A13"/>
    <mergeCell ref="A9:M10"/>
    <mergeCell ref="A5:C5"/>
    <mergeCell ref="A6:C6"/>
    <mergeCell ref="B12:B13"/>
    <mergeCell ref="D5:F5"/>
    <mergeCell ref="D6:F6"/>
    <mergeCell ref="C12:C13"/>
    <mergeCell ref="D12:D13"/>
    <mergeCell ref="E12:E13"/>
    <mergeCell ref="F12:G12"/>
    <mergeCell ref="H12:I12"/>
    <mergeCell ref="J12:K12"/>
    <mergeCell ref="L12:M12"/>
  </mergeCells>
  <pageMargins left="0.7" right="0.7" top="0.75" bottom="0.75" header="0.3" footer="0.3"/>
  <pageSetup orientation="portrait"/>
  <drawing xmlns:r="http://schemas.openxmlformats.org/officeDocument/2006/relationships" r:id="rId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2:Z68"/>
  <sheetViews>
    <sheetView topLeftCell="Q12" zoomScale="59" zoomScaleNormal="59" workbookViewId="0">
      <selection activeCell="W13" sqref="W13:W67"/>
    </sheetView>
  </sheetViews>
  <sheetFormatPr baseColWidth="10" defaultColWidth="11.5703125" defaultRowHeight="12.75"/>
  <cols>
    <col width="7.28515625" customWidth="1" style="53" min="1" max="1"/>
    <col width="30.7109375" customWidth="1" style="53" min="2" max="3"/>
    <col width="18" customWidth="1" style="53" min="4" max="4"/>
    <col width="32.5703125" customWidth="1" style="53" min="5" max="5"/>
    <col width="34.5703125" customWidth="1" style="53" min="6" max="6"/>
    <col width="30.7109375" customWidth="1" style="53" min="7" max="18"/>
    <col width="21.7109375" customWidth="1" style="53" min="19" max="19"/>
    <col width="35.140625" customWidth="1" style="53" min="20" max="20"/>
    <col width="30.7109375" customWidth="1" style="53" min="21" max="24"/>
    <col width="54.7109375" customWidth="1" style="53" min="25" max="25"/>
    <col width="11.5703125" customWidth="1" style="53" min="26" max="16384"/>
  </cols>
  <sheetData>
    <row r="1" ht="13.5" customHeight="1" s="10" thickBot="1"/>
    <row r="2" ht="25.15" customFormat="1" customHeight="1" s="35">
      <c r="A2" s="196" t="inlineStr">
        <is>
          <t>COLEGIO:</t>
        </is>
      </c>
      <c r="B2" s="320" t="n"/>
      <c r="C2" s="202">
        <f>'1 Mov Matrícula'!D5</f>
        <v/>
      </c>
      <c r="D2" s="321" t="n"/>
      <c r="E2" s="321" t="n"/>
      <c r="F2" s="321" t="n"/>
      <c r="G2" s="322" t="inlineStr">
        <is>
          <t xml:space="preserve">NOTA PARA DOCENTES Y COORDINADORES: 
Este instrumento te permitirá hacer tu propio análisis y reflexionar sobre las competencias e indicadores evaluados y el nivel de avance de cada estudiante. Les pedimos tres tareas sencillas:
1) llenar los datos básicos según el formato; 
2) señalar si el estudiante fue evaluado en el lapso (columna MATRÍCULA INICIAL VS EVALUADA); 
3) identificar el nivel de avance alcanzado por cada estudiante según la matriz de competencias e indicadores, empleando los desplegables en cada celda correspndiente. 
</t>
        </is>
      </c>
      <c r="H2" s="323" t="n"/>
      <c r="I2" s="323" t="n"/>
      <c r="J2" s="323" t="n"/>
      <c r="K2" s="323" t="n"/>
      <c r="L2" s="324" t="n"/>
      <c r="M2" s="325" t="n"/>
      <c r="N2" s="323" t="n"/>
      <c r="O2" s="323" t="n"/>
      <c r="P2" s="323" t="n"/>
      <c r="Q2" s="323" t="n"/>
      <c r="R2" s="324" t="n"/>
    </row>
    <row r="3" ht="25.15" customFormat="1" customHeight="1" s="35">
      <c r="A3" s="198" t="inlineStr">
        <is>
          <t>NIVEL EDUCATIVO:</t>
        </is>
      </c>
      <c r="B3" s="318" t="n"/>
      <c r="C3" s="204">
        <f>'1 Mov Matrícula'!B14</f>
        <v/>
      </c>
      <c r="D3" s="326" t="n"/>
      <c r="E3" s="326" t="n"/>
      <c r="F3" s="327" t="n"/>
      <c r="G3" s="328" t="n"/>
      <c r="H3" s="27" t="n"/>
      <c r="I3" s="27" t="n"/>
      <c r="J3" s="27" t="n"/>
      <c r="K3" s="27" t="n"/>
      <c r="L3" s="329" t="n"/>
      <c r="M3" s="328" t="n"/>
      <c r="N3" s="27" t="n"/>
      <c r="O3" s="27" t="n"/>
      <c r="P3" s="27" t="n"/>
      <c r="Q3" s="27" t="n"/>
      <c r="R3" s="329" t="n"/>
    </row>
    <row r="4" ht="25.15" customFormat="1" customHeight="1" s="35">
      <c r="A4" s="198" t="inlineStr">
        <is>
          <t>LAPSO:</t>
        </is>
      </c>
      <c r="B4" s="318" t="n"/>
      <c r="C4" s="204">
        <f>'1 Mov Matrícula'!A14</f>
        <v/>
      </c>
      <c r="D4" s="326" t="n"/>
      <c r="E4" s="326" t="n"/>
      <c r="F4" s="327" t="n"/>
      <c r="G4" s="328" t="n"/>
      <c r="H4" s="27" t="n"/>
      <c r="I4" s="27" t="n"/>
      <c r="J4" s="27" t="n"/>
      <c r="K4" s="27" t="n"/>
      <c r="L4" s="329" t="n"/>
      <c r="M4" s="328" t="n"/>
      <c r="N4" s="27" t="n"/>
      <c r="O4" s="27" t="n"/>
      <c r="P4" s="27" t="n"/>
      <c r="Q4" s="27" t="n"/>
      <c r="R4" s="329" t="n"/>
    </row>
    <row r="5" ht="25.15" customFormat="1" customHeight="1" s="35">
      <c r="A5" s="198" t="inlineStr">
        <is>
          <t>AÑO</t>
        </is>
      </c>
      <c r="B5" s="318" t="n"/>
      <c r="C5" s="205">
        <f>'1 Mov Matrícula'!C14</f>
        <v/>
      </c>
      <c r="D5" s="326" t="n"/>
      <c r="E5" s="326" t="n"/>
      <c r="F5" s="326" t="n"/>
      <c r="G5" s="328" t="n"/>
      <c r="H5" s="27" t="n"/>
      <c r="I5" s="27" t="n"/>
      <c r="J5" s="27" t="n"/>
      <c r="K5" s="27" t="n"/>
      <c r="L5" s="329" t="n"/>
      <c r="M5" s="328" t="n"/>
      <c r="N5" s="27" t="n"/>
      <c r="O5" s="27" t="n"/>
      <c r="P5" s="27" t="n"/>
      <c r="Q5" s="27" t="n"/>
      <c r="R5" s="329" t="n"/>
    </row>
    <row r="6" ht="25.15" customFormat="1" customHeight="1" s="35">
      <c r="A6" s="198" t="inlineStr">
        <is>
          <t>SECCIÓN:</t>
        </is>
      </c>
      <c r="B6" s="318" t="n"/>
      <c r="C6" s="204">
        <f>'1 Mov Matrícula'!D14</f>
        <v/>
      </c>
      <c r="D6" s="326" t="n"/>
      <c r="E6" s="326" t="n"/>
      <c r="F6" s="327" t="n"/>
      <c r="G6" s="328" t="n"/>
      <c r="H6" s="27" t="n"/>
      <c r="I6" s="27" t="n"/>
      <c r="J6" s="27" t="n"/>
      <c r="K6" s="27" t="n"/>
      <c r="L6" s="329" t="n"/>
      <c r="M6" s="328" t="n"/>
      <c r="N6" s="27" t="n"/>
      <c r="O6" s="27" t="n"/>
      <c r="P6" s="27" t="n"/>
      <c r="Q6" s="27" t="n"/>
      <c r="R6" s="329" t="n"/>
    </row>
    <row r="7" ht="25.15" customFormat="1" customHeight="1" s="35" thickBot="1">
      <c r="A7" s="200" t="inlineStr">
        <is>
          <t>DOCENTE</t>
        </is>
      </c>
      <c r="B7" s="330" t="n"/>
      <c r="C7" s="206">
        <f>'1 Mov Matrícula'!E14</f>
        <v/>
      </c>
      <c r="D7" s="331" t="n"/>
      <c r="E7" s="331" t="n"/>
      <c r="F7" s="332" t="n"/>
      <c r="G7" s="328" t="n"/>
      <c r="H7" s="27" t="n"/>
      <c r="I7" s="27" t="n"/>
      <c r="J7" s="27" t="n"/>
      <c r="K7" s="27" t="n"/>
      <c r="L7" s="329" t="n"/>
      <c r="M7" s="328" t="n"/>
      <c r="N7" s="27" t="n"/>
      <c r="O7" s="27" t="n"/>
      <c r="P7" s="27" t="n"/>
      <c r="Q7" s="27" t="n"/>
      <c r="R7" s="329" t="n"/>
    </row>
    <row r="8" ht="25.15" customFormat="1" customHeight="1" s="35" thickBot="1">
      <c r="A8" s="36" t="n"/>
      <c r="B8" s="36" t="n"/>
      <c r="C8" s="37" t="n"/>
      <c r="G8" s="333" t="n"/>
      <c r="H8" s="334" t="n"/>
      <c r="I8" s="334" t="n"/>
      <c r="J8" s="334" t="n"/>
      <c r="K8" s="334" t="n"/>
      <c r="L8" s="335" t="n"/>
      <c r="M8" s="333" t="n"/>
      <c r="N8" s="334" t="n"/>
      <c r="O8" s="334" t="n"/>
      <c r="P8" s="334" t="n"/>
      <c r="Q8" s="334" t="n"/>
      <c r="R8" s="335" t="n"/>
    </row>
    <row r="10" ht="66.59999999999999" customFormat="1" customHeight="1" s="38">
      <c r="A10" s="211" t="inlineStr">
        <is>
          <t>ÁREA</t>
        </is>
      </c>
      <c r="B10" s="27" t="n"/>
      <c r="C10" s="27" t="n"/>
      <c r="D10" s="27" t="n"/>
      <c r="E10" s="27" t="n"/>
      <c r="F10" s="27" t="n"/>
      <c r="G10" s="189" t="inlineStr">
        <is>
          <t xml:space="preserve">LENGUAJE Y COMUNICACIÓN </t>
        </is>
      </c>
      <c r="H10" s="336" t="n"/>
      <c r="I10" s="111" t="n"/>
      <c r="J10" s="112" t="n"/>
      <c r="K10" s="191" t="inlineStr">
        <is>
          <t xml:space="preserve">CIENCIAS </t>
        </is>
      </c>
      <c r="L10" s="336" t="n"/>
      <c r="M10" s="336" t="n"/>
      <c r="N10" s="113" t="n"/>
      <c r="O10" s="113" t="n"/>
      <c r="P10" s="114" t="n"/>
      <c r="Q10" s="193" t="inlineStr">
        <is>
          <t>SOCIALES</t>
        </is>
      </c>
      <c r="R10" s="336" t="n"/>
      <c r="S10" s="115" t="n"/>
      <c r="T10" s="116" t="n"/>
      <c r="U10" s="189" t="inlineStr">
        <is>
          <t>VALORES Y CIUDADANIA</t>
        </is>
      </c>
      <c r="V10" s="336" t="n"/>
      <c r="W10" s="111" t="n"/>
      <c r="X10" s="112" t="n"/>
      <c r="Y10" s="118" t="inlineStr">
        <is>
          <t>GRUPOS DE CREACIÓN, RECREACIÓN Y PRODUCCIÓN</t>
        </is>
      </c>
    </row>
    <row r="11" ht="186.75" customHeight="1" s="10">
      <c r="A11" s="212" t="inlineStr">
        <is>
          <t>COMPETENCIA</t>
        </is>
      </c>
      <c r="B11" s="27" t="n"/>
      <c r="C11" s="27" t="n"/>
      <c r="D11" s="27" t="n"/>
      <c r="E11" s="27" t="n"/>
      <c r="F11" s="27" t="n"/>
      <c r="G11" s="337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H11" s="336" t="n"/>
      <c r="I11" s="336" t="n"/>
      <c r="J11" s="318" t="n"/>
      <c r="K11" s="33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L11" s="336" t="n"/>
      <c r="M11" s="336" t="n"/>
      <c r="N11" s="336" t="n"/>
      <c r="O11" s="336" t="n"/>
      <c r="P11" s="318" t="n"/>
      <c r="Q11" s="117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R11" s="336" t="n"/>
      <c r="S11" s="336" t="n"/>
      <c r="T11" s="318" t="n"/>
      <c r="U11" s="103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V11" s="336" t="n"/>
      <c r="W11" s="336" t="n"/>
      <c r="X11" s="318" t="n"/>
      <c r="Y11" s="103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</row>
    <row r="12" ht="220.9" customFormat="1" customHeight="1" s="42">
      <c r="A12" s="195" t="inlineStr">
        <is>
          <t>INDICADOR</t>
        </is>
      </c>
      <c r="B12" s="339" t="n"/>
      <c r="C12" s="339" t="n"/>
      <c r="D12" s="339" t="n"/>
      <c r="E12" s="339" t="n"/>
      <c r="F12" s="339" t="n"/>
      <c r="G12" s="99" t="inlineStr">
        <is>
          <t>Reconoce las formas discursivas (narrativa, descriptiva) en textos que lee en formatos impreso, digital y audiovisual.</t>
        </is>
      </c>
      <c r="H12" s="99" t="inlineStr">
        <is>
          <t>Elabora textos para medios de comunicación y RRSS, en diferentes formatos   y para distintas audiencias</t>
        </is>
      </c>
      <c r="I12" s="340" t="n"/>
      <c r="J12" s="318" t="n"/>
      <c r="K12" s="100" t="inlineStr">
        <is>
          <t>Reconoce las representaciones equivalentes para un mismo número y es capaz de representar y comparar números racionales.</t>
        </is>
      </c>
      <c r="L12" s="100" t="inlineStr">
        <is>
          <t>Resuelve problemas del contexto utilizando operaciones con números racionales</t>
        </is>
      </c>
      <c r="M12" s="101" t="inlineStr">
        <is>
          <t>Asume hábitos de cuidado y protección de los procesos vitales de relación con el medio ambiente</t>
        </is>
      </c>
      <c r="N12" s="231" t="n"/>
      <c r="O12" s="336" t="n"/>
      <c r="P12" s="318" t="n"/>
      <c r="Q12" s="102" t="inlineStr">
        <is>
          <t xml:space="preserve">Identifica las características geo históricas de su contexto como resultado de la dinámica económica nacional y mundial desde su evolución. </t>
        </is>
      </c>
      <c r="R12" s="102" t="inlineStr">
        <is>
          <t>Reflexiona sobre la responsabilidad social, avanzando en el crecimiento de su conducta ciudadana</t>
        </is>
      </c>
      <c r="S12" s="341" t="inlineStr">
        <is>
          <t>EVALUACIÓN CUANTITATIVA POR ÁREA DE FORMACIÓN, QUE CONFORMAN EL ÁREA DE CONOCIMIENTO</t>
        </is>
      </c>
      <c r="T12" s="318" t="n"/>
      <c r="U12" s="99" t="inlineStr">
        <is>
          <t>Muestra interés al participar en técnicas de relajación y meditación para su proceso de crecimiento personal.</t>
        </is>
      </c>
      <c r="V12" s="99" t="inlineStr">
        <is>
          <t>Valora la importancia de conocer y defender los DDHH</t>
        </is>
      </c>
      <c r="W12" s="340" t="inlineStr">
        <is>
          <t>EVALUACIÓN CUANTITATIVA POR ÁREA DE FORMACIÓN, QUE CONFORMAN EL ÁREA DE CONOCIMIENTO</t>
        </is>
      </c>
      <c r="X12" s="318" t="n"/>
      <c r="Y12" s="99" t="inlineStr">
        <is>
          <t>Reconoce los beneficios que le aporta el desarrollar capacidad de creatividad e innovación en su mundo social (familia, escuela, comunidad)</t>
        </is>
      </c>
    </row>
    <row r="13" ht="49.9" customFormat="1" customHeight="1" s="42">
      <c r="A13" s="43" t="inlineStr">
        <is>
          <t>N°</t>
        </is>
      </c>
      <c r="B13" s="44" t="inlineStr">
        <is>
          <t>APELLIDOS</t>
        </is>
      </c>
      <c r="C13" s="45" t="inlineStr">
        <is>
          <t>NOMBRES</t>
        </is>
      </c>
      <c r="D13" s="45" t="inlineStr">
        <is>
          <t>SEXO</t>
        </is>
      </c>
      <c r="E13" s="46" t="inlineStr">
        <is>
          <t>cédula escolar o identidad</t>
        </is>
      </c>
      <c r="F13" s="46" t="inlineStr">
        <is>
          <t>MATRÍC. INICIAL VS EVALUADA</t>
        </is>
      </c>
      <c r="G13" s="39" t="inlineStr">
        <is>
          <t>NIVEL DE AVANCE</t>
        </is>
      </c>
      <c r="H13" s="39" t="inlineStr">
        <is>
          <t>NIVEL DE AVANCE</t>
        </is>
      </c>
      <c r="I13" s="39" t="inlineStr">
        <is>
          <t xml:space="preserve">Castellano y literatura </t>
        </is>
      </c>
      <c r="J13" s="39" t="inlineStr">
        <is>
          <t>inglés</t>
        </is>
      </c>
      <c r="K13" s="40" t="inlineStr">
        <is>
          <t>NIVEL DE AVANCE</t>
        </is>
      </c>
      <c r="L13" s="40" t="inlineStr">
        <is>
          <t>NIVEL DE AVANCE</t>
        </is>
      </c>
      <c r="M13" s="40" t="inlineStr">
        <is>
          <t>NIVEL DE AVANCE</t>
        </is>
      </c>
      <c r="N13" s="40" t="inlineStr">
        <is>
          <t>Ciencias naturales</t>
        </is>
      </c>
      <c r="O13" s="40" t="inlineStr">
        <is>
          <t>Matemática</t>
        </is>
      </c>
      <c r="P13" s="40" t="inlineStr">
        <is>
          <t>Educación Fisica</t>
        </is>
      </c>
      <c r="Q13" s="41" t="inlineStr">
        <is>
          <t>NIVEL DE AVANCE</t>
        </is>
      </c>
      <c r="R13" s="41" t="inlineStr">
        <is>
          <t>NIVEL DE AVANCE</t>
        </is>
      </c>
      <c r="S13" s="39" t="inlineStr">
        <is>
          <t>GHC</t>
        </is>
      </c>
      <c r="T13" s="39" t="inlineStr">
        <is>
          <t>Arte y Patrimonio</t>
        </is>
      </c>
      <c r="U13" s="39" t="inlineStr">
        <is>
          <t>NIVEL DE AVANCE</t>
        </is>
      </c>
      <c r="V13" s="39" t="inlineStr">
        <is>
          <t>NIVEL DE AVANCE</t>
        </is>
      </c>
      <c r="W13" s="293" t="n"/>
      <c r="X13" s="39" t="inlineStr">
        <is>
          <t>FHC</t>
        </is>
      </c>
      <c r="Y13" s="39" t="inlineStr">
        <is>
          <t>NIVEL DE AVANCE</t>
        </is>
      </c>
    </row>
    <row r="14" ht="18.75" customHeight="1" s="10">
      <c r="A14" s="47" t="n">
        <v>1</v>
      </c>
      <c r="B14" s="48" t="inlineStr">
        <is>
          <t>VICENTE YUSLEIBY</t>
        </is>
      </c>
      <c r="C14" s="48" t="inlineStr">
        <is>
          <t>LICERA MONTEROLA ENOKC</t>
        </is>
      </c>
      <c r="D14" s="49" t="inlineStr">
        <is>
          <t>FEMENINO</t>
        </is>
      </c>
      <c r="E14" s="49" t="inlineStr">
        <is>
          <t>V030158303</t>
        </is>
      </c>
      <c r="F14" s="50" t="inlineStr">
        <is>
          <t>EVALUADO</t>
        </is>
      </c>
      <c r="G14" s="51" t="inlineStr">
        <is>
          <t>Proceso básico</t>
        </is>
      </c>
      <c r="H14" s="51" t="inlineStr">
        <is>
          <t>Iniciado</t>
        </is>
      </c>
      <c r="I14" s="95" t="n">
        <v>3</v>
      </c>
      <c r="J14" s="51" t="n">
        <v>10</v>
      </c>
      <c r="K14" s="51" t="inlineStr">
        <is>
          <t>Proceso básico</t>
        </is>
      </c>
      <c r="L14" s="51" t="inlineStr">
        <is>
          <t>Iniciado</t>
        </is>
      </c>
      <c r="M14" s="51" t="inlineStr">
        <is>
          <t>Proceso básico</t>
        </is>
      </c>
      <c r="N14" s="51" t="n">
        <v>10</v>
      </c>
      <c r="O14" s="51" t="n">
        <v>4</v>
      </c>
      <c r="P14" s="51" t="n">
        <v>4</v>
      </c>
      <c r="Q14" s="51" t="inlineStr">
        <is>
          <t>Proceso básico</t>
        </is>
      </c>
      <c r="R14" s="51" t="inlineStr">
        <is>
          <t>Proceso básico</t>
        </is>
      </c>
      <c r="S14" s="95" t="n">
        <v>10</v>
      </c>
      <c r="T14" s="51" t="n">
        <v>10</v>
      </c>
      <c r="U14" s="51" t="inlineStr">
        <is>
          <t>Iniciado</t>
        </is>
      </c>
      <c r="V14" s="51" t="inlineStr">
        <is>
          <t>Proceso básico</t>
        </is>
      </c>
      <c r="W14" s="294" t="n"/>
      <c r="X14" s="51" t="n">
        <v>10</v>
      </c>
      <c r="Y14" s="51" t="inlineStr">
        <is>
          <t>Proceso básico</t>
        </is>
      </c>
    </row>
    <row r="15" ht="18.75" customHeight="1" s="10">
      <c r="A15" s="24" t="n">
        <v>2</v>
      </c>
      <c r="B15" s="48" t="inlineStr">
        <is>
          <t>RADDATZ YURIMARY</t>
        </is>
      </c>
      <c r="C15" s="48" t="inlineStr">
        <is>
          <t>GILMARY NAIRYM</t>
        </is>
      </c>
      <c r="D15" s="49" t="inlineStr">
        <is>
          <t>FEMENINO</t>
        </is>
      </c>
      <c r="E15" s="49" t="inlineStr">
        <is>
          <t>V030405945</t>
        </is>
      </c>
      <c r="F15" s="50" t="inlineStr">
        <is>
          <t>EVALUADO</t>
        </is>
      </c>
      <c r="G15" s="51" t="inlineStr">
        <is>
          <t>Iniciado</t>
        </is>
      </c>
      <c r="H15" s="51" t="inlineStr">
        <is>
          <t>Proceso básico</t>
        </is>
      </c>
      <c r="I15" s="96" t="n">
        <v>10</v>
      </c>
      <c r="J15" s="52" t="n">
        <v>10</v>
      </c>
      <c r="K15" s="51" t="inlineStr">
        <is>
          <t>Proceso básico</t>
        </is>
      </c>
      <c r="L15" s="51" t="inlineStr">
        <is>
          <t>Iniciado</t>
        </is>
      </c>
      <c r="M15" s="51" t="inlineStr">
        <is>
          <t>Iniciado</t>
        </is>
      </c>
      <c r="N15" s="52" t="n">
        <v>2</v>
      </c>
      <c r="O15" s="52" t="n">
        <v>10</v>
      </c>
      <c r="P15" s="52" t="n">
        <v>10</v>
      </c>
      <c r="Q15" s="51" t="inlineStr">
        <is>
          <t>Iniciado</t>
        </is>
      </c>
      <c r="R15" s="52" t="inlineStr">
        <is>
          <t>Iniciado</t>
        </is>
      </c>
      <c r="S15" s="96" t="n">
        <v>10</v>
      </c>
      <c r="T15" s="52" t="n">
        <v>10</v>
      </c>
      <c r="U15" s="51" t="inlineStr">
        <is>
          <t>Iniciado</t>
        </is>
      </c>
      <c r="V15" s="51" t="inlineStr">
        <is>
          <t>Iniciado</t>
        </is>
      </c>
      <c r="W15" s="295" t="n"/>
      <c r="X15" s="52" t="n">
        <v>2</v>
      </c>
      <c r="Y15" s="51" t="inlineStr">
        <is>
          <t>Proceso básico</t>
        </is>
      </c>
    </row>
    <row r="16" ht="19.5" customHeight="1" s="10">
      <c r="A16" s="24" t="n">
        <v>3</v>
      </c>
      <c r="B16" s="48" t="inlineStr">
        <is>
          <t>ELIM ECHEVERRI</t>
        </is>
      </c>
      <c r="C16" s="48" t="inlineStr">
        <is>
          <t>MACUTO BRIZUELA</t>
        </is>
      </c>
      <c r="D16" s="49" t="inlineStr">
        <is>
          <t>FEMENINO</t>
        </is>
      </c>
      <c r="E16" s="49" t="inlineStr">
        <is>
          <t>V030739100</t>
        </is>
      </c>
      <c r="F16" s="50" t="inlineStr">
        <is>
          <t>EVALUADO</t>
        </is>
      </c>
      <c r="G16" s="51" t="inlineStr">
        <is>
          <t>Proceso básico</t>
        </is>
      </c>
      <c r="H16" s="51" t="inlineStr">
        <is>
          <t>Proceso básico</t>
        </is>
      </c>
      <c r="I16" s="96" t="n">
        <v>10</v>
      </c>
      <c r="J16" s="52" t="n">
        <v>11</v>
      </c>
      <c r="K16" s="51" t="inlineStr">
        <is>
          <t>Iniciado</t>
        </is>
      </c>
      <c r="L16" s="51" t="inlineStr">
        <is>
          <t>Proceso básico</t>
        </is>
      </c>
      <c r="M16" s="51" t="inlineStr">
        <is>
          <t>Proceso básico</t>
        </is>
      </c>
      <c r="N16" s="52" t="n">
        <v>10</v>
      </c>
      <c r="O16" s="52" t="n">
        <v>11</v>
      </c>
      <c r="P16" s="52" t="n">
        <v>12</v>
      </c>
      <c r="Q16" s="51" t="inlineStr">
        <is>
          <t>Iniciado</t>
        </is>
      </c>
      <c r="R16" s="52" t="inlineStr">
        <is>
          <t>Proceso básico</t>
        </is>
      </c>
      <c r="S16" s="96" t="n">
        <v>11</v>
      </c>
      <c r="T16" s="52" t="n">
        <v>10</v>
      </c>
      <c r="U16" s="51" t="inlineStr">
        <is>
          <t>Proceso básico</t>
        </is>
      </c>
      <c r="V16" s="51" t="inlineStr">
        <is>
          <t>Proceso básico</t>
        </is>
      </c>
      <c r="W16" s="295" t="n"/>
      <c r="X16" s="52" t="n">
        <v>9</v>
      </c>
      <c r="Y16" s="51" t="inlineStr">
        <is>
          <t>Proceso básico</t>
        </is>
      </c>
    </row>
    <row r="17" ht="18.75" customHeight="1" s="10">
      <c r="A17" s="24" t="n">
        <v>4</v>
      </c>
      <c r="B17" s="48" t="inlineStr">
        <is>
          <t>STPHANIA</t>
        </is>
      </c>
      <c r="C17" s="48" t="inlineStr">
        <is>
          <t>OLIVO TORREZ</t>
        </is>
      </c>
      <c r="D17" s="49" t="inlineStr">
        <is>
          <t>FEMENINO</t>
        </is>
      </c>
      <c r="E17" s="49" t="inlineStr">
        <is>
          <t>V030818303</t>
        </is>
      </c>
      <c r="F17" s="50" t="inlineStr">
        <is>
          <t>EVALUADO</t>
        </is>
      </c>
      <c r="G17" s="51" t="inlineStr">
        <is>
          <t>Proceso básico</t>
        </is>
      </c>
      <c r="H17" s="51" t="inlineStr">
        <is>
          <t>Proceso básico</t>
        </is>
      </c>
      <c r="I17" s="96" t="n">
        <v>10</v>
      </c>
      <c r="J17" s="52" t="n">
        <v>4</v>
      </c>
      <c r="K17" s="51" t="inlineStr">
        <is>
          <t>Proceso básico</t>
        </is>
      </c>
      <c r="L17" s="51" t="inlineStr">
        <is>
          <t>Proceso básico</t>
        </is>
      </c>
      <c r="M17" s="51" t="inlineStr">
        <is>
          <t>Proceso básico</t>
        </is>
      </c>
      <c r="N17" s="52" t="n">
        <v>4</v>
      </c>
      <c r="O17" s="52" t="n">
        <v>5</v>
      </c>
      <c r="P17" s="52" t="n">
        <v>10</v>
      </c>
      <c r="Q17" s="51" t="inlineStr">
        <is>
          <t>Proceso básico</t>
        </is>
      </c>
      <c r="R17" s="52" t="inlineStr">
        <is>
          <t>Iniciado</t>
        </is>
      </c>
      <c r="S17" s="96" t="n">
        <v>4</v>
      </c>
      <c r="T17" s="52" t="n">
        <v>10</v>
      </c>
      <c r="U17" s="51" t="inlineStr">
        <is>
          <t>Proceso básico</t>
        </is>
      </c>
      <c r="V17" s="51" t="inlineStr">
        <is>
          <t>Iniciado</t>
        </is>
      </c>
      <c r="W17" s="295" t="n"/>
      <c r="X17" s="52" t="n">
        <v>10</v>
      </c>
      <c r="Y17" s="51" t="inlineStr">
        <is>
          <t>Iniciado</t>
        </is>
      </c>
    </row>
    <row r="18" ht="18.75" customHeight="1" s="10">
      <c r="A18" s="24" t="n">
        <v>5</v>
      </c>
      <c r="B18" s="48" t="inlineStr">
        <is>
          <t>GIOCONDO CAMBA</t>
        </is>
      </c>
      <c r="C18" s="48" t="inlineStr">
        <is>
          <t>SOPILKA LIDYS ENGER</t>
        </is>
      </c>
      <c r="D18" s="49" t="inlineStr">
        <is>
          <t>FEMENINO</t>
        </is>
      </c>
      <c r="E18" s="49" t="inlineStr">
        <is>
          <t>V031364556</t>
        </is>
      </c>
      <c r="F18" s="50" t="inlineStr">
        <is>
          <t>EVALUADO</t>
        </is>
      </c>
      <c r="G18" s="51" t="inlineStr">
        <is>
          <t>Consolidado</t>
        </is>
      </c>
      <c r="H18" s="51" t="inlineStr">
        <is>
          <t>Consolidado</t>
        </is>
      </c>
      <c r="I18" s="96" t="n">
        <v>18</v>
      </c>
      <c r="J18" s="52" t="n">
        <v>16</v>
      </c>
      <c r="K18" s="51" t="inlineStr">
        <is>
          <t>Consolidado</t>
        </is>
      </c>
      <c r="L18" s="51" t="inlineStr">
        <is>
          <t>Consolidado</t>
        </is>
      </c>
      <c r="M18" s="51" t="inlineStr">
        <is>
          <t>Consolidado</t>
        </is>
      </c>
      <c r="N18" s="52" t="n">
        <v>16</v>
      </c>
      <c r="O18" s="52" t="n">
        <v>19</v>
      </c>
      <c r="P18" s="52" t="n">
        <v>18</v>
      </c>
      <c r="Q18" s="51" t="inlineStr">
        <is>
          <t>Proceso avanzado</t>
        </is>
      </c>
      <c r="R18" s="52" t="inlineStr">
        <is>
          <t>Consolidado</t>
        </is>
      </c>
      <c r="S18" s="96" t="n">
        <v>17</v>
      </c>
      <c r="T18" s="52" t="n">
        <v>17</v>
      </c>
      <c r="U18" s="51" t="inlineStr">
        <is>
          <t>Consolidado</t>
        </is>
      </c>
      <c r="V18" s="51" t="inlineStr">
        <is>
          <t>Proceso avanzado</t>
        </is>
      </c>
      <c r="W18" s="295" t="n"/>
      <c r="X18" s="52" t="n">
        <v>17</v>
      </c>
      <c r="Y18" s="51" t="inlineStr">
        <is>
          <t>Proceso avanzado</t>
        </is>
      </c>
    </row>
    <row r="19" ht="18.75" customHeight="1" s="10">
      <c r="A19" s="24" t="n">
        <v>6</v>
      </c>
      <c r="B19" s="48" t="inlineStr">
        <is>
          <t>AYERIN</t>
        </is>
      </c>
      <c r="C19" s="48" t="inlineStr">
        <is>
          <t>DARLENA NAPOLEON</t>
        </is>
      </c>
      <c r="D19" s="49" t="inlineStr">
        <is>
          <t>FEMENINO</t>
        </is>
      </c>
      <c r="E19" s="49" t="inlineStr">
        <is>
          <t>V031646465</t>
        </is>
      </c>
      <c r="F19" s="50" t="inlineStr">
        <is>
          <t>EVALUADO</t>
        </is>
      </c>
      <c r="G19" s="51" t="inlineStr">
        <is>
          <t>Proceso básico</t>
        </is>
      </c>
      <c r="H19" s="51" t="inlineStr">
        <is>
          <t>Proceso básico</t>
        </is>
      </c>
      <c r="I19" s="96" t="n">
        <v>11</v>
      </c>
      <c r="J19" s="52" t="n">
        <v>12</v>
      </c>
      <c r="K19" s="51" t="inlineStr">
        <is>
          <t>Iniciado</t>
        </is>
      </c>
      <c r="L19" s="51" t="inlineStr">
        <is>
          <t>Proceso básico</t>
        </is>
      </c>
      <c r="M19" s="51" t="inlineStr">
        <is>
          <t>Proceso básico</t>
        </is>
      </c>
      <c r="N19" s="52" t="n">
        <v>12</v>
      </c>
      <c r="O19" s="52" t="n">
        <v>10</v>
      </c>
      <c r="P19" s="52" t="n">
        <v>11</v>
      </c>
      <c r="Q19" s="51" t="inlineStr">
        <is>
          <t>Proceso básico</t>
        </is>
      </c>
      <c r="R19" s="52" t="inlineStr">
        <is>
          <t>Iniciado</t>
        </is>
      </c>
      <c r="S19" s="96" t="n">
        <v>10</v>
      </c>
      <c r="T19" s="52" t="n">
        <v>12</v>
      </c>
      <c r="U19" s="51" t="inlineStr">
        <is>
          <t>Proceso básico</t>
        </is>
      </c>
      <c r="V19" s="51" t="inlineStr">
        <is>
          <t>Proceso básico</t>
        </is>
      </c>
      <c r="W19" s="295" t="n"/>
      <c r="X19" s="52" t="n">
        <v>12</v>
      </c>
      <c r="Y19" s="51" t="inlineStr">
        <is>
          <t>Proceso básico</t>
        </is>
      </c>
    </row>
    <row r="20" ht="19.5" customHeight="1" s="10">
      <c r="A20" s="24" t="n">
        <v>7</v>
      </c>
      <c r="B20" s="48" t="inlineStr">
        <is>
          <t>ZULIMA PISANA</t>
        </is>
      </c>
      <c r="C20" s="48" t="inlineStr">
        <is>
          <t>YVANOSKY BALICE</t>
        </is>
      </c>
      <c r="D20" s="49" t="inlineStr">
        <is>
          <t>MÁSCULINO</t>
        </is>
      </c>
      <c r="E20" s="49" t="inlineStr">
        <is>
          <t>V031663231</t>
        </is>
      </c>
      <c r="F20" s="50" t="inlineStr">
        <is>
          <t>EVALUADO</t>
        </is>
      </c>
      <c r="G20" s="51" t="inlineStr">
        <is>
          <t>Proceso básico</t>
        </is>
      </c>
      <c r="H20" s="51" t="inlineStr">
        <is>
          <t>Proceso básico</t>
        </is>
      </c>
      <c r="I20" s="96" t="n">
        <v>10</v>
      </c>
      <c r="J20" s="52" t="n">
        <v>10</v>
      </c>
      <c r="K20" s="51" t="inlineStr">
        <is>
          <t>Proceso básico</t>
        </is>
      </c>
      <c r="L20" s="51" t="inlineStr">
        <is>
          <t>Proceso básico</t>
        </is>
      </c>
      <c r="M20" s="51" t="inlineStr">
        <is>
          <t>Proceso básico</t>
        </is>
      </c>
      <c r="N20" s="52" t="n">
        <v>10</v>
      </c>
      <c r="O20" s="52" t="n">
        <v>1</v>
      </c>
      <c r="P20" s="52" t="n">
        <v>10</v>
      </c>
      <c r="Q20" s="51" t="inlineStr">
        <is>
          <t>Proceso básico</t>
        </is>
      </c>
      <c r="R20" s="52" t="inlineStr">
        <is>
          <t>Proceso básico</t>
        </is>
      </c>
      <c r="S20" s="96" t="n">
        <v>10</v>
      </c>
      <c r="T20" s="52" t="n">
        <v>2</v>
      </c>
      <c r="U20" s="51" t="inlineStr">
        <is>
          <t>Proceso básico</t>
        </is>
      </c>
      <c r="V20" s="51" t="inlineStr">
        <is>
          <t>Proceso básico</t>
        </is>
      </c>
      <c r="W20" s="295" t="n"/>
      <c r="X20" s="52" t="n">
        <v>2</v>
      </c>
      <c r="Y20" s="51" t="inlineStr">
        <is>
          <t>Proceso básico</t>
        </is>
      </c>
    </row>
    <row r="21" ht="18.75" customHeight="1" s="10">
      <c r="A21" s="24" t="n">
        <v>8</v>
      </c>
      <c r="B21" s="48" t="inlineStr">
        <is>
          <t>CORCHO GIULIANI</t>
        </is>
      </c>
      <c r="C21" s="48" t="inlineStr">
        <is>
          <t>BRENNGER GAVIRIA</t>
        </is>
      </c>
      <c r="D21" s="49" t="inlineStr">
        <is>
          <t>FEMENINO</t>
        </is>
      </c>
      <c r="E21" s="49" t="inlineStr">
        <is>
          <t>V032042344</t>
        </is>
      </c>
      <c r="F21" s="50" t="inlineStr">
        <is>
          <t>EVALUADO</t>
        </is>
      </c>
      <c r="G21" s="51" t="inlineStr">
        <is>
          <t>Iniciado</t>
        </is>
      </c>
      <c r="H21" s="51" t="inlineStr">
        <is>
          <t>Iniciado</t>
        </is>
      </c>
      <c r="I21" s="96" t="n">
        <v>7</v>
      </c>
      <c r="J21" s="52" t="n">
        <v>10</v>
      </c>
      <c r="K21" s="51" t="inlineStr">
        <is>
          <t>Iniciado</t>
        </is>
      </c>
      <c r="L21" s="51" t="inlineStr">
        <is>
          <t>Proceso básico</t>
        </is>
      </c>
      <c r="M21" s="51" t="inlineStr">
        <is>
          <t>Iniciado</t>
        </is>
      </c>
      <c r="N21" s="52" t="n">
        <v>10</v>
      </c>
      <c r="O21" s="52" t="n">
        <v>9</v>
      </c>
      <c r="P21" s="52" t="n">
        <v>10</v>
      </c>
      <c r="Q21" s="51" t="inlineStr">
        <is>
          <t>Proceso básico</t>
        </is>
      </c>
      <c r="R21" s="52" t="inlineStr">
        <is>
          <t>Proceso básico</t>
        </is>
      </c>
      <c r="S21" s="96" t="n">
        <v>10</v>
      </c>
      <c r="T21" s="52" t="n">
        <v>10</v>
      </c>
      <c r="U21" s="51" t="inlineStr">
        <is>
          <t>Proceso básico</t>
        </is>
      </c>
      <c r="V21" s="51" t="inlineStr">
        <is>
          <t>Proceso básico</t>
        </is>
      </c>
      <c r="W21" s="295" t="n"/>
      <c r="X21" s="52" t="n">
        <v>10</v>
      </c>
      <c r="Y21" s="51" t="inlineStr">
        <is>
          <t>Iniciado</t>
        </is>
      </c>
    </row>
    <row r="22" ht="18.75" customHeight="1" s="10">
      <c r="A22" s="24" t="n">
        <v>9</v>
      </c>
      <c r="B22" s="48" t="inlineStr">
        <is>
          <t>LIAS</t>
        </is>
      </c>
      <c r="C22" s="48" t="inlineStr">
        <is>
          <t>DERLYN ARVELIO</t>
        </is>
      </c>
      <c r="D22" s="49" t="inlineStr">
        <is>
          <t>FEMENINO</t>
        </is>
      </c>
      <c r="E22" s="49" t="inlineStr">
        <is>
          <t>V032058564</t>
        </is>
      </c>
      <c r="F22" s="50" t="inlineStr">
        <is>
          <t>EVALUADO</t>
        </is>
      </c>
      <c r="G22" s="51" t="inlineStr">
        <is>
          <t>Proceso avanzado</t>
        </is>
      </c>
      <c r="H22" s="51" t="inlineStr">
        <is>
          <t>Proceso básico</t>
        </is>
      </c>
      <c r="I22" s="96" t="n">
        <v>14</v>
      </c>
      <c r="J22" s="52" t="n">
        <v>16</v>
      </c>
      <c r="K22" s="51" t="inlineStr">
        <is>
          <t>Proceso avanzado</t>
        </is>
      </c>
      <c r="L22" s="51" t="inlineStr">
        <is>
          <t>Proceso básico</t>
        </is>
      </c>
      <c r="M22" s="51" t="inlineStr">
        <is>
          <t>Proceso avanzado</t>
        </is>
      </c>
      <c r="N22" s="52" t="n">
        <v>14</v>
      </c>
      <c r="O22" s="52" t="n">
        <v>13</v>
      </c>
      <c r="P22" s="52" t="n">
        <v>14</v>
      </c>
      <c r="Q22" s="51" t="inlineStr">
        <is>
          <t>Proceso básico</t>
        </is>
      </c>
      <c r="R22" s="52" t="inlineStr">
        <is>
          <t>Proceso avanzado</t>
        </is>
      </c>
      <c r="S22" s="96" t="n">
        <v>16</v>
      </c>
      <c r="T22" s="52" t="n">
        <v>13</v>
      </c>
      <c r="U22" s="51" t="inlineStr">
        <is>
          <t>Proceso básico</t>
        </is>
      </c>
      <c r="V22" s="51" t="inlineStr">
        <is>
          <t>Proceso básico</t>
        </is>
      </c>
      <c r="W22" s="295" t="n"/>
      <c r="X22" s="52" t="n">
        <v>13</v>
      </c>
      <c r="Y22" s="51" t="inlineStr">
        <is>
          <t>Proceso avanzado</t>
        </is>
      </c>
    </row>
    <row r="23" ht="18.75" customHeight="1" s="10">
      <c r="A23" s="24" t="n">
        <v>10</v>
      </c>
      <c r="B23" s="48" t="inlineStr">
        <is>
          <t>YUSMERLY MACIA</t>
        </is>
      </c>
      <c r="C23" s="48" t="inlineStr">
        <is>
          <t>ROSAELINA RAFEL</t>
        </is>
      </c>
      <c r="D23" s="49" t="inlineStr">
        <is>
          <t>MÁSCULINO</t>
        </is>
      </c>
      <c r="E23" s="49" t="inlineStr">
        <is>
          <t>V032079636</t>
        </is>
      </c>
      <c r="F23" s="50" t="inlineStr">
        <is>
          <t>EVALUADO</t>
        </is>
      </c>
      <c r="G23" s="51" t="inlineStr">
        <is>
          <t>Proceso básico</t>
        </is>
      </c>
      <c r="H23" s="51" t="inlineStr">
        <is>
          <t>Proceso básico</t>
        </is>
      </c>
      <c r="I23" s="96" t="n">
        <v>12</v>
      </c>
      <c r="J23" s="52" t="n">
        <v>13</v>
      </c>
      <c r="K23" s="51" t="inlineStr">
        <is>
          <t>Proceso básico</t>
        </is>
      </c>
      <c r="L23" s="51" t="inlineStr">
        <is>
          <t>Proceso básico</t>
        </is>
      </c>
      <c r="M23" s="51" t="inlineStr">
        <is>
          <t>Proceso básico</t>
        </is>
      </c>
      <c r="N23" s="52" t="n">
        <v>12</v>
      </c>
      <c r="O23" s="52" t="n">
        <v>13</v>
      </c>
      <c r="P23" s="52" t="n">
        <v>10</v>
      </c>
      <c r="Q23" s="51" t="inlineStr">
        <is>
          <t>Proceso básico</t>
        </is>
      </c>
      <c r="R23" s="51" t="inlineStr">
        <is>
          <t>Proceso básico</t>
        </is>
      </c>
      <c r="S23" s="96" t="n">
        <v>12</v>
      </c>
      <c r="T23" s="52" t="n">
        <v>12</v>
      </c>
      <c r="U23" s="51" t="inlineStr">
        <is>
          <t>Proceso básico</t>
        </is>
      </c>
      <c r="V23" s="51" t="inlineStr">
        <is>
          <t>Proceso básico</t>
        </is>
      </c>
      <c r="W23" s="295" t="n"/>
      <c r="X23" s="52" t="n">
        <v>12</v>
      </c>
      <c r="Y23" s="51" t="inlineStr">
        <is>
          <t>Proceso básico</t>
        </is>
      </c>
    </row>
    <row r="24" ht="19.5" customHeight="1" s="10">
      <c r="A24" s="24" t="n">
        <v>11</v>
      </c>
      <c r="B24" s="48" t="inlineStr">
        <is>
          <t>YORLAN AWAY</t>
        </is>
      </c>
      <c r="C24" s="48" t="inlineStr">
        <is>
          <t>ANIXIA PANTOLI</t>
        </is>
      </c>
      <c r="D24" s="49" t="inlineStr">
        <is>
          <t>MÁSCULINO</t>
        </is>
      </c>
      <c r="E24" s="49" t="inlineStr">
        <is>
          <t>V032342207</t>
        </is>
      </c>
      <c r="F24" s="50" t="inlineStr">
        <is>
          <t>EVALUADO</t>
        </is>
      </c>
      <c r="G24" s="51" t="inlineStr">
        <is>
          <t>Iniciado</t>
        </is>
      </c>
      <c r="H24" s="51" t="inlineStr">
        <is>
          <t>Iniciado</t>
        </is>
      </c>
      <c r="I24" s="96" t="n">
        <v>10</v>
      </c>
      <c r="J24" s="52" t="n">
        <v>5</v>
      </c>
      <c r="K24" s="51" t="inlineStr">
        <is>
          <t>Proceso básico</t>
        </is>
      </c>
      <c r="L24" s="51" t="inlineStr">
        <is>
          <t>Iniciado</t>
        </is>
      </c>
      <c r="M24" s="51" t="inlineStr">
        <is>
          <t>Proceso básico</t>
        </is>
      </c>
      <c r="N24" s="52" t="n">
        <v>10</v>
      </c>
      <c r="O24" s="52" t="n">
        <v>10</v>
      </c>
      <c r="P24" s="52" t="n">
        <v>10</v>
      </c>
      <c r="Q24" s="51" t="inlineStr">
        <is>
          <t>Iniciado</t>
        </is>
      </c>
      <c r="R24" s="51" t="inlineStr">
        <is>
          <t>Proceso básico</t>
        </is>
      </c>
      <c r="S24" s="96" t="n">
        <v>10</v>
      </c>
      <c r="T24" s="52" t="n">
        <v>6</v>
      </c>
      <c r="U24" s="51" t="inlineStr">
        <is>
          <t>Proceso básico</t>
        </is>
      </c>
      <c r="V24" s="51" t="inlineStr">
        <is>
          <t>Iniciado</t>
        </is>
      </c>
      <c r="W24" s="295" t="n"/>
      <c r="X24" s="52" t="n">
        <v>10</v>
      </c>
      <c r="Y24" s="51" t="inlineStr">
        <is>
          <t>Proceso básico</t>
        </is>
      </c>
    </row>
    <row r="25" ht="18.75" customHeight="1" s="10">
      <c r="A25" s="24" t="n">
        <v>12</v>
      </c>
      <c r="B25" s="48" t="inlineStr">
        <is>
          <t>IRAMAR SARATHIZ</t>
        </is>
      </c>
      <c r="C25" s="48" t="inlineStr">
        <is>
          <t>HOWARD MOLINELLO</t>
        </is>
      </c>
      <c r="D25" s="49" t="inlineStr">
        <is>
          <t>MÁSCULINO</t>
        </is>
      </c>
      <c r="E25" s="49" t="inlineStr">
        <is>
          <t>V035775787</t>
        </is>
      </c>
      <c r="F25" s="50" t="inlineStr">
        <is>
          <t>EVALUADO</t>
        </is>
      </c>
      <c r="G25" s="51" t="inlineStr">
        <is>
          <t>Consolidado</t>
        </is>
      </c>
      <c r="H25" s="51" t="inlineStr">
        <is>
          <t>Consolidado</t>
        </is>
      </c>
      <c r="I25" s="96" t="n">
        <v>17</v>
      </c>
      <c r="J25" s="52" t="n">
        <v>20</v>
      </c>
      <c r="K25" s="51" t="inlineStr">
        <is>
          <t>Proceso avanzado</t>
        </is>
      </c>
      <c r="L25" s="51" t="inlineStr">
        <is>
          <t>Proceso avanzado</t>
        </is>
      </c>
      <c r="M25" s="51" t="inlineStr">
        <is>
          <t>Consolidado</t>
        </is>
      </c>
      <c r="N25" s="52" t="n">
        <v>19</v>
      </c>
      <c r="O25" s="52" t="n">
        <v>17</v>
      </c>
      <c r="P25" s="52" t="n">
        <v>18</v>
      </c>
      <c r="Q25" s="51" t="inlineStr">
        <is>
          <t>Consolidado</t>
        </is>
      </c>
      <c r="R25" s="51" t="inlineStr">
        <is>
          <t>Consolidado</t>
        </is>
      </c>
      <c r="S25" s="96" t="n">
        <v>19</v>
      </c>
      <c r="T25" s="52" t="n">
        <v>18</v>
      </c>
      <c r="U25" s="51" t="inlineStr">
        <is>
          <t>Consolidado</t>
        </is>
      </c>
      <c r="V25" s="51" t="inlineStr">
        <is>
          <t>Consolidado</t>
        </is>
      </c>
      <c r="W25" s="295" t="n"/>
      <c r="X25" s="52" t="n">
        <v>19</v>
      </c>
      <c r="Y25" s="51" t="inlineStr">
        <is>
          <t>Consolidado</t>
        </is>
      </c>
    </row>
    <row r="26" ht="18.75" customHeight="1" s="10">
      <c r="A26" s="24" t="n">
        <v>13</v>
      </c>
      <c r="B26" s="48" t="inlineStr">
        <is>
          <t>SULIMA</t>
        </is>
      </c>
      <c r="C26" s="48" t="inlineStr">
        <is>
          <t>MORAN YUSLUIS</t>
        </is>
      </c>
      <c r="D26" s="49" t="inlineStr">
        <is>
          <t>FEMENINO</t>
        </is>
      </c>
      <c r="E26" s="49" t="inlineStr">
        <is>
          <t>V036274168</t>
        </is>
      </c>
      <c r="F26" s="50" t="inlineStr">
        <is>
          <t>EVALUADO</t>
        </is>
      </c>
      <c r="G26" s="51" t="inlineStr">
        <is>
          <t>Iniciado</t>
        </is>
      </c>
      <c r="H26" s="51" t="inlineStr">
        <is>
          <t>Proceso básico</t>
        </is>
      </c>
      <c r="I26" s="96" t="n">
        <v>10</v>
      </c>
      <c r="J26" s="52" t="n">
        <v>10</v>
      </c>
      <c r="K26" s="51" t="inlineStr">
        <is>
          <t>Proceso básico</t>
        </is>
      </c>
      <c r="L26" s="51" t="inlineStr">
        <is>
          <t>Proceso básico</t>
        </is>
      </c>
      <c r="M26" s="51" t="inlineStr">
        <is>
          <t>Proceso básico</t>
        </is>
      </c>
      <c r="N26" s="52" t="n">
        <v>10</v>
      </c>
      <c r="O26" s="52" t="n">
        <v>3</v>
      </c>
      <c r="P26" s="52" t="n">
        <v>10</v>
      </c>
      <c r="Q26" s="51" t="inlineStr">
        <is>
          <t>Iniciado</t>
        </is>
      </c>
      <c r="R26" s="51" t="inlineStr">
        <is>
          <t>Iniciado</t>
        </is>
      </c>
      <c r="S26" s="96" t="n">
        <v>6</v>
      </c>
      <c r="T26" s="52" t="n">
        <v>5</v>
      </c>
      <c r="U26" s="51" t="inlineStr">
        <is>
          <t>Iniciado</t>
        </is>
      </c>
      <c r="V26" s="51" t="inlineStr">
        <is>
          <t>Iniciado</t>
        </is>
      </c>
      <c r="W26" s="295" t="n"/>
      <c r="X26" s="52" t="n">
        <v>10</v>
      </c>
      <c r="Y26" s="51" t="inlineStr">
        <is>
          <t>Proceso básico</t>
        </is>
      </c>
    </row>
    <row r="27" ht="18.75" customHeight="1" s="10">
      <c r="A27" s="24" t="n">
        <v>14</v>
      </c>
      <c r="B27" s="48" t="inlineStr">
        <is>
          <t>MEOLA ROMMY</t>
        </is>
      </c>
      <c r="C27" s="48" t="inlineStr">
        <is>
          <t>ANGLY CIFELLI</t>
        </is>
      </c>
      <c r="D27" s="49" t="inlineStr">
        <is>
          <t>FEMENINO</t>
        </is>
      </c>
      <c r="E27" s="49" t="inlineStr">
        <is>
          <t>V036550005</t>
        </is>
      </c>
      <c r="F27" s="50" t="inlineStr">
        <is>
          <t>EVALUADO</t>
        </is>
      </c>
      <c r="G27" s="51" t="inlineStr">
        <is>
          <t>Proceso básico</t>
        </is>
      </c>
      <c r="H27" s="51" t="inlineStr">
        <is>
          <t>Iniciado</t>
        </is>
      </c>
      <c r="I27" s="96" t="n">
        <v>10</v>
      </c>
      <c r="J27" s="52" t="n">
        <v>3</v>
      </c>
      <c r="K27" s="51" t="inlineStr">
        <is>
          <t>Proceso básico</t>
        </is>
      </c>
      <c r="L27" s="51" t="inlineStr">
        <is>
          <t>Proceso básico</t>
        </is>
      </c>
      <c r="M27" s="51" t="inlineStr">
        <is>
          <t>Iniciado</t>
        </is>
      </c>
      <c r="N27" s="52" t="n">
        <v>1</v>
      </c>
      <c r="O27" s="52" t="n">
        <v>3</v>
      </c>
      <c r="P27" s="52" t="n">
        <v>1</v>
      </c>
      <c r="Q27" s="51" t="inlineStr">
        <is>
          <t>Proceso básico</t>
        </is>
      </c>
      <c r="R27" s="51" t="inlineStr">
        <is>
          <t>Iniciado</t>
        </is>
      </c>
      <c r="S27" s="96" t="n">
        <v>10</v>
      </c>
      <c r="T27" s="52" t="n">
        <v>10</v>
      </c>
      <c r="U27" s="51" t="inlineStr">
        <is>
          <t>Proceso básico</t>
        </is>
      </c>
      <c r="V27" s="51" t="inlineStr">
        <is>
          <t>Proceso básico</t>
        </is>
      </c>
      <c r="W27" s="295" t="n"/>
      <c r="X27" s="52" t="n">
        <v>10</v>
      </c>
      <c r="Y27" s="51" t="inlineStr">
        <is>
          <t>Iniciado</t>
        </is>
      </c>
    </row>
    <row r="28" ht="17.45" customHeight="1" s="10">
      <c r="A28" s="24" t="n">
        <v>15</v>
      </c>
      <c r="B28" s="48" t="inlineStr">
        <is>
          <t>NECCYS ESLAVA</t>
        </is>
      </c>
      <c r="C28" s="48" t="inlineStr">
        <is>
          <t>YULIE CLARETTE</t>
        </is>
      </c>
      <c r="D28" s="49" t="inlineStr">
        <is>
          <t>MÁSCULINO</t>
        </is>
      </c>
      <c r="E28" s="49" t="inlineStr">
        <is>
          <t>V036642066</t>
        </is>
      </c>
      <c r="F28" s="50" t="inlineStr">
        <is>
          <t>EVALUADO</t>
        </is>
      </c>
      <c r="G28" s="51" t="inlineStr">
        <is>
          <t>Iniciado</t>
        </is>
      </c>
      <c r="H28" s="51" t="inlineStr">
        <is>
          <t>Proceso básico</t>
        </is>
      </c>
      <c r="I28" s="96" t="n">
        <v>10</v>
      </c>
      <c r="J28" s="52" t="n">
        <v>10</v>
      </c>
      <c r="K28" s="51" t="inlineStr">
        <is>
          <t>Proceso básico</t>
        </is>
      </c>
      <c r="L28" s="51" t="inlineStr">
        <is>
          <t>Iniciado</t>
        </is>
      </c>
      <c r="M28" s="51" t="inlineStr">
        <is>
          <t>Proceso básico</t>
        </is>
      </c>
      <c r="N28" s="52" t="n">
        <v>4</v>
      </c>
      <c r="O28" s="52" t="n">
        <v>10</v>
      </c>
      <c r="P28" s="52" t="n">
        <v>3</v>
      </c>
      <c r="Q28" s="51" t="inlineStr">
        <is>
          <t>Proceso básico</t>
        </is>
      </c>
      <c r="R28" s="51" t="inlineStr">
        <is>
          <t>Proceso básico</t>
        </is>
      </c>
      <c r="S28" s="96" t="n">
        <v>6</v>
      </c>
      <c r="T28" s="52" t="n">
        <v>10</v>
      </c>
      <c r="U28" s="51" t="inlineStr">
        <is>
          <t>Proceso básico</t>
        </is>
      </c>
      <c r="V28" s="51" t="inlineStr">
        <is>
          <t>Proceso básico</t>
        </is>
      </c>
      <c r="W28" s="295" t="n"/>
      <c r="X28" s="52" t="n">
        <v>4</v>
      </c>
      <c r="Y28" s="51" t="inlineStr">
        <is>
          <t>Iniciado</t>
        </is>
      </c>
    </row>
    <row r="29" ht="18.75" customHeight="1" s="10">
      <c r="A29" s="24" t="n">
        <v>16</v>
      </c>
      <c r="B29" s="48" t="inlineStr">
        <is>
          <t>NAYELY JUDITH</t>
        </is>
      </c>
      <c r="C29" s="48" t="inlineStr">
        <is>
          <t>SALVADOR NAILEYIN WEEL</t>
        </is>
      </c>
      <c r="D29" s="49" t="inlineStr">
        <is>
          <t>FEMENINO</t>
        </is>
      </c>
      <c r="E29" s="49" t="inlineStr">
        <is>
          <t>V036662023</t>
        </is>
      </c>
      <c r="F29" s="50" t="inlineStr">
        <is>
          <t>EVALUADO</t>
        </is>
      </c>
      <c r="G29" s="51" t="inlineStr">
        <is>
          <t>Proceso básico</t>
        </is>
      </c>
      <c r="H29" s="51" t="inlineStr">
        <is>
          <t>Proceso básico</t>
        </is>
      </c>
      <c r="I29" s="96" t="n">
        <v>3</v>
      </c>
      <c r="J29" s="52" t="n">
        <v>10</v>
      </c>
      <c r="K29" s="51" t="inlineStr">
        <is>
          <t>Proceso básico</t>
        </is>
      </c>
      <c r="L29" s="51" t="inlineStr">
        <is>
          <t>Proceso básico</t>
        </is>
      </c>
      <c r="M29" s="51" t="inlineStr">
        <is>
          <t>Proceso básico</t>
        </is>
      </c>
      <c r="N29" s="52" t="n">
        <v>10</v>
      </c>
      <c r="O29" s="52" t="n">
        <v>10</v>
      </c>
      <c r="P29" s="52" t="n">
        <v>6</v>
      </c>
      <c r="Q29" s="51" t="inlineStr">
        <is>
          <t>Iniciado</t>
        </is>
      </c>
      <c r="R29" s="51" t="inlineStr">
        <is>
          <t>Proceso básico</t>
        </is>
      </c>
      <c r="S29" s="96" t="n">
        <v>3</v>
      </c>
      <c r="T29" s="52" t="n">
        <v>6</v>
      </c>
      <c r="U29" s="51" t="inlineStr">
        <is>
          <t>Iniciado</t>
        </is>
      </c>
      <c r="V29" s="51" t="inlineStr">
        <is>
          <t>Iniciado</t>
        </is>
      </c>
      <c r="W29" s="295" t="n"/>
      <c r="X29" s="52" t="n">
        <v>10</v>
      </c>
      <c r="Y29" s="51" t="inlineStr">
        <is>
          <t>Proceso básico</t>
        </is>
      </c>
    </row>
    <row r="30" ht="18.75" customHeight="1" s="10">
      <c r="A30" s="24" t="n">
        <v>17</v>
      </c>
      <c r="B30" s="48" t="inlineStr">
        <is>
          <t>DYLIEN</t>
        </is>
      </c>
      <c r="C30" s="48" t="inlineStr">
        <is>
          <t>LUDIVINA KOSLOVSKY</t>
        </is>
      </c>
      <c r="D30" s="49" t="inlineStr">
        <is>
          <t>MÁSCULINO</t>
        </is>
      </c>
      <c r="E30" s="49" t="inlineStr">
        <is>
          <t>V037092212</t>
        </is>
      </c>
      <c r="F30" s="50" t="inlineStr">
        <is>
          <t>EVALUADO</t>
        </is>
      </c>
      <c r="G30" s="51" t="inlineStr">
        <is>
          <t>Proceso básico</t>
        </is>
      </c>
      <c r="H30" s="51" t="inlineStr">
        <is>
          <t>Iniciado</t>
        </is>
      </c>
      <c r="I30" s="96" t="n">
        <v>10</v>
      </c>
      <c r="J30" s="52" t="n">
        <v>10</v>
      </c>
      <c r="K30" s="51" t="inlineStr">
        <is>
          <t>Proceso básico</t>
        </is>
      </c>
      <c r="L30" s="51" t="inlineStr">
        <is>
          <t>Iniciado</t>
        </is>
      </c>
      <c r="M30" s="51" t="inlineStr">
        <is>
          <t>Proceso básico</t>
        </is>
      </c>
      <c r="N30" s="52" t="n">
        <v>10</v>
      </c>
      <c r="O30" s="52" t="n">
        <v>7</v>
      </c>
      <c r="P30" s="52" t="n">
        <v>8</v>
      </c>
      <c r="Q30" s="51" t="inlineStr">
        <is>
          <t>Proceso básico</t>
        </is>
      </c>
      <c r="R30" s="52" t="inlineStr">
        <is>
          <t>Iniciado</t>
        </is>
      </c>
      <c r="S30" s="96" t="n">
        <v>10</v>
      </c>
      <c r="T30" s="52" t="n">
        <v>8</v>
      </c>
      <c r="U30" s="51" t="inlineStr">
        <is>
          <t>Iniciado</t>
        </is>
      </c>
      <c r="V30" s="51" t="inlineStr">
        <is>
          <t>Iniciado</t>
        </is>
      </c>
      <c r="W30" s="295" t="n"/>
      <c r="X30" s="52" t="n">
        <v>10</v>
      </c>
      <c r="Y30" s="51" t="inlineStr">
        <is>
          <t>Proceso básico</t>
        </is>
      </c>
    </row>
    <row r="31" ht="18.75" customHeight="1" s="10">
      <c r="A31" s="24" t="n">
        <v>18</v>
      </c>
      <c r="B31" s="48" t="inlineStr">
        <is>
          <t>LINMEY DIOMARA</t>
        </is>
      </c>
      <c r="C31" s="48" t="inlineStr">
        <is>
          <t>CRASTO NOLAYA ELISSA</t>
        </is>
      </c>
      <c r="D31" s="49" t="inlineStr">
        <is>
          <t>MÁSCULINO</t>
        </is>
      </c>
      <c r="E31" s="49" t="inlineStr">
        <is>
          <t>V037861332</t>
        </is>
      </c>
      <c r="F31" s="50" t="inlineStr">
        <is>
          <t>EVALUADO</t>
        </is>
      </c>
      <c r="G31" s="51" t="inlineStr">
        <is>
          <t>Iniciado</t>
        </is>
      </c>
      <c r="H31" s="51" t="inlineStr">
        <is>
          <t>Proceso básico</t>
        </is>
      </c>
      <c r="I31" s="96" t="n">
        <v>5</v>
      </c>
      <c r="J31" s="52" t="n">
        <v>5</v>
      </c>
      <c r="K31" s="51" t="inlineStr">
        <is>
          <t>Iniciado</t>
        </is>
      </c>
      <c r="L31" s="51" t="inlineStr">
        <is>
          <t>Proceso básico</t>
        </is>
      </c>
      <c r="M31" s="51" t="inlineStr">
        <is>
          <t>Proceso básico</t>
        </is>
      </c>
      <c r="N31" s="52" t="n">
        <v>6</v>
      </c>
      <c r="O31" s="52" t="n">
        <v>4</v>
      </c>
      <c r="P31" s="52" t="n">
        <v>5</v>
      </c>
      <c r="Q31" s="51" t="inlineStr">
        <is>
          <t>Iniciado</t>
        </is>
      </c>
      <c r="R31" s="52" t="inlineStr">
        <is>
          <t>Proceso básico</t>
        </is>
      </c>
      <c r="S31" s="96" t="n">
        <v>10</v>
      </c>
      <c r="T31" s="52" t="n">
        <v>5</v>
      </c>
      <c r="U31" s="51" t="inlineStr">
        <is>
          <t>Proceso básico</t>
        </is>
      </c>
      <c r="V31" s="51" t="inlineStr">
        <is>
          <t>Iniciado</t>
        </is>
      </c>
      <c r="W31" s="295" t="n"/>
      <c r="X31" s="52" t="n">
        <v>6</v>
      </c>
      <c r="Y31" s="51" t="inlineStr">
        <is>
          <t>Iniciado</t>
        </is>
      </c>
    </row>
    <row r="32" ht="18.75" customHeight="1" s="10">
      <c r="A32" s="24" t="n">
        <v>19</v>
      </c>
      <c r="B32" s="48" t="inlineStr">
        <is>
          <t>ROBERTH</t>
        </is>
      </c>
      <c r="C32" s="48" t="inlineStr">
        <is>
          <t>JOSELINE YOBEIDI</t>
        </is>
      </c>
      <c r="D32" s="49" t="inlineStr">
        <is>
          <t>FEMENINO</t>
        </is>
      </c>
      <c r="E32" s="49" t="inlineStr">
        <is>
          <t>V029181075</t>
        </is>
      </c>
      <c r="F32" s="50" t="inlineStr">
        <is>
          <t>EVALUADO</t>
        </is>
      </c>
      <c r="G32" s="51" t="inlineStr">
        <is>
          <t>Proceso avanzado</t>
        </is>
      </c>
      <c r="H32" s="51" t="inlineStr">
        <is>
          <t>Consolidado</t>
        </is>
      </c>
      <c r="I32" s="96" t="n">
        <v>17</v>
      </c>
      <c r="J32" s="52" t="n">
        <v>20</v>
      </c>
      <c r="K32" s="51" t="inlineStr">
        <is>
          <t>Proceso avanzado</t>
        </is>
      </c>
      <c r="L32" s="51" t="inlineStr">
        <is>
          <t>Proceso avanzado</t>
        </is>
      </c>
      <c r="M32" s="51" t="inlineStr">
        <is>
          <t>Consolidado</t>
        </is>
      </c>
      <c r="N32" s="52" t="n">
        <v>17</v>
      </c>
      <c r="O32" s="52" t="n">
        <v>19</v>
      </c>
      <c r="P32" s="52" t="n">
        <v>17</v>
      </c>
      <c r="Q32" s="52" t="inlineStr">
        <is>
          <t>Consolidado</t>
        </is>
      </c>
      <c r="R32" s="52" t="inlineStr">
        <is>
          <t>Proceso avanzado</t>
        </is>
      </c>
      <c r="S32" s="96" t="n">
        <v>19</v>
      </c>
      <c r="T32" s="52" t="n">
        <v>20</v>
      </c>
      <c r="U32" s="51" t="inlineStr">
        <is>
          <t>Consolidado</t>
        </is>
      </c>
      <c r="V32" s="51" t="inlineStr">
        <is>
          <t>Consolidado</t>
        </is>
      </c>
      <c r="W32" s="295" t="n"/>
      <c r="X32" s="52" t="n">
        <v>18</v>
      </c>
      <c r="Y32" s="52" t="inlineStr">
        <is>
          <t>Consolidado</t>
        </is>
      </c>
    </row>
    <row r="33" ht="18.75" customHeight="1" s="10">
      <c r="A33" s="24" t="n">
        <v>20</v>
      </c>
      <c r="B33" s="48" t="inlineStr">
        <is>
          <t>REGARDIZ DECENA</t>
        </is>
      </c>
      <c r="C33" s="48" t="inlineStr">
        <is>
          <t>SONIA CHERLYZ</t>
        </is>
      </c>
      <c r="D33" s="49" t="inlineStr">
        <is>
          <t>MÁSCULINO</t>
        </is>
      </c>
      <c r="E33" s="49" t="inlineStr">
        <is>
          <t>V029774080</t>
        </is>
      </c>
      <c r="F33" s="50" t="inlineStr">
        <is>
          <t>EVALUADO</t>
        </is>
      </c>
      <c r="G33" s="51" t="inlineStr">
        <is>
          <t>Iniciado</t>
        </is>
      </c>
      <c r="H33" s="51" t="inlineStr">
        <is>
          <t>Proceso básico</t>
        </is>
      </c>
      <c r="I33" s="96" t="n">
        <v>10</v>
      </c>
      <c r="J33" s="52" t="n">
        <v>7</v>
      </c>
      <c r="K33" s="51" t="inlineStr">
        <is>
          <t>Proceso básico</t>
        </is>
      </c>
      <c r="L33" s="51" t="inlineStr">
        <is>
          <t>Proceso básico</t>
        </is>
      </c>
      <c r="M33" s="51" t="inlineStr">
        <is>
          <t>Iniciado</t>
        </is>
      </c>
      <c r="N33" s="52" t="n">
        <v>10</v>
      </c>
      <c r="O33" s="52" t="n">
        <v>10</v>
      </c>
      <c r="P33" s="52" t="n">
        <v>9</v>
      </c>
      <c r="Q33" s="52" t="inlineStr">
        <is>
          <t>Iniciado</t>
        </is>
      </c>
      <c r="R33" s="52" t="inlineStr">
        <is>
          <t>Proceso básico</t>
        </is>
      </c>
      <c r="S33" s="96" t="n">
        <v>9</v>
      </c>
      <c r="T33" s="52" t="n">
        <v>10</v>
      </c>
      <c r="U33" s="51" t="inlineStr">
        <is>
          <t>Iniciado</t>
        </is>
      </c>
      <c r="V33" s="51" t="inlineStr">
        <is>
          <t>Proceso básico</t>
        </is>
      </c>
      <c r="W33" s="295" t="n"/>
      <c r="X33" s="52" t="n">
        <v>10</v>
      </c>
      <c r="Y33" s="52" t="inlineStr">
        <is>
          <t>Proceso básico</t>
        </is>
      </c>
    </row>
    <row r="34" ht="18.75" customHeight="1" s="10">
      <c r="A34" s="24" t="n">
        <v>21</v>
      </c>
      <c r="B34" s="48" t="inlineStr">
        <is>
          <t>JEANNETT</t>
        </is>
      </c>
      <c r="C34" s="48" t="inlineStr">
        <is>
          <t>PIETRANTONI VINCESLAO</t>
        </is>
      </c>
      <c r="D34" s="49" t="inlineStr">
        <is>
          <t>MÁSCULINO</t>
        </is>
      </c>
      <c r="E34" s="49" t="inlineStr">
        <is>
          <t>V031388143</t>
        </is>
      </c>
      <c r="F34" s="50" t="inlineStr">
        <is>
          <t>NO-EVALUADO</t>
        </is>
      </c>
      <c r="G34" s="51" t="inlineStr">
        <is>
          <t>Proceso básico</t>
        </is>
      </c>
      <c r="H34" s="51" t="inlineStr">
        <is>
          <t>Iniciado</t>
        </is>
      </c>
      <c r="I34" s="96" t="n">
        <v>8</v>
      </c>
      <c r="J34" s="52" t="n">
        <v>10</v>
      </c>
      <c r="K34" s="51" t="inlineStr">
        <is>
          <t>Iniciado</t>
        </is>
      </c>
      <c r="L34" s="51" t="inlineStr">
        <is>
          <t>Proceso básico</t>
        </is>
      </c>
      <c r="M34" s="51" t="inlineStr">
        <is>
          <t>Iniciado</t>
        </is>
      </c>
      <c r="N34" s="52" t="n">
        <v>9</v>
      </c>
      <c r="O34" s="52" t="n">
        <v>10</v>
      </c>
      <c r="P34" s="52" t="n">
        <v>7</v>
      </c>
      <c r="Q34" s="52" t="inlineStr">
        <is>
          <t>Proceso básico</t>
        </is>
      </c>
      <c r="R34" s="52" t="inlineStr">
        <is>
          <t>Proceso básico</t>
        </is>
      </c>
      <c r="S34" s="96" t="n">
        <v>9</v>
      </c>
      <c r="T34" s="52" t="n">
        <v>10</v>
      </c>
      <c r="U34" s="51" t="inlineStr">
        <is>
          <t>Iniciado</t>
        </is>
      </c>
      <c r="V34" s="51" t="inlineStr">
        <is>
          <t>Proceso básico</t>
        </is>
      </c>
      <c r="W34" s="295" t="n"/>
      <c r="X34" s="52" t="n">
        <v>10</v>
      </c>
      <c r="Y34" s="52" t="inlineStr">
        <is>
          <t>Proceso básico</t>
        </is>
      </c>
    </row>
    <row r="35" ht="18.75" customHeight="1" s="10">
      <c r="A35" s="24" t="n">
        <v>22</v>
      </c>
      <c r="B35" s="48" t="inlineStr">
        <is>
          <t>YATHCELIS RUBENANGEL</t>
        </is>
      </c>
      <c r="C35" s="48" t="inlineStr">
        <is>
          <t>ESPINOSA CASTER</t>
        </is>
      </c>
      <c r="D35" s="49" t="inlineStr">
        <is>
          <t>FEMENINO</t>
        </is>
      </c>
      <c r="E35" s="49" t="inlineStr">
        <is>
          <t>V034587007</t>
        </is>
      </c>
      <c r="F35" s="50" t="inlineStr">
        <is>
          <t>EVALUADO</t>
        </is>
      </c>
      <c r="G35" s="51" t="inlineStr">
        <is>
          <t>Proceso básico</t>
        </is>
      </c>
      <c r="H35" s="51" t="inlineStr">
        <is>
          <t>Proceso básico</t>
        </is>
      </c>
      <c r="I35" s="96" t="n">
        <v>11</v>
      </c>
      <c r="J35" s="52" t="n">
        <v>9</v>
      </c>
      <c r="K35" s="51" t="inlineStr">
        <is>
          <t>Proceso básico</t>
        </is>
      </c>
      <c r="L35" s="51" t="inlineStr">
        <is>
          <t>Proceso básico</t>
        </is>
      </c>
      <c r="M35" s="51" t="inlineStr">
        <is>
          <t>Proceso básico</t>
        </is>
      </c>
      <c r="N35" s="52" t="n">
        <v>9</v>
      </c>
      <c r="O35" s="52" t="n">
        <v>11</v>
      </c>
      <c r="P35" s="52" t="n">
        <v>12</v>
      </c>
      <c r="Q35" s="52" t="inlineStr">
        <is>
          <t>Proceso básico</t>
        </is>
      </c>
      <c r="R35" s="52" t="inlineStr">
        <is>
          <t>Proceso básico</t>
        </is>
      </c>
      <c r="S35" s="96" t="n">
        <v>10</v>
      </c>
      <c r="T35" s="52" t="n">
        <v>11</v>
      </c>
      <c r="U35" s="52" t="inlineStr">
        <is>
          <t>Proceso básico</t>
        </is>
      </c>
      <c r="V35" s="52" t="inlineStr">
        <is>
          <t>Proceso básico</t>
        </is>
      </c>
      <c r="W35" s="295" t="n"/>
      <c r="X35" s="52" t="n">
        <v>12</v>
      </c>
      <c r="Y35" s="52" t="inlineStr">
        <is>
          <t>Proceso básico</t>
        </is>
      </c>
    </row>
    <row r="36" ht="18.75" customHeight="1" s="10">
      <c r="A36" s="24" t="n"/>
      <c r="B36" s="48" t="n"/>
      <c r="C36" s="48" t="n"/>
      <c r="D36" s="49" t="n"/>
      <c r="E36" s="49" t="n"/>
      <c r="F36" s="50" t="n"/>
      <c r="G36" s="51" t="n"/>
      <c r="H36" s="51" t="n"/>
      <c r="I36" s="96" t="n"/>
      <c r="J36" s="52" t="n"/>
      <c r="K36" s="51" t="n"/>
      <c r="L36" s="51" t="n"/>
      <c r="M36" s="51" t="n"/>
      <c r="N36" s="52" t="n"/>
      <c r="O36" s="52" t="n"/>
      <c r="P36" s="52" t="n"/>
      <c r="Q36" s="52" t="n"/>
      <c r="R36" s="52" t="n"/>
      <c r="S36" s="96" t="n"/>
      <c r="T36" s="52" t="n"/>
      <c r="U36" s="52" t="n"/>
      <c r="V36" s="52" t="n"/>
      <c r="W36" s="295" t="n"/>
      <c r="X36" s="52" t="n"/>
      <c r="Y36" s="52" t="n"/>
    </row>
    <row r="37" ht="18.75" customHeight="1" s="10">
      <c r="A37" s="24" t="n"/>
      <c r="B37" s="48" t="n"/>
      <c r="C37" s="48" t="n"/>
      <c r="D37" s="49" t="n"/>
      <c r="E37" s="49" t="n"/>
      <c r="F37" s="50" t="n"/>
      <c r="G37" s="51" t="n"/>
      <c r="H37" s="51" t="n"/>
      <c r="I37" s="96" t="n"/>
      <c r="J37" s="52" t="n"/>
      <c r="K37" s="51" t="n"/>
      <c r="L37" s="51" t="n"/>
      <c r="M37" s="51" t="n"/>
      <c r="N37" s="52" t="n"/>
      <c r="O37" s="52" t="n"/>
      <c r="P37" s="52" t="n"/>
      <c r="Q37" s="52" t="n"/>
      <c r="R37" s="52" t="n"/>
      <c r="S37" s="96" t="n"/>
      <c r="T37" s="52" t="n"/>
      <c r="U37" s="52" t="n"/>
      <c r="V37" s="52" t="n"/>
      <c r="W37" s="295" t="n"/>
      <c r="X37" s="52" t="n"/>
      <c r="Y37" s="52" t="n"/>
    </row>
    <row r="38" ht="18.75" customHeight="1" s="10">
      <c r="A38" s="24" t="n"/>
      <c r="B38" s="48" t="n"/>
      <c r="C38" s="48" t="n"/>
      <c r="D38" s="49" t="n"/>
      <c r="E38" s="49" t="n"/>
      <c r="F38" s="50" t="n"/>
      <c r="G38" s="51" t="n"/>
      <c r="H38" s="51" t="n"/>
      <c r="I38" s="96" t="n"/>
      <c r="J38" s="52" t="n"/>
      <c r="K38" s="51" t="n"/>
      <c r="L38" s="51" t="n"/>
      <c r="M38" s="51" t="n"/>
      <c r="N38" s="52" t="n"/>
      <c r="O38" s="52" t="n"/>
      <c r="P38" s="52" t="n"/>
      <c r="Q38" s="52" t="n"/>
      <c r="R38" s="52" t="n"/>
      <c r="S38" s="96" t="n"/>
      <c r="T38" s="52" t="n"/>
      <c r="U38" s="52" t="n"/>
      <c r="V38" s="52" t="n"/>
      <c r="W38" s="295" t="n"/>
      <c r="X38" s="52" t="n"/>
      <c r="Y38" s="52" t="n"/>
    </row>
    <row r="39" ht="18.75" customHeight="1" s="10">
      <c r="A39" s="24" t="n"/>
      <c r="B39" s="48" t="n"/>
      <c r="C39" s="48" t="n"/>
      <c r="D39" s="49" t="n"/>
      <c r="E39" s="49" t="n"/>
      <c r="F39" s="50" t="n"/>
      <c r="G39" s="51" t="n"/>
      <c r="H39" s="51" t="n"/>
      <c r="I39" s="96" t="n"/>
      <c r="J39" s="52" t="n"/>
      <c r="K39" s="51" t="n"/>
      <c r="L39" s="51" t="n"/>
      <c r="M39" s="51" t="n"/>
      <c r="N39" s="52" t="n"/>
      <c r="O39" s="52" t="n"/>
      <c r="P39" s="52" t="n"/>
      <c r="Q39" s="52" t="n"/>
      <c r="R39" s="52" t="n"/>
      <c r="S39" s="96" t="n"/>
      <c r="T39" s="52" t="n"/>
      <c r="U39" s="52" t="n"/>
      <c r="V39" s="52" t="n"/>
      <c r="W39" s="295" t="n"/>
      <c r="X39" s="52" t="n"/>
      <c r="Y39" s="52" t="n"/>
    </row>
    <row r="40" ht="18.75" customHeight="1" s="10">
      <c r="A40" s="24" t="n"/>
      <c r="B40" s="48" t="n"/>
      <c r="C40" s="48" t="n"/>
      <c r="D40" s="49" t="n"/>
      <c r="E40" s="49" t="n"/>
      <c r="F40" s="50" t="n"/>
      <c r="G40" s="51" t="n"/>
      <c r="H40" s="51" t="n"/>
      <c r="I40" s="96" t="n"/>
      <c r="J40" s="52" t="n"/>
      <c r="K40" s="51" t="n"/>
      <c r="L40" s="51" t="n"/>
      <c r="M40" s="51" t="n"/>
      <c r="N40" s="52" t="n"/>
      <c r="O40" s="52" t="n"/>
      <c r="P40" s="52" t="n"/>
      <c r="Q40" s="52" t="n"/>
      <c r="R40" s="52" t="n"/>
      <c r="S40" s="96" t="n"/>
      <c r="T40" s="52" t="n"/>
      <c r="U40" s="52" t="n"/>
      <c r="V40" s="52" t="n"/>
      <c r="W40" s="295" t="n"/>
      <c r="X40" s="52" t="n"/>
      <c r="Y40" s="52" t="n"/>
    </row>
    <row r="41" ht="18.75" customHeight="1" s="10">
      <c r="A41" s="24" t="n"/>
      <c r="B41" s="48" t="n"/>
      <c r="C41" s="48" t="n"/>
      <c r="D41" s="49" t="n"/>
      <c r="E41" s="49" t="n"/>
      <c r="F41" s="50" t="n"/>
      <c r="G41" s="51" t="n"/>
      <c r="H41" s="51" t="n"/>
      <c r="I41" s="96" t="n"/>
      <c r="J41" s="52" t="n"/>
      <c r="K41" s="51" t="n"/>
      <c r="L41" s="51" t="n"/>
      <c r="M41" s="51" t="n"/>
      <c r="N41" s="52" t="n"/>
      <c r="O41" s="52" t="n"/>
      <c r="P41" s="52" t="n"/>
      <c r="Q41" s="52" t="n"/>
      <c r="R41" s="52" t="n"/>
      <c r="S41" s="96" t="n"/>
      <c r="T41" s="52" t="n"/>
      <c r="U41" s="52" t="n"/>
      <c r="V41" s="52" t="n"/>
      <c r="W41" s="295" t="n"/>
      <c r="X41" s="52" t="n"/>
      <c r="Y41" s="52" t="n"/>
    </row>
    <row r="42" ht="18.75" customHeight="1" s="10">
      <c r="A42" s="24" t="n"/>
      <c r="B42" s="48" t="n"/>
      <c r="C42" s="48" t="n"/>
      <c r="D42" s="49" t="n"/>
      <c r="E42" s="49" t="n"/>
      <c r="F42" s="50" t="n"/>
      <c r="G42" s="51" t="n"/>
      <c r="H42" s="51" t="n"/>
      <c r="I42" s="96" t="n"/>
      <c r="J42" s="52" t="n"/>
      <c r="K42" s="51" t="n"/>
      <c r="L42" s="51" t="n"/>
      <c r="M42" s="51" t="n"/>
      <c r="N42" s="52" t="n"/>
      <c r="O42" s="52" t="n"/>
      <c r="P42" s="52" t="n"/>
      <c r="Q42" s="52" t="n"/>
      <c r="R42" s="52" t="n"/>
      <c r="S42" s="96" t="n"/>
      <c r="T42" s="52" t="n"/>
      <c r="U42" s="52" t="n"/>
      <c r="V42" s="52" t="n"/>
      <c r="W42" s="295" t="n"/>
      <c r="X42" s="52" t="n"/>
      <c r="Y42" s="52" t="n"/>
    </row>
    <row r="43" ht="18.75" customHeight="1" s="10">
      <c r="A43" s="24" t="n"/>
      <c r="B43" s="48" t="n"/>
      <c r="C43" s="48" t="n"/>
      <c r="D43" s="49" t="n"/>
      <c r="E43" s="49" t="n"/>
      <c r="F43" s="50" t="n"/>
      <c r="G43" s="51" t="n"/>
      <c r="H43" s="51" t="n"/>
      <c r="I43" s="96" t="n"/>
      <c r="J43" s="52" t="n"/>
      <c r="K43" s="51" t="n"/>
      <c r="L43" s="51" t="n"/>
      <c r="M43" s="51" t="n"/>
      <c r="N43" s="52" t="n"/>
      <c r="O43" s="52" t="n"/>
      <c r="P43" s="52" t="n"/>
      <c r="Q43" s="52" t="n"/>
      <c r="R43" s="52" t="n"/>
      <c r="S43" s="96" t="n"/>
      <c r="T43" s="52" t="n"/>
      <c r="U43" s="52" t="n"/>
      <c r="V43" s="52" t="n"/>
      <c r="W43" s="295" t="n"/>
      <c r="X43" s="52" t="n"/>
      <c r="Y43" s="52" t="n"/>
    </row>
    <row r="44" ht="18.75" customHeight="1" s="10">
      <c r="A44" s="24" t="n"/>
      <c r="B44" s="48" t="n"/>
      <c r="C44" s="48" t="n"/>
      <c r="D44" s="49" t="n"/>
      <c r="E44" s="49" t="n"/>
      <c r="F44" s="50" t="n"/>
      <c r="G44" s="51" t="n"/>
      <c r="H44" s="51" t="n"/>
      <c r="I44" s="96" t="n"/>
      <c r="J44" s="52" t="n"/>
      <c r="K44" s="51" t="n"/>
      <c r="L44" s="51" t="n"/>
      <c r="M44" s="51" t="n"/>
      <c r="N44" s="52" t="n"/>
      <c r="O44" s="52" t="n"/>
      <c r="P44" s="52" t="n"/>
      <c r="Q44" s="52" t="n"/>
      <c r="R44" s="52" t="n"/>
      <c r="S44" s="96" t="n"/>
      <c r="T44" s="52" t="n"/>
      <c r="U44" s="52" t="n"/>
      <c r="V44" s="52" t="n"/>
      <c r="W44" s="295" t="n"/>
      <c r="X44" s="52" t="n"/>
      <c r="Y44" s="52" t="n"/>
    </row>
    <row r="45" ht="18.75" customHeight="1" s="10">
      <c r="A45" s="24" t="n"/>
      <c r="B45" s="48" t="n"/>
      <c r="C45" s="48" t="n"/>
      <c r="D45" s="49" t="n"/>
      <c r="E45" s="49" t="n"/>
      <c r="F45" s="50" t="n"/>
      <c r="G45" s="51" t="n"/>
      <c r="H45" s="51" t="n"/>
      <c r="I45" s="96" t="n"/>
      <c r="J45" s="52" t="n"/>
      <c r="K45" s="51" t="n"/>
      <c r="L45" s="51" t="n"/>
      <c r="M45" s="51" t="n"/>
      <c r="N45" s="52" t="n"/>
      <c r="O45" s="52" t="n"/>
      <c r="P45" s="52" t="n"/>
      <c r="Q45" s="52" t="n"/>
      <c r="R45" s="52" t="n"/>
      <c r="S45" s="96" t="n"/>
      <c r="T45" s="52" t="n"/>
      <c r="U45" s="52" t="n"/>
      <c r="V45" s="52" t="n"/>
      <c r="W45" s="295" t="n"/>
      <c r="X45" s="52" t="n"/>
      <c r="Y45" s="52" t="n"/>
    </row>
    <row r="46" ht="18.75" customHeight="1" s="10">
      <c r="A46" s="24" t="n"/>
      <c r="B46" s="48" t="n"/>
      <c r="C46" s="48" t="n"/>
      <c r="D46" s="49" t="n"/>
      <c r="E46" s="49" t="n"/>
      <c r="F46" s="50" t="n"/>
      <c r="G46" s="51" t="n"/>
      <c r="H46" s="51" t="n"/>
      <c r="I46" s="96" t="n"/>
      <c r="J46" s="52" t="n"/>
      <c r="K46" s="51" t="n"/>
      <c r="L46" s="51" t="n"/>
      <c r="M46" s="51" t="n"/>
      <c r="N46" s="52" t="n"/>
      <c r="O46" s="52" t="n"/>
      <c r="P46" s="52" t="n"/>
      <c r="Q46" s="52" t="n"/>
      <c r="R46" s="52" t="n"/>
      <c r="S46" s="96" t="n"/>
      <c r="T46" s="52" t="n"/>
      <c r="U46" s="52" t="n"/>
      <c r="V46" s="52" t="n"/>
      <c r="W46" s="295" t="n"/>
      <c r="X46" s="52" t="n"/>
      <c r="Y46" s="52" t="n"/>
    </row>
    <row r="47" ht="18.75" customHeight="1" s="10">
      <c r="A47" s="24" t="n"/>
      <c r="B47" s="48" t="n"/>
      <c r="C47" s="48" t="n"/>
      <c r="D47" s="49" t="n"/>
      <c r="E47" s="49" t="n"/>
      <c r="F47" s="50" t="n"/>
      <c r="G47" s="51" t="n"/>
      <c r="H47" s="51" t="n"/>
      <c r="I47" s="96" t="n"/>
      <c r="J47" s="52" t="n"/>
      <c r="K47" s="51" t="n"/>
      <c r="L47" s="51" t="n"/>
      <c r="M47" s="51" t="n"/>
      <c r="N47" s="52" t="n"/>
      <c r="O47" s="52" t="n"/>
      <c r="P47" s="52" t="n"/>
      <c r="Q47" s="52" t="n"/>
      <c r="R47" s="52" t="n"/>
      <c r="S47" s="96" t="n"/>
      <c r="T47" s="52" t="n"/>
      <c r="U47" s="52" t="n"/>
      <c r="V47" s="52" t="n"/>
      <c r="W47" s="295" t="n"/>
      <c r="X47" s="52" t="n"/>
      <c r="Y47" s="52" t="n"/>
    </row>
    <row r="48" ht="18.75" customHeight="1" s="10">
      <c r="A48" s="24" t="n"/>
      <c r="B48" s="48" t="n"/>
      <c r="C48" s="48" t="n"/>
      <c r="D48" s="49" t="n"/>
      <c r="E48" s="49" t="n"/>
      <c r="F48" s="50" t="n"/>
      <c r="G48" s="51" t="n"/>
      <c r="H48" s="51" t="n"/>
      <c r="I48" s="96" t="n"/>
      <c r="J48" s="52" t="n"/>
      <c r="K48" s="51" t="n"/>
      <c r="L48" s="51" t="n"/>
      <c r="M48" s="51" t="n"/>
      <c r="N48" s="52" t="n"/>
      <c r="O48" s="52" t="n"/>
      <c r="P48" s="52" t="n"/>
      <c r="Q48" s="52" t="n"/>
      <c r="R48" s="52" t="n"/>
      <c r="S48" s="96" t="n"/>
      <c r="T48" s="52" t="n"/>
      <c r="U48" s="52" t="n"/>
      <c r="V48" s="52" t="n"/>
      <c r="W48" s="295" t="n"/>
      <c r="X48" s="52" t="n"/>
      <c r="Y48" s="52" t="n"/>
    </row>
    <row r="49" ht="18.75" customFormat="1" customHeight="1" s="53">
      <c r="A49" s="24" t="n"/>
      <c r="B49" s="48" t="n"/>
      <c r="C49" s="48" t="n"/>
      <c r="D49" s="49" t="n"/>
      <c r="E49" s="49" t="n"/>
      <c r="F49" s="50" t="n"/>
      <c r="G49" s="51" t="n"/>
      <c r="H49" s="51" t="n"/>
      <c r="I49" s="96" t="n"/>
      <c r="J49" s="52" t="n"/>
      <c r="K49" s="51" t="n"/>
      <c r="L49" s="51" t="n"/>
      <c r="M49" s="51" t="n"/>
      <c r="N49" s="52" t="n"/>
      <c r="O49" s="52" t="n"/>
      <c r="P49" s="52" t="n"/>
      <c r="Q49" s="52" t="n"/>
      <c r="R49" s="52" t="n"/>
      <c r="S49" s="96" t="n"/>
      <c r="T49" s="52" t="n"/>
      <c r="U49" s="52" t="n"/>
      <c r="V49" s="52" t="n"/>
      <c r="W49" s="295" t="n"/>
      <c r="X49" s="52" t="n"/>
      <c r="Y49" s="52" t="n"/>
    </row>
    <row r="50" ht="18.75" customHeight="1" s="10">
      <c r="A50" s="24" t="n"/>
      <c r="B50" s="48" t="n"/>
      <c r="C50" s="48" t="n"/>
      <c r="D50" s="49" t="n"/>
      <c r="E50" s="49" t="n"/>
      <c r="F50" s="50" t="n"/>
      <c r="G50" s="51" t="n"/>
      <c r="H50" s="51" t="n"/>
      <c r="I50" s="96" t="n"/>
      <c r="J50" s="52" t="n"/>
      <c r="K50" s="51" t="n"/>
      <c r="L50" s="51" t="n"/>
      <c r="M50" s="51" t="n"/>
      <c r="N50" s="52" t="n"/>
      <c r="O50" s="52" t="n"/>
      <c r="P50" s="52" t="n"/>
      <c r="Q50" s="52" t="n"/>
      <c r="R50" s="52" t="n"/>
      <c r="S50" s="96" t="n"/>
      <c r="T50" s="52" t="n"/>
      <c r="U50" s="52" t="n"/>
      <c r="V50" s="52" t="n"/>
      <c r="W50" s="295" t="n"/>
      <c r="X50" s="52" t="n"/>
      <c r="Y50" s="52" t="n"/>
    </row>
    <row r="51" ht="18.75" customHeight="1" s="10">
      <c r="A51" s="24" t="n"/>
      <c r="B51" s="48" t="n"/>
      <c r="C51" s="48" t="n"/>
      <c r="D51" s="49" t="n"/>
      <c r="E51" s="49" t="n"/>
      <c r="F51" s="50" t="n"/>
      <c r="G51" s="51" t="n"/>
      <c r="H51" s="51" t="n"/>
      <c r="I51" s="96" t="n"/>
      <c r="J51" s="52" t="n"/>
      <c r="K51" s="51" t="n"/>
      <c r="L51" s="51" t="n"/>
      <c r="M51" s="51" t="n"/>
      <c r="N51" s="52" t="n"/>
      <c r="O51" s="52" t="n"/>
      <c r="P51" s="52" t="n"/>
      <c r="Q51" s="52" t="n"/>
      <c r="R51" s="52" t="n"/>
      <c r="S51" s="96" t="n"/>
      <c r="T51" s="52" t="n"/>
      <c r="U51" s="52" t="n"/>
      <c r="V51" s="52" t="n"/>
      <c r="W51" s="295" t="n"/>
      <c r="X51" s="52" t="n"/>
      <c r="Y51" s="52" t="n"/>
    </row>
    <row r="52" ht="18.75" customHeight="1" s="10">
      <c r="A52" s="24" t="n"/>
      <c r="B52" s="48" t="n"/>
      <c r="C52" s="48" t="n"/>
      <c r="D52" s="49" t="n"/>
      <c r="E52" s="49" t="n"/>
      <c r="F52" s="50" t="n"/>
      <c r="G52" s="51" t="n"/>
      <c r="H52" s="51" t="n"/>
      <c r="I52" s="96" t="n"/>
      <c r="J52" s="52" t="n"/>
      <c r="K52" s="51" t="n"/>
      <c r="L52" s="51" t="n"/>
      <c r="M52" s="51" t="n"/>
      <c r="N52" s="52" t="n"/>
      <c r="O52" s="52" t="n"/>
      <c r="P52" s="52" t="n"/>
      <c r="Q52" s="52" t="n"/>
      <c r="R52" s="52" t="n"/>
      <c r="S52" s="96" t="n"/>
      <c r="T52" s="52" t="n"/>
      <c r="U52" s="52" t="n"/>
      <c r="V52" s="52" t="n"/>
      <c r="W52" s="295" t="n"/>
      <c r="X52" s="52" t="n"/>
      <c r="Y52" s="52" t="n"/>
    </row>
    <row r="53" ht="18.75" customHeight="1" s="10">
      <c r="A53" s="24" t="n"/>
      <c r="B53" s="48" t="n"/>
      <c r="C53" s="48" t="n"/>
      <c r="D53" s="49" t="n"/>
      <c r="E53" s="49" t="n"/>
      <c r="F53" s="50" t="n"/>
      <c r="G53" s="51" t="n"/>
      <c r="H53" s="51" t="n"/>
      <c r="I53" s="96" t="n"/>
      <c r="J53" s="52" t="n"/>
      <c r="K53" s="51" t="n"/>
      <c r="L53" s="51" t="n"/>
      <c r="M53" s="51" t="n"/>
      <c r="N53" s="52" t="n"/>
      <c r="O53" s="52" t="n"/>
      <c r="P53" s="52" t="n"/>
      <c r="Q53" s="52" t="n"/>
      <c r="R53" s="52" t="n"/>
      <c r="S53" s="96" t="n"/>
      <c r="T53" s="52" t="n"/>
      <c r="U53" s="52" t="n"/>
      <c r="V53" s="52" t="n"/>
      <c r="W53" s="295" t="n"/>
      <c r="X53" s="52" t="n"/>
      <c r="Y53" s="52" t="n"/>
    </row>
    <row r="54" ht="15.75" customHeight="1" s="10">
      <c r="C54" s="54" t="n"/>
      <c r="D54" s="55" t="inlineStr">
        <is>
          <t>MATRÍCULA INICIAL</t>
        </is>
      </c>
      <c r="E54" s="55" t="n"/>
      <c r="F54" s="20" t="n"/>
      <c r="W54" s="296" t="n"/>
    </row>
    <row r="55" ht="15.75" customHeight="1" s="10">
      <c r="C55" s="54" t="n"/>
      <c r="D55" s="56" t="inlineStr">
        <is>
          <t>MATRÍCULA EVALUADA</t>
        </is>
      </c>
      <c r="E55" s="56" t="n"/>
      <c r="F55" s="21" t="n"/>
      <c r="I55" s="106" t="n"/>
      <c r="J55" s="106" t="n"/>
      <c r="W55" s="296" t="n"/>
    </row>
    <row r="56" ht="13.5" customHeight="1" s="10" thickBot="1">
      <c r="I56" s="106" t="n"/>
      <c r="J56" s="106" t="n"/>
      <c r="W56" s="296" t="n"/>
    </row>
    <row r="57">
      <c r="F57" s="57" t="inlineStr">
        <is>
          <t>INICIADO</t>
        </is>
      </c>
      <c r="G57" s="11">
        <f>COUNTIF(G14:G53,"INICIADO")</f>
        <v/>
      </c>
      <c r="H57" s="98">
        <f>COUNTIF(H14:H53,"INICIADO")</f>
        <v/>
      </c>
      <c r="I57" s="109" t="n"/>
      <c r="J57" s="109" t="n"/>
      <c r="K57" s="98">
        <f>COUNTIF(K14:K53,"INICIADO")</f>
        <v/>
      </c>
      <c r="L57" s="98">
        <f>COUNTIF(L14:L53,"INICIADO")</f>
        <v/>
      </c>
      <c r="M57" s="98">
        <f>COUNTIF(M14:M53,"INICIADO")</f>
        <v/>
      </c>
      <c r="N57" s="109" t="n"/>
      <c r="O57" s="109" t="n"/>
      <c r="P57" s="109" t="n"/>
      <c r="Q57" s="98">
        <f>COUNTIF(Q14:Q53,"INICIADO")</f>
        <v/>
      </c>
      <c r="R57" s="98">
        <f>COUNTIF(R14:R53,"INICIADO")</f>
        <v/>
      </c>
      <c r="S57" s="109" t="n"/>
      <c r="T57" s="109" t="n"/>
      <c r="U57" s="98">
        <f>COUNTIF(U14:U53,"INICIADO")</f>
        <v/>
      </c>
      <c r="V57" s="98">
        <f>COUNTIF(V14:V53,"INICIADO")</f>
        <v/>
      </c>
      <c r="W57" s="297" t="n"/>
      <c r="X57" s="109" t="n"/>
      <c r="Y57" s="108">
        <f>COUNTIF(Y14:Y53,"INICIADO")</f>
        <v/>
      </c>
      <c r="Z57" s="106" t="n"/>
    </row>
    <row r="58">
      <c r="F58" s="58" t="inlineStr">
        <is>
          <t>PROCESO BASICO</t>
        </is>
      </c>
      <c r="G58" s="12">
        <f>COUNTIF(G14:G53,"PROCESO BASICO")</f>
        <v/>
      </c>
      <c r="H58" s="12">
        <f>COUNTIF(H14:H53,"PROCESO BASICO")</f>
        <v/>
      </c>
      <c r="I58" s="105" t="n"/>
      <c r="J58" s="105" t="n"/>
      <c r="K58" s="12">
        <f>COUNTIF(K14:K53,"PROCESO BASICO")</f>
        <v/>
      </c>
      <c r="L58" s="12">
        <f>COUNTIF(L14:L53,"PROCESO BASICO")</f>
        <v/>
      </c>
      <c r="M58" s="12">
        <f>COUNTIF(M14:M53,"PROCESO BASICO")</f>
        <v/>
      </c>
      <c r="N58" s="105" t="n"/>
      <c r="O58" s="105" t="n"/>
      <c r="P58" s="105" t="n"/>
      <c r="Q58" s="12">
        <f>COUNTIF(Q14:Q53,"PROCESO BASICO")</f>
        <v/>
      </c>
      <c r="R58" s="12">
        <f>COUNTIF(R14:R53,"PROCESO BASICO")</f>
        <v/>
      </c>
      <c r="S58" s="105" t="n"/>
      <c r="T58" s="105" t="n"/>
      <c r="U58" s="12">
        <f>COUNTIF(U14:U53,"PROCESO BASICO")</f>
        <v/>
      </c>
      <c r="V58" s="12">
        <f>COUNTIF(V14:V53,"PROCESO BASICO")</f>
        <v/>
      </c>
      <c r="W58" s="298" t="n"/>
      <c r="X58" s="105" t="n"/>
      <c r="Y58" s="12">
        <f>COUNTIF(Y14:Y53,"PROCESO BASICO")</f>
        <v/>
      </c>
      <c r="Z58" s="107" t="n"/>
    </row>
    <row r="59">
      <c r="F59" s="58" t="inlineStr">
        <is>
          <t>PORCESO AVANZADO</t>
        </is>
      </c>
      <c r="G59" s="13">
        <f>COUNTIF(G14:G53,"PROCESO AVANZADO")</f>
        <v/>
      </c>
      <c r="H59" s="13">
        <f>COUNTIF(H14:H53,"PROCESO AVANZADO")</f>
        <v/>
      </c>
      <c r="I59" s="105" t="n"/>
      <c r="J59" s="105" t="n"/>
      <c r="K59" s="13">
        <f>COUNTIF(K14:K53,"PROCESO AVANZADO")</f>
        <v/>
      </c>
      <c r="L59" s="13">
        <f>COUNTIF(L14:L53,"PROCESO AVANZADO")</f>
        <v/>
      </c>
      <c r="M59" s="13">
        <f>COUNTIF(M14:M53,"PROCESO AVANZADO")</f>
        <v/>
      </c>
      <c r="N59" s="105" t="n"/>
      <c r="O59" s="105" t="n"/>
      <c r="P59" s="105" t="n"/>
      <c r="Q59" s="13">
        <f>COUNTIF(Q14:Q53,"PROCESO AVANZADO")</f>
        <v/>
      </c>
      <c r="R59" s="13">
        <f>COUNTIF(R14:R53,"PROCESO AVANZADO")</f>
        <v/>
      </c>
      <c r="S59" s="105" t="n"/>
      <c r="T59" s="105" t="n"/>
      <c r="U59" s="13">
        <f>COUNTIF(U14:U53,"PROCESO AVANZADO")</f>
        <v/>
      </c>
      <c r="V59" s="13">
        <f>COUNTIF(V14:V53,"PROCESO AVANZADO")</f>
        <v/>
      </c>
      <c r="W59" s="298" t="n"/>
      <c r="X59" s="105" t="n"/>
      <c r="Y59" s="13">
        <f>COUNTIF(Y14:Y53,"PROCESO AVANZADO")</f>
        <v/>
      </c>
      <c r="Z59" s="106" t="n"/>
    </row>
    <row r="60">
      <c r="F60" s="59" t="inlineStr">
        <is>
          <t>CONSOLIDADO</t>
        </is>
      </c>
      <c r="G60" s="13">
        <f>COUNTIF(G14:G53,"CONSOLIDADO")</f>
        <v/>
      </c>
      <c r="H60" s="13">
        <f>COUNTIF(H14:H53,"CONSOLIDADO")</f>
        <v/>
      </c>
      <c r="I60" s="105" t="n"/>
      <c r="J60" s="105" t="n"/>
      <c r="K60" s="13">
        <f>COUNTIF(K14:K53,"CONSOLIDADO")</f>
        <v/>
      </c>
      <c r="L60" s="13">
        <f>COUNTIF(L14:L53,"CONSOLIDADO")</f>
        <v/>
      </c>
      <c r="M60" s="13">
        <f>COUNTIF(M14:M53,"CONSOLIDADO")</f>
        <v/>
      </c>
      <c r="N60" s="105" t="n"/>
      <c r="O60" s="105" t="n"/>
      <c r="P60" s="105" t="n"/>
      <c r="Q60" s="13">
        <f>COUNTIF(Q14:Q53,"CONSOLIDADO")</f>
        <v/>
      </c>
      <c r="R60" s="13">
        <f>COUNTIF(R14:R53,"CONSOLIDADO")</f>
        <v/>
      </c>
      <c r="S60" s="105" t="n"/>
      <c r="T60" s="105" t="n"/>
      <c r="U60" s="13">
        <f>COUNTIF(U14:U53,"CONSOLIDADO")</f>
        <v/>
      </c>
      <c r="V60" s="13">
        <f>COUNTIF(V14:V53,"CONSOLIDADO")</f>
        <v/>
      </c>
      <c r="W60" s="298" t="n"/>
      <c r="X60" s="105" t="n"/>
      <c r="Y60" s="13">
        <f>COUNTIF(Y14:Y53,"CONSOLIDADO")</f>
        <v/>
      </c>
      <c r="Z60" s="107" t="n"/>
    </row>
    <row r="61" ht="13.5" customHeight="1" s="10" thickBot="1">
      <c r="F61" s="60" t="n"/>
      <c r="G61" s="14">
        <f>SUM(G57:G60)</f>
        <v/>
      </c>
      <c r="H61" s="14">
        <f>SUM(H57:H60)</f>
        <v/>
      </c>
      <c r="I61" s="110" t="n"/>
      <c r="J61" s="110" t="n"/>
      <c r="K61" s="14">
        <f>SUM(K57:K60)</f>
        <v/>
      </c>
      <c r="L61" s="14">
        <f>SUM(L57:L60)</f>
        <v/>
      </c>
      <c r="M61" s="14">
        <f>SUM(M57:M60)</f>
        <v/>
      </c>
      <c r="N61" s="110" t="n"/>
      <c r="O61" s="110" t="n"/>
      <c r="P61" s="110" t="n"/>
      <c r="Q61" s="14">
        <f>SUM(Q57:Q60)</f>
        <v/>
      </c>
      <c r="R61" s="14">
        <f>SUM(R57:R60)</f>
        <v/>
      </c>
      <c r="S61" s="110" t="n"/>
      <c r="T61" s="110" t="n"/>
      <c r="U61" s="14">
        <f>SUM(U57:U60)</f>
        <v/>
      </c>
      <c r="V61" s="14">
        <f>SUM(V57:V60)</f>
        <v/>
      </c>
      <c r="W61" s="299" t="n"/>
      <c r="X61" s="110" t="n"/>
      <c r="Y61" s="14">
        <f>SUM(Y57:Y60)</f>
        <v/>
      </c>
      <c r="Z61" s="106" t="n"/>
    </row>
    <row r="62">
      <c r="I62" s="106" t="n"/>
      <c r="J62" s="106" t="n"/>
      <c r="W62" s="296" t="n"/>
    </row>
    <row r="63">
      <c r="I63" s="106" t="n"/>
      <c r="J63" s="106" t="n"/>
      <c r="W63" s="296" t="n"/>
    </row>
    <row r="64">
      <c r="W64" s="296" t="n"/>
    </row>
    <row r="65">
      <c r="H65" s="135" t="inlineStr">
        <is>
          <t>APROBADO</t>
        </is>
      </c>
      <c r="I65" s="136">
        <f>COUNTIF(I14:I53,"&gt;=10")</f>
        <v/>
      </c>
      <c r="J65" s="136">
        <f>COUNTIF(J14:J53,"&gt;=10")</f>
        <v/>
      </c>
      <c r="N65" s="136">
        <f>COUNTIF(N14:N53,"&gt;=10")</f>
        <v/>
      </c>
      <c r="O65" s="136">
        <f>COUNTIF(O14:O53,"&gt;=10")</f>
        <v/>
      </c>
      <c r="P65" s="136">
        <f>COUNTIF(P14:P53,"&gt;=10")</f>
        <v/>
      </c>
      <c r="S65" s="136">
        <f>COUNTIF(S14:S53,"&gt;=10")</f>
        <v/>
      </c>
      <c r="T65" s="136">
        <f>COUNTIF(T14:T53,"&gt;=10")</f>
        <v/>
      </c>
      <c r="V65" s="136" t="inlineStr">
        <is>
          <t>APROBADO</t>
        </is>
      </c>
      <c r="W65" s="298">
        <f>COUNTIF(W14:W53,"&gt;=10")</f>
        <v/>
      </c>
      <c r="X65" s="136">
        <f>COUNTIF(X14:X53,"&gt;=10")</f>
        <v/>
      </c>
    </row>
    <row r="66">
      <c r="H66" s="135" t="inlineStr">
        <is>
          <t>REPROBADO</t>
        </is>
      </c>
      <c r="I66" s="136">
        <f>COUNTIF(I14:I53,"&lt;=9")</f>
        <v/>
      </c>
      <c r="J66" s="136">
        <f>COUNTIF(J14:J53,"&lt;=9")</f>
        <v/>
      </c>
      <c r="N66" s="136">
        <f>COUNTIF(N14:N53,"&lt;=9")</f>
        <v/>
      </c>
      <c r="O66" s="136">
        <f>COUNTIF(O14:O53,"&lt;=9")</f>
        <v/>
      </c>
      <c r="P66" s="136">
        <f>COUNTIF(P14:P53,"&lt;=9")</f>
        <v/>
      </c>
      <c r="S66" s="136">
        <f>COUNTIF(S14:S53,"&lt;=9")</f>
        <v/>
      </c>
      <c r="T66" s="136">
        <f>COUNTIF(T14:T53,"&lt;=9")</f>
        <v/>
      </c>
      <c r="V66" s="136" t="inlineStr">
        <is>
          <t>REPROBADO</t>
        </is>
      </c>
      <c r="W66" s="298">
        <f>COUNTIF(W14:W53,"&lt;=9")</f>
        <v/>
      </c>
      <c r="X66" s="136">
        <f>COUNTIF(X14:X53,"&lt;=9")</f>
        <v/>
      </c>
    </row>
    <row r="67">
      <c r="H67" s="136" t="n"/>
      <c r="I67" s="136">
        <f>SUM(I65:I66)</f>
        <v/>
      </c>
      <c r="J67" s="136">
        <f>SUM(J65:J66)</f>
        <v/>
      </c>
      <c r="N67" s="136">
        <f>SUM(N65:N66)</f>
        <v/>
      </c>
      <c r="O67" s="136">
        <f>SUM(O65:O66)</f>
        <v/>
      </c>
      <c r="P67" s="136">
        <f>SUM(P65:P66)</f>
        <v/>
      </c>
      <c r="S67" s="136">
        <f>SUM(S65:S66)</f>
        <v/>
      </c>
      <c r="T67" s="136">
        <f>SUM(T65:T66)</f>
        <v/>
      </c>
      <c r="V67" s="136" t="n"/>
      <c r="W67" s="298">
        <f>SUM(W65:W66)</f>
        <v/>
      </c>
      <c r="X67" s="136">
        <f>SUM(X65:X66)</f>
        <v/>
      </c>
    </row>
    <row r="68">
      <c r="S68" s="137" t="n"/>
      <c r="T68" s="137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29">
    <mergeCell ref="S12:T12"/>
    <mergeCell ref="I12:J12"/>
    <mergeCell ref="W12:X12"/>
    <mergeCell ref="U10:V10"/>
    <mergeCell ref="U11:X11"/>
    <mergeCell ref="Q11:T11"/>
    <mergeCell ref="G11:J11"/>
    <mergeCell ref="K11:P11"/>
    <mergeCell ref="N12:P12"/>
    <mergeCell ref="A12:F12"/>
    <mergeCell ref="A2:B2"/>
    <mergeCell ref="A3:B3"/>
    <mergeCell ref="A4:B4"/>
    <mergeCell ref="A6:B6"/>
    <mergeCell ref="A7:B7"/>
    <mergeCell ref="C2:F2"/>
    <mergeCell ref="C3:F3"/>
    <mergeCell ref="C4:F4"/>
    <mergeCell ref="C6:F6"/>
    <mergeCell ref="C7:F7"/>
    <mergeCell ref="A5:B5"/>
    <mergeCell ref="C5:F5"/>
    <mergeCell ref="A10:F10"/>
    <mergeCell ref="A11:F11"/>
    <mergeCell ref="M2:R8"/>
    <mergeCell ref="G2:L8"/>
    <mergeCell ref="G10:H10"/>
    <mergeCell ref="K10:M10"/>
    <mergeCell ref="Q10:R10"/>
  </mergeCells>
  <conditionalFormatting sqref="E14:E33">
    <cfRule type="expression" priority="18" dxfId="13">
      <formula>E14=VLOOKUP(E14,NUEVOS,1,FALSE)</formula>
    </cfRule>
    <cfRule type="expression" priority="19" dxfId="12">
      <formula>E14=VLOOKUP(E14,AUSENTES,1,FALSE)</formula>
    </cfRule>
    <cfRule type="expression" priority="20" dxfId="11">
      <formula>E14=VLOOKUP(E14,RETIRADOS,1,FALSE)</formula>
    </cfRule>
    <cfRule type="duplicateValues" priority="17" dxfId="10"/>
  </conditionalFormatting>
  <conditionalFormatting sqref="E34:E48">
    <cfRule type="expression" priority="14" dxfId="13">
      <formula>E34=VLOOKUP(E34,NUEVOS,1,FALSE)</formula>
    </cfRule>
    <cfRule type="expression" priority="15" dxfId="12">
      <formula>E34=VLOOKUP(E34,AUSENTES,1,FALSE)</formula>
    </cfRule>
    <cfRule type="expression" priority="16" dxfId="11">
      <formula>E34=VLOOKUP(E34,RETIRADOS,1,FALSE)</formula>
    </cfRule>
    <cfRule type="duplicateValues" priority="13" dxfId="10"/>
  </conditionalFormatting>
  <conditionalFormatting sqref="E49:E50">
    <cfRule type="expression" priority="10" dxfId="13">
      <formula>E49=VLOOKUP(E49,NUEVOS,1,FALSE)</formula>
    </cfRule>
    <cfRule type="expression" priority="11" dxfId="12">
      <formula>E49=VLOOKUP(E49,AUSENTES,1,FALSE)</formula>
    </cfRule>
    <cfRule type="expression" priority="12" dxfId="11">
      <formula>E49=VLOOKUP(E49,RETIRADOS,1,FALSE)</formula>
    </cfRule>
    <cfRule type="duplicateValues" priority="9" dxfId="10"/>
  </conditionalFormatting>
  <conditionalFormatting sqref="E51:E52">
    <cfRule type="expression" priority="6" dxfId="13">
      <formula>E51=VLOOKUP(E51,NUEVOS,1,FALSE)</formula>
    </cfRule>
    <cfRule type="expression" priority="7" dxfId="12">
      <formula>E51=VLOOKUP(E51,AUSENTES,1,FALSE)</formula>
    </cfRule>
    <cfRule type="expression" priority="8" dxfId="11">
      <formula>E51=VLOOKUP(E51,RETIRADOS,1,FALSE)</formula>
    </cfRule>
    <cfRule type="duplicateValues" priority="5" dxfId="10"/>
  </conditionalFormatting>
  <conditionalFormatting sqref="E53">
    <cfRule type="expression" priority="2" dxfId="13">
      <formula>E53=VLOOKUP(E53,NUEVOS,1,FALSE)</formula>
    </cfRule>
    <cfRule type="expression" priority="3" dxfId="12">
      <formula>E53=VLOOKUP(E53,AUSENTES,1,FALSE)</formula>
    </cfRule>
    <cfRule type="expression" priority="4" dxfId="11">
      <formula>E53=VLOOKUP(E53,RETIRADOS,1,FALSE)</formula>
    </cfRule>
    <cfRule type="duplicateValues" priority="1" dxfId="10"/>
  </conditionalFormatting>
  <dataValidations count="1">
    <dataValidation sqref="I13:J53 N13:P53 S14:T53 W14:X53" showErrorMessage="1" showInputMessage="1" allowBlank="1" type="whole">
      <formula1>1</formula1>
      <formula2>20</formula2>
    </dataValidation>
  </dataValidations>
  <pageMargins left="0.7" right="0.7" top="0.75" bottom="0.75" header="0.3" footer="0.3"/>
  <pageSetup orientation="portrait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6:L161"/>
  <sheetViews>
    <sheetView topLeftCell="C150" zoomScale="73" zoomScaleNormal="73" workbookViewId="0">
      <selection activeCell="G161" sqref="G161"/>
    </sheetView>
  </sheetViews>
  <sheetFormatPr baseColWidth="10" defaultColWidth="11.5703125" defaultRowHeight="15"/>
  <cols>
    <col width="11.5703125" customWidth="1" style="27" min="1" max="1"/>
    <col width="16.7109375" customWidth="1" style="27" min="2" max="2"/>
    <col width="17.42578125" customWidth="1" style="27" min="3" max="3"/>
    <col width="21.42578125" customWidth="1" style="27" min="4" max="4"/>
    <col width="27.5703125" customWidth="1" style="27" min="5" max="5"/>
    <col width="34.7109375" customWidth="1" style="27" min="6" max="6"/>
    <col width="54.42578125" customWidth="1" style="27" min="7" max="7"/>
    <col width="19.85546875" customWidth="1" style="27" min="8" max="9"/>
    <col width="21.7109375" customWidth="1" style="27" min="10" max="11"/>
    <col width="19.7109375" customWidth="1" style="27" min="12" max="12"/>
    <col width="11.5703125" customWidth="1" style="27" min="13" max="16384"/>
  </cols>
  <sheetData>
    <row r="6" ht="31.5" customHeight="1" s="10">
      <c r="B6" s="247" t="n"/>
      <c r="C6" s="339" t="n"/>
      <c r="D6" s="339" t="n"/>
      <c r="E6" s="339" t="n"/>
      <c r="F6" s="339" t="n"/>
      <c r="G6" s="339" t="n"/>
      <c r="H6" s="339" t="n"/>
      <c r="I6" s="339" t="n"/>
      <c r="J6" s="339" t="n"/>
      <c r="K6" s="339" t="n"/>
      <c r="L6" s="339" t="n"/>
    </row>
    <row r="7" ht="43.5" customHeight="1" s="10">
      <c r="B7" s="342" t="inlineStr">
        <is>
          <t xml:space="preserve">RESULTADOS PRIMER LAPSO NIVEL DE  MGT 2021 - 2022 </t>
        </is>
      </c>
      <c r="C7" s="336" t="n"/>
      <c r="D7" s="336" t="n"/>
      <c r="E7" s="336" t="n"/>
      <c r="F7" s="336" t="n"/>
      <c r="G7" s="336" t="n"/>
      <c r="H7" s="336" t="n"/>
      <c r="I7" s="336" t="n"/>
      <c r="J7" s="336" t="n"/>
      <c r="K7" s="336" t="n"/>
      <c r="L7" s="318" t="n"/>
    </row>
    <row r="8" ht="39" customHeight="1" s="10">
      <c r="B8" s="251" t="inlineStr">
        <is>
          <t>CENTRO EDUCATIVO</t>
        </is>
      </c>
      <c r="C8" s="251" t="inlineStr">
        <is>
          <t>MATRÍCULA ACTUAL</t>
        </is>
      </c>
      <c r="D8" s="253" t="inlineStr">
        <is>
          <t xml:space="preserve">MATRÍCULA EVALUADA </t>
        </is>
      </c>
      <c r="E8" s="251" t="inlineStr">
        <is>
          <t>ÁREAS</t>
        </is>
      </c>
      <c r="F8" s="251" t="inlineStr">
        <is>
          <t>COMPETENCIAS</t>
        </is>
      </c>
      <c r="G8" s="255" t="inlineStr">
        <is>
          <t>INDICADORES</t>
        </is>
      </c>
      <c r="H8" s="257" t="inlineStr">
        <is>
          <t>NÚMERO ALUMNOS SEGÚN NIVEL DE AVANCE</t>
        </is>
      </c>
      <c r="I8" s="336" t="n"/>
      <c r="J8" s="336" t="n"/>
      <c r="K8" s="336" t="n"/>
      <c r="L8" s="318" t="n"/>
    </row>
    <row r="9" ht="42" customHeight="1" s="10">
      <c r="B9" s="343" t="n"/>
      <c r="C9" s="343" t="n"/>
      <c r="D9" s="343" t="n"/>
      <c r="E9" s="343" t="n"/>
      <c r="F9" s="343" t="n"/>
      <c r="G9" s="343" t="n"/>
      <c r="H9" s="120" t="inlineStr">
        <is>
          <t>INICIADO</t>
        </is>
      </c>
      <c r="I9" s="120" t="inlineStr">
        <is>
          <t>PROCESO BASICO</t>
        </is>
      </c>
      <c r="J9" s="120" t="inlineStr">
        <is>
          <t>PROCESO AVANZADO</t>
        </is>
      </c>
      <c r="K9" s="120" t="inlineStr">
        <is>
          <t>CONSOLIDADO</t>
        </is>
      </c>
      <c r="L9" s="120" t="inlineStr">
        <is>
          <t>TOTAL</t>
        </is>
      </c>
    </row>
    <row r="10" ht="127.9" customHeight="1" s="10">
      <c r="A10" s="22" t="n"/>
      <c r="B10" s="236">
        <f>'1 Mov Matrícula'!D5</f>
        <v/>
      </c>
      <c r="C10" s="238">
        <f>'2 Rendimiento Escolar'!F54</f>
        <v/>
      </c>
      <c r="D10" s="240">
        <f>'2 Rendimiento Escolar'!F55</f>
        <v/>
      </c>
      <c r="E10" s="244" t="inlineStr">
        <is>
          <t xml:space="preserve">LENGUAJE Y COMUNICACIÓN </t>
        </is>
      </c>
      <c r="F10" s="245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G10" s="99" t="inlineStr">
        <is>
          <t>Reconoce las formas discursivas (narrativa, descriptiva) en textos que lee en formatos impreso, digital y audiovisual.</t>
        </is>
      </c>
      <c r="H10" s="16">
        <f>'2 Rendimiento Escolar'!G57</f>
        <v/>
      </c>
      <c r="I10" s="16">
        <f>'2 Rendimiento Escolar'!G58</f>
        <v/>
      </c>
      <c r="J10" s="17">
        <f>'2 Rendimiento Escolar'!G59</f>
        <v/>
      </c>
      <c r="K10" s="17">
        <f>'2 Rendimiento Escolar'!G60</f>
        <v/>
      </c>
      <c r="L10" s="18">
        <f>SUM(H10:K10)</f>
        <v/>
      </c>
    </row>
    <row r="11" ht="121.9" customHeight="1" s="10">
      <c r="A11" s="22" t="n"/>
      <c r="D11" s="344" t="n"/>
      <c r="E11" s="319" t="n"/>
      <c r="F11" s="339" t="n"/>
      <c r="G11" s="99" t="inlineStr">
        <is>
          <t>Elabora textos para medios de comunicación y RRSS, en diferentes formatos   y para distintas audiencias</t>
        </is>
      </c>
      <c r="H11" s="16">
        <f t="array" ref="H11">TRANSPOSE('2 Rendimiento Escolar'!H57:H60)</f>
        <v/>
      </c>
      <c r="I11" s="16">
        <f>'2 Rendimiento Escolar'!H58</f>
        <v/>
      </c>
      <c r="J11" s="17">
        <f>'2 Rendimiento Escolar'!H59</f>
        <v/>
      </c>
      <c r="K11" s="17">
        <f>'2 Rendimiento Escolar'!H60</f>
        <v/>
      </c>
      <c r="L11" s="18">
        <f>SUM(H11:K11)</f>
        <v/>
      </c>
    </row>
    <row r="12" ht="111.6" customHeight="1" s="10">
      <c r="A12" s="22" t="n"/>
      <c r="D12" s="344" t="n"/>
      <c r="E12" s="246" t="inlineStr">
        <is>
          <t xml:space="preserve">CIENCIAS </t>
        </is>
      </c>
      <c r="F12" s="243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G12" s="119" t="inlineStr">
        <is>
          <t>Reconoce las representaciones equivalentes para un mismo número y es capaz de representar y comparar números racionales.</t>
        </is>
      </c>
      <c r="H12" s="16">
        <f>'2 Rendimiento Escolar'!K57</f>
        <v/>
      </c>
      <c r="I12" s="16">
        <f>'2 Rendimiento Escolar'!K58</f>
        <v/>
      </c>
      <c r="J12" s="17">
        <f>'2 Rendimiento Escolar'!K59</f>
        <v/>
      </c>
      <c r="K12" s="17">
        <f>'2 Rendimiento Escolar'!K60</f>
        <v/>
      </c>
      <c r="L12" s="18">
        <f>SUM(H12:K12)</f>
        <v/>
      </c>
    </row>
    <row r="13" ht="115.9" customHeight="1" s="10">
      <c r="A13" s="22" t="n"/>
      <c r="D13" s="344" t="n"/>
      <c r="E13" s="343" t="n"/>
      <c r="F13" s="27" t="n"/>
      <c r="G13" s="119" t="inlineStr">
        <is>
          <t>Resuelve problemas del contexto utilizando operaciones con números racionales</t>
        </is>
      </c>
      <c r="H13" s="16">
        <f>'2 Rendimiento Escolar'!L57</f>
        <v/>
      </c>
      <c r="I13" s="16">
        <f>'2 Rendimiento Escolar'!L58</f>
        <v/>
      </c>
      <c r="J13" s="17">
        <f>'2 Rendimiento Escolar'!L59</f>
        <v/>
      </c>
      <c r="K13" s="17">
        <f>'2 Rendimiento Escolar'!L60</f>
        <v/>
      </c>
      <c r="L13" s="18">
        <f>SUM(H13:K13)</f>
        <v/>
      </c>
    </row>
    <row r="14" ht="184.5" customHeight="1" s="10">
      <c r="A14" s="22" t="n"/>
      <c r="D14" s="344" t="n"/>
      <c r="E14" s="319" t="n"/>
      <c r="F14" s="339" t="n"/>
      <c r="G14" s="134" t="inlineStr">
        <is>
          <t>Asume hábitos de cuidado y protección de los procesos vitales de relación con el medio ambiente</t>
        </is>
      </c>
      <c r="H14" s="16">
        <f>'2 Rendimiento Escolar'!M57</f>
        <v/>
      </c>
      <c r="I14" s="16">
        <f>'2 Rendimiento Escolar'!M58</f>
        <v/>
      </c>
      <c r="J14" s="17">
        <f>'2 Rendimiento Escolar'!M59</f>
        <v/>
      </c>
      <c r="K14" s="17">
        <f>'2 Rendimiento Escolar'!M60</f>
        <v/>
      </c>
      <c r="L14" s="18">
        <f>SUM(H14:K14)</f>
        <v/>
      </c>
    </row>
    <row r="15" ht="115.9" customHeight="1" s="10">
      <c r="A15" s="22" t="n"/>
      <c r="D15" s="344" t="n"/>
      <c r="E15" s="242" t="inlineStr">
        <is>
          <t>SOCIALES</t>
        </is>
      </c>
      <c r="F15" s="222" t="inlineStr">
        <is>
          <t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</t>
        </is>
      </c>
      <c r="G15" s="102" t="inlineStr">
        <is>
          <t xml:space="preserve">Identifica las características geo históricas de su contexto como resultado de la dinámica económica nacional y mundial desde su evolución. </t>
        </is>
      </c>
      <c r="H15" s="16">
        <f>'2 Rendimiento Escolar'!Q57</f>
        <v/>
      </c>
      <c r="I15" s="16">
        <f>'2 Rendimiento Escolar'!Q58</f>
        <v/>
      </c>
      <c r="J15" s="16">
        <f>'2 Rendimiento Escolar'!Q59</f>
        <v/>
      </c>
      <c r="K15" s="16">
        <f>'2 Rendimiento Escolar'!Q60</f>
        <v/>
      </c>
      <c r="L15" s="18">
        <f>SUM(H15:K15)</f>
        <v/>
      </c>
    </row>
    <row r="16" ht="138" customHeight="1" s="10">
      <c r="A16" s="22" t="n"/>
      <c r="D16" s="344" t="n"/>
      <c r="E16" s="319" t="n"/>
      <c r="F16" s="339" t="n"/>
      <c r="G16" s="102" t="inlineStr">
        <is>
          <t>Reflexiona sobre la responsabilidad social, avanzando en el crecimiento de su conducta ciudadana</t>
        </is>
      </c>
      <c r="H16" s="16">
        <f>'2 Rendimiento Escolar'!R57</f>
        <v/>
      </c>
      <c r="I16" s="16">
        <f>'2 Rendimiento Escolar'!R58</f>
        <v/>
      </c>
      <c r="J16" s="16">
        <f>'2 Rendimiento Escolar'!R59</f>
        <v/>
      </c>
      <c r="K16" s="16">
        <f>'2 Rendimiento Escolar'!R60</f>
        <v/>
      </c>
      <c r="L16" s="18">
        <f>SUM(H16:K16)</f>
        <v/>
      </c>
    </row>
    <row r="17" ht="144.6" customHeight="1" s="10">
      <c r="A17" s="22" t="n"/>
      <c r="D17" s="344" t="n"/>
      <c r="E17" s="244" t="inlineStr">
        <is>
          <t>VALORES Y CIUDADANIA</t>
        </is>
      </c>
      <c r="F17" s="219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G17" s="99" t="inlineStr">
        <is>
          <t>Muestra interés al participar en técnicas de relajación y meditación para su proceso de crecimiento personal.</t>
        </is>
      </c>
      <c r="H17" s="16">
        <f>'2 Rendimiento Escolar'!U57</f>
        <v/>
      </c>
      <c r="I17" s="16">
        <f>'2 Rendimiento Escolar'!U58</f>
        <v/>
      </c>
      <c r="J17" s="16">
        <f>'2 Rendimiento Escolar'!U59</f>
        <v/>
      </c>
      <c r="K17" s="16">
        <f>'2 Rendimiento Escolar'!U60</f>
        <v/>
      </c>
      <c r="L17" s="18">
        <f>SUM(H17:K17)</f>
        <v/>
      </c>
    </row>
    <row r="18" ht="144.6" customHeight="1" s="10">
      <c r="A18" s="22" t="n"/>
      <c r="D18" s="344" t="n"/>
      <c r="E18" s="319" t="n"/>
      <c r="F18" s="339" t="n"/>
      <c r="G18" s="99" t="inlineStr">
        <is>
          <t>Valora la importancia de conocer y defender los DDHH</t>
        </is>
      </c>
      <c r="H18" s="16">
        <f>'2 Rendimiento Escolar'!V57</f>
        <v/>
      </c>
      <c r="I18" s="16">
        <f>'2 Rendimiento Escolar'!V58</f>
        <v/>
      </c>
      <c r="J18" s="16">
        <f>'2 Rendimiento Escolar'!V59</f>
        <v/>
      </c>
      <c r="K18" s="16">
        <f>'2 Rendimiento Escolar'!V60</f>
        <v/>
      </c>
      <c r="L18" s="18">
        <f>SUM(H18:K18)</f>
        <v/>
      </c>
    </row>
    <row r="19" ht="236.25" customHeight="1" s="10">
      <c r="A19" s="27" t="n"/>
      <c r="D19" s="344" t="n"/>
      <c r="E19" s="193" t="inlineStr">
        <is>
          <t>GRUPOS DE CREACIÓN, RECREACIÓN Y PRODUCCIÓN</t>
        </is>
      </c>
      <c r="F19" s="117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G19" s="102" t="inlineStr">
        <is>
          <t>Reconoce los beneficios que le aporta el desarrollar capacidad de creatividad e innovación en su mundo social (familia, escuela, comunidad)</t>
        </is>
      </c>
      <c r="H19" s="16">
        <f>'2 Rendimiento Escolar'!Y57</f>
        <v/>
      </c>
      <c r="I19" s="16">
        <f>'2 Rendimiento Escolar'!Y58</f>
        <v/>
      </c>
      <c r="J19" s="16">
        <f>'2 Rendimiento Escolar'!Y59</f>
        <v/>
      </c>
      <c r="K19" s="16">
        <f>'2 Rendimiento Escolar'!Y603</f>
        <v/>
      </c>
      <c r="L19" s="18">
        <f>SUM(H19:K19)</f>
        <v/>
      </c>
    </row>
    <row r="20" ht="18.75" customHeight="1" s="10">
      <c r="F20" s="133" t="n"/>
      <c r="G20" s="133" t="n"/>
      <c r="H20">
        <f>SUM(H10:H17)</f>
        <v/>
      </c>
      <c r="I20">
        <f>SUM(I10:I17)</f>
        <v/>
      </c>
      <c r="J20">
        <f>SUM(J10:J17)</f>
        <v/>
      </c>
      <c r="K20">
        <f>SUM(K10:K17)</f>
        <v/>
      </c>
      <c r="L20">
        <f>SUM(L10:L17)</f>
        <v/>
      </c>
    </row>
    <row r="23">
      <c r="F23" s="27" t="n"/>
    </row>
    <row r="24" ht="25.15" customHeight="1" s="10">
      <c r="F24" s="7" t="n"/>
      <c r="G24" s="8" t="inlineStr">
        <is>
          <t>ÁREAS</t>
        </is>
      </c>
      <c r="H24" s="120" t="inlineStr">
        <is>
          <t>INICIADO</t>
        </is>
      </c>
      <c r="I24" s="120" t="inlineStr">
        <is>
          <t>PROCESO BASICO</t>
        </is>
      </c>
      <c r="J24" s="120" t="inlineStr">
        <is>
          <t>PROCESO AVANZADO</t>
        </is>
      </c>
      <c r="K24" s="120" t="inlineStr">
        <is>
          <t>CONSOLIDADO</t>
        </is>
      </c>
      <c r="L24" s="9" t="inlineStr">
        <is>
          <t>TOTAL %</t>
        </is>
      </c>
    </row>
    <row r="25" ht="25.15" customHeight="1" s="10">
      <c r="F25" s="7" t="n"/>
      <c r="G25" s="61" t="inlineStr">
        <is>
          <t xml:space="preserve">LENGUAJE Y COMUNICACIÓN </t>
        </is>
      </c>
      <c r="H25" s="19">
        <f>(H10+H11)*100/($D$10*2)</f>
        <v/>
      </c>
      <c r="I25" s="19">
        <f>(I10+I11)*100/($D$10*2)</f>
        <v/>
      </c>
      <c r="J25" s="19">
        <f>(J10+J11)*100/($D$10*2)</f>
        <v/>
      </c>
      <c r="K25" s="19">
        <f>(K10+K11)*100/($D$10*2)</f>
        <v/>
      </c>
      <c r="L25" s="19">
        <f>SUM(H25:K25)</f>
        <v/>
      </c>
    </row>
    <row r="26" ht="25.15" customHeight="1" s="10">
      <c r="F26" s="5" t="n"/>
      <c r="G26" s="62" t="inlineStr">
        <is>
          <t>CIENCIAS</t>
        </is>
      </c>
      <c r="H26" s="19">
        <f>SUM(H12:H14)*100/($D$10*3)</f>
        <v/>
      </c>
      <c r="I26" s="19">
        <f>SUM(I12:I14)*100/($D$10*3)</f>
        <v/>
      </c>
      <c r="J26" s="19">
        <f>SUM(J12:J14)*100/($D$10*3)</f>
        <v/>
      </c>
      <c r="K26" s="19">
        <f>SUM(K12:K14)*100/($D$10*3)</f>
        <v/>
      </c>
      <c r="L26" s="19">
        <f>SUM(H26:K26)</f>
        <v/>
      </c>
    </row>
    <row r="27" ht="25.15" customHeight="1" s="10">
      <c r="F27" s="5" t="n"/>
      <c r="G27" s="63" t="inlineStr">
        <is>
          <t>SOCIALES</t>
        </is>
      </c>
      <c r="H27" s="19">
        <f>SUM(H15:H16)*100/($D$10*2)</f>
        <v/>
      </c>
      <c r="I27" s="19">
        <f>SUM(I15:I16)*100/($D$10*2)</f>
        <v/>
      </c>
      <c r="J27" s="19">
        <f>SUM(J15:J16)*100/($D$10*2)</f>
        <v/>
      </c>
      <c r="K27" s="19">
        <f>SUM(K15:K16)*100/($D$10*2)</f>
        <v/>
      </c>
      <c r="L27" s="19">
        <f>SUM(H27:K27)</f>
        <v/>
      </c>
    </row>
    <row r="28" ht="25.15" customHeight="1" s="10">
      <c r="F28" s="5" t="n"/>
      <c r="G28" s="64" t="inlineStr">
        <is>
          <t>VALORES Y CIUDADANIA</t>
        </is>
      </c>
      <c r="H28" s="19">
        <f>SUM(H17:H18)*100/($D$10*2)</f>
        <v/>
      </c>
      <c r="I28" s="19">
        <f>SUM(I17:I18)*100/($D$10*2)</f>
        <v/>
      </c>
      <c r="J28" s="19">
        <f>SUM(J17:J18)*100/($D$10*2)</f>
        <v/>
      </c>
      <c r="K28" s="19">
        <f>SUM(K17:K18)*100/($D$10*2)</f>
        <v/>
      </c>
      <c r="L28" s="19">
        <f>SUM(H28:K28)</f>
        <v/>
      </c>
    </row>
    <row r="29" ht="25.15" customHeight="1" s="10">
      <c r="F29" s="5" t="n"/>
      <c r="G29" s="65" t="inlineStr">
        <is>
          <t>GRUPOS DE CREACIÓN, RECREACIÓN Y PRODUCCIÓN</t>
        </is>
      </c>
      <c r="H29" s="19">
        <f>SUM(H17)*100/($D$10)</f>
        <v/>
      </c>
      <c r="I29" s="19">
        <f>SUM(I17)*100/($D$10)</f>
        <v/>
      </c>
      <c r="J29" s="19">
        <f>SUM(J17)*100/($D$10)</f>
        <v/>
      </c>
      <c r="K29" s="19">
        <f>SUM(K17)*100/($D$10)</f>
        <v/>
      </c>
      <c r="L29" s="19">
        <f>SUM(H29:K29)</f>
        <v/>
      </c>
    </row>
    <row r="30" ht="25.15" customHeight="1" s="10">
      <c r="F30" s="5" t="n"/>
      <c r="G30" s="66" t="n"/>
      <c r="H30" s="67" t="n"/>
      <c r="I30" s="67" t="n"/>
      <c r="J30" s="67" t="n"/>
      <c r="K30" s="67" t="n"/>
      <c r="L30" s="67" t="n"/>
    </row>
    <row r="31">
      <c r="F31" s="7" t="n"/>
    </row>
    <row r="32">
      <c r="F32" s="7" t="n"/>
    </row>
    <row r="33">
      <c r="F33" s="7" t="n"/>
    </row>
    <row r="34">
      <c r="F34" s="7" t="n"/>
    </row>
    <row r="152" ht="18.75" customHeight="1" s="10">
      <c r="C152" s="132" t="inlineStr">
        <is>
          <t>ÁREA DE FORMACIÓN</t>
        </is>
      </c>
      <c r="D152" s="318" t="n"/>
      <c r="E152" s="132" t="inlineStr">
        <is>
          <t>APROBADO</t>
        </is>
      </c>
      <c r="F152" s="132" t="inlineStr">
        <is>
          <t>REPROBADO</t>
        </is>
      </c>
      <c r="G152" s="132" t="inlineStr">
        <is>
          <t>TOTAL</t>
        </is>
      </c>
    </row>
    <row r="153" ht="18.75" customHeight="1" s="10">
      <c r="C153" s="345" t="inlineStr">
        <is>
          <t>Castellano y Literatura</t>
        </is>
      </c>
      <c r="D153" s="318" t="n"/>
      <c r="E153" s="138">
        <f>'2 Rendimiento Escolar'!I65</f>
        <v/>
      </c>
      <c r="F153" s="138">
        <f>'2 Rendimiento Escolar'!I66</f>
        <v/>
      </c>
      <c r="G153" s="138">
        <f>'2 Rendimiento Escolar'!I67</f>
        <v/>
      </c>
    </row>
    <row r="154" ht="18.75" customHeight="1" s="10">
      <c r="C154" s="345" t="inlineStr">
        <is>
          <t>Inglés</t>
        </is>
      </c>
      <c r="D154" s="318" t="n"/>
      <c r="E154" s="138">
        <f>'2 Rendimiento Escolar'!J65</f>
        <v/>
      </c>
      <c r="F154" s="138">
        <f>'2 Rendimiento Escolar'!J66</f>
        <v/>
      </c>
      <c r="G154" s="138">
        <f>'2 Rendimiento Escolar'!J67</f>
        <v/>
      </c>
    </row>
    <row r="155" ht="18.75" customHeight="1" s="10">
      <c r="C155" s="345" t="inlineStr">
        <is>
          <t>Matemática</t>
        </is>
      </c>
      <c r="D155" s="318" t="n"/>
      <c r="E155" s="138">
        <f>'2 Rendimiento Escolar'!O65</f>
        <v/>
      </c>
      <c r="F155" s="138">
        <f>'2 Rendimiento Escolar'!O66</f>
        <v/>
      </c>
      <c r="G155" s="138">
        <f>'2 Rendimiento Escolar'!O67</f>
        <v/>
      </c>
    </row>
    <row r="156" ht="18.75" customHeight="1" s="10">
      <c r="C156" s="345" t="inlineStr">
        <is>
          <t>Ciencias Naturales</t>
        </is>
      </c>
      <c r="D156" s="318" t="n"/>
      <c r="E156" s="138">
        <f>'2 Rendimiento Escolar'!N65</f>
        <v/>
      </c>
      <c r="F156" s="138">
        <f>'2 Rendimiento Escolar'!N66</f>
        <v/>
      </c>
      <c r="G156" s="138">
        <f>'2 Rendimiento Escolar'!N67</f>
        <v/>
      </c>
    </row>
    <row r="157" ht="18.75" customHeight="1" s="10">
      <c r="C157" s="345" t="inlineStr">
        <is>
          <t>Educación Fisica</t>
        </is>
      </c>
      <c r="D157" s="318" t="n"/>
      <c r="E157" s="138">
        <f>'2 Rendimiento Escolar'!P65</f>
        <v/>
      </c>
      <c r="F157" s="138">
        <f>'2 Rendimiento Escolar'!P66</f>
        <v/>
      </c>
      <c r="G157" s="138">
        <f>'2 Rendimiento Escolar'!P67</f>
        <v/>
      </c>
    </row>
    <row r="158" ht="18.75" customHeight="1" s="10">
      <c r="C158" s="345" t="inlineStr">
        <is>
          <t>GHC</t>
        </is>
      </c>
      <c r="D158" s="318" t="n"/>
      <c r="E158" s="138">
        <f>'2 Rendimiento Escolar'!S65</f>
        <v/>
      </c>
      <c r="F158" s="138">
        <f>'2 Rendimiento Escolar'!S66</f>
        <v/>
      </c>
      <c r="G158" s="138">
        <f>'2 Rendimiento Escolar'!S67</f>
        <v/>
      </c>
    </row>
    <row r="159" ht="18.75" customHeight="1" s="10">
      <c r="C159" s="345" t="inlineStr">
        <is>
          <t>Arte y Patrimonio</t>
        </is>
      </c>
      <c r="D159" s="318" t="n"/>
      <c r="E159" s="138">
        <f>'2 Rendimiento Escolar'!T65</f>
        <v/>
      </c>
      <c r="F159" s="138">
        <f>'2 Rendimiento Escolar'!IT66</f>
        <v/>
      </c>
      <c r="G159" s="138">
        <f>'2 Rendimiento Escolar'!T67</f>
        <v/>
      </c>
    </row>
    <row r="160" ht="18.75" customHeight="1" s="10">
      <c r="C160" s="345" t="inlineStr">
        <is>
          <t>FHC</t>
        </is>
      </c>
      <c r="D160" s="318" t="n"/>
      <c r="E160" s="138">
        <f>'2 Rendimiento Escolar'!W65</f>
        <v/>
      </c>
      <c r="F160" s="138">
        <f>'2 Rendimiento Escolar'!W66</f>
        <v/>
      </c>
      <c r="G160" s="138">
        <f>'2 Rendimiento Escolar'!W67</f>
        <v/>
      </c>
    </row>
    <row r="161" ht="18.75" customHeight="1" s="10">
      <c r="C161" s="345" t="n"/>
      <c r="D161" s="318" t="n"/>
      <c r="E161" s="138" t="n"/>
      <c r="F161" s="138" t="n"/>
      <c r="G161" s="138" t="n"/>
    </row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30">
    <mergeCell ref="B6:L6"/>
    <mergeCell ref="B7:L7"/>
    <mergeCell ref="B8:B9"/>
    <mergeCell ref="C8:C9"/>
    <mergeCell ref="D8:D9"/>
    <mergeCell ref="E8:E9"/>
    <mergeCell ref="F8:F9"/>
    <mergeCell ref="G8:G9"/>
    <mergeCell ref="H8:L8"/>
    <mergeCell ref="B10:B19"/>
    <mergeCell ref="C10:C19"/>
    <mergeCell ref="D10:D19"/>
    <mergeCell ref="E15:E16"/>
    <mergeCell ref="F12:F14"/>
    <mergeCell ref="F15:F16"/>
    <mergeCell ref="F17:F18"/>
    <mergeCell ref="E10:E11"/>
    <mergeCell ref="F10:F11"/>
    <mergeCell ref="E17:E18"/>
    <mergeCell ref="E12:E14"/>
    <mergeCell ref="C152:D152"/>
    <mergeCell ref="C153:D153"/>
    <mergeCell ref="C154:D154"/>
    <mergeCell ref="C155:D155"/>
    <mergeCell ref="C156:D156"/>
    <mergeCell ref="C157:D157"/>
    <mergeCell ref="C158:D158"/>
    <mergeCell ref="C159:D159"/>
    <mergeCell ref="C160:D160"/>
    <mergeCell ref="C161:D161"/>
  </mergeCells>
  <pageMargins left="0.7" right="0.7" top="0.75" bottom="0.75" header="0.3" footer="0.3"/>
  <drawing xmlns:r="http://schemas.openxmlformats.org/officeDocument/2006/relationships" r:id="rId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3:AW19"/>
  <sheetViews>
    <sheetView topLeftCell="J7" zoomScale="59" zoomScaleNormal="59" workbookViewId="0">
      <selection activeCell="P19" sqref="P19"/>
    </sheetView>
  </sheetViews>
  <sheetFormatPr baseColWidth="10" defaultColWidth="11.5703125" defaultRowHeight="15"/>
  <cols>
    <col width="52.5703125" customWidth="1" style="27" min="1" max="1"/>
    <col width="15.7109375" customWidth="1" style="27" min="2" max="9"/>
    <col width="20.7109375" customWidth="1" style="27" min="10" max="20"/>
    <col width="21.7109375" customWidth="1" style="27" min="21" max="21"/>
    <col width="20.5703125" customWidth="1" style="27" min="22" max="22"/>
    <col width="20.7109375" customWidth="1" style="27" min="23" max="25"/>
    <col width="15.5703125" customWidth="1" style="27" min="26" max="26"/>
    <col width="11.7109375" customWidth="1" style="27" min="27" max="27"/>
    <col width="14.28515625" customWidth="1" style="27" min="28" max="28"/>
    <col width="11.7109375" customWidth="1" style="27" min="29" max="29"/>
    <col width="11.42578125" customWidth="1" style="27" min="30" max="36"/>
    <col width="14.28515625" customWidth="1" style="27" min="37" max="37"/>
    <col width="11.42578125" customWidth="1" style="27" min="38" max="48"/>
    <col width="15.85546875" customWidth="1" style="27" min="49" max="49"/>
    <col width="11.5703125" customWidth="1" style="27" min="50" max="16384"/>
  </cols>
  <sheetData>
    <row r="3" ht="39" customHeight="1" s="10" thickBot="1">
      <c r="A3" s="27" t="n"/>
      <c r="B3" s="262" t="inlineStr">
        <is>
          <t>CENTRO EDUCATIVO</t>
        </is>
      </c>
      <c r="C3" s="336" t="n"/>
      <c r="D3" s="318" t="n"/>
      <c r="E3" s="263">
        <f>'1 Mov Matrícula'!D5</f>
        <v/>
      </c>
      <c r="F3" s="326" t="n"/>
      <c r="G3" s="326" t="n"/>
      <c r="H3" s="326" t="n"/>
      <c r="I3" s="327" t="n"/>
      <c r="J3" s="261" t="inlineStr">
        <is>
          <t>TOTALIZACIÓN DEL GRADO (INFORMACIÓN PARA MIGRAR AL FORMATO DE TOTALIZACIÓN DEL GRADO POR CENTRO EDUCATIVO)</t>
        </is>
      </c>
      <c r="K3" s="336" t="n"/>
      <c r="L3" s="336" t="n"/>
      <c r="M3" s="336" t="n"/>
      <c r="N3" s="336" t="n"/>
      <c r="O3" s="336" t="n"/>
      <c r="P3" s="336" t="n"/>
      <c r="Q3" s="336" t="n"/>
      <c r="R3" s="336" t="n"/>
      <c r="S3" s="336" t="n"/>
      <c r="T3" s="336" t="n"/>
      <c r="U3" s="336" t="n"/>
      <c r="V3" s="336" t="n"/>
      <c r="W3" s="336" t="n"/>
      <c r="X3" s="336" t="n"/>
      <c r="Y3" s="336" t="n"/>
      <c r="Z3" s="336" t="n"/>
      <c r="AA3" s="336" t="n"/>
      <c r="AB3" s="336" t="n"/>
      <c r="AC3" s="336" t="n"/>
      <c r="AD3" s="336" t="n"/>
      <c r="AE3" s="336" t="n"/>
      <c r="AF3" s="336" t="n"/>
      <c r="AG3" s="336" t="n"/>
      <c r="AH3" s="336" t="n"/>
      <c r="AI3" s="336" t="n"/>
      <c r="AJ3" s="336" t="n"/>
      <c r="AK3" s="318" t="n"/>
    </row>
    <row r="4" ht="49.15" customFormat="1" customHeight="1" s="69" thickBot="1">
      <c r="A4" s="69" t="n"/>
      <c r="B4" s="265" t="inlineStr">
        <is>
          <t>COORDINADOR PEDAGÓGICO</t>
        </is>
      </c>
      <c r="C4" s="336" t="n"/>
      <c r="D4" s="318" t="n"/>
      <c r="E4" s="263">
        <f>'1 Mov Matrícula'!D6</f>
        <v/>
      </c>
      <c r="F4" s="326" t="n"/>
      <c r="G4" s="326" t="n"/>
      <c r="H4" s="326" t="n"/>
      <c r="I4" s="327" t="n"/>
      <c r="J4" s="272" t="inlineStr">
        <is>
          <t>LENGUAJE Y COMUNICACIÓN</t>
        </is>
      </c>
      <c r="K4" s="336" t="n"/>
      <c r="L4" s="336" t="n"/>
      <c r="M4" s="336" t="n"/>
      <c r="N4" s="336" t="n"/>
      <c r="O4" s="336" t="n"/>
      <c r="P4" s="336" t="n"/>
      <c r="Q4" s="318" t="n"/>
      <c r="R4" s="270" t="inlineStr">
        <is>
          <t>ÁREA DE CIENCIAS</t>
        </is>
      </c>
      <c r="S4" s="336" t="n"/>
      <c r="T4" s="336" t="n"/>
      <c r="U4" s="336" t="n"/>
      <c r="V4" s="336" t="n"/>
      <c r="W4" s="336" t="n"/>
      <c r="X4" s="336" t="n"/>
      <c r="Y4" s="336" t="n"/>
      <c r="Z4" s="336" t="n"/>
      <c r="AA4" s="336" t="n"/>
      <c r="AB4" s="336" t="n"/>
      <c r="AC4" s="336" t="n"/>
      <c r="AD4" s="284" t="inlineStr">
        <is>
          <t>Área de sociales</t>
        </is>
      </c>
      <c r="AE4" s="307" t="n"/>
      <c r="AF4" s="307" t="n"/>
      <c r="AG4" s="307" t="n"/>
      <c r="AH4" s="307" t="n"/>
      <c r="AI4" s="307" t="n"/>
      <c r="AJ4" s="307" t="n"/>
      <c r="AK4" s="307" t="n"/>
      <c r="AL4" s="286" t="inlineStr">
        <is>
          <t>Área de valores y ciudadanía</t>
        </is>
      </c>
      <c r="AM4" s="307" t="n"/>
      <c r="AN4" s="307" t="n"/>
      <c r="AO4" s="307" t="n"/>
      <c r="AP4" s="307" t="n"/>
      <c r="AQ4" s="307" t="n"/>
      <c r="AR4" s="307" t="n"/>
      <c r="AS4" s="307" t="n"/>
      <c r="AT4" s="288" t="inlineStr">
        <is>
          <t>Área de Grupo de creación, recreación y producción</t>
        </is>
      </c>
      <c r="AU4" s="307" t="n"/>
      <c r="AV4" s="307" t="n"/>
      <c r="AW4" s="308" t="n"/>
    </row>
    <row r="5" ht="123.75" customFormat="1" customHeight="1" s="69" thickBot="1">
      <c r="A5" s="69" t="n"/>
      <c r="B5" s="167" t="inlineStr">
        <is>
          <t>GRADO</t>
        </is>
      </c>
      <c r="C5" s="336" t="n"/>
      <c r="D5" s="318" t="n"/>
      <c r="E5" s="264">
        <f>'1 Mov Matrícula'!C14</f>
        <v/>
      </c>
      <c r="F5" s="326" t="n"/>
      <c r="G5" s="327" t="n"/>
      <c r="H5" s="139" t="inlineStr">
        <is>
          <t>SECCIÓN</t>
        </is>
      </c>
      <c r="I5" s="263">
        <f>'1 Mov Matrícula'!D14</f>
        <v/>
      </c>
      <c r="J5" s="346" t="inlineStr">
        <is>
          <t>Usa el lenguaje oral y escrito en dos idiomas apropiadamente en diversas situaciones que se le presentan en la cotidianidad como forma de expresión, instrumento de comunicación y herramienta importante de aprendizaje.</t>
        </is>
      </c>
      <c r="K5" s="336" t="n"/>
      <c r="L5" s="336" t="n"/>
      <c r="M5" s="336" t="n"/>
      <c r="N5" s="336" t="n"/>
      <c r="O5" s="336" t="n"/>
      <c r="P5" s="336" t="n"/>
      <c r="Q5" s="318" t="n"/>
      <c r="R5" s="278" t="inlineStr">
        <is>
          <t xml:space="preserve"> Interactúa adecuadamente con el ambiente socio natural utilizando conocimientos científicos como teorías, modelos y métodos durante la experimentación   y la investigación, prediciendo las consecuencias de sus acciones para la salud y la sostenibilidad medioambiental.</t>
        </is>
      </c>
      <c r="S5" s="336" t="n"/>
      <c r="T5" s="336" t="n"/>
      <c r="U5" s="336" t="n"/>
      <c r="V5" s="336" t="n"/>
      <c r="W5" s="336" t="n"/>
      <c r="X5" s="336" t="n"/>
      <c r="Y5" s="336" t="n"/>
      <c r="Z5" s="336" t="n"/>
      <c r="AA5" s="336" t="n"/>
      <c r="AB5" s="336" t="n"/>
      <c r="AC5" s="336" t="n"/>
      <c r="AD5" s="289" t="inlineStr">
        <is>
          <t xml:space="preserve">Valora la realidad social de su localidad, región, nación y el mundo, a través de acciones vinculadas con el entorno, que permitan el desarrollo y apropiación de la conciencia histórica y sentido de pertenencia, en el ejercicio de la acción ciudadana contribuyendo al desarrollo humano-integral-sustentable. </t>
        </is>
      </c>
      <c r="AE5" s="307" t="n"/>
      <c r="AF5" s="307" t="n"/>
      <c r="AG5" s="307" t="n"/>
      <c r="AH5" s="307" t="n"/>
      <c r="AI5" s="307" t="n"/>
      <c r="AJ5" s="307" t="n"/>
      <c r="AK5" s="307" t="n"/>
      <c r="AL5" s="291" t="inlineStr">
        <is>
          <t>Valora su interioridad y espiritualidad para profundizar en el conocimiento de sí mismo, en la capacidad de discernir y tomar decisiones que lo lleven a vivir armónica y constructivamente en sociedad.</t>
        </is>
      </c>
      <c r="AM5" s="307" t="n"/>
      <c r="AN5" s="307" t="n"/>
      <c r="AO5" s="307" t="n"/>
      <c r="AP5" s="307" t="n"/>
      <c r="AQ5" s="307" t="n"/>
      <c r="AR5" s="307" t="n"/>
      <c r="AS5" s="307" t="n"/>
      <c r="AT5" s="282" t="inlineStr">
        <is>
          <t xml:space="preserve">Emprende proyectos individuales o colectivos generando ideas novedosas desde sus intereses, el fortaleciendo su desarrollo personal y su relación con los demás para implementar soluciones acertadas y oportunas en diversos ámbitos de aplicación. </t>
        </is>
      </c>
      <c r="AU5" s="307" t="n"/>
      <c r="AV5" s="307" t="n"/>
      <c r="AW5" s="308" t="n"/>
    </row>
    <row r="6" ht="129" customFormat="1" customHeight="1" s="69" thickBot="1">
      <c r="A6" s="69" t="n"/>
      <c r="B6" s="169" t="inlineStr">
        <is>
          <t>Matricula Inicial (octubre 2021)</t>
        </is>
      </c>
      <c r="C6" s="318" t="n"/>
      <c r="D6" s="170" t="inlineStr">
        <is>
          <t>Nuevos ingresos</t>
        </is>
      </c>
      <c r="E6" s="318" t="n"/>
      <c r="F6" s="170" t="inlineStr">
        <is>
          <t>Retirados</t>
        </is>
      </c>
      <c r="G6" s="318" t="n"/>
      <c r="H6" s="169" t="inlineStr">
        <is>
          <t>Matricula final (enero 2022)</t>
        </is>
      </c>
      <c r="I6" s="318" t="n"/>
      <c r="J6" s="346" t="inlineStr">
        <is>
          <t>Reconoce las formas discursivas (narrativa, descriptiva) en textos que lee en formatos impreso, digital y audiovisual.</t>
        </is>
      </c>
      <c r="K6" s="336" t="n"/>
      <c r="L6" s="336" t="n"/>
      <c r="M6" s="318" t="n"/>
      <c r="N6" s="346" t="inlineStr">
        <is>
          <t>Elabora textos para medios de comunicación y RRSS, en diferentes formatos   y para distintas audiencias</t>
        </is>
      </c>
      <c r="O6" s="336" t="n"/>
      <c r="P6" s="336" t="n"/>
      <c r="Q6" s="318" t="n"/>
      <c r="R6" s="280" t="inlineStr">
        <is>
          <t>Reconoce las representaciones equivalentes para un mismo número y es capaz de representar y comparar números racionales.</t>
        </is>
      </c>
      <c r="S6" s="336" t="n"/>
      <c r="T6" s="336" t="n"/>
      <c r="U6" s="318" t="n"/>
      <c r="V6" s="281" t="inlineStr">
        <is>
          <t>Resuelve problemas del contexto utilizando operaciones con números racionales</t>
        </is>
      </c>
      <c r="W6" s="336" t="n"/>
      <c r="X6" s="336" t="n"/>
      <c r="Y6" s="318" t="n"/>
      <c r="Z6" s="266" t="inlineStr">
        <is>
          <t>Asume hábitos de cuidado y protección de los procesos vitales de relación con el medio ambiente</t>
        </is>
      </c>
      <c r="AA6" s="336" t="n"/>
      <c r="AB6" s="336" t="n"/>
      <c r="AC6" s="318" t="n"/>
      <c r="AD6" s="267" t="inlineStr">
        <is>
          <t xml:space="preserve">Identifica las características geo históricas de su contexto como resultado de la dinámica económica nacional y mundial desde su evolución. </t>
        </is>
      </c>
      <c r="AE6" s="347" t="n"/>
      <c r="AF6" s="347" t="n"/>
      <c r="AG6" s="347" t="n"/>
      <c r="AH6" s="348" t="inlineStr">
        <is>
          <t>Reflexiona sobre la responsabilidad social, avanzando en el crecimiento de su conducta ciudadana</t>
        </is>
      </c>
      <c r="AI6" s="347" t="n"/>
      <c r="AJ6" s="347" t="n"/>
      <c r="AK6" s="349" t="n"/>
      <c r="AL6" s="276" t="inlineStr">
        <is>
          <t>Muestra interés al participar en técnicas de relajación y meditación para su proceso de crecimiento personal.</t>
        </is>
      </c>
      <c r="AM6" s="347" t="n"/>
      <c r="AN6" s="347" t="n"/>
      <c r="AO6" s="347" t="n"/>
      <c r="AP6" s="276" t="inlineStr">
        <is>
          <t>Valora la importancia de conocer y defender los DDHH</t>
        </is>
      </c>
      <c r="AQ6" s="347" t="n"/>
      <c r="AR6" s="347" t="n"/>
      <c r="AS6" s="347" t="n"/>
      <c r="AT6" s="282" t="inlineStr">
        <is>
          <t>Reconoce los beneficios que le aporta el desarrollar capacidad de creatividad e innovación en su mundo social (familia, escuela, comunidad)</t>
        </is>
      </c>
      <c r="AU6" s="307" t="n"/>
      <c r="AV6" s="307" t="n"/>
      <c r="AW6" s="308" t="n"/>
    </row>
    <row r="7" ht="42.75" customFormat="1" customHeight="1" s="69" thickBot="1">
      <c r="A7" s="261" t="inlineStr">
        <is>
          <t>NOMBRE DEL DOCENTE</t>
        </is>
      </c>
      <c r="B7" s="29" t="inlineStr">
        <is>
          <t>F</t>
        </is>
      </c>
      <c r="C7" s="29" t="inlineStr">
        <is>
          <t>M</t>
        </is>
      </c>
      <c r="D7" s="29" t="inlineStr">
        <is>
          <t>F</t>
        </is>
      </c>
      <c r="E7" s="29" t="inlineStr">
        <is>
          <t>M</t>
        </is>
      </c>
      <c r="F7" s="29" t="inlineStr">
        <is>
          <t>F</t>
        </is>
      </c>
      <c r="G7" s="29" t="inlineStr">
        <is>
          <t>M</t>
        </is>
      </c>
      <c r="H7" s="29" t="inlineStr">
        <is>
          <t>F</t>
        </is>
      </c>
      <c r="I7" s="29" t="inlineStr">
        <is>
          <t>M</t>
        </is>
      </c>
      <c r="J7" s="130" t="inlineStr">
        <is>
          <t xml:space="preserve">I </t>
        </is>
      </c>
      <c r="K7" s="130" t="inlineStr">
        <is>
          <t>PB</t>
        </is>
      </c>
      <c r="L7" s="130" t="inlineStr">
        <is>
          <t>PA</t>
        </is>
      </c>
      <c r="M7" s="130" t="inlineStr">
        <is>
          <t>C</t>
        </is>
      </c>
      <c r="N7" s="130" t="inlineStr">
        <is>
          <t xml:space="preserve">I </t>
        </is>
      </c>
      <c r="O7" s="130" t="inlineStr">
        <is>
          <t>PB</t>
        </is>
      </c>
      <c r="P7" s="130" t="inlineStr">
        <is>
          <t>PA</t>
        </is>
      </c>
      <c r="Q7" s="71" t="inlineStr">
        <is>
          <t>C</t>
        </is>
      </c>
      <c r="R7" s="72" t="inlineStr">
        <is>
          <t xml:space="preserve">I </t>
        </is>
      </c>
      <c r="S7" s="72" t="inlineStr">
        <is>
          <t>PB</t>
        </is>
      </c>
      <c r="T7" s="72" t="inlineStr">
        <is>
          <t>PA</t>
        </is>
      </c>
      <c r="U7" s="72" t="inlineStr">
        <is>
          <t>C</t>
        </is>
      </c>
      <c r="V7" s="121" t="inlineStr">
        <is>
          <t xml:space="preserve">I </t>
        </is>
      </c>
      <c r="W7" s="121" t="inlineStr">
        <is>
          <t>PB</t>
        </is>
      </c>
      <c r="X7" s="121" t="inlineStr">
        <is>
          <t>PA</t>
        </is>
      </c>
      <c r="Y7" s="121" t="inlineStr">
        <is>
          <t>C</t>
        </is>
      </c>
      <c r="Z7" s="72" t="inlineStr">
        <is>
          <t xml:space="preserve">I </t>
        </is>
      </c>
      <c r="AA7" s="72" t="inlineStr">
        <is>
          <t>PB</t>
        </is>
      </c>
      <c r="AB7" s="72" t="inlineStr">
        <is>
          <t>PA</t>
        </is>
      </c>
      <c r="AC7" s="72" t="inlineStr">
        <is>
          <t>C</t>
        </is>
      </c>
      <c r="AD7" s="122" t="inlineStr">
        <is>
          <t xml:space="preserve">I </t>
        </is>
      </c>
      <c r="AE7" s="123" t="inlineStr">
        <is>
          <t>EPB</t>
        </is>
      </c>
      <c r="AF7" s="123" t="inlineStr">
        <is>
          <t>EPA</t>
        </is>
      </c>
      <c r="AG7" s="124" t="inlineStr">
        <is>
          <t>C</t>
        </is>
      </c>
      <c r="AH7" s="122" t="inlineStr">
        <is>
          <t xml:space="preserve">I </t>
        </is>
      </c>
      <c r="AI7" s="123" t="inlineStr">
        <is>
          <t>EPB</t>
        </is>
      </c>
      <c r="AJ7" s="123" t="inlineStr">
        <is>
          <t>EPA</t>
        </is>
      </c>
      <c r="AK7" s="124" t="inlineStr">
        <is>
          <t>C</t>
        </is>
      </c>
      <c r="AL7" s="125" t="inlineStr">
        <is>
          <t xml:space="preserve">I </t>
        </is>
      </c>
      <c r="AM7" s="126" t="inlineStr">
        <is>
          <t>EPB</t>
        </is>
      </c>
      <c r="AN7" s="126" t="inlineStr">
        <is>
          <t>EPA</t>
        </is>
      </c>
      <c r="AO7" s="127" t="inlineStr">
        <is>
          <t>C</t>
        </is>
      </c>
      <c r="AP7" s="125" t="inlineStr">
        <is>
          <t xml:space="preserve">I </t>
        </is>
      </c>
      <c r="AQ7" s="126" t="inlineStr">
        <is>
          <t>EPB</t>
        </is>
      </c>
      <c r="AR7" s="126" t="inlineStr">
        <is>
          <t>EPA</t>
        </is>
      </c>
      <c r="AS7" s="128" t="inlineStr">
        <is>
          <t>C</t>
        </is>
      </c>
      <c r="AT7" s="129" t="inlineStr">
        <is>
          <t xml:space="preserve">I </t>
        </is>
      </c>
      <c r="AU7" s="129" t="inlineStr">
        <is>
          <t>EPB</t>
        </is>
      </c>
      <c r="AV7" s="129" t="inlineStr">
        <is>
          <t>EPA</t>
        </is>
      </c>
      <c r="AW7" s="129" t="inlineStr">
        <is>
          <t>C</t>
        </is>
      </c>
    </row>
    <row r="8" ht="40.15" customFormat="1" customHeight="1" s="74">
      <c r="A8" s="73">
        <f>'1 Mov Matrícula'!E14</f>
        <v/>
      </c>
      <c r="B8" s="25">
        <f>'1 Mov Matrícula'!F14</f>
        <v/>
      </c>
      <c r="C8" s="25">
        <f>'1 Mov Matrícula'!G14</f>
        <v/>
      </c>
      <c r="D8" s="25">
        <f>'1 Mov Matrícula'!H14</f>
        <v/>
      </c>
      <c r="E8" s="25">
        <f>'1 Mov Matrícula'!I14</f>
        <v/>
      </c>
      <c r="F8" s="25">
        <f>'1 Mov Matrícula'!J14</f>
        <v/>
      </c>
      <c r="G8" s="25">
        <f>'1 Mov Matrícula'!K14</f>
        <v/>
      </c>
      <c r="H8" s="25">
        <f>'1 Mov Matrícula'!L14</f>
        <v/>
      </c>
      <c r="I8" s="25">
        <f>'1 Mov Matrícula'!M14</f>
        <v/>
      </c>
      <c r="J8" s="141">
        <f>'3 Gráficos de resultados'!H10</f>
        <v/>
      </c>
      <c r="K8" s="141">
        <f>'3 Gráficos de resultados'!I10</f>
        <v/>
      </c>
      <c r="L8" s="141">
        <f>'3 Gráficos de resultados'!J10</f>
        <v/>
      </c>
      <c r="M8" s="141">
        <f>'3 Gráficos de resultados'!K10</f>
        <v/>
      </c>
      <c r="N8" s="141">
        <f>'3 Gráficos de resultados'!H11</f>
        <v/>
      </c>
      <c r="O8" s="141">
        <f>'3 Gráficos de resultados'!I11</f>
        <v/>
      </c>
      <c r="P8" s="141">
        <f>'3 Gráficos de resultados'!J11</f>
        <v/>
      </c>
      <c r="Q8" s="141">
        <f>'3 Gráficos de resultados'!K11</f>
        <v/>
      </c>
      <c r="R8" s="142">
        <f>'3 Gráficos de resultados'!H12</f>
        <v/>
      </c>
      <c r="S8" s="142">
        <f>'3 Gráficos de resultados'!I12</f>
        <v/>
      </c>
      <c r="T8" s="142">
        <f>'3 Gráficos de resultados'!J12</f>
        <v/>
      </c>
      <c r="U8" s="142">
        <f>'3 Gráficos de resultados'!K12</f>
        <v/>
      </c>
      <c r="V8" s="263">
        <f>'3 Gráficos de resultados'!H13</f>
        <v/>
      </c>
      <c r="W8" s="263">
        <f>'3 Gráficos de resultados'!I13</f>
        <v/>
      </c>
      <c r="X8" s="263">
        <f>'3 Gráficos de resultados'!J13</f>
        <v/>
      </c>
      <c r="Y8" s="263">
        <f>'3 Gráficos de resultados'!K13</f>
        <v/>
      </c>
      <c r="Z8" s="141">
        <f>'3 Gráficos de resultados'!H14</f>
        <v/>
      </c>
      <c r="AA8" s="141">
        <f>'3 Gráficos de resultados'!I14</f>
        <v/>
      </c>
      <c r="AB8" s="141">
        <f>'3 Gráficos de resultados'!J14</f>
        <v/>
      </c>
      <c r="AC8" s="141">
        <f>'3 Gráficos de resultados'!K14</f>
        <v/>
      </c>
      <c r="AD8" s="141">
        <f>'3 Gráficos de resultados'!H15</f>
        <v/>
      </c>
      <c r="AE8" s="141">
        <f>'3 Gráficos de resultados'!I15</f>
        <v/>
      </c>
      <c r="AF8" s="141">
        <f>'3 Gráficos de resultados'!J15</f>
        <v/>
      </c>
      <c r="AG8" s="141">
        <f>'3 Gráficos de resultados'!K15</f>
        <v/>
      </c>
      <c r="AH8" s="141">
        <f>'3 Gráficos de resultados'!H16</f>
        <v/>
      </c>
      <c r="AI8" s="141">
        <f>'3 Gráficos de resultados'!I16</f>
        <v/>
      </c>
      <c r="AJ8" s="141">
        <f>'3 Gráficos de resultados'!J16</f>
        <v/>
      </c>
      <c r="AK8" s="141">
        <f>'3 Gráficos de resultados'!K16</f>
        <v/>
      </c>
      <c r="AL8" s="143">
        <f>'3 Gráficos de resultados'!H17</f>
        <v/>
      </c>
      <c r="AM8" s="143">
        <f>'3 Gráficos de resultados'!I17</f>
        <v/>
      </c>
      <c r="AN8" s="143">
        <f>'3 Gráficos de resultados'!J17</f>
        <v/>
      </c>
      <c r="AO8" s="143">
        <f>'3 Gráficos de resultados'!K17</f>
        <v/>
      </c>
      <c r="AP8" s="143">
        <f>'3 Gráficos de resultados'!H18</f>
        <v/>
      </c>
      <c r="AQ8" s="143">
        <f>'3 Gráficos de resultados'!I18</f>
        <v/>
      </c>
      <c r="AR8" s="143">
        <f>'3 Gráficos de resultados'!J18</f>
        <v/>
      </c>
      <c r="AS8" s="143">
        <f>'3 Gráficos de resultados'!K18</f>
        <v/>
      </c>
      <c r="AT8" s="143">
        <f>'3 Gráficos de resultados'!H19</f>
        <v/>
      </c>
      <c r="AU8" s="143">
        <f>'3 Gráficos de resultados'!I19</f>
        <v/>
      </c>
      <c r="AV8" s="143">
        <f>'3 Gráficos de resultados'!J19</f>
        <v/>
      </c>
      <c r="AW8" s="143">
        <f>'3 Gráficos de resultados'!K19</f>
        <v/>
      </c>
    </row>
    <row r="10" ht="15.75" customHeight="1" s="10" thickBot="1"/>
    <row r="11" ht="180" customHeight="1" s="10" thickBot="1">
      <c r="B11" s="350" t="inlineStr">
        <is>
          <t>NOTA: para migrar información al formato de TOTALIZACIÓN POR CENTRO, 
1) copiar la fila 8 desde columna A (nombre del docente) hasta la última columna con datos numéricos)
2) ubicar en el formato de totalización, en la celda correspondiente a la sección y coincidente con el nombre del docente. Seleccionar dicha celda
3) seleccionar la opción de pegado especial, pegar valores (de esta manera se extraen los datos numéricos sin fórmulas y evita distorcionar los datos de totalización)</t>
        </is>
      </c>
      <c r="C11" s="351" t="n"/>
      <c r="D11" s="351" t="n"/>
      <c r="E11" s="351" t="n"/>
      <c r="F11" s="351" t="n"/>
      <c r="G11" s="351" t="n"/>
      <c r="H11" s="351" t="n"/>
      <c r="I11" s="351" t="n"/>
      <c r="J11" s="351" t="n"/>
      <c r="K11" s="351" t="n"/>
      <c r="L11" s="351" t="n"/>
      <c r="M11" s="351" t="n"/>
      <c r="N11" s="351" t="n"/>
      <c r="O11" s="351" t="n"/>
      <c r="P11" s="351" t="n"/>
      <c r="Q11" s="352" t="n"/>
    </row>
    <row r="17" ht="18.75" customHeight="1" s="10">
      <c r="B17" s="132" t="inlineStr">
        <is>
          <t>Castellano y Literatura</t>
        </is>
      </c>
      <c r="C17" s="318" t="n"/>
      <c r="D17" s="132" t="inlineStr">
        <is>
          <t>Inglés</t>
        </is>
      </c>
      <c r="E17" s="318" t="n"/>
      <c r="F17" s="132" t="inlineStr">
        <is>
          <t>Ciencias Naturales</t>
        </is>
      </c>
      <c r="G17" s="318" t="n"/>
      <c r="H17" s="132" t="inlineStr">
        <is>
          <t>Matemáticas</t>
        </is>
      </c>
      <c r="I17" s="318" t="n"/>
      <c r="J17" s="132" t="inlineStr">
        <is>
          <t>Educ. Física</t>
        </is>
      </c>
      <c r="K17" s="318" t="n"/>
      <c r="L17" s="132" t="inlineStr">
        <is>
          <t>GHC</t>
        </is>
      </c>
      <c r="M17" s="318" t="n"/>
      <c r="N17" s="132" t="inlineStr">
        <is>
          <t>Arte y Patrimonio</t>
        </is>
      </c>
      <c r="O17" s="318" t="n"/>
      <c r="P17" s="132" t="inlineStr">
        <is>
          <t>FHC</t>
        </is>
      </c>
      <c r="Q17" s="318" t="n"/>
      <c r="R17" s="132" t="n"/>
      <c r="S17" s="318" t="n"/>
      <c r="T17" s="133" t="n"/>
    </row>
    <row r="18" ht="18.75" customHeight="1" s="10">
      <c r="B18" s="131" t="inlineStr">
        <is>
          <t>Aprobado</t>
        </is>
      </c>
      <c r="C18" s="131" t="inlineStr">
        <is>
          <t>Reprobado</t>
        </is>
      </c>
      <c r="D18" s="131" t="inlineStr">
        <is>
          <t>Aprobado</t>
        </is>
      </c>
      <c r="E18" s="131" t="inlineStr">
        <is>
          <t>Reprobado</t>
        </is>
      </c>
      <c r="F18" s="131" t="inlineStr">
        <is>
          <t>Aprobado</t>
        </is>
      </c>
      <c r="G18" s="131" t="inlineStr">
        <is>
          <t>Reprobado</t>
        </is>
      </c>
      <c r="H18" s="131" t="inlineStr">
        <is>
          <t>Aprobado</t>
        </is>
      </c>
      <c r="I18" s="131" t="inlineStr">
        <is>
          <t>Reprobado</t>
        </is>
      </c>
      <c r="J18" s="131" t="inlineStr">
        <is>
          <t>Aprobado</t>
        </is>
      </c>
      <c r="K18" s="131" t="inlineStr">
        <is>
          <t>Reprobado</t>
        </is>
      </c>
      <c r="L18" s="131" t="inlineStr">
        <is>
          <t>Aprobado</t>
        </is>
      </c>
      <c r="M18" s="131" t="inlineStr">
        <is>
          <t>Reprobado</t>
        </is>
      </c>
      <c r="N18" s="131" t="inlineStr">
        <is>
          <t>Aprobado</t>
        </is>
      </c>
      <c r="O18" s="131" t="inlineStr">
        <is>
          <t>Reprobado</t>
        </is>
      </c>
      <c r="P18" s="131" t="inlineStr">
        <is>
          <t>Aprobado</t>
        </is>
      </c>
      <c r="Q18" s="131" t="inlineStr">
        <is>
          <t>Reprobado</t>
        </is>
      </c>
      <c r="R18" s="131" t="n"/>
      <c r="S18" s="131" t="n"/>
      <c r="T18" s="133" t="n"/>
    </row>
    <row r="19" ht="33.75" customHeight="1" s="10">
      <c r="B19" s="138">
        <f>'3 Gráficos de resultados'!E153</f>
        <v/>
      </c>
      <c r="C19" s="138">
        <f>'3 Gráficos de resultados'!F153</f>
        <v/>
      </c>
      <c r="D19" s="138">
        <f>'3 Gráficos de resultados'!E154</f>
        <v/>
      </c>
      <c r="E19" s="138">
        <f>'3 Gráficos de resultados'!F154</f>
        <v/>
      </c>
      <c r="F19" s="138">
        <f>'3 Gráficos de resultados'!E156</f>
        <v/>
      </c>
      <c r="G19" s="138">
        <f>'3 Gráficos de resultados'!F156</f>
        <v/>
      </c>
      <c r="H19" s="138">
        <f>'3 Gráficos de resultados'!E155</f>
        <v/>
      </c>
      <c r="I19" s="138">
        <f>'3 Gráficos de resultados'!F155</f>
        <v/>
      </c>
      <c r="J19" s="138">
        <f>'3 Gráficos de resultados'!E157</f>
        <v/>
      </c>
      <c r="K19" s="138">
        <f>'3 Gráficos de resultados'!F157</f>
        <v/>
      </c>
      <c r="L19" s="138">
        <f>'3 Gráficos de resultados'!E158</f>
        <v/>
      </c>
      <c r="M19" s="138">
        <f>'3 Gráficos de resultados'!F158</f>
        <v/>
      </c>
      <c r="N19" s="138">
        <f>'3 Gráficos de resultados'!E159</f>
        <v/>
      </c>
      <c r="O19" s="138">
        <f>'3 Gráficos de resultados'!F159</f>
        <v/>
      </c>
      <c r="P19" s="138">
        <f>'3 Gráficos de resultados'!E160</f>
        <v/>
      </c>
      <c r="Q19" s="138">
        <f>'3 Gráficos de resultados'!F160</f>
        <v/>
      </c>
      <c r="R19" s="138" t="n"/>
      <c r="S19" s="138" t="n"/>
      <c r="T19" s="133" t="n"/>
    </row>
    <row r="21" ht="41.45" customHeight="1" s="10"/>
  </sheetData>
  <sheetProtection selectLockedCells="0" selectUnlockedCells="0" sheet="1" objects="1" insertRows="1" insertHyperlinks="1" autoFilter="1" scenarios="1" formatColumns="1" deleteColumns="1" insertColumns="1" pivotTables="1" deleteRows="1" formatCells="1" formatRows="1" sort="1"/>
  <mergeCells count="41">
    <mergeCell ref="AT6:AW6"/>
    <mergeCell ref="AD4:AK4"/>
    <mergeCell ref="AL4:AS4"/>
    <mergeCell ref="AT4:AW4"/>
    <mergeCell ref="AD5:AK5"/>
    <mergeCell ref="AL5:AS5"/>
    <mergeCell ref="AT5:AW5"/>
    <mergeCell ref="J5:Q5"/>
    <mergeCell ref="AL6:AO6"/>
    <mergeCell ref="AP6:AS6"/>
    <mergeCell ref="R5:AC5"/>
    <mergeCell ref="J6:M6"/>
    <mergeCell ref="N6:Q6"/>
    <mergeCell ref="R6:U6"/>
    <mergeCell ref="V6:Y6"/>
    <mergeCell ref="J3:AK3"/>
    <mergeCell ref="B3:D3"/>
    <mergeCell ref="E3:I3"/>
    <mergeCell ref="B6:C6"/>
    <mergeCell ref="D6:E6"/>
    <mergeCell ref="F6:G6"/>
    <mergeCell ref="H6:I6"/>
    <mergeCell ref="E5:G5"/>
    <mergeCell ref="B4:D4"/>
    <mergeCell ref="B5:D5"/>
    <mergeCell ref="E4:I4"/>
    <mergeCell ref="Z6:AC6"/>
    <mergeCell ref="AD6:AG6"/>
    <mergeCell ref="AH6:AK6"/>
    <mergeCell ref="R4:AC4"/>
    <mergeCell ref="J4:Q4"/>
    <mergeCell ref="L17:M17"/>
    <mergeCell ref="N17:O17"/>
    <mergeCell ref="P17:Q17"/>
    <mergeCell ref="R17:S17"/>
    <mergeCell ref="B11:Q11"/>
    <mergeCell ref="B17:C17"/>
    <mergeCell ref="D17:E17"/>
    <mergeCell ref="F17:G17"/>
    <mergeCell ref="H17:I17"/>
    <mergeCell ref="J17:K17"/>
  </mergeCells>
  <pageMargins left="0.7" right="0.7" top="0.75" bottom="0.75" header="0.3" footer="0.3"/>
  <drawing xmlns:r="http://schemas.openxmlformats.org/officeDocument/2006/relationships" r:id="rId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Patricia Verastegui</dc:creator>
  <dcterms:created xmlns:dcterms="http://purl.org/dc/terms/" xmlns:xsi="http://www.w3.org/2001/XMLSchema-instance" xsi:type="dcterms:W3CDTF">2021-01-22T00:01:41Z</dcterms:created>
  <dcterms:modified xmlns:dcterms="http://purl.org/dc/terms/" xmlns:xsi="http://www.w3.org/2001/XMLSchema-instance" xsi:type="dcterms:W3CDTF">2022-01-25T04:42:13Z</dcterms:modified>
  <cp:lastModifiedBy>j.rojo@fya.org.ve</cp:lastModifiedBy>
  <cp:lastPrinted>2022-01-15T03:27:57Z</cp:lastPrinted>
</cp:coreProperties>
</file>