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2"/>
    <sheet name="Existing state" sheetId="2" state="visible" r:id="rId3"/>
    <sheet name="Gas boil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<sst xmlns="http://schemas.openxmlformats.org/spreadsheetml/2006/main" count="10125" uniqueCount="956">
  <si>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</si>
  <si>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</si>
  <si>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</si>
  <si>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</si>
  <si>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</si>
  <si>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</si>
  <si>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</si>
  <si>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</si>
  <si>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</si>
  <si>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</si>
  <si>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</si>
  <si>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</si>
  <si>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</si>
  <si>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</si>
  <si>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</si>
  <si>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</si>
  <si>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</si>
  <si>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</si>
  <si>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</si>
  <si>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</si>
  <si>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</si>
  <si>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</si>
  <si>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</si>
  <si>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</si>
  <si>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</si>
  <si>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</si>
  <si>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</si>
  <si>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</si>
  <si>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</si>
  <si>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</si>
  <si>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</si>
  <si>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</si>
  <si>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</si>
  <si>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</si>
  <si>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</si>
  <si>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</si>
  <si>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</si>
  <si>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</si>
  <si>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</si>
  <si>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</si>
  <si>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</si>
  <si>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</si>
  <si>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</si>
  <si>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</si>
  <si>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</si>
  <si>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</si>
  <si>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</si>
  <si>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</si>
  <si>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</si>
  <si>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</si>
  <si>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</si>
  <si>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</si>
  <si>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</si>
  <si>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</si>
  <si>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</si>
  <si>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</si>
  <si>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</si>
  <si>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</si>
  <si>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</si>
  <si>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</si>
  <si>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</si>
  <si>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</si>
  <si>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</si>
  <si>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</si>
  <si>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</si>
  <si>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</si>
  <si>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</si>
  <si>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</si>
  <si>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</si>
  <si>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</si>
  <si>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</si>
  <si>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</si>
  <si>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</si>
  <si>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</si>
  <si>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</si>
  <si>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</si>
  <si>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</si>
  <si>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</si>
  <si>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</si>
  <si>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</si>
  <si>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</si>
  <si>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</si>
  <si>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</si>
  <si>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</si>
  <si>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</si>
  <si>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</si>
  <si>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</si>
  <si>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</si>
  <si>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</si>
  <si>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</si>
  <si>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</si>
  <si>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</si>
  <si>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</si>
  <si>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</si>
  <si>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</si>
  <si>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</si>
  <si>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</si>
  <si>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</si>
  <si>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</si>
  <si>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</si>
  <si>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</si>
  <si>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</si>
  <si>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</si>
  <si>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</si>
  <si>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</si>
  <si>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</si>
  <si>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</si>
  <si>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</si>
  <si>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</si>
  <si>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</si>
  <si>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</si>
  <si>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</si>
  <si>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</si>
  <si>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</si>
  <si>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</si>
  <si>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</si>
  <si>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</si>
  <si>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</si>
  <si>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</si>
  <si>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</si>
  <si>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</si>
  <si>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</si>
  <si>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</si>
  <si>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</si>
  <si>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</si>
  <si>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</si>
  <si>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</si>
  <si>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</si>
  <si>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</si>
  <si>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</si>
  <si>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</si>
  <si>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</si>
  <si>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</si>
  <si>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</si>
  <si>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</si>
  <si>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</si>
  <si>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</si>
  <si>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</si>
  <si>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</si>
  <si>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</si>
  <si>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</si>
  <si>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</si>
  <si>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</si>
  <si>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</si>
  <si>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</si>
  <si>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</si>
  <si>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</si>
  <si>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</si>
  <si>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</si>
  <si>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</si>
  <si>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</si>
  <si>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</si>
  <si>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</si>
  <si>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</si>
  <si>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</si>
  <si>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</si>
  <si>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</si>
  <si>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</si>
  <si>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</si>
  <si>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</si>
  <si>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</si>
  <si>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</si>
  <si>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</si>
  <si>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</si>
  <si>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</si>
  <si>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</si>
  <si>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</si>
  <si>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</si>
  <si>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</si>
  <si>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</si>
  <si>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</si>
  <si>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</si>
  <si>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</si>
  <si>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</si>
  <si>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</si>
  <si>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</si>
  <si>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</si>
  <si>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</si>
  <si>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</si>
  <si>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</si>
  <si>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</si>
  <si>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</si>
  <si>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</si>
  <si>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</si>
  <si>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</si>
  <si>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</si>
  <si>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</si>
  <si>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</si>
  <si>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</si>
  <si>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</si>
  <si>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</si>
  <si>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</si>
  <si>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</si>
  <si>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</si>
  <si>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</si>
  <si>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</si>
  <si>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</si>
  <si>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</si>
  <si>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</si>
  <si>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</si>
  <si>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</si>
  <si>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</si>
  <si>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</si>
  <si>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</si>
  <si>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</si>
  <si>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</si>
  <si>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</si>
  <si>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</si>
  <si>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</si>
  <si>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</si>
  <si>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</si>
  <si>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</si>
  <si>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</si>
  <si>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</si>
  <si>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</si>
  <si>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</si>
  <si>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</si>
  <si>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</si>
  <si>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</si>
  <si>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</si>
  <si>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</si>
  <si>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</si>
  <si>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</si>
  <si>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</si>
  <si>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</si>
  <si>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</si>
  <si>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</si>
  <si>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</si>
  <si>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</si>
  <si>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</si>
  <si>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</si>
  <si>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</si>
  <si>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</si>
  <si>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</si>
  <si>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</si>
  <si>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</si>
  <si>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</si>
  <si>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</si>
  <si>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</si>
  <si>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</si>
  <si>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</si>
  <si>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</si>
  <si>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</si>
  <si>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</si>
  <si>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</si>
  <si>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</si>
  <si>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</si>
  <si>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</si>
  <si>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</si>
  <si>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</si>
  <si>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</si>
  <si>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</si>
  <si>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</si>
  <si>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</si>
  <si>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</si>
  <si>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</si>
  <si>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</si>
  <si>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</si>
  <si>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</si>
  <si>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</si>
  <si>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</si>
  <si>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</si>
  <si>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</si>
  <si>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</si>
  <si>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</si>
  <si>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</si>
  <si>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</si>
  <si>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</si>
  <si>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</si>
  <si>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</si>
  <si>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</si>
  <si>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</si>
  <si>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</si>
  <si>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</si>
  <si>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</si>
  <si>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</si>
  <si>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</si>
  <si>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</si>
  <si>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</si>
  <si>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</si>
  <si>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</si>
  <si>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</si>
  <si>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</si>
  <si>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</si>
  <si>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</si>
  <si>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</si>
  <si>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</si>
  <si>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</si>
  <si>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</si>
  <si>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</si>
  <si>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</si>
  <si>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</si>
  <si>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</si>
  <si>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</si>
  <si>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</si>
  <si>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</si>
  <si>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</si>
  <si>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</si>
  <si>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</si>
  <si>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</si>
  <si>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</si>
  <si>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</si>
  <si>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</si>
  <si>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</si>
  <si>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</si>
  <si>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</si>
  <si>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</si>
  <si>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</si>
  <si>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</si>
  <si>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</si>
  <si>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</si>
  <si>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</si>
  <si>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</si>
  <si>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</si>
  <si>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</si>
  <si>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</si>
  <si>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</si>
  <si>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</si>
  <si>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</si>
  <si>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</si>
  <si>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</si>
  <si>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</si>
  <si>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</si>
  <si>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</si>
  <si>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</si>
  <si>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</si>
  <si>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</si>
  <si>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</si>
  <si>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</si>
  <si>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</si>
  <si>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</si>
  <si>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</si>
  <si>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</si>
  <si>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</si>
  <si>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</si>
  <si>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</si>
  <si>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</si>
  <si>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</si>
  <si>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</si>
  <si>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</si>
  <si>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</si>
  <si>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</si>
  <si>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</si>
  <si>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</si>
  <si>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</si>
  <si>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</si>
  <si>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</si>
  <si>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</si>
  <si>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</si>
  <si>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</si>
  <si>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</si>
  <si>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</si>
  <si>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</si>
  <si>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</si>
  <si>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</si>
  <si>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</si>
  <si>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</si>
  <si>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</si>
  <si>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</si>
  <si>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</si>
  <si>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</si>
  <si>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</si>
  <si>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</si>
  <si>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</si>
  <si>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</si>
  <si>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</si>
  <si>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</si>
  <si>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</si>
  <si>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</si>
  <si>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</si>
  <si>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</si>
  <si>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</si>
  <si>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</si>
  <si>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</si>
  <si>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</si>
  <si>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</si>
  <si>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</si>
  <si>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</si>
  <si>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</si>
  <si>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</si>
  <si>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</si>
  <si>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</si>
  <si>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</si>
  <si>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</si>
  <si>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</si>
  <si>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</si>
  <si>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</si>
  <si>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</si>
  <si>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</si>
  <si>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</si>
  <si>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</si>
  <si>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</si>
  <si>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</si>
  <si>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</si>
  <si>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</si>
  <si>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</si>
  <si>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</si>
  <si>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</si>
  <si>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</si>
  <si>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</si>
  <si>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</si>
  <si>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</si>
  <si>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</si>
  <si>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</si>
  <si>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</si>
  <si>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</si>
  <si>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</si>
  <si>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</si>
  <si>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</si>
  <si>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</si>
  <si>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</si>
  <si>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</si>
  <si>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</si>
  <si>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</si>
  <si>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</si>
  <si>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</si>
  <si>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</si>
  <si>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</si>
  <si>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</si>
  <si>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</si>
  <si>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</si>
  <si>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</si>
  <si>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</si>
  <si>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</si>
  <si>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</si>
  <si>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</si>
  <si>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</si>
  <si>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</si>
  <si>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</si>
  <si>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</si>
  <si>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</si>
  <si>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</si>
  <si>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</si>
  <si>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</si>
  <si>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</si>
  <si>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</si>
  <si>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</si>
  <si>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</si>
  <si>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</si>
  <si>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</si>
  <si>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</si>
  <si>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</si>
  <si>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</si>
  <si>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</si>
  <si>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</si>
  <si>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</si>
  <si>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</si>
  <si>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</si>
  <si>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</si>
  <si>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</si>
  <si>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</si>
  <si>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</si>
  <si>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</si>
  <si>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</si>
  <si>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</si>
  <si>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</si>
  <si>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</si>
  <si>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</si>
  <si>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</si>
  <si>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</si>
  <si>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</si>
  <si>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</si>
  <si>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</si>
  <si>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</si>
  <si>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</si>
  <si>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</si>
  <si>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</si>
  <si>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</si>
  <si>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</si>
  <si>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</si>
  <si>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</si>
  <si>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</si>
  <si>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</si>
  <si>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</si>
  <si>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</si>
  <si>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</si>
  <si>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</si>
  <si>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</si>
  <si>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</si>
  <si>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</si>
  <si>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</si>
  <si>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</si>
  <si>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</si>
  <si>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</si>
  <si>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</si>
  <si>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</si>
  <si>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</si>
  <si>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</si>
  <si>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</si>
  <si>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</si>
  <si>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</si>
  <si>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</si>
  <si>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</si>
  <si>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</si>
  <si>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</si>
  <si>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</si>
  <si>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</si>
  <si>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</si>
  <si>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</si>
  <si>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</si>
  <si>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</si>
  <si>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</si>
  <si>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</si>
  <si>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</si>
  <si>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</si>
  <si>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</si>
  <si>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</si>
  <si>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</si>
  <si>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</si>
  <si>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</si>
  <si>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</si>
  <si>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</si>
  <si>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</si>
  <si>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</si>
  <si>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</si>
  <si>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</si>
  <si>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</si>
  <si>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</si>
  <si>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</si>
  <si>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</si>
  <si>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</si>
  <si>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</si>
  <si>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</si>
  <si>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</si>
  <si>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</si>
  <si>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</si>
  <si>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</si>
  <si>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</si>
  <si>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</si>
  <si>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</si>
  <si>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</si>
  <si>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</si>
  <si>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</si>
  <si>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</si>
  <si>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</si>
  <si>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</si>
  <si>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</si>
  <si>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</si>
  <si>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</si>
  <si>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</si>
  <si>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</si>
  <si>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</si>
  <si>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</si>
  <si>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</si>
  <si>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</si>
  <si>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</si>
  <si>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</si>
  <si>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</si>
  <si>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</si>
  <si>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</si>
  <si>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</si>
  <si>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</si>
  <si>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</si>
  <si>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</si>
  <si>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</si>
  <si>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</si>
  <si>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</si>
  <si>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</si>
  <si>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</si>
  <si>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</si>
  <si>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</si>
  <si>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</si>
  <si>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</si>
  <si>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</si>
  <si>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</si>
  <si>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</si>
  <si>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</si>
  <si>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</si>
  <si>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</si>
  <si>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</si>
  <si>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</si>
  <si>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</si>
  <si>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</si>
  <si>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</si>
  <si>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</si>
  <si>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</si>
  <si>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</si>
  <si>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</si>
  <si>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</si>
  <si>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</si>
  <si>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</si>
  <si>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</si>
  <si>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</si>
  <si>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</si>
  <si>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</si>
  <si>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</si>
  <si>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</si>
  <si>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</si>
  <si>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</si>
  <si>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</si>
  <si>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</si>
  <si>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</si>
  <si>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</si>
  <si>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</si>
  <si>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</si>
  <si>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</si>
  <si>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</si>
  <si>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</si>
  <si>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</si>
  <si>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</si>
  <si>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</si>
  <si>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</si>
  <si>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</si>
  <si>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</si>
  <si>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</si>
  <si>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</si>
  <si>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</si>
  <si>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</si>
  <si>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</si>
  <si>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</si>
  <si>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</si>
  <si>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</si>
  <si>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</si>
  <si>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</si>
  <si>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</si>
  <si>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</si>
  <si>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</si>
  <si>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</si>
  <si>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</si>
  <si>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</si>
  <si>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</si>
  <si>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</si>
  <si>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</si>
  <si>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</si>
  <si>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</si>
  <si>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</si>
  <si>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</si>
  <si>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</si>
  <si>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</si>
  <si>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</si>
  <si>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</si>
  <si>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</si>
  <si>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</si>
  <si>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</si>
  <si>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</si>
  <si>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</si>
  <si>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</si>
  <si>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</si>
  <si>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</si>
  <si>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</si>
  <si>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</si>
  <si>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</si>
  <si>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</si>
  <si>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</si>
  <si>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</si>
  <si>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</si>
  <si>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</si>
  <si>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</si>
  <si>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</si>
  <si>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</si>
  <si>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</si>
  <si>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</si>
  <si>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</si>
  <si>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</si>
  <si>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</si>
  <si>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</si>
  <si>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</si>
  <si>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</si>
  <si>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</si>
  <si>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</si>
  <si>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</si>
  <si>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</si>
  <si>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</si>
  <si>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</si>
  <si>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</si>
  <si>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</si>
  <si>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</si>
  <si>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</si>
  <si>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</si>
  <si>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</si>
  <si>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</si>
  <si>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</si>
  <si>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</si>
  <si>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</si>
  <si>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</si>
  <si>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</si>
  <si>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</si>
  <si>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</si>
  <si>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</si>
  <si>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</si>
  <si>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</si>
  <si>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</si>
  <si>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</si>
  <si>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</si>
  <si>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</si>
  <si>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</si>
  <si>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</si>
  <si>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</si>
  <si>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</si>
  <si>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</si>
  <si>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</si>
  <si>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</si>
  <si>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</si>
  <si>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</si>
  <si>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</si>
  <si>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</si>
  <si>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</si>
  <si>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</si>
  <si>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</si>
  <si>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</si>
  <si>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</si>
  <si>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</si>
  <si>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</si>
  <si>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</si>
  <si>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</si>
  <si>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</si>
  <si>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</si>
  <si>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</si>
  <si>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</si>
  <si>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</si>
  <si>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</si>
  <si>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</si>
  <si>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</si>
  <si>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</si>
  <si>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</si>
  <si>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</si>
  <si>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</si>
  <si>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</si>
  <si>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</si>
  <si>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</si>
  <si>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</si>
  <si>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</si>
  <si>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</si>
  <si>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</si>
  <si>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</si>
  <si>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</si>
  <si>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</si>
  <si>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</si>
  <si>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</si>
  <si>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</si>
  <si>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</si>
  <si>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</si>
  <si>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</si>
  <si>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</si>
  <si>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</si>
  <si>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</si>
  <si>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</si>
  <si>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</si>
  <si>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</si>
  <si>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</si>
  <si>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</si>
  <si>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</si>
  <si>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</si>
  <si>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</si>
  <si>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</si>
  <si>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</si>
  <si>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</si>
  <si>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</si>
  <si>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</si>
  <si>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</si>
  <si>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</si>
  <si>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</si>
  <si>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</si>
  <si>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</si>
  <si>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</si>
  <si>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</si>
  <si>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</si>
  <si>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</si>
  <si>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</si>
  <si>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</si>
  <si>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</si>
  <si>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</si>
  <si>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</si>
  <si>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</si>
  <si>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</si>
  <si>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</si>
  <si>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</si>
  <si>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</si>
  <si>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</si>
  <si>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</si>
  <si>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</si>
  <si>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</si>
  <si>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</si>
  <si>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</si>
  <si>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</si>
  <si>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</si>
  <si>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</si>
  <si>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</si>
  <si>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</si>
  <si>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</si>
  <si>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</si>
  <si>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</si>
  <si>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</si>
  <si>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</si>
  <si>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</si>
  <si>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</si>
  <si>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</si>
  <si>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</si>
  <si>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</si>
  <si>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</si>
  <si>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</si>
  <si>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</si>
  <si>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</si>
  <si>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</si>
  <si>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</si>
  <si>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</si>
  <si>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</si>
  <si>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</si>
  <si>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</si>
  <si>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</si>
  <si>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</si>
  <si>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</si>
  <si>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</si>
  <si>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</si>
  <si>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</si>
  <si>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</si>
  <si>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</si>
  <si>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</si>
  <si>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</si>
  <si>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</si>
  <si>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</si>
  <si>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</si>
  <si>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</si>
  <si>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</si>
  <si>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</si>
  <si>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</si>
  <si>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</si>
  <si>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</si>
  <si>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</si>
  <si>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</si>
  <si>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</si>
  <si>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</si>
  <si>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</si>
  <si>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</si>
  <si>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</si>
  <si>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</si>
  <si>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</si>
  <si>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</si>
  <si>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</si>
  <si>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</si>
  <si>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</si>
  <si>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</si>
  <si>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</si>
  <si>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</si>
  <si>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</si>
  <si>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</si>
  <si>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</si>
  <si>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</si>
  <si>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</si>
  <si>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</si>
  <si>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</si>
  <si>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</si>
  <si>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</si>
  <si>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</si>
  <si>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</si>
  <si>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</si>
  <si>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</si>
  <si>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</si>
  <si>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</si>
  <si>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</si>
  <si>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</si>
  <si>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</si>
  <si>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</si>
  <si>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</si>
  <si>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</si>
  <si>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</si>
  <si>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</si>
  <si>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</si>
  <si>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</si>
  <si>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</si>
  <si>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</si>
  <si>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</si>
  <si>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</si>
  <si>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</si>
  <si>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</si>
  <si>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</si>
  <si>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</si>
  <si>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</si>
  <si>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</si>
  <si>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</si>
  <si>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</si>
  <si>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</si>
  <si>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</si>
  <si>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</si>
  <si>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</si>
  <si>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</si>
  <si>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</si>
  <si>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</si>
  <si>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</si>
  <si>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</si>
  <si>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</si>
  <si>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</si>
  <si>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</si>
  <si>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</si>
  <si>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</si>
  <si>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</si>
  <si>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</si>
  <si>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</si>
  <si>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</si>
  <si>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</si>
  <si>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</si>
  <si>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</si>
  <si>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</si>
  <si>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</si>
  <si>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</si>
  <si>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</si>
  <si>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</si>
  <si>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</si>
  <si>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</si>
  <si>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</si>
  <si>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</si>
  <si>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</si>
  <si>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</si>
  <si>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</si>
  <si>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</si>
  <si>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</si>
  <si>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</si>
  <si>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</si>
  <si>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</si>
  <si>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</si>
  <si>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Required power</t>
  </si>
  <si>
    <t xml:space="preserve">Boiler Room</t>
  </si>
  <si>
    <t xml:space="preserve">number of 1000s buildings</t>
  </si>
  <si>
    <t xml:space="preserve">a</t>
  </si>
  <si>
    <t xml:space="preserve">b</t>
  </si>
  <si>
    <t xml:space="preserve">kW</t>
  </si>
  <si>
    <t xml:space="preserve">m³</t>
  </si>
  <si>
    <t xml:space="preserve">HP replaceable</t>
  </si>
  <si>
    <t xml:space="preserve">NG + H2 boiler</t>
  </si>
  <si>
    <t xml:space="preserve">Heating hours per day</t>
  </si>
  <si>
    <t xml:space="preserve">h/d</t>
  </si>
  <si>
    <t xml:space="preserve">Liters per dwelling</t>
  </si>
  <si>
    <t xml:space="preserve">Boiler room / boiler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</si>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</sst>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\ %"/>
    <numFmt numFmtId="171" formatCode="[$£-809]#,##0.00;[RED]\-[$£-809]#,##0.00"/>
    <numFmt numFmtId="172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40.07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2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O13" activePane="bottomRight" state="frozen"/>
      <selection pane="topLeft" activeCell="F1" activeCellId="0" sqref="F1"/>
      <selection pane="topRight" activeCell="AO1" activeCellId="0" sqref="AO1"/>
      <selection pane="bottomLeft" activeCell="F13" activeCellId="0" sqref="F13"/>
      <selection pane="bottomRight" activeCell="AS19" activeCellId="0" sqref="AS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48" min="47" style="0" width="13.67"/>
    <col collapsed="false" customWidth="true" hidden="false" outlineLevel="0" max="49" min="49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0" t="s">
        <v>909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910</v>
      </c>
      <c r="AN2" s="0" t="s">
        <v>911</v>
      </c>
      <c r="AQ2" s="1" t="s">
        <v>76</v>
      </c>
      <c r="AR2" s="1" t="s">
        <v>77</v>
      </c>
      <c r="AS2" s="1" t="s">
        <v>912</v>
      </c>
      <c r="AY2" s="0" t="s">
        <v>913</v>
      </c>
      <c r="AZ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AY3" s="0" t="s">
        <v>914</v>
      </c>
      <c r="AZ3" s="5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915</v>
      </c>
      <c r="AN4" s="0" t="s">
        <v>916</v>
      </c>
      <c r="AT4" s="0" t="s">
        <v>916</v>
      </c>
      <c r="AW4" s="6" t="s">
        <v>917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W5" s="7" t="s">
        <v>918</v>
      </c>
      <c r="AY5" s="1" t="s">
        <v>919</v>
      </c>
      <c r="AZ5" s="1" t="n">
        <v>4.5</v>
      </c>
      <c r="BA5" s="1" t="s">
        <v>920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0" t="s">
        <v>105</v>
      </c>
      <c r="AQ6" s="1" t="s">
        <v>105</v>
      </c>
      <c r="AR6" s="1" t="s">
        <v>105</v>
      </c>
      <c r="AS6" s="1" t="s">
        <v>105</v>
      </c>
      <c r="AY6" s="1" t="s">
        <v>921</v>
      </c>
      <c r="AZ6" s="1" t="n">
        <v>0.3</v>
      </c>
      <c r="BA6" s="1" t="s">
        <v>916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8" t="n">
        <f aca="false">AJ7*M7/X7/$AZ$5</f>
        <v>64.474694352482</v>
      </c>
      <c r="AN7" s="9" t="n">
        <f aca="false">$AZ$2*$AZ$8*AM7^$AZ$3</f>
        <v>1.25063042034891</v>
      </c>
      <c r="AQ7" s="10" t="n">
        <v>1</v>
      </c>
      <c r="AR7" s="10" t="n">
        <v>2</v>
      </c>
      <c r="AS7" s="1" t="n">
        <v>370</v>
      </c>
      <c r="AT7" s="11" t="n">
        <f aca="false">$AZ$6*AQ7</f>
        <v>0.3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8" t="n">
        <f aca="false">AJ8*M8/X8/$AZ$5</f>
        <v>39.823386036405</v>
      </c>
      <c r="AN8" s="9" t="n">
        <f aca="false">$AZ$2*$AZ$8*AM8^$AZ$3</f>
        <v>0.758402238479533</v>
      </c>
      <c r="AQ8" s="10" t="n">
        <v>1</v>
      </c>
      <c r="AR8" s="10" t="n">
        <v>2</v>
      </c>
      <c r="AS8" s="1" t="n">
        <v>1040</v>
      </c>
      <c r="AT8" s="11" t="n">
        <f aca="false">$AZ$6*AQ8</f>
        <v>0.3</v>
      </c>
      <c r="AY8" s="0" t="s">
        <v>922</v>
      </c>
      <c r="AZ8" s="0" t="n">
        <v>5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8" t="n">
        <f aca="false">AJ9*M9/X9/$AZ$5</f>
        <v>68.8647417354908</v>
      </c>
      <c r="AN9" s="9" t="n">
        <f aca="false">$AZ$2*$AZ$8*AM9^$AZ$3</f>
        <v>1.33914425935902</v>
      </c>
      <c r="AQ9" s="10" t="n">
        <v>2</v>
      </c>
      <c r="AR9" s="10" t="n">
        <v>2</v>
      </c>
      <c r="AS9" s="1" t="n">
        <v>1280</v>
      </c>
      <c r="AT9" s="11" t="n">
        <f aca="false">$AZ$6*AQ9</f>
        <v>0.6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8" t="n">
        <f aca="false">AJ10*M10/X10/$AZ$5</f>
        <v>31.5925795437625</v>
      </c>
      <c r="AN10" s="9" t="n">
        <f aca="false">$AZ$2*$AZ$8*AM10^$AZ$3</f>
        <v>0.596365686014433</v>
      </c>
      <c r="AQ10" s="10" t="n">
        <v>1</v>
      </c>
      <c r="AR10" s="10" t="n">
        <v>1</v>
      </c>
      <c r="AS10" s="1" t="n">
        <v>920</v>
      </c>
      <c r="AT10" s="11" t="n">
        <f aca="false">$AZ$6*AQ10</f>
        <v>0.3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8" t="n">
        <f aca="false">AJ11*M11/X11/$AZ$5</f>
        <v>33.4458744593622</v>
      </c>
      <c r="AN11" s="9" t="n">
        <f aca="false">$AZ$2*$AZ$8*AM11^$AZ$3</f>
        <v>0.632723640041757</v>
      </c>
      <c r="AQ11" s="10" t="n">
        <v>1</v>
      </c>
      <c r="AR11" s="10" t="n">
        <v>1</v>
      </c>
      <c r="AS11" s="1" t="n">
        <v>1580</v>
      </c>
      <c r="AT11" s="11" t="n">
        <f aca="false">$AZ$6*AQ11</f>
        <v>0.3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8" t="n">
        <f aca="false">AJ12*M12/X12/$AZ$5</f>
        <v>35.2523245832401</v>
      </c>
      <c r="AN12" s="9" t="n">
        <f aca="false">$AZ$2*$AZ$8*AM12^$AZ$3</f>
        <v>0.668236666904083</v>
      </c>
      <c r="AQ12" s="10" t="n">
        <v>1</v>
      </c>
      <c r="AR12" s="10" t="n">
        <v>1</v>
      </c>
      <c r="AS12" s="1" t="n">
        <v>1470</v>
      </c>
      <c r="AT12" s="11" t="n">
        <f aca="false">$AZ$6*AQ12</f>
        <v>0.3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8" t="n">
        <f aca="false">AJ13*M13/X13/$AZ$5</f>
        <v>29.2998017773702</v>
      </c>
      <c r="AN13" s="9" t="n">
        <f aca="false">$AZ$2*$AZ$8*AM13^$AZ$3</f>
        <v>0.551498945050836</v>
      </c>
      <c r="AQ13" s="10" t="n">
        <v>1</v>
      </c>
      <c r="AR13" s="10" t="n">
        <v>2</v>
      </c>
      <c r="AS13" s="1" t="n">
        <v>750</v>
      </c>
      <c r="AT13" s="11" t="n">
        <f aca="false">$AZ$6*AQ13</f>
        <v>0.3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8" t="n">
        <f aca="false">AJ14*M14/X14/$AZ$5</f>
        <v>23.7430612652403</v>
      </c>
      <c r="AN14" s="9" t="n">
        <f aca="false">$AZ$2*$AZ$8*AM14^$AZ$3</f>
        <v>0.443337621572041</v>
      </c>
      <c r="AQ14" s="10" t="n">
        <v>1</v>
      </c>
      <c r="AR14" s="10" t="n">
        <v>1</v>
      </c>
      <c r="AS14" s="1" t="n">
        <v>1040</v>
      </c>
      <c r="AT14" s="11" t="n">
        <f aca="false">$AZ$6*AQ14</f>
        <v>0.3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8" t="n">
        <f aca="false">AJ15*M15/X15/$AZ$5</f>
        <v>14.9571512305957</v>
      </c>
      <c r="AN15" s="9" t="n">
        <f aca="false">$AZ$2*$AZ$8*AM15^$AZ$3</f>
        <v>0.274406872148005</v>
      </c>
      <c r="AQ15" s="10" t="n">
        <v>1</v>
      </c>
      <c r="AR15" s="10" t="n">
        <v>1</v>
      </c>
      <c r="AS15" s="1" t="n">
        <v>1080</v>
      </c>
      <c r="AT15" s="11" t="n">
        <f aca="false">$AZ$6*AQ15</f>
        <v>0.3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8" t="n">
        <f aca="false">AJ16*M16/X16/$AZ$5</f>
        <v>11.8632811671728</v>
      </c>
      <c r="AN16" s="9" t="n">
        <f aca="false">$AZ$2*$AZ$8*AM16^$AZ$3</f>
        <v>0.215731513690938</v>
      </c>
      <c r="AQ16" s="10" t="n">
        <v>1</v>
      </c>
      <c r="AR16" s="10" t="n">
        <v>2</v>
      </c>
      <c r="AS16" s="1" t="n">
        <v>790</v>
      </c>
      <c r="AT16" s="11" t="n">
        <f aca="false">$AZ$6*AQ16</f>
        <v>0.3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8" t="n">
        <f aca="false">AJ17*M17/X17/$AZ$5</f>
        <v>15.7965050405997</v>
      </c>
      <c r="AN17" s="9" t="n">
        <f aca="false">$AZ$2*$AZ$8*AM17^$AZ$3</f>
        <v>0.290409754096317</v>
      </c>
      <c r="AQ17" s="10" t="n">
        <v>1</v>
      </c>
      <c r="AR17" s="10" t="n">
        <v>2</v>
      </c>
      <c r="AS17" s="1" t="n">
        <v>0</v>
      </c>
      <c r="AT17" s="11" t="n">
        <f aca="false">$AZ$6*AQ17</f>
        <v>0.3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8" t="n">
        <f aca="false">AJ18*M18/X18/$AZ$5</f>
        <v>13.3535473888174</v>
      </c>
      <c r="AN18" s="9" t="n">
        <f aca="false">$AZ$2*$AZ$8*AM18^$AZ$3</f>
        <v>0.243929807962904</v>
      </c>
      <c r="AQ18" s="10" t="n">
        <v>1</v>
      </c>
      <c r="AR18" s="10" t="n">
        <v>2</v>
      </c>
      <c r="AS18" s="12"/>
      <c r="AT18" s="11" t="n">
        <f aca="false">$AZ$6*AQ18</f>
        <v>0.3</v>
      </c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8" t="n">
        <f aca="false">AJ19*M19/X19/$AZ$5</f>
        <v>24.4440617657013</v>
      </c>
      <c r="AN19" s="9" t="n">
        <f aca="false">$AZ$2*$AZ$8*AM19^$AZ$3</f>
        <v>0.456933557086769</v>
      </c>
      <c r="AQ19" s="10" t="n">
        <v>1</v>
      </c>
      <c r="AR19" s="10" t="n">
        <v>1</v>
      </c>
      <c r="AS19" s="12"/>
      <c r="AT19" s="11" t="n">
        <f aca="false">$AZ$6*AQ19</f>
        <v>0.3</v>
      </c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8"/>
      <c r="AN20" s="9" t="n">
        <f aca="false">$AZ$2*$AZ$8*AM20^$AZ$3</f>
        <v>0</v>
      </c>
      <c r="AQ20" s="10"/>
      <c r="AR20" s="10"/>
      <c r="AT20" s="11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8" t="n">
        <f aca="false">AJ21*M21/X21/$AZ$5</f>
        <v>19.9260545936006</v>
      </c>
      <c r="AN21" s="9" t="n">
        <f aca="false">$AZ$2*$AZ$8*AM21^$AZ$3</f>
        <v>0.369587335474826</v>
      </c>
      <c r="AQ21" s="10" t="n">
        <v>1</v>
      </c>
      <c r="AR21" s="10" t="n">
        <v>2</v>
      </c>
      <c r="AS21" s="13" t="n">
        <v>350</v>
      </c>
      <c r="AT21" s="11" t="n">
        <f aca="false">$AZ$6*AQ21</f>
        <v>0.3</v>
      </c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8" t="n">
        <f aca="false">AJ22*M22/X22/$AZ$5</f>
        <v>18.3286338692341</v>
      </c>
      <c r="AN22" s="9" t="n">
        <f aca="false">$AZ$2*$AZ$8*AM22^$AZ$3</f>
        <v>0.338877050505106</v>
      </c>
      <c r="AQ22" s="10" t="n">
        <v>1</v>
      </c>
      <c r="AR22" s="10" t="n">
        <v>2</v>
      </c>
      <c r="AS22" s="13" t="n">
        <v>800</v>
      </c>
      <c r="AT22" s="11" t="n">
        <f aca="false">$AZ$6*AQ22</f>
        <v>0.3</v>
      </c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8" t="n">
        <f aca="false">AJ23*M23/X23/$AZ$5</f>
        <v>30.1310364147082</v>
      </c>
      <c r="AN23" s="9" t="n">
        <f aca="false">$AZ$2*$AZ$8*AM23^$AZ$3</f>
        <v>0.56775020924064</v>
      </c>
      <c r="AQ23" s="10" t="n">
        <v>1</v>
      </c>
      <c r="AR23" s="10" t="n">
        <v>2</v>
      </c>
      <c r="AS23" s="13" t="n">
        <v>480</v>
      </c>
      <c r="AT23" s="11" t="n">
        <f aca="false">$AZ$6*AQ23</f>
        <v>0.3</v>
      </c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8" t="n">
        <f aca="false">AJ24*M24/X24/$AZ$5</f>
        <v>13.085147038958</v>
      </c>
      <c r="AN24" s="9" t="n">
        <f aca="false">$AZ$2*$AZ$8*AM24^$AZ$3</f>
        <v>0.238841954751617</v>
      </c>
      <c r="AQ24" s="10" t="n">
        <v>1</v>
      </c>
      <c r="AR24" s="10" t="n">
        <v>2</v>
      </c>
      <c r="AS24" s="13" t="n">
        <v>670</v>
      </c>
      <c r="AT24" s="11" t="n">
        <f aca="false">$AZ$6*AQ24</f>
        <v>0.3</v>
      </c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8" t="n">
        <f aca="false">AJ25*M25/X25/$AZ$5</f>
        <v>15.1567687636074</v>
      </c>
      <c r="AN25" s="9" t="n">
        <f aca="false">$AZ$2*$AZ$8*AM25^$AZ$3</f>
        <v>0.278209690618705</v>
      </c>
      <c r="AQ25" s="10" t="n">
        <v>1</v>
      </c>
      <c r="AR25" s="10" t="n">
        <v>2</v>
      </c>
      <c r="AS25" s="13" t="n">
        <v>650</v>
      </c>
      <c r="AT25" s="11" t="n">
        <f aca="false">$AZ$6*AQ25</f>
        <v>0.3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8" t="n">
        <f aca="false">AJ26*M26/X26/$AZ$5</f>
        <v>15.5282706750614</v>
      </c>
      <c r="AN26" s="9" t="n">
        <f aca="false">$AZ$2*$AZ$8*AM26^$AZ$3</f>
        <v>0.285292063529798</v>
      </c>
      <c r="AQ26" s="10" t="n">
        <v>1</v>
      </c>
      <c r="AR26" s="10" t="n">
        <v>2</v>
      </c>
      <c r="AS26" s="13" t="n">
        <v>380</v>
      </c>
      <c r="AT26" s="11" t="n">
        <f aca="false">$AZ$6*AQ26</f>
        <v>0.3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8" t="n">
        <f aca="false">AJ27*M27/X27/$AZ$5</f>
        <v>12.6230881520457</v>
      </c>
      <c r="AN27" s="9" t="n">
        <f aca="false">$AZ$2*$AZ$8*AM27^$AZ$3</f>
        <v>0.230092433094793</v>
      </c>
      <c r="AQ27" s="10" t="n">
        <v>1</v>
      </c>
      <c r="AR27" s="10" t="n">
        <v>2</v>
      </c>
      <c r="AS27" s="13" t="n">
        <v>540</v>
      </c>
      <c r="AT27" s="11" t="n">
        <f aca="false">$AZ$6*AQ27</f>
        <v>0.3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8" t="n">
        <f aca="false">AJ28*M28/X28/$AZ$5</f>
        <v>12.0696608969755</v>
      </c>
      <c r="AN28" s="9" t="n">
        <f aca="false">$AZ$2*$AZ$8*AM28^$AZ$3</f>
        <v>0.219628867359612</v>
      </c>
      <c r="AQ28" s="10" t="n">
        <v>1</v>
      </c>
      <c r="AR28" s="10" t="n">
        <v>2</v>
      </c>
      <c r="AS28" s="13" t="n">
        <v>500</v>
      </c>
      <c r="AT28" s="11" t="n">
        <f aca="false">$AZ$6*AQ28</f>
        <v>0.3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8" t="n">
        <f aca="false">AJ29*M29/X29/$AZ$5</f>
        <v>10.7967660833168</v>
      </c>
      <c r="AN29" s="9" t="n">
        <f aca="false">$AZ$2*$AZ$8*AM29^$AZ$3</f>
        <v>0.195633223105913</v>
      </c>
      <c r="AQ29" s="10" t="n">
        <v>1</v>
      </c>
      <c r="AR29" s="10" t="n">
        <v>2</v>
      </c>
      <c r="AS29" s="13" t="n">
        <v>300</v>
      </c>
      <c r="AT29" s="11" t="n">
        <f aca="false">$AZ$6*AQ29</f>
        <v>0.3</v>
      </c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8" t="n">
        <f aca="false">AJ30*M30/X30/$AZ$5</f>
        <v>14.0698689123045</v>
      </c>
      <c r="AN30" s="9" t="n">
        <f aca="false">$AZ$2*$AZ$8*AM30^$AZ$3</f>
        <v>0.257527446304821</v>
      </c>
      <c r="AQ30" s="10" t="n">
        <v>1</v>
      </c>
      <c r="AR30" s="10" t="n">
        <v>2</v>
      </c>
      <c r="AS30" s="12"/>
      <c r="AT30" s="11" t="n">
        <f aca="false">$AZ$6*AQ30</f>
        <v>0.3</v>
      </c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8" t="n">
        <f aca="false">AJ31*M31/X31/$AZ$5</f>
        <v>11.8088932382427</v>
      </c>
      <c r="AN31" s="9" t="n">
        <f aca="false">$AZ$2*$AZ$8*AM31^$AZ$3</f>
        <v>0.214704859761355</v>
      </c>
      <c r="AQ31" s="10" t="n">
        <v>1</v>
      </c>
      <c r="AR31" s="10" t="n">
        <v>2</v>
      </c>
      <c r="AS31" s="12"/>
      <c r="AT31" s="11" t="n">
        <f aca="false">$AZ$6*AQ31</f>
        <v>0.3</v>
      </c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8"/>
      <c r="AN32" s="9" t="n">
        <f aca="false">$AZ$2*$AZ$8*AM32^$AZ$3</f>
        <v>0</v>
      </c>
      <c r="AT32" s="11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8" t="n">
        <f aca="false">AJ33*M33/X33/$AZ$5</f>
        <v>201.022929543821</v>
      </c>
      <c r="AN33" s="9" t="n">
        <f aca="false">$AZ$2*$AZ$8*AM33^$AZ$3</f>
        <v>4.07206707812965</v>
      </c>
      <c r="AQ33" s="1" t="n">
        <v>5</v>
      </c>
      <c r="AR33" s="1" t="n">
        <v>4</v>
      </c>
      <c r="AS33" s="14" t="n">
        <v>54</v>
      </c>
      <c r="AT33" s="11" t="n">
        <f aca="false">$AZ$6*AQ33</f>
        <v>1.5</v>
      </c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8" t="n">
        <f aca="false">AJ34*M34/X34/$AZ$5</f>
        <v>55.933416020056</v>
      </c>
      <c r="AN34" s="9" t="n">
        <f aca="false">$AZ$2*$AZ$8*AM34^$AZ$3</f>
        <v>1.07909051102227</v>
      </c>
      <c r="AQ34" s="1" t="n">
        <v>4</v>
      </c>
      <c r="AR34" s="1" t="n">
        <v>4</v>
      </c>
      <c r="AS34" s="14" t="n">
        <v>442</v>
      </c>
      <c r="AT34" s="11" t="n">
        <f aca="false">$AZ$6*AQ34</f>
        <v>1.2</v>
      </c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8" t="n">
        <f aca="false">AJ35*M35/X35/$AZ$5</f>
        <v>87.6468075211084</v>
      </c>
      <c r="AN35" s="9" t="n">
        <f aca="false">$AZ$2*$AZ$8*AM35^$AZ$3</f>
        <v>1.72012501561655</v>
      </c>
      <c r="AQ35" s="1" t="n">
        <v>2</v>
      </c>
      <c r="AR35" s="1" t="n">
        <v>3</v>
      </c>
      <c r="AS35" s="14" t="n">
        <v>388</v>
      </c>
      <c r="AT35" s="11" t="n">
        <f aca="false">$AZ$6*AQ35</f>
        <v>0.6</v>
      </c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8" t="n">
        <f aca="false">AJ36*M36/X36/$AZ$5</f>
        <v>127.30599925874</v>
      </c>
      <c r="AN36" s="9" t="n">
        <f aca="false">$AZ$2*$AZ$8*AM36^$AZ$3</f>
        <v>2.53427520839856</v>
      </c>
      <c r="AQ36" s="1" t="n">
        <v>9</v>
      </c>
      <c r="AR36" s="1" t="n">
        <v>3</v>
      </c>
      <c r="AS36" s="14" t="n">
        <v>356</v>
      </c>
      <c r="AT36" s="11" t="n">
        <f aca="false">$AZ$6*AQ36</f>
        <v>2.7</v>
      </c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8" t="n">
        <f aca="false">AJ37*M37/X37/$AZ$5</f>
        <v>456.920953356336</v>
      </c>
      <c r="AN37" s="9" t="n">
        <f aca="false">$AZ$2*$AZ$8*AM37^$AZ$3</f>
        <v>9.55007061512657</v>
      </c>
      <c r="AQ37" s="1" t="n">
        <v>32</v>
      </c>
      <c r="AR37" s="1" t="n">
        <v>4</v>
      </c>
      <c r="AS37" s="14" t="n">
        <v>586</v>
      </c>
      <c r="AT37" s="11" t="n">
        <f aca="false">$AZ$6*AQ37</f>
        <v>9.6</v>
      </c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8" t="n">
        <f aca="false">AJ38*M38/X38/$AZ$5</f>
        <v>71.8947371768747</v>
      </c>
      <c r="AN38" s="9" t="n">
        <f aca="false">$AZ$2*$AZ$8*AM38^$AZ$3</f>
        <v>1.40036270814386</v>
      </c>
      <c r="AQ38" s="1" t="n">
        <v>8</v>
      </c>
      <c r="AR38" s="1" t="n">
        <v>4</v>
      </c>
      <c r="AS38" s="14" t="n">
        <v>412</v>
      </c>
      <c r="AT38" s="11" t="n">
        <f aca="false">$AZ$6*AQ38</f>
        <v>2.4</v>
      </c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8" t="n">
        <f aca="false">AJ39*M39/X39/$AZ$5</f>
        <v>83.2207000907001</v>
      </c>
      <c r="AN39" s="9" t="n">
        <f aca="false">$AZ$2*$AZ$8*AM39^$AZ$3</f>
        <v>1.63003608969291</v>
      </c>
      <c r="AQ39" s="1" t="n">
        <v>9</v>
      </c>
      <c r="AR39" s="1" t="n">
        <v>3</v>
      </c>
      <c r="AS39" s="14" t="n">
        <v>146</v>
      </c>
      <c r="AT39" s="11" t="n">
        <f aca="false">$AZ$6*AQ39</f>
        <v>2.7</v>
      </c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8" t="n">
        <f aca="false">AJ40*M40/X40/$AZ$5</f>
        <v>103.440356333057</v>
      </c>
      <c r="AN40" s="9" t="n">
        <f aca="false">$AZ$2*$AZ$8*AM40^$AZ$3</f>
        <v>2.04294821600913</v>
      </c>
      <c r="AQ40" s="1" t="n">
        <v>10</v>
      </c>
      <c r="AR40" s="1" t="n">
        <v>3</v>
      </c>
      <c r="AS40" s="14" t="n">
        <v>309</v>
      </c>
      <c r="AT40" s="11" t="n">
        <f aca="false">$AZ$6*AQ40</f>
        <v>3</v>
      </c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8" t="n">
        <f aca="false">AJ41*M41/X41/$AZ$5</f>
        <v>80.0784617650687</v>
      </c>
      <c r="AN41" s="9" t="n">
        <f aca="false">$AZ$2*$AZ$8*AM41^$AZ$3</f>
        <v>1.56618928098836</v>
      </c>
      <c r="AQ41" s="1" t="n">
        <v>12</v>
      </c>
      <c r="AR41" s="1" t="n">
        <v>4</v>
      </c>
      <c r="AS41" s="14" t="n">
        <v>244</v>
      </c>
      <c r="AT41" s="11" t="n">
        <f aca="false">$AZ$6*AQ41</f>
        <v>3.6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8" t="n">
        <f aca="false">AJ42*M42/X42/$AZ$5</f>
        <v>125.91834111512</v>
      </c>
      <c r="AN42" s="9" t="n">
        <f aca="false">$AZ$2*$AZ$8*AM42^$AZ$3</f>
        <v>2.5056038928248</v>
      </c>
      <c r="AQ42" s="1" t="n">
        <v>19</v>
      </c>
      <c r="AR42" s="1" t="n">
        <v>3</v>
      </c>
      <c r="AS42" s="14" t="n">
        <v>85</v>
      </c>
      <c r="AT42" s="11" t="n">
        <f aca="false">$AZ$6*AQ42</f>
        <v>5.7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8" t="n">
        <f aca="false">AJ43*M43/X43/$AZ$5</f>
        <v>97.6499421188871</v>
      </c>
      <c r="AN43" s="9" t="n">
        <f aca="false">$AZ$2*$AZ$8*AM43^$AZ$3</f>
        <v>1.92435618467017</v>
      </c>
      <c r="AQ43" s="1" t="n">
        <v>17</v>
      </c>
      <c r="AR43" s="1" t="n">
        <v>5</v>
      </c>
      <c r="AS43" s="14"/>
      <c r="AT43" s="11" t="n">
        <f aca="false">$AZ$6*AQ43</f>
        <v>5.1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8" t="n">
        <f aca="false">AJ44*M44/X44/$AZ$5</f>
        <v>95.8321329592569</v>
      </c>
      <c r="AN44" s="9" t="n">
        <f aca="false">$AZ$2*$AZ$8*AM44^$AZ$3</f>
        <v>1.88718062833286</v>
      </c>
      <c r="AQ44" s="1" t="n">
        <v>17</v>
      </c>
      <c r="AR44" s="1" t="n">
        <v>5</v>
      </c>
      <c r="AS44" s="14"/>
      <c r="AT44" s="11" t="n">
        <f aca="false">$AZ$6*AQ44</f>
        <v>5.1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8" t="n">
        <f aca="false">AJ45*M45/X45/$AZ$5</f>
        <v>298.58456834879</v>
      </c>
      <c r="AN45" s="9" t="n">
        <f aca="false">$AZ$2*$AZ$8*AM45^$AZ$3</f>
        <v>6.14027555330027</v>
      </c>
      <c r="AQ45" s="1" t="n">
        <v>16</v>
      </c>
      <c r="AR45" s="1" t="n">
        <v>4</v>
      </c>
      <c r="AS45" s="14"/>
      <c r="AT45" s="11" t="n">
        <f aca="false">$AZ$6*AQ45</f>
        <v>4.8</v>
      </c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8" t="n">
        <f aca="false">AJ46*M46/X46/$AZ$5</f>
        <v>363.351016591755</v>
      </c>
      <c r="AN46" s="9" t="n">
        <f aca="false">$AZ$2*$AZ$8*AM46^$AZ$3</f>
        <v>7.52831212772735</v>
      </c>
      <c r="AQ46" s="1" t="n">
        <v>32</v>
      </c>
      <c r="AR46" s="1" t="n">
        <v>4</v>
      </c>
      <c r="AS46" s="14"/>
      <c r="AT46" s="11" t="n">
        <f aca="false">$AZ$6*AQ46</f>
        <v>9.6</v>
      </c>
    </row>
    <row r="47" customFormat="false" ht="12.8" hidden="false" customHeight="true" outlineLevel="0" collapsed="false">
      <c r="AM47" s="8"/>
      <c r="AN47" s="9" t="n">
        <f aca="false">$AZ$2*$AZ$8*AM47^$AZ$3</f>
        <v>0</v>
      </c>
      <c r="AT47" s="11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8" t="n">
        <f aca="false">AJ48*M48/X48/$AZ$5</f>
        <v>115.729401330749</v>
      </c>
      <c r="AN48" s="9" t="n">
        <f aca="false">$AZ$2*$AZ$8*AM48^$AZ$3</f>
        <v>2.29546103865102</v>
      </c>
      <c r="AQ48" s="1" t="n">
        <v>11</v>
      </c>
      <c r="AR48" s="1" t="n">
        <v>5</v>
      </c>
      <c r="AS48" s="14" t="n">
        <v>0.6</v>
      </c>
      <c r="AT48" s="11" t="n">
        <f aca="false">$AZ$6*AQ48</f>
        <v>3.3</v>
      </c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8" t="n">
        <f aca="false">AJ49*M49/X49/$AZ$5</f>
        <v>258.042446375449</v>
      </c>
      <c r="AN49" s="9" t="n">
        <f aca="false">$AZ$2*$AZ$8*AM49^$AZ$3</f>
        <v>5.27709923493732</v>
      </c>
      <c r="AQ49" s="1" t="n">
        <v>15</v>
      </c>
      <c r="AR49" s="1" t="n">
        <v>5</v>
      </c>
      <c r="AS49" s="14" t="n">
        <v>28.7</v>
      </c>
      <c r="AT49" s="11" t="n">
        <f aca="false">$AZ$6*AQ49</f>
        <v>4.5</v>
      </c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8" t="n">
        <f aca="false">AJ50*M50/X50/$AZ$5</f>
        <v>273.186421573721</v>
      </c>
      <c r="AN50" s="9" t="n">
        <f aca="false">$AZ$2*$AZ$8*AM50^$AZ$3</f>
        <v>5.59896259944886</v>
      </c>
      <c r="AQ50" s="1" t="n">
        <v>20</v>
      </c>
      <c r="AR50" s="1" t="n">
        <v>5</v>
      </c>
      <c r="AS50" s="14" t="n">
        <v>7.4</v>
      </c>
      <c r="AT50" s="11" t="n">
        <f aca="false">$AZ$6*AQ50</f>
        <v>6</v>
      </c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8" t="n">
        <f aca="false">AJ51*M51/X51/$AZ$5</f>
        <v>577.903737776482</v>
      </c>
      <c r="AN51" s="9" t="n">
        <f aca="false">$AZ$2*$AZ$8*AM51^$AZ$3</f>
        <v>12.1873867356033</v>
      </c>
      <c r="AQ51" s="1" t="n">
        <v>48</v>
      </c>
      <c r="AR51" s="1" t="n">
        <v>8</v>
      </c>
      <c r="AS51" s="14" t="n">
        <v>17.3</v>
      </c>
      <c r="AT51" s="11" t="n">
        <f aca="false">$AZ$6*AQ51</f>
        <v>14.4</v>
      </c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8" t="n">
        <f aca="false">AJ52*M52/X52/$AZ$5</f>
        <v>419.544299886684</v>
      </c>
      <c r="AN52" s="9" t="n">
        <f aca="false">$AZ$2*$AZ$8*AM52^$AZ$3</f>
        <v>8.74037759835763</v>
      </c>
      <c r="AQ52" s="1" t="n">
        <v>48</v>
      </c>
      <c r="AR52" s="1" t="n">
        <v>8</v>
      </c>
      <c r="AS52" s="14" t="n">
        <v>34</v>
      </c>
      <c r="AT52" s="11" t="n">
        <f aca="false">$AZ$6*AQ52</f>
        <v>14.4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8" t="n">
        <f aca="false">AJ53*M53/X53/$AZ$5</f>
        <v>1376.36377640468</v>
      </c>
      <c r="AN53" s="9" t="n">
        <f aca="false">$AZ$2*$AZ$8*AM53^$AZ$3</f>
        <v>30.0025261528844</v>
      </c>
      <c r="AQ53" s="1" t="n">
        <v>189</v>
      </c>
      <c r="AR53" s="1" t="n">
        <v>16</v>
      </c>
      <c r="AS53" s="14" t="n">
        <v>50.1</v>
      </c>
      <c r="AT53" s="11" t="n">
        <f aca="false">$AZ$6*AQ53</f>
        <v>56.7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8" t="n">
        <f aca="false">AJ54*M54/X54/$AZ$5</f>
        <v>2404.06825907309</v>
      </c>
      <c r="AN54" s="9" t="n">
        <f aca="false">$AZ$2*$AZ$8*AM54^$AZ$3</f>
        <v>53.5311337095793</v>
      </c>
      <c r="AQ54" s="1" t="n">
        <v>254</v>
      </c>
      <c r="AR54" s="1" t="n">
        <v>14</v>
      </c>
      <c r="AS54" s="14" t="n">
        <v>15</v>
      </c>
      <c r="AT54" s="11" t="n">
        <f aca="false">$AZ$6*AQ54</f>
        <v>76.2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8" t="n">
        <f aca="false">AJ55*M55/X55/$AZ$5</f>
        <v>344.012142403415</v>
      </c>
      <c r="AN55" s="9" t="n">
        <f aca="false">$AZ$2*$AZ$8*AM55^$AZ$3</f>
        <v>7.11277999349788</v>
      </c>
      <c r="AQ55" s="1" t="n">
        <v>24</v>
      </c>
      <c r="AR55" s="1" t="n">
        <v>6</v>
      </c>
      <c r="AS55" s="14" t="n">
        <v>28.7</v>
      </c>
      <c r="AT55" s="11" t="n">
        <f aca="false">$AZ$6*AQ55</f>
        <v>7.2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8" t="n">
        <f aca="false">AJ56*M56/X56/$AZ$5</f>
        <v>310.933944424774</v>
      </c>
      <c r="AN56" s="9" t="n">
        <f aca="false">$AZ$2*$AZ$8*AM56^$AZ$3</f>
        <v>6.40412377267326</v>
      </c>
      <c r="AQ56" s="1" t="n">
        <v>24</v>
      </c>
      <c r="AR56" s="1" t="n">
        <v>6</v>
      </c>
      <c r="AS56" s="14" t="n">
        <v>20.9</v>
      </c>
      <c r="AT56" s="11" t="n">
        <f aca="false">$AZ$6*AQ56</f>
        <v>7.2</v>
      </c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8" t="n">
        <f aca="false">AJ57*M57/X57/$AZ$5</f>
        <v>277.361684410693</v>
      </c>
      <c r="AN57" s="9" t="n">
        <f aca="false">$AZ$2*$AZ$8*AM57^$AZ$3</f>
        <v>5.68782314617998</v>
      </c>
      <c r="AQ57" s="1" t="n">
        <v>24</v>
      </c>
      <c r="AR57" s="1" t="n">
        <v>6</v>
      </c>
      <c r="AS57" s="14" t="n">
        <v>7.6</v>
      </c>
      <c r="AT57" s="11" t="n">
        <f aca="false">$AZ$6*AQ57</f>
        <v>7.2</v>
      </c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8" t="n">
        <f aca="false">AJ58*M58/X58/$AZ$5</f>
        <v>576.201285409496</v>
      </c>
      <c r="AN58" s="9" t="n">
        <f aca="false">$AZ$2*$AZ$8*AM58^$AZ$3</f>
        <v>12.1501169885898</v>
      </c>
      <c r="AQ58" s="1" t="n">
        <v>40</v>
      </c>
      <c r="AR58" s="1" t="n">
        <v>10</v>
      </c>
      <c r="AS58" s="14" t="n">
        <v>210</v>
      </c>
      <c r="AT58" s="11" t="n">
        <f aca="false">$AZ$6*AQ58</f>
        <v>12</v>
      </c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8" t="n">
        <f aca="false">AJ59*M59/X59/$AZ$5</f>
        <v>833.227972127254</v>
      </c>
      <c r="AN59" s="9" t="n">
        <f aca="false">$AZ$2*$AZ$8*AM59^$AZ$3</f>
        <v>17.8187710439887</v>
      </c>
      <c r="AQ59" s="1" t="n">
        <v>64</v>
      </c>
      <c r="AR59" s="1" t="n">
        <v>16</v>
      </c>
      <c r="AS59" s="14"/>
      <c r="AT59" s="11" t="n">
        <f aca="false">$AZ$6*AQ59</f>
        <v>19.2</v>
      </c>
    </row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1" activeCellId="0" sqref="H3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1" width="17.58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15" t="s">
        <v>923</v>
      </c>
      <c r="B1" s="15" t="s">
        <v>924</v>
      </c>
      <c r="C1" s="15" t="s">
        <v>925</v>
      </c>
      <c r="D1" s="15" t="s">
        <v>926</v>
      </c>
      <c r="E1" s="15" t="s">
        <v>927</v>
      </c>
      <c r="F1" s="15" t="s">
        <v>928</v>
      </c>
      <c r="G1" s="15" t="s">
        <v>929</v>
      </c>
    </row>
    <row r="2" customFormat="false" ht="12.8" hidden="false" customHeight="false" outlineLevel="0" collapsed="false">
      <c r="A2" s="1" t="s">
        <v>930</v>
      </c>
      <c r="B2" s="1" t="s">
        <v>931</v>
      </c>
      <c r="C2" s="1" t="n">
        <v>98</v>
      </c>
      <c r="D2" s="16" t="n">
        <v>0.9</v>
      </c>
      <c r="E2" s="1" t="n">
        <v>0.845</v>
      </c>
      <c r="F2" s="1" t="s">
        <v>932</v>
      </c>
      <c r="G2" s="1" t="n">
        <f aca="false">C2*D2</f>
        <v>88.2</v>
      </c>
      <c r="J2" s="17"/>
    </row>
    <row r="3" customFormat="false" ht="12.8" hidden="false" customHeight="false" outlineLevel="0" collapsed="false">
      <c r="A3" s="1" t="s">
        <v>933</v>
      </c>
      <c r="B3" s="1" t="s">
        <v>934</v>
      </c>
      <c r="C3" s="1" t="n">
        <v>99.5</v>
      </c>
      <c r="D3" s="16" t="n">
        <v>1</v>
      </c>
      <c r="E3" s="1" t="n">
        <v>0.321</v>
      </c>
      <c r="F3" s="18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935</v>
      </c>
      <c r="B4" s="1" t="s">
        <v>936</v>
      </c>
      <c r="C4" s="1" t="n">
        <v>92</v>
      </c>
      <c r="D4" s="16" t="n">
        <v>1</v>
      </c>
      <c r="E4" s="1" t="n">
        <v>1.12</v>
      </c>
      <c r="F4" s="16" t="s">
        <v>932</v>
      </c>
      <c r="G4" s="1" t="n">
        <f aca="false">C4*D4</f>
        <v>92</v>
      </c>
    </row>
    <row r="5" customFormat="false" ht="12.8" hidden="false" customHeight="false" outlineLevel="0" collapsed="false">
      <c r="A5" s="1" t="s">
        <v>937</v>
      </c>
      <c r="B5" s="1" t="s">
        <v>938</v>
      </c>
      <c r="C5" s="1" t="n">
        <v>100</v>
      </c>
      <c r="D5" s="16" t="n">
        <v>0.9651</v>
      </c>
      <c r="E5" s="1" t="n">
        <v>0.208</v>
      </c>
      <c r="F5" s="16" t="s">
        <v>932</v>
      </c>
      <c r="G5" s="8" t="n">
        <f aca="false">C5*D5</f>
        <v>96.51</v>
      </c>
      <c r="J5" s="1"/>
    </row>
    <row r="6" customFormat="false" ht="12.8" hidden="false" customHeight="false" outlineLevel="0" collapsed="false">
      <c r="A6" s="1" t="s">
        <v>939</v>
      </c>
      <c r="B6" s="1" t="s">
        <v>940</v>
      </c>
      <c r="C6" s="1" t="n">
        <v>100</v>
      </c>
      <c r="D6" s="16" t="n">
        <v>0.933</v>
      </c>
      <c r="E6" s="1" t="n">
        <v>0.2778</v>
      </c>
      <c r="F6" s="16" t="s">
        <v>932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941</v>
      </c>
      <c r="B7" s="1" t="s">
        <v>942</v>
      </c>
      <c r="C7" s="1" t="n">
        <v>100</v>
      </c>
      <c r="D7" s="16" t="n">
        <v>0.967</v>
      </c>
      <c r="E7" s="1" t="n">
        <v>0.221</v>
      </c>
      <c r="F7" s="16" t="s">
        <v>932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943</v>
      </c>
      <c r="B8" s="3" t="s">
        <v>944</v>
      </c>
      <c r="C8" s="1" t="n">
        <v>95</v>
      </c>
      <c r="D8" s="16" t="n">
        <v>1</v>
      </c>
      <c r="E8" s="1" t="n">
        <v>0.233</v>
      </c>
      <c r="F8" s="18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945</v>
      </c>
      <c r="B9" s="1" t="s">
        <v>946</v>
      </c>
      <c r="C9" s="1" t="n">
        <v>982</v>
      </c>
      <c r="D9" s="16" t="n">
        <v>0.957</v>
      </c>
      <c r="E9" s="1" t="n">
        <v>5.689</v>
      </c>
      <c r="F9" s="16" t="s">
        <v>932</v>
      </c>
      <c r="G9" s="8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947</v>
      </c>
      <c r="B10" s="1" t="s">
        <v>948</v>
      </c>
      <c r="C10" s="1" t="n">
        <v>1000</v>
      </c>
      <c r="D10" s="16" t="n">
        <v>0.944376239493814</v>
      </c>
      <c r="E10" s="1" t="n">
        <v>3.538</v>
      </c>
      <c r="F10" s="16" t="s">
        <v>932</v>
      </c>
      <c r="G10" s="8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949</v>
      </c>
      <c r="B11" s="1" t="s">
        <v>950</v>
      </c>
      <c r="C11" s="1" t="n">
        <v>1000</v>
      </c>
      <c r="D11" s="16" t="n">
        <v>0.959</v>
      </c>
      <c r="E11" s="1" t="n">
        <v>2.829</v>
      </c>
      <c r="F11" s="16" t="s">
        <v>932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951</v>
      </c>
      <c r="B12" s="1" t="s">
        <v>936</v>
      </c>
      <c r="C12" s="1" t="n">
        <v>1060</v>
      </c>
      <c r="D12" s="16" t="n">
        <v>0.974</v>
      </c>
      <c r="E12" s="1" t="n">
        <v>7.436</v>
      </c>
      <c r="F12" s="16" t="s">
        <v>932</v>
      </c>
      <c r="G12" s="8" t="n">
        <f aca="false">C12*D12</f>
        <v>1032.44</v>
      </c>
      <c r="J12" s="1"/>
    </row>
    <row r="13" customFormat="false" ht="12.8" hidden="false" customHeight="false" outlineLevel="0" collapsed="false">
      <c r="A13" s="1" t="s">
        <v>952</v>
      </c>
      <c r="B13" s="1" t="s">
        <v>953</v>
      </c>
      <c r="C13" s="1" t="n">
        <v>1400</v>
      </c>
      <c r="D13" s="16" t="n">
        <v>0.96</v>
      </c>
      <c r="E13" s="1" t="n">
        <v>4.5</v>
      </c>
      <c r="F13" s="19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6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954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955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2023-10-31T08:40:37Z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