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work\"/>
    </mc:Choice>
  </mc:AlternateContent>
  <xr:revisionPtr revIDLastSave="0" documentId="8_{BBAF665C-2B5E-4842-865D-66DC9BB39E9F}" xr6:coauthVersionLast="47" xr6:coauthVersionMax="47" xr10:uidLastSave="{00000000-0000-0000-0000-000000000000}"/>
  <bookViews>
    <workbookView xWindow="-120" yWindow="-120" windowWidth="29040" windowHeight="15720"/>
  </bookViews>
  <sheets>
    <sheet name="Vendor Information" sheetId="3" r:id="rId1"/>
    <sheet name="Test Report" sheetId="2" r:id="rId2"/>
    <sheet name="Test Procedure" sheetId="1" r:id="rId3"/>
  </sheets>
  <definedNames>
    <definedName name="OLE_LINK46" localSheetId="1">'Test Report'!$B$21</definedName>
    <definedName name="OLE_LINK50" localSheetId="2">'Test Procedure'!$B$16</definedName>
    <definedName name="_xlnm.Print_Titles" localSheetId="2">'Test Procedure'!$1:$7</definedName>
    <definedName name="_xlnm.Print_Titles" localSheetId="1">'Test Report'!$1:$8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C51" i="2"/>
  <c r="C52" i="2"/>
  <c r="B22" i="3"/>
  <c r="C43" i="2"/>
  <c r="C42" i="2"/>
  <c r="A55" i="1"/>
  <c r="A56" i="1" s="1"/>
  <c r="A57" i="1" s="1"/>
  <c r="A58" i="1" s="1"/>
  <c r="A59" i="1" s="1"/>
  <c r="A60" i="1" s="1"/>
  <c r="A61" i="1" s="1"/>
  <c r="A62" i="1" s="1"/>
  <c r="A63" i="1" s="1"/>
  <c r="A64" i="1" s="1"/>
  <c r="A65" i="1" s="1"/>
  <c r="A66" i="1" s="1"/>
  <c r="A67" i="1" s="1"/>
  <c r="C39" i="2"/>
  <c r="C38" i="2"/>
  <c r="C47" i="2"/>
  <c r="C46" i="2" s="1"/>
  <c r="C13" i="2"/>
  <c r="C15" i="2"/>
  <c r="C14" i="2"/>
  <c r="C16" i="2"/>
  <c r="C17" i="2"/>
  <c r="C18" i="2"/>
  <c r="C19" i="2"/>
  <c r="C12" i="2" s="1"/>
  <c r="C21" i="2"/>
  <c r="C20" i="2"/>
  <c r="C23" i="2"/>
  <c r="C27" i="2"/>
  <c r="C26" i="2"/>
  <c r="C28" i="2"/>
  <c r="C31" i="2"/>
  <c r="C29" i="2"/>
  <c r="C25" i="2" s="1"/>
  <c r="C30" i="2"/>
  <c r="C35" i="2"/>
  <c r="C34" i="2" s="1"/>
  <c r="C37" i="2"/>
  <c r="C36" i="2"/>
  <c r="C41" i="2"/>
  <c r="C40" i="2"/>
  <c r="C49" i="2"/>
  <c r="C48" i="2" s="1"/>
  <c r="C4" i="1"/>
  <c r="B6" i="1"/>
  <c r="B5" i="1"/>
  <c r="B3" i="1"/>
  <c r="B2" i="1"/>
  <c r="A9"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B3" i="2"/>
  <c r="B4" i="2"/>
  <c r="B5" i="2"/>
  <c r="B6" i="2"/>
  <c r="A35" i="1"/>
  <c r="A36" i="1"/>
  <c r="A37" i="1" s="1"/>
  <c r="A38" i="1" s="1"/>
  <c r="A39" i="1" s="1"/>
  <c r="A40" i="1" s="1"/>
  <c r="A41" i="1" s="1"/>
  <c r="A42" i="1" s="1"/>
  <c r="A43" i="1" s="1"/>
  <c r="A44" i="1" s="1"/>
  <c r="A45" i="1" s="1"/>
  <c r="A46" i="1" s="1"/>
  <c r="A47" i="1" s="1"/>
  <c r="A48" i="1" s="1"/>
  <c r="A49" i="1" s="1"/>
  <c r="A50" i="1" s="1"/>
  <c r="A51" i="1" s="1"/>
  <c r="A52" i="1" s="1"/>
  <c r="C22" i="2"/>
  <c r="C50" i="2"/>
  <c r="C11" i="2"/>
  <c r="C10" i="2" s="1"/>
  <c r="B7" i="2" l="1"/>
  <c r="B11" i="3"/>
</calcChain>
</file>

<file path=xl/sharedStrings.xml><?xml version="1.0" encoding="utf-8"?>
<sst xmlns="http://schemas.openxmlformats.org/spreadsheetml/2006/main" count="175" uniqueCount="148">
  <si>
    <r>
      <t xml:space="preserve">In the JAWS UI, select Options &gt;&gt;&gt; Braille… and press Enter to open the Braille Basic Settings dialog.   </t>
    </r>
    <r>
      <rPr>
        <b/>
        <sz val="12"/>
        <rFont val="Arial"/>
        <family val="2"/>
      </rPr>
      <t>Verify</t>
    </r>
    <r>
      <rPr>
        <sz val="12"/>
        <rFont val="Arial"/>
        <family val="2"/>
      </rPr>
      <t xml:space="preserve"> that JAWS speaks the active Braille display, “No Display” and that the Braille display just removed is  not displayed in the combo box.  Note: Only No Display and Remote Access Braille is available.
</t>
    </r>
    <r>
      <rPr>
        <u/>
        <sz val="12"/>
        <rFont val="Arial"/>
        <family val="2"/>
      </rPr>
      <t>Expected Result</t>
    </r>
    <r>
      <rPr>
        <sz val="12"/>
        <rFont val="Arial"/>
        <family val="2"/>
      </rPr>
      <t>:  JAWS speaks the active Braille display, “No Display,” and the Braille display removed is not  displayed in the combo box.</t>
    </r>
  </si>
  <si>
    <t>In the \Program Files\Freedom Scientific\Shared\Drivers\Braille\1.0\ThirdParty directory, locate and launch the Braille display Uninstaller.exe.</t>
  </si>
  <si>
    <r>
      <t xml:space="preserve">Upon completion of Braille display uninstall, </t>
    </r>
    <r>
      <rPr>
        <b/>
        <sz val="12"/>
        <rFont val="Arial"/>
        <family val="2"/>
      </rPr>
      <t>verify</t>
    </r>
    <r>
      <rPr>
        <sz val="12"/>
        <rFont val="Arial"/>
        <family val="2"/>
      </rPr>
      <t xml:space="preserve"> all Braille display directories and files within \Program Files\Freedom Scientific\Shared\Drivers\Braille\1.0\ThirdParty directory have been removed.
</t>
    </r>
    <r>
      <rPr>
        <u/>
        <sz val="12"/>
        <rFont val="Arial"/>
        <family val="2"/>
      </rPr>
      <t>Expected Result</t>
    </r>
    <r>
      <rPr>
        <sz val="12"/>
        <rFont val="Arial"/>
        <family val="2"/>
      </rPr>
      <t>:  All Braille display directories and files within \Program Files\Freedom Scientific\Shared\Drivers\Braille\1.0\ThirdParty directory have been removed.</t>
    </r>
  </si>
  <si>
    <t>Open the JAWS Synthesizer and Braille Manager user interface.  Expand the Braille Displays node  of the tree view.  If the Braille display is not listed in the tree view, select the “Add, Remove, or Change  Devices…” button.</t>
  </si>
  <si>
    <t>In the Select Device Type dialog, arrow down to the Braille displays radio button, then select the Next  button.</t>
  </si>
  <si>
    <t>In the Select Components dialog, arrow down to the Braille display you wish to add, and then press the  spacebar to check the Braille display, then select the "Next" button.</t>
  </si>
  <si>
    <t>In the Select Device Type dialog, arrow down to the Braille displays radio button, then select the "Next" button.</t>
  </si>
  <si>
    <t>In the Select Device Options dialog, select the "Next" button to accept the default Port setting.</t>
  </si>
  <si>
    <t>In the Select Primary Device dialog, select the "Finish" button to accept the default selection (Braille display  just added).</t>
  </si>
  <si>
    <r>
      <t xml:space="preserve">In the Synthesizer and Braille Manager tree view, expand the Braille Displays node and </t>
    </r>
    <r>
      <rPr>
        <b/>
        <sz val="12"/>
        <rFont val="Arial"/>
        <family val="2"/>
      </rPr>
      <t>verify</t>
    </r>
    <r>
      <rPr>
        <sz val="12"/>
        <rFont val="Arial"/>
        <family val="2"/>
      </rPr>
      <t xml:space="preserve"> the Braille display just installed is displayed in the list and is shown as the default Braille display.
</t>
    </r>
    <r>
      <rPr>
        <u/>
        <sz val="12"/>
        <rFont val="Arial"/>
        <family val="2"/>
      </rPr>
      <t>Expected Result</t>
    </r>
    <r>
      <rPr>
        <sz val="12"/>
        <rFont val="Arial"/>
        <family val="2"/>
      </rPr>
      <t>: The Braille display just installed is displayed in the list and is shown as the default Braille display.</t>
    </r>
  </si>
  <si>
    <r>
      <t xml:space="preserve">Make sure the Braille display is connected. Restart JAWS and </t>
    </r>
    <r>
      <rPr>
        <b/>
        <sz val="12"/>
        <rFont val="Arial"/>
        <family val="2"/>
      </rPr>
      <t xml:space="preserve">verify </t>
    </r>
    <r>
      <rPr>
        <sz val="12"/>
        <rFont val="Arial"/>
        <family val="2"/>
      </rPr>
      <t>that the Braille display driver is loaded and Braille display is initialized.</t>
    </r>
  </si>
  <si>
    <r>
      <t xml:space="preserve">From the Windows Start Menu, select the JAWS &lt;version under test&gt; &gt;&gt;&gt; Explore JAWS &gt;&gt;&gt;  Explore User Settings menu option.
</t>
    </r>
    <r>
      <rPr>
        <u/>
        <sz val="12"/>
        <rFont val="Arial"/>
        <family val="2"/>
      </rPr>
      <t>Expected Result</t>
    </r>
    <r>
      <rPr>
        <sz val="12"/>
        <rFont val="Arial"/>
        <family val="2"/>
      </rPr>
      <t>:  Windows Explorer opens with the current  JAWS users  files displayed.</t>
    </r>
  </si>
  <si>
    <r>
      <t xml:space="preserve">In Windows Explorer, open both JAWS Default.jcf and Default.jkm files with a text editor and </t>
    </r>
    <r>
      <rPr>
        <b/>
        <sz val="12"/>
        <rFont val="Arial"/>
        <family val="2"/>
      </rPr>
      <t>verify</t>
    </r>
    <r>
      <rPr>
        <sz val="12"/>
        <rFont val="Arial"/>
        <family val="2"/>
      </rPr>
      <t xml:space="preserve"> the versions recorded in Step </t>
    </r>
    <r>
      <rPr>
        <sz val="12"/>
        <rFont val="Times New Roman"/>
        <family val="1"/>
      </rPr>
      <t>I</t>
    </r>
    <r>
      <rPr>
        <sz val="12"/>
        <rFont val="Arial"/>
        <family val="2"/>
      </rPr>
      <t xml:space="preserve">-15 for the Braille display configuration (.jcf) and key map (.jkm)  files are loaded and incorporated.
</t>
    </r>
    <r>
      <rPr>
        <u/>
        <sz val="12"/>
        <rFont val="Arial"/>
        <family val="2"/>
      </rPr>
      <t>Expected Result</t>
    </r>
    <r>
      <rPr>
        <sz val="12"/>
        <rFont val="Arial"/>
        <family val="2"/>
      </rPr>
      <t>:  The correct versions of the Braille display configuration (.jcf) and key map (.jkm)  files are loaded and incorporated.</t>
    </r>
  </si>
  <si>
    <t>From the desktop, press JAWS Key+NumRow1 to activate JAWS Keyboard Help.</t>
  </si>
  <si>
    <r>
      <t xml:space="preserve">From Braille display JAWS keystroke list, and the Braille display key map (.jkm)  file, exercise every available Braille display keystroke (excluding Panning buttons). </t>
    </r>
    <r>
      <rPr>
        <b/>
        <sz val="12"/>
        <rFont val="Arial"/>
        <family val="2"/>
      </rPr>
      <t>Verify</t>
    </r>
    <r>
      <rPr>
        <sz val="12"/>
        <rFont val="Arial"/>
        <family val="2"/>
      </rPr>
      <t xml:space="preserve"> each keystroke has help assigned and that JAWS announces the keystroke description.
</t>
    </r>
    <r>
      <rPr>
        <u/>
        <sz val="12"/>
        <rFont val="Arial"/>
        <family val="2"/>
      </rPr>
      <t>Expected Result</t>
    </r>
    <r>
      <rPr>
        <sz val="12"/>
        <rFont val="Arial"/>
        <family val="2"/>
      </rPr>
      <t>:  Each keystroke has help assigned and JAWS announces the keystroke description.</t>
    </r>
  </si>
  <si>
    <t>From the desktop, press JAWS Key+NumRow1 to deactivate JAWS Keyboard Help.</t>
  </si>
  <si>
    <r>
      <t xml:space="preserve">Open an existing Microsoft Word document.  Utilizing the Braille display manufacturer provided  JAWS keystroke list, exercise all available keystrokes and </t>
    </r>
    <r>
      <rPr>
        <b/>
        <sz val="12"/>
        <rFont val="Arial"/>
        <family val="2"/>
      </rPr>
      <t xml:space="preserve">verify </t>
    </r>
    <r>
      <rPr>
        <sz val="12"/>
        <rFont val="Arial"/>
        <family val="2"/>
      </rPr>
      <t xml:space="preserve">the keystrokes perform  the action described in  JAWS Keyboard Help and the output to the Braille display is clean with  zero artifacts or missing dots.
</t>
    </r>
    <r>
      <rPr>
        <u/>
        <sz val="12"/>
        <rFont val="Arial"/>
        <family val="2"/>
      </rPr>
      <t>Expected Result</t>
    </r>
    <r>
      <rPr>
        <sz val="12"/>
        <rFont val="Arial"/>
        <family val="2"/>
      </rPr>
      <t>:  All keystrokes perform the action described in JAWS Keyboard Help and the output to the  Braille display is clean with zero artifacts or missing dots.</t>
    </r>
  </si>
  <si>
    <r>
      <t xml:space="preserve">Open a large text document (over 1,000 pages).  Press JAWS Key+Down Arrow in JAWS to start a </t>
    </r>
    <r>
      <rPr>
        <i/>
        <sz val="12"/>
        <rFont val="Arial"/>
        <family val="2"/>
      </rPr>
      <t>Say All</t>
    </r>
    <r>
      <rPr>
        <sz val="12"/>
        <rFont val="Arial"/>
        <family val="2"/>
      </rPr>
      <t xml:space="preserve">. Leave the </t>
    </r>
    <r>
      <rPr>
        <i/>
        <sz val="12"/>
        <rFont val="Arial"/>
        <family val="2"/>
      </rPr>
      <t>Say All</t>
    </r>
    <r>
      <rPr>
        <sz val="12"/>
        <rFont val="Arial"/>
        <family val="2"/>
      </rPr>
      <t xml:space="preserve"> running overnight to cover a period of at least twelve hours.
</t>
    </r>
    <r>
      <rPr>
        <u/>
        <sz val="12"/>
        <rFont val="Arial"/>
        <family val="2"/>
      </rPr>
      <t>Expected Result</t>
    </r>
    <r>
      <rPr>
        <sz val="12"/>
        <rFont val="Arial"/>
        <family val="2"/>
      </rPr>
      <t xml:space="preserve">:  </t>
    </r>
    <r>
      <rPr>
        <i/>
        <sz val="12"/>
        <rFont val="Arial"/>
        <family val="2"/>
      </rPr>
      <t>Say All</t>
    </r>
    <r>
      <rPr>
        <sz val="12"/>
        <rFont val="Arial"/>
        <family val="2"/>
      </rPr>
      <t xml:space="preserve"> is continuing and the Braille display is refreshing.</t>
    </r>
  </si>
  <si>
    <r>
      <t xml:space="preserve">Press Ctrl+Shift+Esc to open the Task Manager.  </t>
    </r>
    <r>
      <rPr>
        <b/>
        <sz val="12"/>
        <rFont val="Arial"/>
        <family val="2"/>
      </rPr>
      <t>Record</t>
    </r>
    <r>
      <rPr>
        <sz val="12"/>
        <rFont val="Arial"/>
        <family val="2"/>
      </rPr>
      <t xml:space="preserve"> sizes of the jfw.exe, jhook.dll, and jhookldr.exe.</t>
    </r>
  </si>
  <si>
    <r>
      <t xml:space="preserve">After completion of twelve hours of load and stress testing, press the Ctrl key to stop the </t>
    </r>
    <r>
      <rPr>
        <i/>
        <sz val="12"/>
        <rFont val="Arial"/>
        <family val="2"/>
      </rPr>
      <t>Say All</t>
    </r>
    <r>
      <rPr>
        <sz val="12"/>
        <rFont val="Arial"/>
        <family val="2"/>
      </rPr>
      <t xml:space="preserve">.  Press  Ctrl+Shift+Esc to open the Task Manager. </t>
    </r>
    <r>
      <rPr>
        <b/>
        <sz val="12"/>
        <rFont val="Arial"/>
        <family val="2"/>
      </rPr>
      <t>Verify</t>
    </r>
    <r>
      <rPr>
        <sz val="12"/>
        <rFont val="Arial"/>
        <family val="2"/>
      </rPr>
      <t xml:space="preserve"> JAWS is not stressing the system memory and the jfw.exe,  jhook.dll, and jhookldr.exe sizes are still within limits recorded in Step </t>
    </r>
    <r>
      <rPr>
        <sz val="12"/>
        <rFont val="Times New Roman"/>
        <family val="1"/>
      </rPr>
      <t>III</t>
    </r>
    <r>
      <rPr>
        <sz val="12"/>
        <rFont val="Arial"/>
        <family val="2"/>
      </rPr>
      <t xml:space="preserve">-1.
</t>
    </r>
    <r>
      <rPr>
        <u/>
        <sz val="12"/>
        <rFont val="Arial"/>
        <family val="2"/>
      </rPr>
      <t>Expected Result</t>
    </r>
    <r>
      <rPr>
        <sz val="12"/>
        <rFont val="Arial"/>
        <family val="2"/>
      </rPr>
      <t>:  JAWS is not  stressing the system memory and the jfw.exe, jhook.dll, and jhookldr.exe sizes are still within limits.</t>
    </r>
  </si>
  <si>
    <r>
      <t xml:space="preserve">Utilizing the console application from step </t>
    </r>
    <r>
      <rPr>
        <sz val="12"/>
        <rFont val="Times New Roman"/>
        <family val="1"/>
      </rPr>
      <t>I</t>
    </r>
    <r>
      <rPr>
        <sz val="12"/>
        <rFont val="Arial"/>
        <family val="2"/>
      </rPr>
      <t xml:space="preserve">-13, </t>
    </r>
    <r>
      <rPr>
        <b/>
        <sz val="12"/>
        <rFont val="Arial"/>
        <family val="2"/>
      </rPr>
      <t>verify</t>
    </r>
    <r>
      <rPr>
        <sz val="12"/>
        <rFont val="Arial"/>
        <family val="2"/>
      </rPr>
      <t xml:space="preserve"> the returned data matches the Freedom Scientific assigned vendor name and vendor GUID.
</t>
    </r>
    <r>
      <rPr>
        <u/>
        <sz val="12"/>
        <rFont val="Arial"/>
        <family val="2"/>
      </rPr>
      <t>Expected Result</t>
    </r>
    <r>
      <rPr>
        <sz val="12"/>
        <rFont val="Arial"/>
        <family val="2"/>
      </rPr>
      <t xml:space="preserve">:  The returned data matches the Freedom Scientific assigned vendor name GUID.  </t>
    </r>
  </si>
  <si>
    <r>
      <t xml:space="preserve">With the use of a file comparison application, perform a binary file comparison between the current \Program Files\Freedom Scientific directory and the directory copied to the Desktop in step </t>
    </r>
    <r>
      <rPr>
        <sz val="12"/>
        <rFont val="Times New Roman"/>
        <family val="1"/>
      </rPr>
      <t>I</t>
    </r>
    <r>
      <rPr>
        <sz val="12"/>
        <rFont val="Arial"/>
        <family val="2"/>
      </rPr>
      <t xml:space="preserve">-4 above.  </t>
    </r>
    <r>
      <rPr>
        <b/>
        <sz val="12"/>
        <rFont val="Arial"/>
        <family val="2"/>
      </rPr>
      <t>Verify</t>
    </r>
    <r>
      <rPr>
        <sz val="12"/>
        <rFont val="Arial"/>
        <family val="2"/>
      </rPr>
      <t xml:space="preserve"> there are no differences besides the  jfw.ini file.
</t>
    </r>
    <r>
      <rPr>
        <u/>
        <sz val="12"/>
        <rFont val="Arial"/>
        <family val="2"/>
      </rPr>
      <t>Expected Result</t>
    </r>
    <r>
      <rPr>
        <sz val="12"/>
        <rFont val="Arial"/>
        <family val="2"/>
      </rPr>
      <t>:  There are no differences between the \Program Files\Freedom Scientific  directories except the jfw.ini file.</t>
    </r>
  </si>
  <si>
    <r>
      <t xml:space="preserve">Open the JAWS Synthesizer and Braille Manager user interface. Expand the Braille Displays node of the tree view. </t>
    </r>
    <r>
      <rPr>
        <b/>
        <sz val="12"/>
        <rFont val="Arial"/>
        <family val="2"/>
      </rPr>
      <t xml:space="preserve">Verify </t>
    </r>
    <r>
      <rPr>
        <sz val="12"/>
        <rFont val="Arial"/>
        <family val="2"/>
      </rPr>
      <t xml:space="preserve">only No Display (default) is listed.
</t>
    </r>
    <r>
      <rPr>
        <u/>
        <sz val="12"/>
        <rFont val="Arial"/>
        <family val="2"/>
      </rPr>
      <t>Expected Result</t>
    </r>
    <r>
      <rPr>
        <sz val="12"/>
        <rFont val="Arial"/>
        <family val="2"/>
      </rPr>
      <t>:  Only No Display (default) is listed in the Braille  Displays node of the Synthesizer and Braille Manager tree view.</t>
    </r>
  </si>
  <si>
    <t>In the Synthesizer and Braille Manager, tab to and select the “Add, Remove, or Change Devices…”  button.</t>
  </si>
  <si>
    <r>
      <t xml:space="preserve">In the Select Components dialog, </t>
    </r>
    <r>
      <rPr>
        <b/>
        <sz val="12"/>
        <rFont val="Arial"/>
        <family val="2"/>
      </rPr>
      <t xml:space="preserve">verify </t>
    </r>
    <r>
      <rPr>
        <sz val="12"/>
        <rFont val="Arial"/>
        <family val="2"/>
      </rPr>
      <t xml:space="preserve">the Braille display you uninstalled is no longer in the list of  available Braille displays to install, then select the "Finish" button.
</t>
    </r>
    <r>
      <rPr>
        <u/>
        <sz val="12"/>
        <rFont val="Arial"/>
        <family val="2"/>
      </rPr>
      <t>Expected Result</t>
    </r>
    <r>
      <rPr>
        <sz val="12"/>
        <rFont val="Arial"/>
        <family val="2"/>
      </rPr>
      <t>:  The Braille display is no longer listed in the list of available Braille displays to install.</t>
    </r>
  </si>
  <si>
    <t>IB2
IB3</t>
  </si>
  <si>
    <t>IA1
IE2</t>
  </si>
  <si>
    <t>IE4
IE6</t>
  </si>
  <si>
    <t>IE1
IE5</t>
  </si>
  <si>
    <t>IA1
IIC1</t>
  </si>
  <si>
    <t>IA1
IIB1</t>
  </si>
  <si>
    <t>IA1
IIB1
IID1</t>
  </si>
  <si>
    <t>Requirement(s) Tested</t>
  </si>
  <si>
    <t>Pass
/Fail</t>
  </si>
  <si>
    <t>If available on the Braille display, activate the Perkins-style keyboard.  Expected Result:  The Perkins-style  keyboard is activated.</t>
  </si>
  <si>
    <t>I.</t>
  </si>
  <si>
    <t>A.</t>
  </si>
  <si>
    <t>B.</t>
  </si>
  <si>
    <t>C.</t>
  </si>
  <si>
    <t>D.</t>
  </si>
  <si>
    <t>E.</t>
  </si>
  <si>
    <t>II.</t>
  </si>
  <si>
    <t>Interface Validation</t>
  </si>
  <si>
    <t>Adheres To Proper Interfaces</t>
  </si>
  <si>
    <t>The Braille driver shall implement all of the functions of the IBrailleDriver interface.  (Validated through normal loading, operation, and unloading of Braille driver.)</t>
  </si>
  <si>
    <t>Follows Installation Guidelines</t>
  </si>
  <si>
    <t>The Braille display files shall be installed in a folder created by the manufacturer under Program Files\Freedom Scientific\Shared\Drivers\Braille\1.0\ThirdParty directory.</t>
  </si>
  <si>
    <t>The Braille display files folder shall use the same name as the manufacturer’s Braille interface (.jlb) driver file.</t>
  </si>
  <si>
    <t>Upon installation, the Braille interface (.jlb) driver shall be installed to  the folder created by the manufacturer under Program Files\Freedom  Scientific\Shared\Drivers\Braille\1.0\ThirdParty directory.</t>
  </si>
  <si>
    <t>The Braille display configuration (.jcf) and key map (.jkm) files shall be  installed in language (locale) subfolders within the folder created by the   manufacturer under Program Files\Freedom  Scientific\Shared\Drivers\Braille\1.0\ThirdParty directory.</t>
  </si>
  <si>
    <t>The manufacturer shall create and install a braille.ini file  within the  folder created by the manufacturer under Program Files\Freedom  Scientific\Shared\Drivers\Braille\1.0\ThirdParty directory.</t>
  </si>
  <si>
    <t>If the installer auto-configures Braille settings using Freedom  Scientific’s DriverUtility.exe, the installer shall, through  DriverUtility.exe, append applicable Braille setting data found in the  manufacturer’s braille.ini file to the jfw.ini file.</t>
  </si>
  <si>
    <t>The installer shall not modify any installed Freedom Scientific files  directly.  (Only the jfw.ini file is expected to be modified through use of  the Freedom Scientific DriverUtility.exe.)</t>
  </si>
  <si>
    <t>Provides Proper Vendor Identification</t>
  </si>
  <si>
    <t>The Braille interface (.jlb) driver file shall provide Company Name and Vendor GUID.</t>
  </si>
  <si>
    <t>Uses Proper Versioning Of Configuration and Key Map Files</t>
  </si>
  <si>
    <t>The manufacturer shall use version numbers with associated configuration (.jcf) and key map (.jkm) files.</t>
  </si>
  <si>
    <t>Follows Proper Uninstallation Of All Drivers And Associated Files</t>
  </si>
  <si>
    <t>The end user shall be able to remove a Braille display from the active list by utilizing the Synthesizer and Braille Manager user interface.</t>
  </si>
  <si>
    <t>When the Braille display is removed from the active list by utilizing  the Synthesizer and Braille Manager user interface, JAWS shall restart  without any Braille display generated errors.</t>
  </si>
  <si>
    <t>When the Braille display is removed from the active list by  utilizing the Synthesizer and Braille Manager user interface, the Braille  display files and folders installed within the folder created by the   manufacturer under Program Files\Freedom  Scientific\Shared\Drivers\Braille\1.0\ThirdParty directory shall not be  deleted.</t>
  </si>
  <si>
    <t>The end user shall be able to remove the Braille display device files by  utilizing the manufacturer’s Uninstaller executable.</t>
  </si>
  <si>
    <t>When the Braille display is removed by utilizing the Third Party  manufacturer’s Uninstaller executable, the Braille display shall be  removed from the active list in the Synthesizer and Braille Manager user  interface.</t>
  </si>
  <si>
    <t>When the Braille display is removed by utilizing the Third Party  manufacturer’s Uninstaller executable, the Braille display files and  folder created by the  manufacturer under Program Files\Freedom  Scientific\Shared\Drivers\Braille\1.0\ThirdParty directory shall be deleted.</t>
  </si>
  <si>
    <t>III.</t>
  </si>
  <si>
    <t>Stability</t>
  </si>
  <si>
    <t>IB1</t>
  </si>
  <si>
    <t>IB4</t>
  </si>
  <si>
    <t>IB5</t>
  </si>
  <si>
    <t>IB6</t>
  </si>
  <si>
    <t>IB7</t>
  </si>
  <si>
    <t>IC1</t>
  </si>
  <si>
    <t>ID1</t>
  </si>
  <si>
    <t>IE1</t>
  </si>
  <si>
    <t>IE3</t>
  </si>
  <si>
    <t>Usability</t>
  </si>
  <si>
    <t>IIA1</t>
  </si>
  <si>
    <t>IIIA1</t>
  </si>
  <si>
    <t>IE5</t>
  </si>
  <si>
    <t>Display Configurable Via JAWS Manager</t>
  </si>
  <si>
    <t>The Braille display, once properly configured with JAWS, shall correctly display computer and/or translated Braille, as indicated by the application that has focus on the computer, and properly navigates utilizing all available panning, navigation, and cursor routing buttons.</t>
  </si>
  <si>
    <t xml:space="preserve">Outputs Computer and/or Translated Braille </t>
  </si>
  <si>
    <t>The end user shall be able to view and configure the Braille display in the Synthesizer and Braille Manager user interface.</t>
  </si>
  <si>
    <t>Inputs Braille Display Functions</t>
  </si>
  <si>
    <t>The Braille display, once properly configured with JAWS, shall  process all key assignments within the Braille display’s associated key  map (.jkm) file.</t>
  </si>
  <si>
    <t>Inputs Text Via Braille Keyboard (If Applicable)</t>
  </si>
  <si>
    <t>The Braille display, once properly configured with JAWS, shall  correctly input text via computer Braille into any text editor or edit field.  (If Applicable)</t>
  </si>
  <si>
    <t>Passes Virus Scanning With Latest Definitions Available</t>
  </si>
  <si>
    <t>All Braille display driver and support files shall successfully complete virus scanning with latest antivirus scan definition files available.</t>
  </si>
  <si>
    <t>Passes Continuous Load &amp; Stress Testing With JAWS</t>
  </si>
  <si>
    <t>The Braille display shall sustain a load and stress test with continuous updates provided from JAWS to Braille display over a period of twelve (12) hours without system becoming unstable.</t>
  </si>
  <si>
    <t>IA1</t>
  </si>
  <si>
    <r>
      <t xml:space="preserve">Verify </t>
    </r>
    <r>
      <rPr>
        <sz val="12"/>
        <rFont val="Arial"/>
        <family val="2"/>
      </rPr>
      <t>the Braille driver implements all of the functions of the IBrailleDriver interface.  (Validated through normal loading, operation, and unloading of Braille driver.)</t>
    </r>
  </si>
  <si>
    <t>Outcome</t>
  </si>
  <si>
    <t>Secure and Compatible Braille Display Program</t>
  </si>
  <si>
    <t>Certification Results</t>
  </si>
  <si>
    <t>Vendor Name:</t>
  </si>
  <si>
    <t>Braille Display Model:</t>
  </si>
  <si>
    <t>Date of Certification Test:</t>
  </si>
  <si>
    <t>Certifcation Results:</t>
  </si>
  <si>
    <t>Driver Version Number:</t>
  </si>
  <si>
    <t>F</t>
  </si>
  <si>
    <t>P</t>
  </si>
  <si>
    <t>p</t>
  </si>
  <si>
    <t>f</t>
  </si>
  <si>
    <t>Install a fresh copy of JAWS.</t>
  </si>
  <si>
    <r>
      <t xml:space="preserve">Open Windows Explorer and from within the tree view, navigate to  \Program Files\Freedom Scientific\Shared\Drivers\Braille\1.0.  Press TAB and </t>
    </r>
    <r>
      <rPr>
        <b/>
        <sz val="12"/>
        <rFont val="Arial"/>
        <family val="2"/>
      </rPr>
      <t>verify</t>
    </r>
    <r>
      <rPr>
        <sz val="12"/>
        <rFont val="Arial"/>
        <family val="2"/>
      </rPr>
      <t xml:space="preserve"> that a ThirdParty folder  exists.  Press ENTER to open it to </t>
    </r>
    <r>
      <rPr>
        <b/>
        <sz val="12"/>
        <rFont val="Arial"/>
        <family val="2"/>
      </rPr>
      <t>verify</t>
    </r>
    <r>
      <rPr>
        <sz val="12"/>
        <rFont val="Arial"/>
        <family val="2"/>
      </rPr>
      <t xml:space="preserve"> that there are no Braille device folders or files within.
</t>
    </r>
    <r>
      <rPr>
        <u/>
        <sz val="12"/>
        <rFont val="Arial"/>
        <family val="2"/>
      </rPr>
      <t>Expected  Result</t>
    </r>
    <r>
      <rPr>
        <sz val="12"/>
        <rFont val="Arial"/>
        <family val="2"/>
      </rPr>
      <t>:  ThirdParty directory exists and no Braille device directories are located within it.</t>
    </r>
  </si>
  <si>
    <t>Within Windows Explorer, copy \Program Files\Freedom Scientific directory and paste to the  Desktop. Press Alt+F4 to close Windows Explorer.  Note:  You may have to shut JAWS down to perform this action.</t>
  </si>
  <si>
    <r>
      <t xml:space="preserve">Using a well recognized and up-to-date Antivirus application, complete a full scan of the media on which the software is provided.  </t>
    </r>
    <r>
      <rPr>
        <b/>
        <sz val="12"/>
        <rFont val="Arial"/>
        <family val="2"/>
      </rPr>
      <t>Verify</t>
    </r>
    <r>
      <rPr>
        <sz val="12"/>
        <rFont val="Arial"/>
        <family val="2"/>
      </rPr>
      <t xml:space="preserve"> the media is free of any known viruses.
</t>
    </r>
    <r>
      <rPr>
        <u/>
        <sz val="12"/>
        <rFont val="Arial"/>
        <family val="2"/>
      </rPr>
      <t>Expected Result</t>
    </r>
    <r>
      <rPr>
        <sz val="12"/>
        <rFont val="Arial"/>
        <family val="2"/>
      </rPr>
      <t>:  Media is virus free.</t>
    </r>
  </si>
  <si>
    <r>
      <t xml:space="preserve">Once the installation is complete, open Windows Explorer and </t>
    </r>
    <r>
      <rPr>
        <b/>
        <sz val="12"/>
        <rFont val="Arial"/>
        <family val="2"/>
      </rPr>
      <t>verify</t>
    </r>
    <r>
      <rPr>
        <sz val="12"/>
        <rFont val="Arial"/>
        <family val="2"/>
      </rPr>
      <t xml:space="preserve">  that \Program Files\Freedom Scientific\Shared\Drivers\Braille\1.0\ThirdParty contains subfolders with all  supporting files for the installed Braille display.
</t>
    </r>
    <r>
      <rPr>
        <u/>
        <sz val="12"/>
        <rFont val="Arial"/>
        <family val="2"/>
      </rPr>
      <t>Expected Result</t>
    </r>
    <r>
      <rPr>
        <sz val="12"/>
        <rFont val="Arial"/>
        <family val="2"/>
      </rPr>
      <t>:  The Braille display files are installed in a folder created by the manufacturer under \Program Files\Freedom Scientific\Shared\Drivers\Braille\1.0\ThirdParty directory.</t>
    </r>
  </si>
  <si>
    <r>
      <t xml:space="preserve">In the ThirdParty directory, </t>
    </r>
    <r>
      <rPr>
        <b/>
        <sz val="12"/>
        <rFont val="Arial"/>
        <family val="2"/>
      </rPr>
      <t>verify</t>
    </r>
    <r>
      <rPr>
        <sz val="12"/>
        <rFont val="Arial"/>
        <family val="2"/>
      </rPr>
      <t xml:space="preserve"> that the Braille interface (.jlb) driver file name matches the name of the  directory in which the driver file resides that had been created during installation of the driver.
</t>
    </r>
    <r>
      <rPr>
        <u/>
        <sz val="12"/>
        <rFont val="Arial"/>
        <family val="2"/>
      </rPr>
      <t>Expected Result</t>
    </r>
    <r>
      <rPr>
        <sz val="12"/>
        <rFont val="Arial"/>
        <family val="2"/>
      </rPr>
      <t>:  The directory created during the install matches the name of the  Braille interface (.jlb) driver file, and the file resides within the directory.</t>
    </r>
  </si>
  <si>
    <r>
      <t>Verify</t>
    </r>
    <r>
      <rPr>
        <sz val="12"/>
        <rFont val="Arial"/>
        <family val="2"/>
      </rPr>
      <t xml:space="preserve"> that the Braille device braille.ini file has been installed in the ThirdParty\Braille Device directory.
</t>
    </r>
    <r>
      <rPr>
        <u/>
        <sz val="12"/>
        <rFont val="Arial"/>
        <family val="2"/>
      </rPr>
      <t>Expected Result</t>
    </r>
    <r>
      <rPr>
        <sz val="12"/>
        <rFont val="Arial"/>
        <family val="2"/>
      </rPr>
      <t xml:space="preserve">:  The Braille device braille.ini file has been installed in the ThirdParty\Braille Device directory.  </t>
    </r>
  </si>
  <si>
    <r>
      <t xml:space="preserve">Open Windows Explorer and from within the tree view, navigate to  \Program Files\Freedom Scientific\JAWS\&lt;version number&gt; and open the jfw.ini file.  </t>
    </r>
    <r>
      <rPr>
        <b/>
        <sz val="12"/>
        <rFont val="Arial"/>
        <family val="2"/>
      </rPr>
      <t>Verify</t>
    </r>
    <r>
      <rPr>
        <sz val="12"/>
        <rFont val="Arial"/>
        <family val="2"/>
      </rPr>
      <t xml:space="preserve"> the installer appended the applicable Braille setting data found in the Braille display’s braille.ini file  to the jfw.ini file.
</t>
    </r>
    <r>
      <rPr>
        <u/>
        <sz val="12"/>
        <rFont val="Arial"/>
        <family val="2"/>
      </rPr>
      <t>Expected Result</t>
    </r>
    <r>
      <rPr>
        <sz val="12"/>
        <rFont val="Arial"/>
        <family val="2"/>
      </rPr>
      <t>:  The installer, through DriverUtility.exe, appended applicable Braille  setting data found in the Braille display’s braille.ini file to the jfw.ini file.  Note:  This is only testable if the  Braille display manufacturer incorporated the recommended use of the Freedom Scientific DriverUtility.exe  within the installer. Close the jfw.ini file. Press Alt+F4 to close Windows Explorer.</t>
    </r>
  </si>
  <si>
    <t>To perform the next step, you will need to create a console application that performs a LoadLibrary on the Braille interface (.jlb) driver file and calls the GetManufacturerInfo() function.</t>
  </si>
  <si>
    <r>
      <t xml:space="preserve">In \Program Files\Freedom Scientific\Shared\Drivers\Braille\1.0\ThirdParty directory, open the Braille device configuration (.jcf) and key map (.jkm) files and </t>
    </r>
    <r>
      <rPr>
        <b/>
        <sz val="12"/>
        <rFont val="Arial"/>
        <family val="2"/>
      </rPr>
      <t>verify</t>
    </r>
    <r>
      <rPr>
        <sz val="12"/>
        <rFont val="Arial"/>
        <family val="2"/>
      </rPr>
      <t xml:space="preserve"> that they have proper version numbers assigned. </t>
    </r>
    <r>
      <rPr>
        <b/>
        <sz val="12"/>
        <rFont val="Arial"/>
        <family val="2"/>
      </rPr>
      <t>Record</t>
    </r>
    <r>
      <rPr>
        <sz val="12"/>
        <rFont val="Arial"/>
        <family val="2"/>
      </rPr>
      <t xml:space="preserve"> the Braille device configuration (.jcf) and Braille device key map (.jkm) file version numbers.
</t>
    </r>
    <r>
      <rPr>
        <u/>
        <sz val="12"/>
        <rFont val="Arial"/>
        <family val="2"/>
      </rPr>
      <t>Expected Result</t>
    </r>
    <r>
      <rPr>
        <sz val="12"/>
        <rFont val="Arial"/>
        <family val="2"/>
      </rPr>
      <t>:  The Braille device configuration (.jcf) and Braille device key map (.jkm) files have version numbers assigned and are recorded.</t>
    </r>
  </si>
  <si>
    <r>
      <t>I</t>
    </r>
    <r>
      <rPr>
        <b/>
        <sz val="12"/>
        <rFont val="Arial"/>
        <family val="2"/>
      </rPr>
      <t>.  Interface Validation</t>
    </r>
  </si>
  <si>
    <r>
      <t>III</t>
    </r>
    <r>
      <rPr>
        <b/>
        <sz val="12"/>
        <rFont val="Arial"/>
        <family val="2"/>
      </rPr>
      <t>.  Stability</t>
    </r>
  </si>
  <si>
    <r>
      <t>II</t>
    </r>
    <r>
      <rPr>
        <b/>
        <sz val="12"/>
        <rFont val="Arial"/>
        <family val="2"/>
      </rPr>
      <t>.  Usability</t>
    </r>
  </si>
  <si>
    <t>In the Select Device Type dialog, arrow down to the Braille displays radio button, then select  the "Next" button.</t>
  </si>
  <si>
    <t>In the Select Components dialog, arrow down to the Braille display you wish to remove, then press the  spacebar to uncheck the Braille display and select the "Finish" button.  Note, a JAWS message should be  generated that you must restart JAWS for the changes to take effect. Select the "OK" button to close the message.</t>
  </si>
  <si>
    <r>
      <t xml:space="preserve">Restart JAWS.  Upon restart of JAWS, </t>
    </r>
    <r>
      <rPr>
        <b/>
        <sz val="12"/>
        <rFont val="Arial"/>
        <family val="2"/>
      </rPr>
      <t>verify</t>
    </r>
    <r>
      <rPr>
        <sz val="12"/>
        <rFont val="Arial"/>
        <family val="2"/>
      </rPr>
      <t xml:space="preserve"> no Braille display generated errors were encountered.
</t>
    </r>
    <r>
      <rPr>
        <u/>
        <sz val="12"/>
        <rFont val="Arial"/>
        <family val="2"/>
      </rPr>
      <t>Expected Result</t>
    </r>
    <r>
      <rPr>
        <sz val="12"/>
        <rFont val="Arial"/>
        <family val="2"/>
      </rPr>
      <t>:  JAWS is restarted with no Braille display generated errors encountered.</t>
    </r>
  </si>
  <si>
    <r>
      <t xml:space="preserve">Open the Synthesizer and Braille Manager user interface.  Expand the Braille Displays node of the tree view.   </t>
    </r>
    <r>
      <rPr>
        <b/>
        <sz val="12"/>
        <rFont val="Arial"/>
        <family val="2"/>
      </rPr>
      <t xml:space="preserve">Verify </t>
    </r>
    <r>
      <rPr>
        <sz val="12"/>
        <rFont val="Arial"/>
        <family val="2"/>
      </rPr>
      <t xml:space="preserve">only No Display (default) is listed
</t>
    </r>
    <r>
      <rPr>
        <u/>
        <sz val="12"/>
        <rFont val="Arial"/>
        <family val="2"/>
      </rPr>
      <t>Expected Result</t>
    </r>
    <r>
      <rPr>
        <sz val="12"/>
        <rFont val="Arial"/>
        <family val="2"/>
      </rPr>
      <t>:  Only No Display (default) is listed in the Braille Displays node of the Synthesizer and Braille Manager tree view.  Press Alt+C to exit Synthesizer and Braille  Manager user interface.</t>
    </r>
  </si>
  <si>
    <r>
      <t xml:space="preserve">In \Program Files\Freedom Scientific\Shared\Drivers\Braille\1.0\ThirdParty, </t>
    </r>
    <r>
      <rPr>
        <b/>
        <sz val="12"/>
        <rFont val="Arial"/>
        <family val="2"/>
      </rPr>
      <t>verify</t>
    </r>
    <r>
      <rPr>
        <sz val="12"/>
        <rFont val="Arial"/>
        <family val="2"/>
      </rPr>
      <t xml:space="preserve"> the Braille display files were not deleted upon removal using the Synthesizer and Braille Manager user  interface.
</t>
    </r>
    <r>
      <rPr>
        <u/>
        <sz val="12"/>
        <rFont val="Arial"/>
        <family val="2"/>
      </rPr>
      <t>Expected Result</t>
    </r>
    <r>
      <rPr>
        <sz val="12"/>
        <rFont val="Arial"/>
        <family val="2"/>
      </rPr>
      <t>:  The Braille display directories and files were not deleted.</t>
    </r>
  </si>
  <si>
    <t>Yes</t>
  </si>
  <si>
    <t>No</t>
  </si>
  <si>
    <r>
      <t>Open a new Microsoft Word document.  Using the Braille display Perkins-style keyboard, enter “The quick  brown fox jumps over the lazy dog.” using computer Braille. Verify all text is properly input within the Microsoft Word document.
Expected Result: All text is properly input within the Microsoft Word document.</t>
    </r>
    <r>
      <rPr>
        <u/>
        <sz val="12"/>
        <rFont val="Arial"/>
        <family val="2"/>
      </rPr>
      <t/>
    </r>
  </si>
  <si>
    <t>Perkins Keyboard Input Supported?</t>
  </si>
  <si>
    <t>Perkins Input Supported:</t>
  </si>
  <si>
    <r>
      <t xml:space="preserve">In the ThirdParty directory, </t>
    </r>
    <r>
      <rPr>
        <b/>
        <sz val="12"/>
        <rFont val="Arial"/>
        <family val="2"/>
      </rPr>
      <t>verify</t>
    </r>
    <r>
      <rPr>
        <sz val="12"/>
        <rFont val="Arial"/>
        <family val="2"/>
      </rPr>
      <t xml:space="preserve"> that the Braille device configuration (.jcf) and Braille device key map  (.jkm) files have been installed in language (locale) subfolders within the folder created under \Program  Files\Freedom Scientific\Shared\Drivers\Braille\1.0\ThirdParty directory. Note, these files are optional and may not exist. This test step is important only if the files are provided.
</t>
    </r>
    <r>
      <rPr>
        <u/>
        <sz val="12"/>
        <rFont val="Arial"/>
        <family val="2"/>
      </rPr>
      <t>Expected Result</t>
    </r>
    <r>
      <rPr>
        <sz val="12"/>
        <rFont val="Arial"/>
        <family val="2"/>
      </rPr>
      <t>:  The Braille device  configuration (.jcf) and Braille device key map (.jkm) files have been installed in language (locale) subfolders within the folder created under Program Files\Freedom  Scientific\Shared\Drivers\Braille\1.0\ThirdParty directory.</t>
    </r>
  </si>
  <si>
    <r>
      <t xml:space="preserve">Without the Braille display connected to the test computer, run the driver installer to install the Braille driver for the Braille display onto the test  computer.
</t>
    </r>
    <r>
      <rPr>
        <u/>
        <sz val="12"/>
        <rFont val="Arial"/>
        <family val="2"/>
      </rPr>
      <t>Expected Result</t>
    </r>
    <r>
      <rPr>
        <sz val="12"/>
        <rFont val="Arial"/>
        <family val="2"/>
      </rPr>
      <t>:  The install is in progress.</t>
    </r>
  </si>
  <si>
    <t>Without the Braille display connected to the test computer, run the driver installer to install the Braille driver for the Braille display onto the test  computer.
Expected Result:  The install is in progress.</t>
  </si>
  <si>
    <t>IIIB1</t>
  </si>
  <si>
    <t>IIIC1</t>
  </si>
  <si>
    <t>JAWS Launches Successfully with Braille Display Connected</t>
  </si>
  <si>
    <t>Works When JAWS Runs as a Service</t>
  </si>
  <si>
    <t>IIE1</t>
  </si>
  <si>
    <t>With JAWS still running as a service, transition to and from the secure desktop (Ctrl-Alt-Delete to lock desktop) and ensure JAWS continues to operate properly and Braille is properly displayed.</t>
  </si>
  <si>
    <t>The Braille display works properly when JAWS is configured to run as a service on XP systems.</t>
  </si>
  <si>
    <t>On XP systems, configure JAWS to start automatically (i.e. run as a service) and restart the computer. Ensure JAWS launches successfully and that Braille is displayed correctly on the display when navigating a document.</t>
  </si>
  <si>
    <t>JAWS shall launch correctly and Braille shall be displayed correctly the computer comes out of stand-by mode.</t>
  </si>
  <si>
    <t>JAWS shall launch correctly when the Braille display is connected, regardless of whether the display is turned on or off.</t>
  </si>
  <si>
    <r>
      <t xml:space="preserve">With the Braille display turned </t>
    </r>
    <r>
      <rPr>
        <b/>
        <sz val="12"/>
        <rFont val="Arial"/>
        <family val="2"/>
      </rPr>
      <t>on</t>
    </r>
    <r>
      <rPr>
        <sz val="12"/>
        <rFont val="Arial"/>
        <family val="2"/>
      </rPr>
      <t xml:space="preserve">, restart the computer and JAWS. </t>
    </r>
    <r>
      <rPr>
        <b/>
        <sz val="12"/>
        <rFont val="Arial"/>
        <family val="2"/>
      </rPr>
      <t>Verify</t>
    </r>
    <r>
      <rPr>
        <sz val="12"/>
        <rFont val="Arial"/>
        <family val="2"/>
      </rPr>
      <t xml:space="preserve"> that JAWS starts correctly.
Expected Result:  JAWS starts and operates normally with Braille output.</t>
    </r>
  </si>
  <si>
    <r>
      <t xml:space="preserve">With the Braille display turned </t>
    </r>
    <r>
      <rPr>
        <b/>
        <sz val="12"/>
        <rFont val="Arial"/>
        <family val="2"/>
      </rPr>
      <t>off</t>
    </r>
    <r>
      <rPr>
        <sz val="12"/>
        <rFont val="Arial"/>
        <family val="2"/>
      </rPr>
      <t xml:space="preserve">, restart the computer and JAWS. </t>
    </r>
    <r>
      <rPr>
        <b/>
        <sz val="12"/>
        <rFont val="Arial"/>
        <family val="2"/>
      </rPr>
      <t>Verify</t>
    </r>
    <r>
      <rPr>
        <sz val="12"/>
        <rFont val="Arial"/>
        <family val="2"/>
      </rPr>
      <t xml:space="preserve"> that JAWS starts correctly.
Expected Result:  JAWS starts and operates normally, without any Braille output.</t>
    </r>
  </si>
  <si>
    <r>
      <t xml:space="preserve">With the Braille display turned </t>
    </r>
    <r>
      <rPr>
        <b/>
        <sz val="12"/>
        <rFont val="Arial"/>
        <family val="2"/>
      </rPr>
      <t>off</t>
    </r>
    <r>
      <rPr>
        <sz val="12"/>
        <rFont val="Arial"/>
        <family val="2"/>
      </rPr>
      <t>, put the computer into stand-by mode and then turn it back on.
Expected Result:  JAWS starts and operates normally, without any Braille output.</t>
    </r>
  </si>
  <si>
    <r>
      <t xml:space="preserve">With the Braille display turned </t>
    </r>
    <r>
      <rPr>
        <b/>
        <sz val="12"/>
        <rFont val="Arial"/>
        <family val="2"/>
      </rPr>
      <t>on</t>
    </r>
    <r>
      <rPr>
        <sz val="12"/>
        <rFont val="Arial"/>
        <family val="2"/>
      </rPr>
      <t>, restart the computer and JAWS.
Expected Result:  JAWS starts and operates normally with Braille output.</t>
    </r>
  </si>
  <si>
    <t>The manufacturer shall use file version numbers with associated driver (.jlb) files.</t>
  </si>
  <si>
    <t>ID2</t>
  </si>
  <si>
    <r>
      <t xml:space="preserve">In \Program Files\Freedom Scientific\Shared\Drivers\Braille\1.0\ThirdParty directory, view the Braille device driver (.jlb) file properties and </t>
    </r>
    <r>
      <rPr>
        <b/>
        <sz val="12"/>
        <rFont val="Arial"/>
        <family val="2"/>
      </rPr>
      <t>verify</t>
    </r>
    <r>
      <rPr>
        <sz val="12"/>
        <rFont val="Arial"/>
        <family val="2"/>
      </rPr>
      <t xml:space="preserve"> it has a proper file version number associated with it.
</t>
    </r>
    <r>
      <rPr>
        <u/>
        <sz val="12"/>
        <rFont val="Arial"/>
        <family val="2"/>
      </rPr>
      <t>Expected Result</t>
    </r>
    <r>
      <rPr>
        <sz val="12"/>
        <rFont val="Arial"/>
        <family val="2"/>
      </rPr>
      <t>:  The Braille device driver (.jlb) file has a file version number assigned to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</si>
</sst>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2"/>
      <name val="Arial"/>
      <family val="2"/>
    </font>
    <font>
      <sz val="12"/>
      <name val="Arial"/>
      <family val="2"/>
    </font>
    <font>
      <sz val="8"/>
      <name val="Arial"/>
    </font>
    <font>
      <b/>
      <sz val="14"/>
      <color indexed="9"/>
      <name val="Arial"/>
      <family val="2"/>
    </font>
    <font>
      <sz val="14"/>
      <color indexed="9"/>
      <name val="Arial"/>
      <family val="2"/>
    </font>
    <font>
      <b/>
      <sz val="16"/>
      <name val="Arial"/>
      <family val="2"/>
    </font>
    <font>
      <b/>
      <i/>
      <sz val="18"/>
      <name val="Arial"/>
      <family val="2"/>
    </font>
    <font>
      <sz val="12"/>
      <name val="Arial"/>
    </font>
    <font>
      <b/>
      <sz val="14"/>
      <name val="Arial"/>
      <family val="2"/>
    </font>
    <font>
      <i/>
      <sz val="12"/>
      <name val="Arial"/>
      <family val="2"/>
    </font>
    <font>
      <u/>
      <sz val="12"/>
      <name val="Arial"/>
      <family val="2"/>
    </font>
    <font>
      <b/>
      <sz val="12"/>
      <name val="Times New Roman"/>
      <family val="1"/>
    </font>
    <font>
      <sz val="12"/>
      <name val="Times New Roman"/>
      <family val="1"/>
    </font>
  </fonts>
  <fills count="5">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55"/>
        <bgColor indexed="64"/>
      </patternFill>
    </fill>
  </fills>
  <borders count="40">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9"/>
      </left>
      <right style="medium">
        <color indexed="64"/>
      </right>
      <top style="thin">
        <color indexed="9"/>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s>
  <cellStyleXfs count="1">
    <xf numFmtId="0" fontId="0" fillId="0" borderId="0"/>
  </cellStyleXfs>
  <cellXfs count="77">
    <xf numFmtId="0" fontId="0" fillId="0" borderId="0" xfId="0"/>
    <xf numFmtId="0" fontId="2" fillId="0" borderId="0" xfId="0" applyFont="1"/>
    <xf numFmtId="0" fontId="2" fillId="0" borderId="0" xfId="0" applyFont="1" applyAlignment="1">
      <alignment horizontal="left" vertical="top" wrapText="1"/>
    </xf>
    <xf numFmtId="1" fontId="2" fillId="0" borderId="0" xfId="0" applyNumberFormat="1" applyFont="1" applyAlignment="1">
      <alignment horizontal="right" vertical="top"/>
    </xf>
    <xf numFmtId="0" fontId="2" fillId="0" borderId="0" xfId="0" applyFont="1" applyAlignment="1">
      <alignment vertical="top"/>
    </xf>
    <xf numFmtId="0" fontId="1" fillId="2" borderId="1" xfId="0" applyFont="1" applyFill="1" applyBorder="1" applyAlignment="1">
      <alignment horizontal="center" vertical="top" wrapText="1"/>
    </xf>
    <xf numFmtId="0" fontId="1" fillId="0" borderId="2" xfId="0" applyFont="1" applyBorder="1" applyAlignment="1">
      <alignment vertical="top" wrapText="1"/>
    </xf>
    <xf numFmtId="0" fontId="2" fillId="0" borderId="3" xfId="0" applyFont="1" applyBorder="1" applyAlignment="1">
      <alignment horizontal="center" vertical="top" wrapText="1"/>
    </xf>
    <xf numFmtId="0" fontId="2" fillId="0" borderId="4" xfId="0" applyFont="1" applyBorder="1" applyAlignment="1">
      <alignment vertical="top" wrapText="1"/>
    </xf>
    <xf numFmtId="0" fontId="1"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horizontal="center" vertical="top" wrapText="1"/>
    </xf>
    <xf numFmtId="0" fontId="2" fillId="0" borderId="8" xfId="0" applyFont="1" applyBorder="1" applyAlignment="1">
      <alignment vertical="top" wrapText="1"/>
    </xf>
    <xf numFmtId="0" fontId="1" fillId="0" borderId="8" xfId="0" applyFont="1" applyBorder="1" applyAlignment="1">
      <alignment horizontal="center" vertical="top" wrapText="1"/>
    </xf>
    <xf numFmtId="0" fontId="2" fillId="0" borderId="8" xfId="0" applyFont="1" applyBorder="1" applyAlignment="1">
      <alignment horizontal="center" vertical="top" wrapText="1"/>
    </xf>
    <xf numFmtId="0" fontId="2" fillId="0" borderId="2" xfId="0" applyFont="1" applyBorder="1" applyAlignment="1">
      <alignment vertical="top" wrapText="1"/>
    </xf>
    <xf numFmtId="0" fontId="1" fillId="0" borderId="3" xfId="0" applyFont="1" applyBorder="1" applyAlignment="1">
      <alignment horizontal="center" vertical="top" wrapText="1"/>
    </xf>
    <xf numFmtId="0" fontId="2" fillId="0" borderId="9" xfId="0" applyFont="1" applyBorder="1" applyAlignment="1">
      <alignment vertical="top" wrapText="1"/>
    </xf>
    <xf numFmtId="0" fontId="2" fillId="0" borderId="10" xfId="0" applyFont="1" applyBorder="1" applyAlignment="1">
      <alignment horizontal="center" vertical="top" wrapText="1"/>
    </xf>
    <xf numFmtId="1" fontId="2" fillId="0" borderId="4" xfId="0" applyNumberFormat="1" applyFont="1" applyBorder="1" applyAlignment="1">
      <alignment horizontal="right" vertical="top"/>
    </xf>
    <xf numFmtId="0" fontId="2" fillId="0" borderId="11" xfId="0" applyFont="1" applyBorder="1" applyAlignment="1">
      <alignment horizontal="left" vertical="top" wrapText="1"/>
    </xf>
    <xf numFmtId="1" fontId="2" fillId="0" borderId="9" xfId="0" applyNumberFormat="1" applyFont="1" applyBorder="1" applyAlignment="1">
      <alignment horizontal="right" vertical="top"/>
    </xf>
    <xf numFmtId="0" fontId="2" fillId="0" borderId="12" xfId="0" applyFont="1" applyBorder="1" applyAlignment="1">
      <alignment horizontal="left" vertical="top" wrapText="1"/>
    </xf>
    <xf numFmtId="1" fontId="2" fillId="0" borderId="13" xfId="0" applyNumberFormat="1" applyFont="1" applyBorder="1" applyAlignment="1">
      <alignment horizontal="right" vertical="top"/>
    </xf>
    <xf numFmtId="0" fontId="2" fillId="0" borderId="14" xfId="0" applyFont="1" applyBorder="1" applyAlignment="1">
      <alignment horizontal="left" vertical="top" wrapText="1"/>
    </xf>
    <xf numFmtId="0" fontId="2" fillId="0" borderId="15" xfId="0" applyFont="1" applyBorder="1" applyAlignment="1">
      <alignment horizontal="center" vertical="top" wrapText="1"/>
    </xf>
    <xf numFmtId="1" fontId="2" fillId="2" borderId="16" xfId="0" applyNumberFormat="1" applyFont="1" applyFill="1" applyBorder="1" applyAlignment="1">
      <alignment horizontal="right" vertical="top"/>
    </xf>
    <xf numFmtId="0" fontId="2" fillId="2" borderId="17" xfId="0" applyFont="1" applyFill="1" applyBorder="1" applyAlignment="1">
      <alignment horizontal="left" vertical="top" wrapText="1"/>
    </xf>
    <xf numFmtId="0" fontId="2" fillId="2" borderId="18" xfId="0" applyFont="1" applyFill="1" applyBorder="1" applyAlignment="1">
      <alignment horizontal="center" vertical="top" wrapText="1"/>
    </xf>
    <xf numFmtId="1" fontId="2" fillId="0" borderId="19" xfId="0" applyNumberFormat="1" applyFont="1" applyBorder="1" applyAlignment="1">
      <alignment horizontal="right" vertical="top"/>
    </xf>
    <xf numFmtId="0" fontId="2" fillId="0" borderId="20" xfId="0" applyFont="1" applyBorder="1" applyAlignment="1">
      <alignment horizontal="left" vertical="top" wrapText="1"/>
    </xf>
    <xf numFmtId="0" fontId="2" fillId="0" borderId="21" xfId="0" applyFont="1" applyBorder="1" applyAlignment="1">
      <alignment horizontal="center" vertical="top" wrapText="1"/>
    </xf>
    <xf numFmtId="1" fontId="2" fillId="0" borderId="6" xfId="0" applyNumberFormat="1" applyFont="1" applyBorder="1" applyAlignment="1">
      <alignment horizontal="right" vertical="top"/>
    </xf>
    <xf numFmtId="0" fontId="2" fillId="0" borderId="22" xfId="0" applyFont="1" applyBorder="1" applyAlignment="1">
      <alignment horizontal="left" vertical="top" wrapText="1"/>
    </xf>
    <xf numFmtId="1" fontId="2" fillId="0" borderId="23" xfId="0" applyNumberFormat="1" applyFont="1" applyBorder="1" applyAlignment="1">
      <alignment horizontal="right" vertical="top"/>
    </xf>
    <xf numFmtId="0" fontId="2" fillId="0" borderId="24" xfId="0" applyFont="1" applyBorder="1" applyAlignment="1">
      <alignment horizontal="left" vertical="top" wrapText="1"/>
    </xf>
    <xf numFmtId="0" fontId="2" fillId="0" borderId="25" xfId="0" applyFont="1" applyBorder="1" applyAlignment="1">
      <alignment horizontal="center" vertical="top" wrapText="1"/>
    </xf>
    <xf numFmtId="1" fontId="2" fillId="0" borderId="0" xfId="0" applyNumberFormat="1" applyFont="1" applyBorder="1" applyAlignment="1">
      <alignment horizontal="right" vertical="top"/>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1" fontId="4" fillId="3" borderId="26" xfId="0" applyNumberFormat="1" applyFont="1" applyFill="1" applyBorder="1" applyAlignment="1">
      <alignment horizontal="right" vertical="top"/>
    </xf>
    <xf numFmtId="0" fontId="4" fillId="3" borderId="27" xfId="0" applyFont="1" applyFill="1" applyBorder="1" applyAlignment="1">
      <alignment horizontal="left" vertical="top" wrapText="1"/>
    </xf>
    <xf numFmtId="0" fontId="1" fillId="0" borderId="28" xfId="0" applyFont="1" applyBorder="1" applyAlignment="1" applyProtection="1">
      <alignment horizontal="center" vertical="top" wrapText="1"/>
      <protection locked="0"/>
    </xf>
    <xf numFmtId="0" fontId="1" fillId="0" borderId="11" xfId="0" applyFont="1" applyBorder="1" applyAlignment="1" applyProtection="1">
      <alignment horizontal="center" vertical="top" wrapText="1"/>
      <protection locked="0"/>
    </xf>
    <xf numFmtId="0" fontId="1" fillId="0" borderId="12" xfId="0" applyFont="1" applyBorder="1" applyAlignment="1" applyProtection="1">
      <alignment horizontal="center" vertical="top" wrapText="1"/>
      <protection locked="0"/>
    </xf>
    <xf numFmtId="0" fontId="4" fillId="3" borderId="27"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8" fillId="0" borderId="0" xfId="0" applyFont="1"/>
    <xf numFmtId="0" fontId="9" fillId="0" borderId="0" xfId="0" applyFont="1"/>
    <xf numFmtId="0" fontId="10" fillId="2" borderId="29" xfId="0" applyFont="1" applyFill="1" applyBorder="1" applyAlignment="1" applyProtection="1">
      <alignment horizontal="left" vertical="center" indent="1"/>
      <protection locked="0"/>
    </xf>
    <xf numFmtId="0" fontId="10" fillId="4" borderId="30" xfId="0" applyFont="1" applyFill="1" applyBorder="1" applyAlignment="1" applyProtection="1">
      <alignment horizontal="left" vertical="center" indent="1"/>
      <protection locked="0"/>
    </xf>
    <xf numFmtId="0" fontId="10" fillId="2" borderId="30" xfId="0" applyFont="1" applyFill="1" applyBorder="1" applyAlignment="1" applyProtection="1">
      <alignment horizontal="left" vertical="center" indent="1"/>
      <protection locked="0"/>
    </xf>
    <xf numFmtId="0" fontId="10" fillId="0" borderId="0" xfId="0" applyFont="1" applyAlignment="1">
      <alignment horizontal="left" vertical="top" wrapText="1"/>
    </xf>
    <xf numFmtId="0" fontId="2" fillId="0" borderId="0" xfId="0" applyFont="1" applyAlignment="1" applyProtection="1">
      <alignment vertical="top"/>
      <protection hidden="1"/>
    </xf>
    <xf numFmtId="0" fontId="1" fillId="0" borderId="11" xfId="0" applyFont="1" applyBorder="1" applyAlignment="1" applyProtection="1">
      <alignment horizontal="center" vertical="top" wrapText="1"/>
    </xf>
    <xf numFmtId="0" fontId="1" fillId="0" borderId="28" xfId="0" applyFont="1" applyBorder="1" applyAlignment="1" applyProtection="1">
      <alignment horizontal="center" vertical="top" wrapText="1"/>
    </xf>
    <xf numFmtId="0" fontId="1" fillId="0" borderId="4" xfId="0" applyFont="1" applyBorder="1" applyAlignment="1">
      <alignment vertical="top" wrapText="1"/>
    </xf>
    <xf numFmtId="0" fontId="2" fillId="0" borderId="4" xfId="0" applyFont="1" applyFill="1" applyBorder="1" applyAlignment="1">
      <alignment vertical="top" wrapText="1"/>
    </xf>
    <xf numFmtId="0" fontId="12" fillId="2" borderId="31" xfId="0" applyFont="1" applyFill="1" applyBorder="1" applyAlignment="1">
      <alignment vertical="top" wrapText="1"/>
    </xf>
    <xf numFmtId="14" fontId="10" fillId="2" borderId="30" xfId="0" applyNumberFormat="1" applyFont="1" applyFill="1" applyBorder="1" applyAlignment="1" applyProtection="1">
      <alignment horizontal="left" vertical="center" indent="1"/>
      <protection locked="0"/>
    </xf>
    <xf numFmtId="0" fontId="10" fillId="4" borderId="32" xfId="0" applyFont="1" applyFill="1" applyBorder="1" applyAlignment="1" applyProtection="1">
      <alignment horizontal="left" vertical="center" indent="1"/>
    </xf>
    <xf numFmtId="0" fontId="8" fillId="2" borderId="33" xfId="0" applyFont="1" applyFill="1" applyBorder="1" applyAlignment="1">
      <alignment horizontal="right" vertical="center" indent="1"/>
    </xf>
    <xf numFmtId="0" fontId="8" fillId="4" borderId="34" xfId="0" applyFont="1" applyFill="1" applyBorder="1" applyAlignment="1">
      <alignment horizontal="right" vertical="center" indent="1"/>
    </xf>
    <xf numFmtId="0" fontId="8" fillId="2" borderId="34" xfId="0" applyFont="1" applyFill="1" applyBorder="1" applyAlignment="1">
      <alignment horizontal="right" vertical="center" indent="1"/>
    </xf>
    <xf numFmtId="0" fontId="8" fillId="4" borderId="35" xfId="0" applyFont="1" applyFill="1" applyBorder="1" applyAlignment="1">
      <alignment horizontal="right" vertical="center" indent="1"/>
    </xf>
    <xf numFmtId="0" fontId="10" fillId="0" borderId="0" xfId="0" applyFont="1"/>
    <xf numFmtId="0" fontId="0" fillId="0" borderId="0" xfId="0" applyAlignment="1">
      <alignment wrapText="1"/>
    </xf>
    <xf numFmtId="0" fontId="10" fillId="0" borderId="0" xfId="0" applyFont="1" applyAlignment="1">
      <alignment wrapText="1"/>
    </xf>
    <xf numFmtId="0" fontId="2" fillId="0" borderId="36" xfId="0" applyFont="1" applyBorder="1" applyAlignment="1">
      <alignment horizontal="center" vertical="top" wrapText="1"/>
    </xf>
    <xf numFmtId="1" fontId="2" fillId="0" borderId="37" xfId="0" applyNumberFormat="1" applyFont="1" applyBorder="1" applyAlignment="1">
      <alignment horizontal="right" vertical="top"/>
    </xf>
    <xf numFmtId="0" fontId="2" fillId="0" borderId="38" xfId="0" applyFont="1" applyBorder="1" applyAlignment="1">
      <alignment horizontal="left" vertical="top" wrapText="1"/>
    </xf>
    <xf numFmtId="0" fontId="2" fillId="0" borderId="39" xfId="0" applyFont="1" applyBorder="1" applyAlignment="1">
      <alignment horizontal="center" vertical="top" wrapText="1"/>
    </xf>
    <xf numFmtId="0" fontId="7"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cellXfs>
  <cellStyles count="1">
    <cellStyle name="Normal" xfId="0" builtinId="0"/>
  </cellStyles>
  <dxfs count="3">
    <dxf>
      <font>
        <strike/>
        <condense val="0"/>
        <extend val="0"/>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476250</xdr:colOff>
      <xdr:row>2</xdr:row>
      <xdr:rowOff>19050</xdr:rowOff>
    </xdr:from>
    <xdr:to>
      <xdr:col>4</xdr:col>
      <xdr:colOff>885825</xdr:colOff>
      <xdr:row>5</xdr:row>
      <xdr:rowOff>47625</xdr:rowOff>
    </xdr:to>
    <xdr:pic>
      <xdr:nvPicPr>
        <xdr:cNvPr id="1039" name="Picture 1" descr="FS-Logo-RGB">
          <a:extLst>
            <a:ext uri="{FF2B5EF4-FFF2-40B4-BE49-F238E27FC236}">
              <a16:creationId xmlns:a16="http://schemas.microsoft.com/office/drawing/2014/main" id="{C4C94DE1-FAC0-499B-DFA1-C0E3B3B29E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48200" y="342900"/>
          <a:ext cx="1352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22"/>
  <sheetViews>
    <sheetView tabSelected="1" workbookViewId="0">
      <selection activeCell="B8" sqref="B8"/>
    </sheetView>
  </sheetViews>
  <sheetFormatPr defaultRowHeight="12.75" x14ac:dyDescent="0.2"/>
  <cols>
    <col min="1" max="1" width="28.28515625" customWidth="1"/>
    <col min="2" max="2" width="34.28515625" customWidth="1"/>
  </cols>
  <sheetData>
    <row r="3" spans="1:2" ht="18" x14ac:dyDescent="0.25">
      <c r="A3" s="49" t="s">
        <v>94</v>
      </c>
    </row>
    <row r="4" spans="1:2" ht="15" x14ac:dyDescent="0.2">
      <c r="A4" s="48"/>
    </row>
    <row r="5" spans="1:2" ht="15.75" thickBot="1" x14ac:dyDescent="0.25">
      <c r="A5" s="48"/>
    </row>
    <row r="6" spans="1:2" ht="18" customHeight="1" x14ac:dyDescent="0.2">
      <c r="A6" s="62" t="s">
        <v>96</v>
      </c>
      <c r="B6" s="50"/>
    </row>
    <row r="7" spans="1:2" ht="18" customHeight="1" x14ac:dyDescent="0.2">
      <c r="A7" s="63" t="s">
        <v>97</v>
      </c>
      <c r="B7" s="51"/>
    </row>
    <row r="8" spans="1:2" ht="18" customHeight="1" x14ac:dyDescent="0.2">
      <c r="A8" s="64" t="s">
        <v>127</v>
      </c>
      <c r="B8" s="52" t="s">
        <v>124</v>
      </c>
    </row>
    <row r="9" spans="1:2" ht="18" customHeight="1" x14ac:dyDescent="0.2">
      <c r="A9" s="63" t="s">
        <v>100</v>
      </c>
      <c r="B9" s="51"/>
    </row>
    <row r="10" spans="1:2" ht="18" customHeight="1" x14ac:dyDescent="0.2">
      <c r="A10" s="64" t="s">
        <v>98</v>
      </c>
      <c r="B10" s="60"/>
    </row>
    <row r="11" spans="1:2" ht="18" customHeight="1" thickBot="1" x14ac:dyDescent="0.25">
      <c r="A11" s="65" t="s">
        <v>99</v>
      </c>
      <c r="B11" s="61" t="str">
        <f>IF(COUNTIF('Test Report'!C10:C49,"Pass")=B22,"Pass",IF(COUNTIF('Test Report'!C10:C49,"Fail")&gt;0,"Fail",""))</f>
        <v/>
      </c>
    </row>
    <row r="15" spans="1:2" ht="15" x14ac:dyDescent="0.2">
      <c r="B15" s="53"/>
    </row>
    <row r="20" spans="2:2" hidden="1" x14ac:dyDescent="0.2">
      <c r="B20" t="s">
        <v>123</v>
      </c>
    </row>
    <row r="21" spans="2:2" hidden="1" x14ac:dyDescent="0.2">
      <c r="B21" t="s">
        <v>124</v>
      </c>
    </row>
    <row r="22" spans="2:2" hidden="1" x14ac:dyDescent="0.2">
      <c r="B22">
        <f>IF(B8="No",33,35)</f>
        <v>33</v>
      </c>
    </row>
  </sheetData>
  <sheetProtection sheet="1" objects="1" scenarios="1"/>
  <phoneticPr fontId="3" type="noConversion"/>
  <conditionalFormatting sqref="B11">
    <cfRule type="cellIs" dxfId="2" priority="1" stopIfTrue="1" operator="equal">
      <formula>"Pass"</formula>
    </cfRule>
    <cfRule type="cellIs" dxfId="1" priority="2" stopIfTrue="1" operator="equal">
      <formula>"Fail"</formula>
    </cfRule>
  </conditionalFormatting>
  <dataValidations count="1">
    <dataValidation type="list" errorStyle="information" showErrorMessage="1" errorTitle="Keyboard" error="Please select whether or not this Braille display supports text input via a Perkins style keyboard." promptTitle="Perkins Keyboard" sqref="B8">
      <formula1>$B$20:$B$21</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56"/>
  <sheetViews>
    <sheetView topLeftCell="A4" zoomScale="85" zoomScaleNormal="85" workbookViewId="0">
      <selection activeCell="C23" sqref="C23"/>
    </sheetView>
  </sheetViews>
  <sheetFormatPr defaultRowHeight="15" x14ac:dyDescent="0.2"/>
  <cols>
    <col min="1" max="1" width="5.7109375" style="3" customWidth="1"/>
    <col min="2" max="2" width="85.42578125" style="2" customWidth="1"/>
    <col min="3" max="3" width="12.7109375" style="1" customWidth="1"/>
    <col min="4" max="16384" width="9.140625" style="1"/>
  </cols>
  <sheetData>
    <row r="1" spans="1:3" ht="23.25" x14ac:dyDescent="0.2">
      <c r="A1" s="73" t="s">
        <v>94</v>
      </c>
      <c r="B1" s="74"/>
      <c r="C1" s="74"/>
    </row>
    <row r="2" spans="1:3" ht="20.25" x14ac:dyDescent="0.2">
      <c r="A2" s="75" t="s">
        <v>95</v>
      </c>
      <c r="B2" s="76"/>
      <c r="C2" s="76"/>
    </row>
    <row r="3" spans="1:3" x14ac:dyDescent="0.2">
      <c r="B3" s="53" t="str">
        <f>CONCATENATE("Vendor Name:  ",'Vendor Information'!B6)</f>
        <v xml:space="preserve">Vendor Name:  </v>
      </c>
    </row>
    <row r="4" spans="1:3" x14ac:dyDescent="0.2">
      <c r="B4" s="53" t="str">
        <f>CONCATENATE("Braille Display Model:  ",'Vendor Information'!B7)</f>
        <v xml:space="preserve">Braille Display Model:  </v>
      </c>
    </row>
    <row r="5" spans="1:3" x14ac:dyDescent="0.2">
      <c r="B5" s="53" t="str">
        <f>CONCATENATE("Driver Version Number:  ",'Vendor Information'!B9)</f>
        <v xml:space="preserve">Driver Version Number:  </v>
      </c>
    </row>
    <row r="6" spans="1:3" x14ac:dyDescent="0.2">
      <c r="B6" s="53" t="str">
        <f>CONCATENATE("Date of Certifcation Test:  ",TEXT('Vendor Information'!B10,"MM/DD/YYYY"))</f>
        <v>Date of Certifcation Test:  01/00/1900</v>
      </c>
    </row>
    <row r="7" spans="1:3" x14ac:dyDescent="0.2">
      <c r="B7" s="53" t="str">
        <f>CONCATENATE("Overall Test Results:  ",IF(COUNTIF(C10:C49,"Pass")=33,"Pass",IF(COUNTIF(C10:C49,"Fail")&gt;0,"Fail","")))</f>
        <v xml:space="preserve">Overall Test Results:  </v>
      </c>
    </row>
    <row r="8" spans="1:3" ht="15.75" thickBot="1" x14ac:dyDescent="0.25"/>
    <row r="9" spans="1:3" ht="18.75" thickBot="1" x14ac:dyDescent="0.25">
      <c r="A9" s="41" t="s">
        <v>35</v>
      </c>
      <c r="B9" s="46" t="s">
        <v>42</v>
      </c>
      <c r="C9" s="47" t="s">
        <v>93</v>
      </c>
    </row>
    <row r="10" spans="1:3" ht="15" customHeight="1" thickBot="1" x14ac:dyDescent="0.25">
      <c r="A10" s="27" t="s">
        <v>36</v>
      </c>
      <c r="B10" s="28" t="s">
        <v>43</v>
      </c>
      <c r="C10" s="29" t="str">
        <f>IF(COUNTIF(C11:C11,"Pass")=1,"Pass","")</f>
        <v/>
      </c>
    </row>
    <row r="11" spans="1:3" ht="15" customHeight="1" thickTop="1" thickBot="1" x14ac:dyDescent="0.25">
      <c r="A11" s="30">
        <v>1</v>
      </c>
      <c r="B11" s="31" t="s">
        <v>44</v>
      </c>
      <c r="C11" s="32" t="str">
        <f>IF(AND('Test Procedure'!C9="P",'Test Procedure'!C27="P",'Test Procedure'!C42="P",'Test Procedure'!C46="P",'Test Procedure'!C48="P",'Test Procedure'!C63="P",OR('Test Procedure'!C50="P",C39="N/A")),"Pass",IF(OR('Test Procedure'!C9="F",'Test Procedure'!C27="F",'Test Procedure'!C42="F",'Test Procedure'!C46="F",'Test Procedure'!C48="F",'Test Procedure'!C50="F",'Test Procedure'!C63="F"),"Fail",""))</f>
        <v/>
      </c>
    </row>
    <row r="12" spans="1:3" ht="15" customHeight="1" thickBot="1" x14ac:dyDescent="0.25">
      <c r="A12" s="27" t="s">
        <v>37</v>
      </c>
      <c r="B12" s="28" t="s">
        <v>45</v>
      </c>
      <c r="C12" s="29" t="str">
        <f>IF(COUNTIF(C13:C19,"Pass")=7,"Pass","")</f>
        <v/>
      </c>
    </row>
    <row r="13" spans="1:3" ht="45.75" thickTop="1" x14ac:dyDescent="0.2">
      <c r="A13" s="24">
        <v>1</v>
      </c>
      <c r="B13" s="25" t="s">
        <v>46</v>
      </c>
      <c r="C13" s="26" t="str">
        <f>IF('Test Procedure'!C15="P","Pass",IF('Test Procedure'!C15="F","Fail",""))</f>
        <v/>
      </c>
    </row>
    <row r="14" spans="1:3" ht="30" x14ac:dyDescent="0.2">
      <c r="A14" s="20">
        <v>2</v>
      </c>
      <c r="B14" s="21" t="s">
        <v>47</v>
      </c>
      <c r="C14" s="10" t="str">
        <f>IF('Test Procedure'!C16="P","Pass",IF('Test Procedure'!C16="F","Fail",""))</f>
        <v/>
      </c>
    </row>
    <row r="15" spans="1:3" ht="45" x14ac:dyDescent="0.2">
      <c r="A15" s="20">
        <v>3</v>
      </c>
      <c r="B15" s="21" t="s">
        <v>48</v>
      </c>
      <c r="C15" s="10" t="str">
        <f>IF('Test Procedure'!C16="P","Pass",IF('Test Procedure'!C16="F","Fail",""))</f>
        <v/>
      </c>
    </row>
    <row r="16" spans="1:3" ht="45" x14ac:dyDescent="0.2">
      <c r="A16" s="20">
        <v>4</v>
      </c>
      <c r="B16" s="21" t="s">
        <v>49</v>
      </c>
      <c r="C16" s="10" t="str">
        <f>IF('Test Procedure'!C17="P","Pass",IF('Test Procedure'!C17="F","Fail",""))</f>
        <v/>
      </c>
    </row>
    <row r="17" spans="1:3" ht="45" x14ac:dyDescent="0.2">
      <c r="A17" s="20">
        <v>5</v>
      </c>
      <c r="B17" s="21" t="s">
        <v>50</v>
      </c>
      <c r="C17" s="10" t="str">
        <f>IF('Test Procedure'!C18="P","Pass",IF('Test Procedure'!C18="F","Fail",""))</f>
        <v/>
      </c>
    </row>
    <row r="18" spans="1:3" ht="45" x14ac:dyDescent="0.2">
      <c r="A18" s="20">
        <v>6</v>
      </c>
      <c r="B18" s="21" t="s">
        <v>51</v>
      </c>
      <c r="C18" s="10" t="str">
        <f>IF('Test Procedure'!C19="P","Pass",IF('Test Procedure'!C19="F","Fail",""))</f>
        <v/>
      </c>
    </row>
    <row r="19" spans="1:3" ht="45.75" thickBot="1" x14ac:dyDescent="0.25">
      <c r="A19" s="33">
        <v>7</v>
      </c>
      <c r="B19" s="34" t="s">
        <v>52</v>
      </c>
      <c r="C19" s="12" t="str">
        <f>IF('Test Procedure'!C20="P","Pass",IF('Test Procedure'!C20="F","Fail",""))</f>
        <v/>
      </c>
    </row>
    <row r="20" spans="1:3" ht="15" customHeight="1" thickBot="1" x14ac:dyDescent="0.25">
      <c r="A20" s="27" t="s">
        <v>38</v>
      </c>
      <c r="B20" s="28" t="s">
        <v>53</v>
      </c>
      <c r="C20" s="29" t="str">
        <f>IF(COUNTIF(C21:C21,"Pass")=1,"Pass","")</f>
        <v/>
      </c>
    </row>
    <row r="21" spans="1:3" ht="31.5" thickTop="1" thickBot="1" x14ac:dyDescent="0.25">
      <c r="A21" s="30">
        <v>1</v>
      </c>
      <c r="B21" s="31" t="s">
        <v>54</v>
      </c>
      <c r="C21" s="32" t="str">
        <f>IF('Test Procedure'!C22="P","Pass",IF('Test Procedure'!C22="F","Fail",""))</f>
        <v/>
      </c>
    </row>
    <row r="22" spans="1:3" ht="15.75" thickBot="1" x14ac:dyDescent="0.25">
      <c r="A22" s="27" t="s">
        <v>39</v>
      </c>
      <c r="B22" s="28" t="s">
        <v>55</v>
      </c>
      <c r="C22" s="29" t="str">
        <f>IF(COUNTIF(C23:C24,"Pass")=2,"Pass","")</f>
        <v/>
      </c>
    </row>
    <row r="23" spans="1:3" ht="30.75" thickTop="1" x14ac:dyDescent="0.2">
      <c r="A23" s="70">
        <v>1</v>
      </c>
      <c r="B23" s="71" t="s">
        <v>56</v>
      </c>
      <c r="C23" s="72" t="str">
        <f>IF(AND('Test Procedure'!C23="P",'Test Procedure'!C44="P"),"Pass",IF(OR('Test Procedure'!C23="F",'Test Procedure'!C44="F"),"Fail",""))</f>
        <v/>
      </c>
    </row>
    <row r="24" spans="1:3" ht="15.75" thickBot="1" x14ac:dyDescent="0.25">
      <c r="A24" s="30">
        <v>2</v>
      </c>
      <c r="B24" s="31" t="s">
        <v>145</v>
      </c>
      <c r="C24" s="32" t="str">
        <f>IF('Test Procedure'!C24="P","Pass",IF('Test Procedure'!C24="F","Fail",""))</f>
        <v/>
      </c>
    </row>
    <row r="25" spans="1:3" ht="15.75" thickBot="1" x14ac:dyDescent="0.25">
      <c r="A25" s="27" t="s">
        <v>40</v>
      </c>
      <c r="B25" s="28" t="s">
        <v>57</v>
      </c>
      <c r="C25" s="29" t="str">
        <f>IF(COUNTIF(C26:C31,"Pass")=6,"Pass","")</f>
        <v/>
      </c>
    </row>
    <row r="26" spans="1:3" ht="30.75" thickTop="1" x14ac:dyDescent="0.2">
      <c r="A26" s="24">
        <v>1</v>
      </c>
      <c r="B26" s="25" t="s">
        <v>58</v>
      </c>
      <c r="C26" s="26" t="str">
        <f>IF(AND('Test Procedure'!C28="P",'Test Procedure'!C30="P",'Test Procedure'!C64="P"),"Pass",IF(OR('Test Procedure'!C28="F",'Test Procedure'!C30="F",'Test Procedure'!C64="F"),"Fail",""))</f>
        <v/>
      </c>
    </row>
    <row r="27" spans="1:3" ht="45" x14ac:dyDescent="0.2">
      <c r="A27" s="20">
        <v>2</v>
      </c>
      <c r="B27" s="21" t="s">
        <v>59</v>
      </c>
      <c r="C27" s="10" t="str">
        <f>IF(AND('Test Procedure'!C27="P",'Test Procedure'!C63="P"),"Pass",IF(OR('Test Procedure'!C27="F",'Test Procedure'!C63="F"),"Fail",""))</f>
        <v/>
      </c>
    </row>
    <row r="28" spans="1:3" ht="60" x14ac:dyDescent="0.2">
      <c r="A28" s="20">
        <v>3</v>
      </c>
      <c r="B28" s="21" t="s">
        <v>60</v>
      </c>
      <c r="C28" s="10" t="str">
        <f>IF('Test Procedure'!C29="P","Pass",IF('Test Procedure'!C29="F","Fail",""))</f>
        <v/>
      </c>
    </row>
    <row r="29" spans="1:3" ht="30" x14ac:dyDescent="0.2">
      <c r="A29" s="20">
        <v>4</v>
      </c>
      <c r="B29" s="21" t="s">
        <v>61</v>
      </c>
      <c r="C29" s="10" t="str">
        <f>IF('Test Procedure'!C32="P","Pass",IF('Test Procedure'!C32="F","Fail",""))</f>
        <v/>
      </c>
    </row>
    <row r="30" spans="1:3" ht="45" x14ac:dyDescent="0.2">
      <c r="A30" s="20">
        <v>5</v>
      </c>
      <c r="B30" s="21" t="s">
        <v>62</v>
      </c>
      <c r="C30" s="10" t="str">
        <f>IF(AND('Test Procedure'!C64="P",'Test Procedure'!C67="P"),"Pass",IF(OR('Test Procedure'!C64="F",'Test Procedure'!C67="F"),"Fail",""))</f>
        <v/>
      </c>
    </row>
    <row r="31" spans="1:3" ht="60.75" thickBot="1" x14ac:dyDescent="0.25">
      <c r="A31" s="22">
        <v>6</v>
      </c>
      <c r="B31" s="23" t="s">
        <v>63</v>
      </c>
      <c r="C31" s="19" t="str">
        <f>IF('Test Procedure'!C32="P","Pass",IF('Test Procedure'!C32="F","Fail",""))</f>
        <v/>
      </c>
    </row>
    <row r="32" spans="1:3" ht="15.75" thickBot="1" x14ac:dyDescent="0.25">
      <c r="A32" s="38"/>
      <c r="B32" s="39"/>
      <c r="C32" s="40"/>
    </row>
    <row r="33" spans="1:3" ht="18.75" thickBot="1" x14ac:dyDescent="0.25">
      <c r="A33" s="41" t="s">
        <v>41</v>
      </c>
      <c r="B33" s="42" t="s">
        <v>75</v>
      </c>
      <c r="C33" s="47" t="s">
        <v>93</v>
      </c>
    </row>
    <row r="34" spans="1:3" ht="15.75" thickBot="1" x14ac:dyDescent="0.25">
      <c r="A34" s="27" t="s">
        <v>36</v>
      </c>
      <c r="B34" s="28" t="s">
        <v>79</v>
      </c>
      <c r="C34" s="29" t="str">
        <f>IF(COUNTIF(C35:C35,"Pass")=1,"Pass","")</f>
        <v/>
      </c>
    </row>
    <row r="35" spans="1:3" ht="31.5" thickTop="1" thickBot="1" x14ac:dyDescent="0.25">
      <c r="A35" s="30">
        <v>1</v>
      </c>
      <c r="B35" s="31" t="s">
        <v>82</v>
      </c>
      <c r="C35" s="32" t="str">
        <f>IF('Test Procedure'!C41="P","Pass",IF('Test Procedure'!C41="F","Fail",""))</f>
        <v/>
      </c>
    </row>
    <row r="36" spans="1:3" ht="15.75" thickBot="1" x14ac:dyDescent="0.25">
      <c r="A36" s="27" t="s">
        <v>37</v>
      </c>
      <c r="B36" s="28" t="s">
        <v>83</v>
      </c>
      <c r="C36" s="29" t="str">
        <f>IF(COUNTIF(C37:C37,"Pass")=1,"Pass","")</f>
        <v/>
      </c>
    </row>
    <row r="37" spans="1:3" ht="31.5" thickTop="1" thickBot="1" x14ac:dyDescent="0.25">
      <c r="A37" s="30">
        <v>1</v>
      </c>
      <c r="B37" s="31" t="s">
        <v>84</v>
      </c>
      <c r="C37" s="32" t="str">
        <f>IF(AND('Test Procedure'!C46="P",'Test Procedure'!C48="P"),"Pass",IF(OR('Test Procedure'!C46="F",'Test Procedure'!C48="F"),"Fail",""))</f>
        <v/>
      </c>
    </row>
    <row r="38" spans="1:3" ht="15.75" thickBot="1" x14ac:dyDescent="0.25">
      <c r="A38" s="27" t="s">
        <v>38</v>
      </c>
      <c r="B38" s="28" t="s">
        <v>85</v>
      </c>
      <c r="C38" s="29" t="str">
        <f>IF(COUNTIF(C39:C39,"Pass")=1,"Pass","")</f>
        <v/>
      </c>
    </row>
    <row r="39" spans="1:3" ht="31.5" thickTop="1" thickBot="1" x14ac:dyDescent="0.25">
      <c r="A39" s="30">
        <v>1</v>
      </c>
      <c r="B39" s="31" t="s">
        <v>86</v>
      </c>
      <c r="C39" s="32" t="str">
        <f>IF('Vendor Information'!B8="No","N/A",IF('Test Procedure'!C50="P","Pass",IF('Test Procedure'!C50="F","Fail","")))</f>
        <v>N/A</v>
      </c>
    </row>
    <row r="40" spans="1:3" ht="15.75" thickBot="1" x14ac:dyDescent="0.25">
      <c r="A40" s="27" t="s">
        <v>39</v>
      </c>
      <c r="B40" s="28" t="s">
        <v>81</v>
      </c>
      <c r="C40" s="29" t="str">
        <f>IF(COUNTIF(C41:C41,"Pass")=1,"Pass","")</f>
        <v/>
      </c>
    </row>
    <row r="41" spans="1:3" ht="61.5" thickTop="1" thickBot="1" x14ac:dyDescent="0.25">
      <c r="A41" s="35">
        <v>1</v>
      </c>
      <c r="B41" s="36" t="s">
        <v>80</v>
      </c>
      <c r="C41" s="37" t="str">
        <f>IF('Test Procedure'!C48="P","Pass",IF('Test Procedure'!C48="F","Fail",""))</f>
        <v/>
      </c>
    </row>
    <row r="42" spans="1:3" ht="15.75" thickBot="1" x14ac:dyDescent="0.25">
      <c r="A42" s="27" t="s">
        <v>40</v>
      </c>
      <c r="B42" s="28" t="s">
        <v>134</v>
      </c>
      <c r="C42" s="29" t="str">
        <f>IF(COUNTIF(C43:C43,"Pass")=1,"Pass","")</f>
        <v/>
      </c>
    </row>
    <row r="43" spans="1:3" ht="31.5" thickTop="1" thickBot="1" x14ac:dyDescent="0.25">
      <c r="A43" s="35">
        <v>1</v>
      </c>
      <c r="B43" s="36" t="s">
        <v>137</v>
      </c>
      <c r="C43" s="37" t="str">
        <f>IF(AND('Test Procedure'!C51="P",'Test Procedure'!C52="P"),"Pass",IF(OR('Test Procedure'!C51="F",'Test Procedure'!C52="F"),"Fail",""))</f>
        <v/>
      </c>
    </row>
    <row r="44" spans="1:3" ht="15.75" thickBot="1" x14ac:dyDescent="0.25">
      <c r="A44" s="38"/>
      <c r="B44" s="39"/>
      <c r="C44" s="40"/>
    </row>
    <row r="45" spans="1:3" ht="18.75" thickBot="1" x14ac:dyDescent="0.25">
      <c r="A45" s="41" t="s">
        <v>64</v>
      </c>
      <c r="B45" s="42" t="s">
        <v>65</v>
      </c>
      <c r="C45" s="47" t="s">
        <v>93</v>
      </c>
    </row>
    <row r="46" spans="1:3" ht="15.75" thickBot="1" x14ac:dyDescent="0.25">
      <c r="A46" s="27" t="s">
        <v>36</v>
      </c>
      <c r="B46" s="28" t="s">
        <v>87</v>
      </c>
      <c r="C46" s="29" t="str">
        <f>IF(COUNTIF(C47:C47,"Pass")=1,"Pass","")</f>
        <v/>
      </c>
    </row>
    <row r="47" spans="1:3" ht="31.5" thickTop="1" thickBot="1" x14ac:dyDescent="0.25">
      <c r="A47" s="30">
        <v>1</v>
      </c>
      <c r="B47" s="31" t="s">
        <v>88</v>
      </c>
      <c r="C47" s="32" t="str">
        <f>IF('Test Procedure'!C13="P","Pass",IF('Test Procedure'!C13="F","Fail",""))</f>
        <v/>
      </c>
    </row>
    <row r="48" spans="1:3" ht="15.75" thickBot="1" x14ac:dyDescent="0.25">
      <c r="A48" s="27" t="s">
        <v>37</v>
      </c>
      <c r="B48" s="28" t="s">
        <v>89</v>
      </c>
      <c r="C48" s="29" t="str">
        <f>IF(COUNTIF(C49:C49,"Pass")=1,"Pass","")</f>
        <v/>
      </c>
    </row>
    <row r="49" spans="1:3" ht="46.5" thickTop="1" thickBot="1" x14ac:dyDescent="0.25">
      <c r="A49" s="35">
        <v>1</v>
      </c>
      <c r="B49" s="36" t="s">
        <v>90</v>
      </c>
      <c r="C49" s="37" t="str">
        <f>IF('Test Procedure'!C57="P","Pass",IF('Test Procedure'!C57="F","Fail",""))</f>
        <v/>
      </c>
    </row>
    <row r="50" spans="1:3" ht="15.75" thickBot="1" x14ac:dyDescent="0.25">
      <c r="A50" s="27" t="s">
        <v>38</v>
      </c>
      <c r="B50" s="28" t="s">
        <v>133</v>
      </c>
      <c r="C50" s="29" t="str">
        <f>IF(COUNTIF(C51:C52,"Pass")=2,"Pass","")</f>
        <v/>
      </c>
    </row>
    <row r="51" spans="1:3" ht="31.5" thickTop="1" thickBot="1" x14ac:dyDescent="0.25">
      <c r="A51" s="35">
        <v>1</v>
      </c>
      <c r="B51" s="36" t="s">
        <v>140</v>
      </c>
      <c r="C51" s="69" t="str">
        <f>IF(AND('Test Procedure'!C58="P",'Test Procedure'!C59="P"),"Pass",IF(OR('Test Procedure'!C58="F",'Test Procedure'!C59="F"),"Fail",""))</f>
        <v/>
      </c>
    </row>
    <row r="52" spans="1:3" ht="31.5" thickTop="1" thickBot="1" x14ac:dyDescent="0.25">
      <c r="A52" s="35">
        <v>2</v>
      </c>
      <c r="B52" s="36" t="s">
        <v>139</v>
      </c>
      <c r="C52" s="69" t="str">
        <f>IF(AND('Test Procedure'!C60="P",'Test Procedure'!C61="P"),"Pass",IF(OR('Test Procedure'!C60="F",'Test Procedure'!C61="F"),"Fail",""))</f>
        <v/>
      </c>
    </row>
    <row r="53" spans="1:3" ht="15" customHeight="1" x14ac:dyDescent="0.2"/>
    <row r="54" spans="1:3" ht="15" customHeight="1" x14ac:dyDescent="0.2"/>
    <row r="55" spans="1:3" ht="15" customHeight="1" x14ac:dyDescent="0.2"/>
    <row r="56" spans="1:3" ht="15" customHeight="1" x14ac:dyDescent="0.2"/>
  </sheetData>
  <sheetProtection sheet="1" objects="1" scenarios="1"/>
  <mergeCells count="2">
    <mergeCell ref="A1:C1"/>
    <mergeCell ref="A2:C2"/>
  </mergeCells>
  <phoneticPr fontId="3" type="noConversion"/>
  <printOptions horizontalCentered="1"/>
  <pageMargins left="0.25" right="0.25" top="0.75" bottom="1" header="0.5" footer="0.5"/>
  <pageSetup scale="87" fitToHeight="2" orientation="portrait" r:id="rId1"/>
  <headerFooter alignWithMargins="0">
    <oddFooter>&amp;L&amp;A&amp;C&amp;P&amp;R&amp;D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84"/>
  <sheetViews>
    <sheetView topLeftCell="A30" workbookViewId="0">
      <selection activeCell="C61" sqref="C61"/>
    </sheetView>
  </sheetViews>
  <sheetFormatPr defaultRowHeight="15" x14ac:dyDescent="0.2"/>
  <cols>
    <col min="1" max="1" width="3.85546875" style="4" bestFit="1" customWidth="1"/>
    <col min="2" max="2" width="106.28515625" style="4" customWidth="1"/>
    <col min="3" max="3" width="7.28515625" style="4" customWidth="1"/>
    <col min="4" max="4" width="18.28515625" style="4" bestFit="1" customWidth="1"/>
    <col min="5" max="16384" width="9.140625" style="4"/>
  </cols>
  <sheetData>
    <row r="1" spans="1:4" s="1" customFormat="1" ht="23.25" x14ac:dyDescent="0.2">
      <c r="A1" s="73" t="s">
        <v>94</v>
      </c>
      <c r="B1" s="74"/>
      <c r="C1" s="74"/>
    </row>
    <row r="2" spans="1:4" s="1" customFormat="1" x14ac:dyDescent="0.2">
      <c r="A2" s="3"/>
      <c r="B2" s="53" t="str">
        <f>CONCATENATE("Vendor Name:  ",'Vendor Information'!B6)</f>
        <v xml:space="preserve">Vendor Name:  </v>
      </c>
      <c r="C2" s="68"/>
      <c r="D2" s="67"/>
    </row>
    <row r="3" spans="1:4" s="1" customFormat="1" x14ac:dyDescent="0.2">
      <c r="A3" s="3"/>
      <c r="B3" s="53" t="str">
        <f>CONCATENATE("Braille Display Model:  ",'Vendor Information'!B7)</f>
        <v xml:space="preserve">Braille Display Model:  </v>
      </c>
      <c r="C3" s="67"/>
      <c r="D3" s="67"/>
    </row>
    <row r="4" spans="1:4" s="1" customFormat="1" x14ac:dyDescent="0.2">
      <c r="A4" s="3"/>
      <c r="B4" s="53" t="s">
        <v>126</v>
      </c>
      <c r="C4" s="66" t="str">
        <f>'Vendor Information'!B8</f>
        <v>No</v>
      </c>
      <c r="D4" s="66"/>
    </row>
    <row r="5" spans="1:4" s="1" customFormat="1" x14ac:dyDescent="0.2">
      <c r="A5" s="3"/>
      <c r="B5" s="53" t="str">
        <f>CONCATENATE("Driver Version Number:  ",'Vendor Information'!B9)</f>
        <v xml:space="preserve">Driver Version Number:  </v>
      </c>
      <c r="D5" s="66"/>
    </row>
    <row r="6" spans="1:4" s="1" customFormat="1" x14ac:dyDescent="0.2">
      <c r="A6" s="3"/>
      <c r="B6" s="53" t="str">
        <f>CONCATENATE("Date of Certifcation Test:  ",TEXT('Vendor Information'!B10,"MM/DD/YYYY"))</f>
        <v>Date of Certifcation Test:  01/00/1900</v>
      </c>
    </row>
    <row r="7" spans="1:4" s="1" customFormat="1" ht="15.75" thickBot="1" x14ac:dyDescent="0.25">
      <c r="A7" s="3"/>
      <c r="B7" s="53"/>
    </row>
    <row r="8" spans="1:4" ht="32.25" thickBot="1" x14ac:dyDescent="0.25">
      <c r="B8" s="59" t="s">
        <v>115</v>
      </c>
      <c r="C8" s="5" t="s">
        <v>33</v>
      </c>
      <c r="D8" s="5" t="s">
        <v>32</v>
      </c>
    </row>
    <row r="9" spans="1:4" ht="30.75" x14ac:dyDescent="0.2">
      <c r="A9" s="4">
        <f>A8+1</f>
        <v>1</v>
      </c>
      <c r="B9" s="6" t="s">
        <v>92</v>
      </c>
      <c r="C9" s="43"/>
      <c r="D9" s="7" t="s">
        <v>91</v>
      </c>
    </row>
    <row r="10" spans="1:4" ht="15.75" x14ac:dyDescent="0.2">
      <c r="A10" s="4">
        <f t="shared" ref="A10:A32" si="0">A9+1</f>
        <v>2</v>
      </c>
      <c r="B10" s="8" t="s">
        <v>105</v>
      </c>
      <c r="C10" s="55"/>
      <c r="D10" s="9"/>
    </row>
    <row r="11" spans="1:4" ht="61.5" x14ac:dyDescent="0.2">
      <c r="A11" s="4">
        <f t="shared" si="0"/>
        <v>3</v>
      </c>
      <c r="B11" s="8" t="s">
        <v>106</v>
      </c>
      <c r="C11" s="55"/>
      <c r="D11" s="9"/>
    </row>
    <row r="12" spans="1:4" ht="45" x14ac:dyDescent="0.2">
      <c r="A12" s="4">
        <f t="shared" si="0"/>
        <v>4</v>
      </c>
      <c r="B12" s="8" t="s">
        <v>107</v>
      </c>
      <c r="C12" s="55"/>
      <c r="D12" s="9"/>
    </row>
    <row r="13" spans="1:4" ht="45.75" x14ac:dyDescent="0.2">
      <c r="A13" s="4">
        <f t="shared" si="0"/>
        <v>5</v>
      </c>
      <c r="B13" s="8" t="s">
        <v>108</v>
      </c>
      <c r="C13" s="44"/>
      <c r="D13" s="10" t="s">
        <v>77</v>
      </c>
    </row>
    <row r="14" spans="1:4" ht="45" x14ac:dyDescent="0.2">
      <c r="A14" s="4">
        <f t="shared" si="0"/>
        <v>6</v>
      </c>
      <c r="B14" s="8" t="s">
        <v>129</v>
      </c>
      <c r="C14" s="55"/>
      <c r="D14" s="9"/>
    </row>
    <row r="15" spans="1:4" ht="75.75" x14ac:dyDescent="0.2">
      <c r="A15" s="4">
        <f t="shared" si="0"/>
        <v>7</v>
      </c>
      <c r="B15" s="8" t="s">
        <v>109</v>
      </c>
      <c r="C15" s="44"/>
      <c r="D15" s="10" t="s">
        <v>66</v>
      </c>
    </row>
    <row r="16" spans="1:4" ht="60" customHeight="1" x14ac:dyDescent="0.2">
      <c r="A16" s="4">
        <f t="shared" si="0"/>
        <v>8</v>
      </c>
      <c r="B16" s="8" t="s">
        <v>110</v>
      </c>
      <c r="C16" s="44"/>
      <c r="D16" s="10" t="s">
        <v>25</v>
      </c>
    </row>
    <row r="17" spans="1:4" ht="105.75" x14ac:dyDescent="0.2">
      <c r="A17" s="4">
        <f t="shared" si="0"/>
        <v>9</v>
      </c>
      <c r="B17" s="8" t="s">
        <v>128</v>
      </c>
      <c r="C17" s="44"/>
      <c r="D17" s="10" t="s">
        <v>67</v>
      </c>
    </row>
    <row r="18" spans="1:4" ht="45.75" x14ac:dyDescent="0.2">
      <c r="A18" s="4">
        <f t="shared" si="0"/>
        <v>10</v>
      </c>
      <c r="B18" s="57" t="s">
        <v>111</v>
      </c>
      <c r="C18" s="44"/>
      <c r="D18" s="10" t="s">
        <v>68</v>
      </c>
    </row>
    <row r="19" spans="1:4" ht="105.75" x14ac:dyDescent="0.2">
      <c r="A19" s="4">
        <f t="shared" si="0"/>
        <v>11</v>
      </c>
      <c r="B19" s="58" t="s">
        <v>112</v>
      </c>
      <c r="C19" s="44"/>
      <c r="D19" s="10" t="s">
        <v>69</v>
      </c>
    </row>
    <row r="20" spans="1:4" ht="76.5" x14ac:dyDescent="0.2">
      <c r="A20" s="4">
        <f t="shared" si="0"/>
        <v>12</v>
      </c>
      <c r="B20" s="8" t="s">
        <v>21</v>
      </c>
      <c r="C20" s="44"/>
      <c r="D20" s="10" t="s">
        <v>70</v>
      </c>
    </row>
    <row r="21" spans="1:4" ht="30" x14ac:dyDescent="0.2">
      <c r="A21" s="4">
        <f t="shared" si="0"/>
        <v>13</v>
      </c>
      <c r="B21" s="8" t="s">
        <v>113</v>
      </c>
      <c r="C21" s="55"/>
      <c r="D21" s="9"/>
    </row>
    <row r="22" spans="1:4" ht="45.75" x14ac:dyDescent="0.2">
      <c r="A22" s="4">
        <f t="shared" si="0"/>
        <v>14</v>
      </c>
      <c r="B22" s="8" t="s">
        <v>20</v>
      </c>
      <c r="C22" s="44"/>
      <c r="D22" s="10" t="s">
        <v>71</v>
      </c>
    </row>
    <row r="23" spans="1:4" ht="91.5" x14ac:dyDescent="0.2">
      <c r="A23" s="4">
        <f t="shared" si="0"/>
        <v>15</v>
      </c>
      <c r="B23" s="8" t="s">
        <v>114</v>
      </c>
      <c r="C23" s="44"/>
      <c r="D23" s="10" t="s">
        <v>72</v>
      </c>
    </row>
    <row r="24" spans="1:4" ht="45.75" x14ac:dyDescent="0.2">
      <c r="A24" s="4">
        <f t="shared" si="0"/>
        <v>16</v>
      </c>
      <c r="B24" s="8" t="s">
        <v>147</v>
      </c>
      <c r="C24" s="44"/>
      <c r="D24" s="10" t="s">
        <v>146</v>
      </c>
    </row>
    <row r="25" spans="1:4" ht="30" x14ac:dyDescent="0.2">
      <c r="A25" s="4">
        <f t="shared" si="0"/>
        <v>17</v>
      </c>
      <c r="B25" s="8" t="s">
        <v>118</v>
      </c>
      <c r="C25" s="55"/>
      <c r="D25" s="10"/>
    </row>
    <row r="26" spans="1:4" ht="60" x14ac:dyDescent="0.2">
      <c r="A26" s="4">
        <f t="shared" si="0"/>
        <v>18</v>
      </c>
      <c r="B26" s="8" t="s">
        <v>119</v>
      </c>
      <c r="C26" s="55"/>
      <c r="D26" s="10"/>
    </row>
    <row r="27" spans="1:4" ht="30.75" x14ac:dyDescent="0.2">
      <c r="A27" s="4">
        <f t="shared" si="0"/>
        <v>19</v>
      </c>
      <c r="B27" s="8" t="s">
        <v>120</v>
      </c>
      <c r="C27" s="44"/>
      <c r="D27" s="10" t="s">
        <v>26</v>
      </c>
    </row>
    <row r="28" spans="1:4" ht="60.75" x14ac:dyDescent="0.2">
      <c r="A28" s="4">
        <f t="shared" si="0"/>
        <v>20</v>
      </c>
      <c r="B28" s="8" t="s">
        <v>121</v>
      </c>
      <c r="C28" s="44"/>
      <c r="D28" s="10" t="s">
        <v>73</v>
      </c>
    </row>
    <row r="29" spans="1:4" ht="45.75" x14ac:dyDescent="0.2">
      <c r="A29" s="4">
        <f t="shared" si="0"/>
        <v>21</v>
      </c>
      <c r="B29" s="8" t="s">
        <v>122</v>
      </c>
      <c r="C29" s="44"/>
      <c r="D29" s="10" t="s">
        <v>74</v>
      </c>
    </row>
    <row r="30" spans="1:4" ht="75.75" x14ac:dyDescent="0.2">
      <c r="A30" s="4">
        <f t="shared" si="0"/>
        <v>22</v>
      </c>
      <c r="B30" s="8" t="s">
        <v>0</v>
      </c>
      <c r="C30" s="44"/>
      <c r="D30" s="10" t="s">
        <v>73</v>
      </c>
    </row>
    <row r="31" spans="1:4" ht="30" x14ac:dyDescent="0.2">
      <c r="A31" s="4">
        <f t="shared" si="0"/>
        <v>23</v>
      </c>
      <c r="B31" s="8" t="s">
        <v>1</v>
      </c>
      <c r="C31" s="55"/>
      <c r="D31" s="9"/>
    </row>
    <row r="32" spans="1:4" ht="61.5" thickBot="1" x14ac:dyDescent="0.25">
      <c r="A32" s="4">
        <f t="shared" si="0"/>
        <v>24</v>
      </c>
      <c r="B32" s="11" t="s">
        <v>2</v>
      </c>
      <c r="C32" s="44"/>
      <c r="D32" s="12" t="s">
        <v>27</v>
      </c>
    </row>
    <row r="33" spans="1:4" ht="16.5" thickBot="1" x14ac:dyDescent="0.25">
      <c r="B33" s="13"/>
      <c r="C33" s="14"/>
      <c r="D33" s="15"/>
    </row>
    <row r="34" spans="1:4" ht="32.25" customHeight="1" thickBot="1" x14ac:dyDescent="0.25">
      <c r="B34" s="59" t="s">
        <v>117</v>
      </c>
      <c r="C34" s="5" t="s">
        <v>33</v>
      </c>
      <c r="D34" s="5" t="s">
        <v>32</v>
      </c>
    </row>
    <row r="35" spans="1:4" ht="45" x14ac:dyDescent="0.2">
      <c r="A35" s="4">
        <f>A34+1</f>
        <v>1</v>
      </c>
      <c r="B35" s="16" t="s">
        <v>130</v>
      </c>
      <c r="C35" s="56"/>
      <c r="D35" s="17"/>
    </row>
    <row r="36" spans="1:4" ht="45" x14ac:dyDescent="0.2">
      <c r="A36" s="4">
        <f t="shared" ref="A36:A50" si="1">A35+1</f>
        <v>2</v>
      </c>
      <c r="B36" s="8" t="s">
        <v>3</v>
      </c>
      <c r="C36" s="55"/>
      <c r="D36" s="9"/>
    </row>
    <row r="37" spans="1:4" ht="30" x14ac:dyDescent="0.2">
      <c r="A37" s="4">
        <f t="shared" si="1"/>
        <v>3</v>
      </c>
      <c r="B37" s="8" t="s">
        <v>6</v>
      </c>
      <c r="C37" s="55"/>
      <c r="D37" s="9"/>
    </row>
    <row r="38" spans="1:4" ht="30" x14ac:dyDescent="0.2">
      <c r="A38" s="4">
        <f t="shared" si="1"/>
        <v>4</v>
      </c>
      <c r="B38" s="8" t="s">
        <v>5</v>
      </c>
      <c r="C38" s="55"/>
      <c r="D38" s="9"/>
    </row>
    <row r="39" spans="1:4" ht="15.75" x14ac:dyDescent="0.2">
      <c r="A39" s="4">
        <f t="shared" si="1"/>
        <v>5</v>
      </c>
      <c r="B39" s="8" t="s">
        <v>7</v>
      </c>
      <c r="C39" s="55"/>
      <c r="D39" s="9"/>
    </row>
    <row r="40" spans="1:4" ht="30" x14ac:dyDescent="0.2">
      <c r="A40" s="4">
        <f t="shared" si="1"/>
        <v>6</v>
      </c>
      <c r="B40" s="8" t="s">
        <v>8</v>
      </c>
      <c r="C40" s="55"/>
      <c r="D40" s="9"/>
    </row>
    <row r="41" spans="1:4" ht="60.75" x14ac:dyDescent="0.2">
      <c r="A41" s="4">
        <f t="shared" si="1"/>
        <v>7</v>
      </c>
      <c r="B41" s="8" t="s">
        <v>9</v>
      </c>
      <c r="C41" s="44"/>
      <c r="D41" s="10" t="s">
        <v>76</v>
      </c>
    </row>
    <row r="42" spans="1:4" ht="30.75" x14ac:dyDescent="0.2">
      <c r="A42" s="4">
        <f t="shared" si="1"/>
        <v>8</v>
      </c>
      <c r="B42" s="8" t="s">
        <v>10</v>
      </c>
      <c r="C42" s="44"/>
      <c r="D42" s="10" t="s">
        <v>91</v>
      </c>
    </row>
    <row r="43" spans="1:4" ht="45" x14ac:dyDescent="0.2">
      <c r="A43" s="4">
        <f t="shared" si="1"/>
        <v>9</v>
      </c>
      <c r="B43" s="8" t="s">
        <v>11</v>
      </c>
      <c r="C43" s="55"/>
      <c r="D43" s="10"/>
    </row>
    <row r="44" spans="1:4" ht="76.5" x14ac:dyDescent="0.2">
      <c r="A44" s="4">
        <f t="shared" si="1"/>
        <v>10</v>
      </c>
      <c r="B44" s="8" t="s">
        <v>12</v>
      </c>
      <c r="C44" s="44"/>
      <c r="D44" s="10" t="s">
        <v>72</v>
      </c>
    </row>
    <row r="45" spans="1:4" ht="15.75" x14ac:dyDescent="0.2">
      <c r="A45" s="4">
        <f t="shared" si="1"/>
        <v>11</v>
      </c>
      <c r="B45" s="8" t="s">
        <v>13</v>
      </c>
      <c r="C45" s="55"/>
      <c r="D45" s="9"/>
    </row>
    <row r="46" spans="1:4" ht="60.75" x14ac:dyDescent="0.2">
      <c r="A46" s="4">
        <f t="shared" si="1"/>
        <v>12</v>
      </c>
      <c r="B46" s="8" t="s">
        <v>14</v>
      </c>
      <c r="C46" s="44"/>
      <c r="D46" s="10" t="s">
        <v>30</v>
      </c>
    </row>
    <row r="47" spans="1:4" ht="15.75" x14ac:dyDescent="0.2">
      <c r="A47" s="4">
        <f t="shared" si="1"/>
        <v>13</v>
      </c>
      <c r="B47" s="8" t="s">
        <v>15</v>
      </c>
      <c r="C47" s="55"/>
      <c r="D47" s="9"/>
    </row>
    <row r="48" spans="1:4" ht="75.75" x14ac:dyDescent="0.2">
      <c r="A48" s="4">
        <f t="shared" si="1"/>
        <v>14</v>
      </c>
      <c r="B48" s="8" t="s">
        <v>16</v>
      </c>
      <c r="C48" s="44"/>
      <c r="D48" s="10" t="s">
        <v>31</v>
      </c>
    </row>
    <row r="49" spans="1:4" ht="30" x14ac:dyDescent="0.2">
      <c r="A49" s="4">
        <f t="shared" si="1"/>
        <v>15</v>
      </c>
      <c r="B49" s="8" t="s">
        <v>34</v>
      </c>
      <c r="C49" s="55"/>
      <c r="D49" s="9"/>
    </row>
    <row r="50" spans="1:4" ht="60.75" thickBot="1" x14ac:dyDescent="0.25">
      <c r="A50" s="4">
        <f t="shared" si="1"/>
        <v>16</v>
      </c>
      <c r="B50" s="18" t="s">
        <v>125</v>
      </c>
      <c r="C50" s="45"/>
      <c r="D50" s="19" t="s">
        <v>29</v>
      </c>
    </row>
    <row r="51" spans="1:4" ht="45" x14ac:dyDescent="0.2">
      <c r="A51" s="4">
        <f>A50+1</f>
        <v>17</v>
      </c>
      <c r="B51" s="8" t="s">
        <v>138</v>
      </c>
      <c r="C51" s="44"/>
      <c r="D51" s="10" t="s">
        <v>135</v>
      </c>
    </row>
    <row r="52" spans="1:4" ht="30" x14ac:dyDescent="0.2">
      <c r="A52" s="4">
        <f>A51+1</f>
        <v>18</v>
      </c>
      <c r="B52" s="8" t="s">
        <v>136</v>
      </c>
      <c r="C52" s="44"/>
      <c r="D52" s="10" t="s">
        <v>135</v>
      </c>
    </row>
    <row r="53" spans="1:4" ht="15" customHeight="1" thickBot="1" x14ac:dyDescent="0.25"/>
    <row r="54" spans="1:4" ht="32.25" customHeight="1" thickBot="1" x14ac:dyDescent="0.25">
      <c r="B54" s="59" t="s">
        <v>116</v>
      </c>
      <c r="C54" s="5" t="s">
        <v>33</v>
      </c>
      <c r="D54" s="5" t="s">
        <v>32</v>
      </c>
    </row>
    <row r="55" spans="1:4" ht="15.75" x14ac:dyDescent="0.2">
      <c r="A55" s="4">
        <f t="shared" ref="A55:A67" si="2">A54+1</f>
        <v>1</v>
      </c>
      <c r="B55" s="16" t="s">
        <v>18</v>
      </c>
      <c r="C55" s="56"/>
      <c r="D55" s="17"/>
    </row>
    <row r="56" spans="1:4" ht="45" x14ac:dyDescent="0.2">
      <c r="A56" s="4">
        <f t="shared" si="2"/>
        <v>2</v>
      </c>
      <c r="B56" s="8" t="s">
        <v>17</v>
      </c>
      <c r="C56" s="55"/>
      <c r="D56" s="9"/>
    </row>
    <row r="57" spans="1:4" ht="76.5" x14ac:dyDescent="0.2">
      <c r="A57" s="4">
        <f t="shared" si="2"/>
        <v>3</v>
      </c>
      <c r="B57" s="8" t="s">
        <v>19</v>
      </c>
      <c r="C57" s="44"/>
      <c r="D57" s="10" t="s">
        <v>131</v>
      </c>
    </row>
    <row r="58" spans="1:4" ht="30.75" x14ac:dyDescent="0.2">
      <c r="A58" s="4">
        <f t="shared" si="2"/>
        <v>4</v>
      </c>
      <c r="B58" s="8" t="s">
        <v>142</v>
      </c>
      <c r="C58" s="44"/>
      <c r="D58" s="10" t="s">
        <v>132</v>
      </c>
    </row>
    <row r="59" spans="1:4" ht="30.75" x14ac:dyDescent="0.2">
      <c r="A59" s="4">
        <f t="shared" si="2"/>
        <v>5</v>
      </c>
      <c r="B59" s="8" t="s">
        <v>141</v>
      </c>
      <c r="C59" s="44"/>
      <c r="D59" s="10" t="s">
        <v>132</v>
      </c>
    </row>
    <row r="60" spans="1:4" ht="30.75" x14ac:dyDescent="0.2">
      <c r="A60" s="4">
        <f>A59+1</f>
        <v>6</v>
      </c>
      <c r="B60" s="8" t="s">
        <v>143</v>
      </c>
      <c r="C60" s="44"/>
      <c r="D60" s="10" t="s">
        <v>132</v>
      </c>
    </row>
    <row r="61" spans="1:4" ht="30.75" x14ac:dyDescent="0.2">
      <c r="A61" s="4">
        <f>A60+1</f>
        <v>7</v>
      </c>
      <c r="B61" s="8" t="s">
        <v>144</v>
      </c>
      <c r="C61" s="44"/>
      <c r="D61" s="10" t="s">
        <v>132</v>
      </c>
    </row>
    <row r="62" spans="1:4" ht="30" x14ac:dyDescent="0.2">
      <c r="A62" s="4">
        <f>A61+1</f>
        <v>8</v>
      </c>
      <c r="B62" s="8" t="s">
        <v>1</v>
      </c>
      <c r="C62" s="55"/>
      <c r="D62" s="10"/>
    </row>
    <row r="63" spans="1:4" ht="30.75" x14ac:dyDescent="0.2">
      <c r="A63" s="4">
        <f t="shared" si="2"/>
        <v>9</v>
      </c>
      <c r="B63" s="8" t="s">
        <v>120</v>
      </c>
      <c r="C63" s="44"/>
      <c r="D63" s="10" t="s">
        <v>26</v>
      </c>
    </row>
    <row r="64" spans="1:4" ht="60.75" x14ac:dyDescent="0.2">
      <c r="A64" s="4">
        <f t="shared" si="2"/>
        <v>10</v>
      </c>
      <c r="B64" s="8" t="s">
        <v>22</v>
      </c>
      <c r="C64" s="44"/>
      <c r="D64" s="10" t="s">
        <v>28</v>
      </c>
    </row>
    <row r="65" spans="1:4" ht="30" x14ac:dyDescent="0.2">
      <c r="A65" s="4">
        <f t="shared" si="2"/>
        <v>11</v>
      </c>
      <c r="B65" s="8" t="s">
        <v>23</v>
      </c>
      <c r="C65" s="55"/>
      <c r="D65" s="10"/>
    </row>
    <row r="66" spans="1:4" ht="30" x14ac:dyDescent="0.2">
      <c r="A66" s="4">
        <f t="shared" si="2"/>
        <v>12</v>
      </c>
      <c r="B66" s="8" t="s">
        <v>4</v>
      </c>
      <c r="C66" s="55"/>
      <c r="D66" s="10"/>
    </row>
    <row r="67" spans="1:4" ht="46.5" thickBot="1" x14ac:dyDescent="0.25">
      <c r="A67" s="4">
        <f t="shared" si="2"/>
        <v>13</v>
      </c>
      <c r="B67" s="18" t="s">
        <v>24</v>
      </c>
      <c r="C67" s="45"/>
      <c r="D67" s="19" t="s">
        <v>78</v>
      </c>
    </row>
    <row r="68" spans="1:4" ht="15" customHeight="1" x14ac:dyDescent="0.2"/>
    <row r="69" spans="1:4" ht="15" hidden="1" customHeight="1" x14ac:dyDescent="0.2">
      <c r="C69" s="54" t="s">
        <v>102</v>
      </c>
    </row>
    <row r="70" spans="1:4" ht="15" hidden="1" customHeight="1" x14ac:dyDescent="0.2">
      <c r="C70" s="54" t="s">
        <v>103</v>
      </c>
    </row>
    <row r="71" spans="1:4" ht="15" hidden="1" customHeight="1" x14ac:dyDescent="0.2">
      <c r="C71" s="54" t="s">
        <v>101</v>
      </c>
    </row>
    <row r="72" spans="1:4" ht="15" hidden="1" customHeight="1" x14ac:dyDescent="0.2">
      <c r="C72" s="54" t="s">
        <v>104</v>
      </c>
    </row>
    <row r="73" spans="1:4" ht="15" customHeight="1" x14ac:dyDescent="0.2"/>
    <row r="74" spans="1:4" ht="15" customHeight="1" x14ac:dyDescent="0.2"/>
    <row r="75" spans="1:4" ht="15" customHeight="1" x14ac:dyDescent="0.2"/>
    <row r="76" spans="1:4" ht="15" customHeight="1" x14ac:dyDescent="0.2"/>
    <row r="77" spans="1:4" ht="15" customHeight="1" x14ac:dyDescent="0.2"/>
    <row r="78" spans="1:4" ht="15" customHeight="1" x14ac:dyDescent="0.2"/>
    <row r="79" spans="1:4" ht="15" customHeight="1" x14ac:dyDescent="0.2"/>
    <row r="80" spans="1:4" ht="15" customHeight="1" x14ac:dyDescent="0.2"/>
    <row r="81" ht="15" customHeight="1" x14ac:dyDescent="0.2"/>
    <row r="82" ht="15" customHeight="1" x14ac:dyDescent="0.2"/>
    <row r="83" ht="15" customHeight="1" x14ac:dyDescent="0.2"/>
    <row r="84" ht="15" customHeight="1" x14ac:dyDescent="0.2"/>
  </sheetData>
  <sheetProtection sheet="1" objects="1" scenarios="1" selectLockedCells="1"/>
  <mergeCells count="1">
    <mergeCell ref="A1:C1"/>
  </mergeCells>
  <phoneticPr fontId="3" type="noConversion"/>
  <conditionalFormatting sqref="A49:D50">
    <cfRule type="expression" dxfId="0" priority="1" stopIfTrue="1">
      <formula>$C$4="No"</formula>
    </cfRule>
  </conditionalFormatting>
  <dataValidations count="2">
    <dataValidation type="list" allowBlank="1" showInputMessage="1" showErrorMessage="1" sqref="C35:C52 C55:C67">
      <formula1>$C$69:$C$72</formula1>
    </dataValidation>
    <dataValidation type="list" allowBlank="1" showInputMessage="1" showErrorMessage="1" sqref="C9:C32">
      <formula1>C$69:C$72</formula1>
    </dataValidation>
  </dataValidations>
  <pageMargins left="0.25" right="0.25" top="0.5" bottom="1" header="0.5" footer="0.5"/>
  <pageSetup orientation="landscape" r:id="rId1"/>
  <headerFooter alignWithMargins="0">
    <oddFooter>&amp;L&amp;A&amp;C&amp;P&amp;R&amp;D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Vendor Information</vt:lpstr>
      <vt:lpstr>Test Report</vt:lpstr>
      <vt:lpstr>Test Procedure</vt:lpstr>
      <vt:lpstr>'Test Report'!OLE_LINK46</vt:lpstr>
      <vt:lpstr>'Test Procedure'!OLE_LINK50</vt:lpstr>
      <vt:lpstr>'Test Procedure'!Print_Titles</vt:lpstr>
      <vt:lpstr>'Test Report'!Print_Titles</vt:lpstr>
    </vt:vector>
  </TitlesOfParts>
  <Company>Freedom Scientific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Abdo</dc:creator>
  <cp:lastModifiedBy>Carl Wise</cp:lastModifiedBy>
  <cp:lastPrinted>2009-08-25T19:49:39Z</cp:lastPrinted>
  <dcterms:created xsi:type="dcterms:W3CDTF">2009-08-24T16:41:22Z</dcterms:created>
  <dcterms:modified xsi:type="dcterms:W3CDTF">2023-11-01T16:31:59Z</dcterms:modified>
</cp:coreProperties>
</file>