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OneDrive\Documents\"/>
    </mc:Choice>
  </mc:AlternateContent>
  <xr:revisionPtr revIDLastSave="0" documentId="8_{7E13435D-AF9F-45B6-83DB-C7FE64DDBFFE}" xr6:coauthVersionLast="45" xr6:coauthVersionMax="45" xr10:uidLastSave="{00000000-0000-0000-0000-000000000000}"/>
  <bookViews>
    <workbookView xWindow="-120" yWindow="-120" windowWidth="20730" windowHeight="11760" firstSheet="3" activeTab="8" xr2:uid="{2E774096-ECC5-4FA0-81ED-10E3EDF0B81A}"/>
  </bookViews>
  <sheets>
    <sheet name="UNF" sheetId="9" r:id="rId1"/>
    <sheet name="1NF" sheetId="10" r:id="rId2"/>
    <sheet name="1NF Tables" sheetId="11" r:id="rId3"/>
    <sheet name="2NF Tables" sheetId="13" r:id="rId4"/>
    <sheet name="2NF" sheetId="12" r:id="rId5"/>
    <sheet name="3NF Tables" sheetId="14" r:id="rId6"/>
    <sheet name="3NF" sheetId="15" r:id="rId7"/>
    <sheet name="BCNF Tables" sheetId="18" r:id="rId8"/>
    <sheet name="BCNF FINAL" sheetId="19" r:id="rId9"/>
    <sheet name="Sheet1" sheetId="20" r:id="rId10"/>
    <sheet name="Sheet2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9" l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S84" i="19" s="1"/>
  <c r="S85" i="19" s="1"/>
  <c r="S86" i="19" s="1"/>
  <c r="S87" i="19" s="1"/>
  <c r="S88" i="19" s="1"/>
  <c r="S89" i="19" s="1"/>
  <c r="S90" i="19" s="1"/>
  <c r="S91" i="19" s="1"/>
  <c r="S92" i="19" s="1"/>
  <c r="S93" i="19" s="1"/>
  <c r="S94" i="19" s="1"/>
  <c r="S95" i="19" s="1"/>
  <c r="S96" i="19" s="1"/>
  <c r="S97" i="19" s="1"/>
  <c r="S98" i="19" s="1"/>
  <c r="S99" i="19" s="1"/>
  <c r="S100" i="19" s="1"/>
  <c r="S101" i="19" s="1"/>
  <c r="S3" i="19"/>
  <c r="S2" i="19"/>
  <c r="A27" i="21"/>
  <c r="C27" i="21"/>
  <c r="F27" i="21" s="1"/>
  <c r="J25" i="21"/>
  <c r="J20" i="21"/>
  <c r="J19" i="21"/>
  <c r="J11" i="21"/>
  <c r="J15" i="21"/>
  <c r="J27" i="21"/>
  <c r="J24" i="21"/>
  <c r="J9" i="21"/>
  <c r="J23" i="21"/>
  <c r="J8" i="21"/>
  <c r="J28" i="21"/>
  <c r="J30" i="21"/>
  <c r="J7" i="21"/>
  <c r="J17" i="21"/>
  <c r="J13" i="21"/>
  <c r="J2" i="21"/>
  <c r="J10" i="21"/>
  <c r="J16" i="21"/>
  <c r="J18" i="21"/>
  <c r="J4" i="21"/>
  <c r="J21" i="21"/>
  <c r="J3" i="21"/>
  <c r="J12" i="21"/>
  <c r="J22" i="21"/>
  <c r="J26" i="21"/>
  <c r="J5" i="21"/>
  <c r="J1" i="21"/>
  <c r="J14" i="21"/>
  <c r="J29" i="21"/>
  <c r="J6" i="21"/>
  <c r="C2" i="21"/>
  <c r="F2" i="21" s="1"/>
  <c r="C3" i="21"/>
  <c r="F3" i="21" s="1"/>
  <c r="C4" i="21"/>
  <c r="F4" i="21" s="1"/>
  <c r="C5" i="21"/>
  <c r="F5" i="21" s="1"/>
  <c r="C6" i="21"/>
  <c r="F6" i="21" s="1"/>
  <c r="C7" i="21"/>
  <c r="F7" i="21" s="1"/>
  <c r="C8" i="21"/>
  <c r="F8" i="21" s="1"/>
  <c r="C9" i="21"/>
  <c r="F9" i="21" s="1"/>
  <c r="C10" i="21"/>
  <c r="F10" i="21" s="1"/>
  <c r="C11" i="21"/>
  <c r="F11" i="21" s="1"/>
  <c r="C12" i="21"/>
  <c r="F12" i="21" s="1"/>
  <c r="C13" i="21"/>
  <c r="F13" i="21" s="1"/>
  <c r="C14" i="21"/>
  <c r="F14" i="21" s="1"/>
  <c r="C15" i="21"/>
  <c r="F15" i="21" s="1"/>
  <c r="C16" i="21"/>
  <c r="F16" i="21" s="1"/>
  <c r="C18" i="21"/>
  <c r="F18" i="21" s="1"/>
  <c r="C19" i="21"/>
  <c r="F19" i="21" s="1"/>
  <c r="C20" i="21"/>
  <c r="F20" i="21" s="1"/>
  <c r="C21" i="21"/>
  <c r="F21" i="21" s="1"/>
  <c r="C22" i="21"/>
  <c r="F22" i="21" s="1"/>
  <c r="C23" i="21"/>
  <c r="F23" i="21" s="1"/>
  <c r="C24" i="21"/>
  <c r="F24" i="21" s="1"/>
  <c r="C25" i="21"/>
  <c r="F25" i="21" s="1"/>
  <c r="C26" i="21"/>
  <c r="F26" i="21" s="1"/>
  <c r="C28" i="21"/>
  <c r="F28" i="21" s="1"/>
  <c r="C29" i="21"/>
  <c r="F29" i="21" s="1"/>
  <c r="C30" i="21"/>
  <c r="F30" i="21" s="1"/>
  <c r="C31" i="21"/>
  <c r="F31" i="21" s="1"/>
  <c r="C1" i="21"/>
  <c r="F1" i="21" s="1"/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8" i="21"/>
  <c r="A19" i="21"/>
  <c r="A20" i="21"/>
  <c r="A21" i="21"/>
  <c r="A22" i="21"/>
  <c r="A23" i="21"/>
  <c r="A24" i="21"/>
  <c r="A25" i="21"/>
  <c r="A26" i="21"/>
  <c r="A28" i="21"/>
  <c r="A29" i="21"/>
  <c r="A30" i="21"/>
  <c r="A31" i="21"/>
  <c r="A1" i="21"/>
  <c r="AH26" i="10" l="1"/>
  <c r="AG5" i="10"/>
  <c r="AH5" i="10" s="1"/>
  <c r="AG13" i="10"/>
  <c r="AH13" i="10" s="1"/>
  <c r="AG17" i="10"/>
  <c r="AH17" i="10" s="1"/>
  <c r="AG21" i="10"/>
  <c r="AH21" i="10" s="1"/>
  <c r="AG29" i="10"/>
  <c r="AH29" i="10" s="1"/>
  <c r="G3" i="20"/>
  <c r="AG3" i="10" s="1"/>
  <c r="AH3" i="10" s="1"/>
  <c r="G4" i="20"/>
  <c r="AG4" i="10" s="1"/>
  <c r="AH4" i="10" s="1"/>
  <c r="G5" i="20"/>
  <c r="G6" i="20"/>
  <c r="AG6" i="10" s="1"/>
  <c r="AH6" i="10" s="1"/>
  <c r="G7" i="20"/>
  <c r="AG7" i="10" s="1"/>
  <c r="AH7" i="10" s="1"/>
  <c r="G8" i="20"/>
  <c r="AG8" i="10" s="1"/>
  <c r="AH8" i="10" s="1"/>
  <c r="G9" i="20"/>
  <c r="AG9" i="10" s="1"/>
  <c r="AH9" i="10" s="1"/>
  <c r="G10" i="20"/>
  <c r="AG10" i="10" s="1"/>
  <c r="AH10" i="10" s="1"/>
  <c r="G11" i="20"/>
  <c r="AG11" i="10" s="1"/>
  <c r="AH11" i="10" s="1"/>
  <c r="G12" i="20"/>
  <c r="AG12" i="10" s="1"/>
  <c r="AH12" i="10" s="1"/>
  <c r="G13" i="20"/>
  <c r="G14" i="20"/>
  <c r="AG14" i="10" s="1"/>
  <c r="AH14" i="10" s="1"/>
  <c r="G15" i="20"/>
  <c r="AG15" i="10" s="1"/>
  <c r="AH15" i="10" s="1"/>
  <c r="G16" i="20"/>
  <c r="AG16" i="10" s="1"/>
  <c r="AH16" i="10" s="1"/>
  <c r="G17" i="20"/>
  <c r="G18" i="20"/>
  <c r="AG18" i="10" s="1"/>
  <c r="AH18" i="10" s="1"/>
  <c r="G19" i="20"/>
  <c r="AG19" i="10" s="1"/>
  <c r="AH19" i="10" s="1"/>
  <c r="G20" i="20"/>
  <c r="AG20" i="10" s="1"/>
  <c r="AH20" i="10" s="1"/>
  <c r="G21" i="20"/>
  <c r="G22" i="20"/>
  <c r="AG22" i="10" s="1"/>
  <c r="AH22" i="10" s="1"/>
  <c r="G23" i="20"/>
  <c r="AG23" i="10" s="1"/>
  <c r="AH23" i="10" s="1"/>
  <c r="G24" i="20"/>
  <c r="AG24" i="10" s="1"/>
  <c r="AH24" i="10" s="1"/>
  <c r="G25" i="20"/>
  <c r="AG25" i="10" s="1"/>
  <c r="AH25" i="10" s="1"/>
  <c r="G26" i="20"/>
  <c r="AG26" i="10" s="1"/>
  <c r="G27" i="20"/>
  <c r="AG27" i="10" s="1"/>
  <c r="AH27" i="10" s="1"/>
  <c r="G28" i="20"/>
  <c r="AG28" i="10" s="1"/>
  <c r="AH28" i="10" s="1"/>
  <c r="G29" i="20"/>
  <c r="G30" i="20"/>
  <c r="AG30" i="10" s="1"/>
  <c r="AH30" i="10" s="1"/>
  <c r="G31" i="20"/>
  <c r="AG31" i="10" s="1"/>
  <c r="AH31" i="10" s="1"/>
  <c r="G2" i="20"/>
  <c r="AG2" i="10" s="1"/>
  <c r="AH2" i="10" s="1"/>
  <c r="B6" i="20"/>
  <c r="B20" i="20"/>
  <c r="B11" i="20"/>
  <c r="B15" i="20"/>
  <c r="B5" i="20"/>
  <c r="B29" i="20"/>
  <c r="B3" i="20"/>
  <c r="B14" i="20"/>
  <c r="B17" i="20"/>
  <c r="B24" i="20"/>
  <c r="B2" i="20"/>
  <c r="B13" i="20"/>
  <c r="B16" i="20"/>
  <c r="B8" i="20"/>
  <c r="B19" i="20"/>
  <c r="B7" i="20"/>
  <c r="B21" i="20"/>
  <c r="B18" i="20"/>
  <c r="B22" i="20"/>
  <c r="B12" i="20"/>
  <c r="B27" i="20"/>
  <c r="B25" i="20"/>
  <c r="B26" i="20"/>
  <c r="B1" i="20"/>
  <c r="B23" i="20"/>
  <c r="B30" i="20"/>
  <c r="B9" i="20"/>
  <c r="B28" i="20"/>
  <c r="B4" i="20"/>
  <c r="B10" i="20"/>
  <c r="S5" i="10"/>
  <c r="S4" i="10"/>
  <c r="S3" i="10"/>
  <c r="S2" i="10"/>
  <c r="V3" i="15" l="1"/>
  <c r="V4" i="15"/>
  <c r="V5" i="15"/>
  <c r="V2" i="15"/>
  <c r="S31" i="12" l="1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</calcChain>
</file>

<file path=xl/sharedStrings.xml><?xml version="1.0" encoding="utf-8"?>
<sst xmlns="http://schemas.openxmlformats.org/spreadsheetml/2006/main" count="2468" uniqueCount="354">
  <si>
    <t>Employee_id</t>
  </si>
  <si>
    <t>phone_num</t>
  </si>
  <si>
    <t>email</t>
  </si>
  <si>
    <t>department_id</t>
  </si>
  <si>
    <t>room_num</t>
  </si>
  <si>
    <t>patient_id</t>
  </si>
  <si>
    <t>Has_Insurance</t>
  </si>
  <si>
    <t>Insur_company</t>
  </si>
  <si>
    <t>Occupied</t>
  </si>
  <si>
    <t>Check_ID</t>
  </si>
  <si>
    <t>shifts_worked</t>
  </si>
  <si>
    <t>amount_earned</t>
  </si>
  <si>
    <t>nur_fname</t>
  </si>
  <si>
    <t>nur_lname</t>
  </si>
  <si>
    <t>nur_Gender</t>
  </si>
  <si>
    <t>nur_birth_date</t>
  </si>
  <si>
    <t>pat_fname</t>
  </si>
  <si>
    <t>pat_lname</t>
  </si>
  <si>
    <t>pat_Gender</t>
  </si>
  <si>
    <t>pat_Birth_Date</t>
  </si>
  <si>
    <t>Lewys</t>
  </si>
  <si>
    <t>Ramos</t>
  </si>
  <si>
    <t>Alysia</t>
  </si>
  <si>
    <t>Arias</t>
  </si>
  <si>
    <t>Oakley</t>
  </si>
  <si>
    <t>Romero</t>
  </si>
  <si>
    <t>India</t>
  </si>
  <si>
    <t>Adkins</t>
  </si>
  <si>
    <t>Prince</t>
  </si>
  <si>
    <t>Edwards</t>
  </si>
  <si>
    <t>Adeline</t>
  </si>
  <si>
    <t>Nolan</t>
  </si>
  <si>
    <t>Nishat</t>
  </si>
  <si>
    <t>Houston</t>
  </si>
  <si>
    <t>Brianna</t>
  </si>
  <si>
    <t>Ho</t>
  </si>
  <si>
    <t>Bartosz</t>
  </si>
  <si>
    <t>Mcgee</t>
  </si>
  <si>
    <t>Abdurrahman</t>
  </si>
  <si>
    <t>Zuniga</t>
  </si>
  <si>
    <t>Billie</t>
  </si>
  <si>
    <t>Piper</t>
  </si>
  <si>
    <t>Ainsley</t>
  </si>
  <si>
    <t>Preston</t>
  </si>
  <si>
    <t>Yasmine</t>
  </si>
  <si>
    <t>Wood</t>
  </si>
  <si>
    <t>Tyla</t>
  </si>
  <si>
    <t>Fields</t>
  </si>
  <si>
    <t>Marian</t>
  </si>
  <si>
    <t>Joyner</t>
  </si>
  <si>
    <t>Noah</t>
  </si>
  <si>
    <t>Fox</t>
  </si>
  <si>
    <t>Kristen</t>
  </si>
  <si>
    <t>Calderon</t>
  </si>
  <si>
    <t>Yasmeen</t>
  </si>
  <si>
    <t>Mackay</t>
  </si>
  <si>
    <t>Star</t>
  </si>
  <si>
    <t>Higgs</t>
  </si>
  <si>
    <t>Callie</t>
  </si>
  <si>
    <t>Terrell</t>
  </si>
  <si>
    <t>Belinda</t>
  </si>
  <si>
    <t>Harmon</t>
  </si>
  <si>
    <t>Samuel</t>
  </si>
  <si>
    <t>Zavala</t>
  </si>
  <si>
    <t>Sulaiman</t>
  </si>
  <si>
    <t>Redmond</t>
  </si>
  <si>
    <t>Parris</t>
  </si>
  <si>
    <t>Lott</t>
  </si>
  <si>
    <t>Ariah</t>
  </si>
  <si>
    <t>Tapia</t>
  </si>
  <si>
    <t>Elly</t>
  </si>
  <si>
    <t>Wills</t>
  </si>
  <si>
    <t>Samanta</t>
  </si>
  <si>
    <t>Wilcox</t>
  </si>
  <si>
    <t>Eboni</t>
  </si>
  <si>
    <t>Diaz</t>
  </si>
  <si>
    <t>Trey</t>
  </si>
  <si>
    <t>Welch</t>
  </si>
  <si>
    <t>Serenity</t>
  </si>
  <si>
    <t>Brett</t>
  </si>
  <si>
    <t>F</t>
  </si>
  <si>
    <t>M</t>
  </si>
  <si>
    <t>Y</t>
  </si>
  <si>
    <t>N</t>
  </si>
  <si>
    <t>shift_date</t>
  </si>
  <si>
    <t>shift_number</t>
  </si>
  <si>
    <t>MAT</t>
  </si>
  <si>
    <t>EME</t>
  </si>
  <si>
    <t>ICU</t>
  </si>
  <si>
    <t>RHB</t>
  </si>
  <si>
    <t>Kaelan</t>
  </si>
  <si>
    <t>Armstrong</t>
  </si>
  <si>
    <t>Arooj</t>
  </si>
  <si>
    <t>Ross</t>
  </si>
  <si>
    <t>Duke</t>
  </si>
  <si>
    <t>Parsons</t>
  </si>
  <si>
    <t>Cydney</t>
  </si>
  <si>
    <t>Barker</t>
  </si>
  <si>
    <t>Nisha</t>
  </si>
  <si>
    <t>Yates</t>
  </si>
  <si>
    <t>Katie</t>
  </si>
  <si>
    <t>Firth</t>
  </si>
  <si>
    <t>Taliyah</t>
  </si>
  <si>
    <t>Everett</t>
  </si>
  <si>
    <t>Amy-Leigh</t>
  </si>
  <si>
    <t>Jacobson</t>
  </si>
  <si>
    <t>Blake</t>
  </si>
  <si>
    <t>Hamer</t>
  </si>
  <si>
    <t>Brent</t>
  </si>
  <si>
    <t>Davies</t>
  </si>
  <si>
    <t>Rafe</t>
  </si>
  <si>
    <t>Hensley</t>
  </si>
  <si>
    <t>Maison</t>
  </si>
  <si>
    <t>Gordon</t>
  </si>
  <si>
    <t>Ridwan</t>
  </si>
  <si>
    <t>Buck</t>
  </si>
  <si>
    <t>Tyriq</t>
  </si>
  <si>
    <t>Craig</t>
  </si>
  <si>
    <t>Jordanne</t>
  </si>
  <si>
    <t>Dalby</t>
  </si>
  <si>
    <t>Aayush</t>
  </si>
  <si>
    <t>Greaves</t>
  </si>
  <si>
    <t>Zakary</t>
  </si>
  <si>
    <t>Richard</t>
  </si>
  <si>
    <t>Zaynah</t>
  </si>
  <si>
    <t>Maldonado</t>
  </si>
  <si>
    <t>Deniz</t>
  </si>
  <si>
    <t>Kit</t>
  </si>
  <si>
    <t>Dickinson</t>
  </si>
  <si>
    <t>Judy</t>
  </si>
  <si>
    <t>Pearson</t>
  </si>
  <si>
    <t>Donte</t>
  </si>
  <si>
    <t>Graham</t>
  </si>
  <si>
    <t>Aislinn</t>
  </si>
  <si>
    <t>Rennie</t>
  </si>
  <si>
    <t>Giorgio</t>
  </si>
  <si>
    <t>Whyte</t>
  </si>
  <si>
    <t>Diya</t>
  </si>
  <si>
    <t>Lloyd</t>
  </si>
  <si>
    <t>Jordana</t>
  </si>
  <si>
    <t>Alexander</t>
  </si>
  <si>
    <t>Lovell</t>
  </si>
  <si>
    <t>Maxwell</t>
  </si>
  <si>
    <t>Fuentes</t>
  </si>
  <si>
    <t>Alyssa</t>
  </si>
  <si>
    <t>Bean</t>
  </si>
  <si>
    <t>Ayah</t>
  </si>
  <si>
    <t>Howe</t>
  </si>
  <si>
    <t>BCBS</t>
  </si>
  <si>
    <t>Humana</t>
  </si>
  <si>
    <t>Aetna</t>
  </si>
  <si>
    <t>M,F</t>
  </si>
  <si>
    <t>F,M</t>
  </si>
  <si>
    <t>Y,N</t>
  </si>
  <si>
    <t>Gough,Martinez</t>
  </si>
  <si>
    <t>MAT,RHB</t>
  </si>
  <si>
    <t>Nishat.Houston@greenapphealth.com</t>
  </si>
  <si>
    <t>Brianna.Ho@greenapphealth.com</t>
  </si>
  <si>
    <t>Kristen.Calderon@greenapphealth.com</t>
  </si>
  <si>
    <t>Samuel.Zavala@greenapphealth.com</t>
  </si>
  <si>
    <t>Abdurrahman.Zuniga@greenapphealth.com</t>
  </si>
  <si>
    <t>Ainsley.Preston@greenapphealth.com</t>
  </si>
  <si>
    <t>Callie.Terrell@greenapphealth.com</t>
  </si>
  <si>
    <t>Noah.Fox@greenapphealth.com</t>
  </si>
  <si>
    <t>Sulaiman.Redmond@greenapphealth.com</t>
  </si>
  <si>
    <t>Oakley.Romero@greenapphealth.com</t>
  </si>
  <si>
    <t>Parris.Lott@greenapphealth.com</t>
  </si>
  <si>
    <t>Alysia.Arias@greenapphealth.com</t>
  </si>
  <si>
    <t>Yasmine.Wood@greenapphealth.com</t>
  </si>
  <si>
    <t>Billie.Piper@greenapphealth.com</t>
  </si>
  <si>
    <t>Bartosz.Mcgee@greenapphealth.com</t>
  </si>
  <si>
    <t>Belinda.Harmon@greenapphealth.com</t>
  </si>
  <si>
    <t>Lewys.Ramos@greenapphealth.com</t>
  </si>
  <si>
    <t>India.Adkins@greenapphealth.com</t>
  </si>
  <si>
    <t>Adeline.Nolan@greenapphealth.com</t>
  </si>
  <si>
    <t>Prince.Edwards@greenapphealth.com</t>
  </si>
  <si>
    <t>Serenity.Brett@greenapphealth.com</t>
  </si>
  <si>
    <t>Ariah.Tapia@greenapphealth.com</t>
  </si>
  <si>
    <t>Star.Higgs@greenapphealth.com</t>
  </si>
  <si>
    <t>Eboni.Diaz@greenapphealth.com</t>
  </si>
  <si>
    <t>Yasmeen.Mackay@greenapphealth.com</t>
  </si>
  <si>
    <t>Tyla.Fields@greenapphealth.com</t>
  </si>
  <si>
    <t>Marian.Joyner@greenapphealth.com</t>
  </si>
  <si>
    <t>Elly.Wills@greenapphealth.com</t>
  </si>
  <si>
    <t>Samanta.Wilcox@greenapphealth.com</t>
  </si>
  <si>
    <t>Trey.Welch@greenapphealth.com</t>
  </si>
  <si>
    <t>nur_minit</t>
  </si>
  <si>
    <t>A</t>
  </si>
  <si>
    <t>C</t>
  </si>
  <si>
    <t>H</t>
  </si>
  <si>
    <t>L</t>
  </si>
  <si>
    <t>J</t>
  </si>
  <si>
    <t>P</t>
  </si>
  <si>
    <t>I</t>
  </si>
  <si>
    <t>D</t>
  </si>
  <si>
    <t>R</t>
  </si>
  <si>
    <t>Q</t>
  </si>
  <si>
    <t>Z</t>
  </si>
  <si>
    <t>T</t>
  </si>
  <si>
    <t>W</t>
  </si>
  <si>
    <t>K</t>
  </si>
  <si>
    <t>O</t>
  </si>
  <si>
    <t>V</t>
  </si>
  <si>
    <t>pat_minit</t>
  </si>
  <si>
    <t>G</t>
  </si>
  <si>
    <t>S</t>
  </si>
  <si>
    <t>pat_department</t>
  </si>
  <si>
    <t>pat_room_num</t>
  </si>
  <si>
    <t>room_Occupied</t>
  </si>
  <si>
    <t>check_shifts_worked</t>
  </si>
  <si>
    <t>Department_id_room_Number</t>
  </si>
  <si>
    <t>nurse_id</t>
  </si>
  <si>
    <t>Nurse_id</t>
  </si>
  <si>
    <t>nur_birthdate</t>
  </si>
  <si>
    <t>nur_gender</t>
  </si>
  <si>
    <t>nur_phone_num</t>
  </si>
  <si>
    <t>nur_phone_number</t>
  </si>
  <si>
    <t>nur_email</t>
  </si>
  <si>
    <t>shift_nur_Id</t>
  </si>
  <si>
    <t>shift_department_id</t>
  </si>
  <si>
    <t>shift_room_num</t>
  </si>
  <si>
    <t>shift_pat_id</t>
  </si>
  <si>
    <t>room_pat_id</t>
  </si>
  <si>
    <t>room_nurse_id</t>
  </si>
  <si>
    <t>shift_nurse_id</t>
  </si>
  <si>
    <t>None</t>
  </si>
  <si>
    <t>pat_gender</t>
  </si>
  <si>
    <t>pat_birth_date</t>
  </si>
  <si>
    <t>has_insurance</t>
  </si>
  <si>
    <t>insur_company</t>
  </si>
  <si>
    <t>pat_department_id</t>
  </si>
  <si>
    <t>check_id</t>
  </si>
  <si>
    <t>check_nurse_id</t>
  </si>
  <si>
    <t>department_id_room_number</t>
  </si>
  <si>
    <t>department_pat_id</t>
  </si>
  <si>
    <t>pat_arrival_date</t>
  </si>
  <si>
    <t>check_nurse_salary</t>
  </si>
  <si>
    <t>nur_salary</t>
  </si>
  <si>
    <t>Shift_ID</t>
  </si>
  <si>
    <t>=</t>
  </si>
  <si>
    <t>Primary Key</t>
  </si>
  <si>
    <t>Foreign Key</t>
  </si>
  <si>
    <t>check_amount_earned</t>
  </si>
  <si>
    <t>Room_Occupied_ID</t>
  </si>
  <si>
    <t>check_release_date</t>
  </si>
  <si>
    <t>Insur_company_ID</t>
  </si>
  <si>
    <t>pat_insur_company</t>
  </si>
  <si>
    <t>nurse_salary</t>
  </si>
  <si>
    <t>Department_id</t>
  </si>
  <si>
    <t>Dept_0001</t>
  </si>
  <si>
    <t>Dept_0002</t>
  </si>
  <si>
    <t>Dept_0003</t>
  </si>
  <si>
    <t>Dept_0004</t>
  </si>
  <si>
    <t>Department</t>
  </si>
  <si>
    <t>nur_Id</t>
  </si>
  <si>
    <t>pat_id</t>
  </si>
  <si>
    <t>Company_0001</t>
  </si>
  <si>
    <t>Company_0002</t>
  </si>
  <si>
    <t>Company_0003</t>
  </si>
  <si>
    <t>Company_0004</t>
  </si>
  <si>
    <t>Company_0005</t>
  </si>
  <si>
    <t>Company_0006</t>
  </si>
  <si>
    <t>nurse_Id</t>
  </si>
  <si>
    <t>048</t>
  </si>
  <si>
    <t>021</t>
  </si>
  <si>
    <t>033</t>
  </si>
  <si>
    <t>003</t>
  </si>
  <si>
    <t>093</t>
  </si>
  <si>
    <t>060</t>
  </si>
  <si>
    <t>071</t>
  </si>
  <si>
    <t>057</t>
  </si>
  <si>
    <t>086</t>
  </si>
  <si>
    <t>038</t>
  </si>
  <si>
    <t>006</t>
  </si>
  <si>
    <t>062</t>
  </si>
  <si>
    <t>095</t>
  </si>
  <si>
    <t>053</t>
  </si>
  <si>
    <t>022</t>
  </si>
  <si>
    <t>020</t>
  </si>
  <si>
    <t>111</t>
  </si>
  <si>
    <t>Insur_Company_Name</t>
  </si>
  <si>
    <t>Blue Cross Blue Shield</t>
  </si>
  <si>
    <t>Cigna</t>
  </si>
  <si>
    <t>United Healthcare</t>
  </si>
  <si>
    <t>Wellcare</t>
  </si>
  <si>
    <t>Department_Name</t>
  </si>
  <si>
    <t>Rehabilitation</t>
  </si>
  <si>
    <t>Emergency</t>
  </si>
  <si>
    <t>Maternal</t>
  </si>
  <si>
    <t>Intensive Care</t>
  </si>
  <si>
    <t>department_name</t>
  </si>
  <si>
    <t>Nurse_ID</t>
  </si>
  <si>
    <t>shift_num</t>
  </si>
  <si>
    <t>Amount_Earned</t>
  </si>
  <si>
    <t>Nurse_Salary</t>
  </si>
  <si>
    <t>I Armstrong</t>
  </si>
  <si>
    <t>P Ross</t>
  </si>
  <si>
    <t>Q Parsons</t>
  </si>
  <si>
    <t>W Barker</t>
  </si>
  <si>
    <t>R Yates</t>
  </si>
  <si>
    <t>A Firth</t>
  </si>
  <si>
    <t>S Everett</t>
  </si>
  <si>
    <t>L Jacobson</t>
  </si>
  <si>
    <t>S Hamer</t>
  </si>
  <si>
    <t>D Davies</t>
  </si>
  <si>
    <t>F Hensley</t>
  </si>
  <si>
    <t>G Gordon</t>
  </si>
  <si>
    <t>M Buck</t>
  </si>
  <si>
    <t>K Craig</t>
  </si>
  <si>
    <t>L Dalby</t>
  </si>
  <si>
    <t>A Whyte</t>
  </si>
  <si>
    <t>S Greaves</t>
  </si>
  <si>
    <t>F Richard</t>
  </si>
  <si>
    <t>M Maldonado</t>
  </si>
  <si>
    <t>A Gough,Martinez</t>
  </si>
  <si>
    <t>W Dickinson</t>
  </si>
  <si>
    <t>Q Pearson</t>
  </si>
  <si>
    <t>M Graham</t>
  </si>
  <si>
    <t>T Rennie</t>
  </si>
  <si>
    <t>L Lloyd</t>
  </si>
  <si>
    <t>A Alexander</t>
  </si>
  <si>
    <t>C Wood</t>
  </si>
  <si>
    <t>D Diaz</t>
  </si>
  <si>
    <t>P Higgs</t>
  </si>
  <si>
    <t>K Tapia</t>
  </si>
  <si>
    <t>R Romero</t>
  </si>
  <si>
    <t>L Wills</t>
  </si>
  <si>
    <t>Z Piper</t>
  </si>
  <si>
    <t>O Houston</t>
  </si>
  <si>
    <t>L Calderon</t>
  </si>
  <si>
    <t>R Brett</t>
  </si>
  <si>
    <t>D Ramos</t>
  </si>
  <si>
    <t>F Redmond</t>
  </si>
  <si>
    <t>Q Lott</t>
  </si>
  <si>
    <t>T Harmon</t>
  </si>
  <si>
    <t>A Nolan</t>
  </si>
  <si>
    <t>P Wilcox</t>
  </si>
  <si>
    <t>W Edwards</t>
  </si>
  <si>
    <t>R Arias</t>
  </si>
  <si>
    <t>I Preston</t>
  </si>
  <si>
    <t>Y Mcgee</t>
  </si>
  <si>
    <t>D Fox</t>
  </si>
  <si>
    <t>W Mackay</t>
  </si>
  <si>
    <t>P Zuniga</t>
  </si>
  <si>
    <t>A Ho</t>
  </si>
  <si>
    <t>F Adkins</t>
  </si>
  <si>
    <t>M Welch</t>
  </si>
  <si>
    <t>A Fields</t>
  </si>
  <si>
    <t>I Terrell</t>
  </si>
  <si>
    <t>J Zavala</t>
  </si>
  <si>
    <t>V Joyner</t>
  </si>
  <si>
    <t>pat_id_3</t>
  </si>
  <si>
    <t>pat_id_1</t>
  </si>
  <si>
    <t>pat_id_2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</si>
</sst>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yyyy\-mm\-dd;@"/>
    <numFmt numFmtId="166" formatCode="mmddyyyy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0" fontId="1" fillId="3" borderId="0" xfId="0" applyFont="1" applyFill="1"/>
    <xf numFmtId="164" fontId="2" fillId="0" borderId="0" xfId="0" applyNumberFormat="1" applyFont="1"/>
    <xf numFmtId="165" fontId="2" fillId="0" borderId="0" xfId="0" applyNumberFormat="1" applyFont="1"/>
    <xf numFmtId="14" fontId="2" fillId="0" borderId="0" xfId="0" applyNumberFormat="1" applyFont="1"/>
    <xf numFmtId="0" fontId="3" fillId="4" borderId="0" xfId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2" fontId="0" fillId="4" borderId="0" xfId="0" applyNumberFormat="1" applyFill="1"/>
    <xf numFmtId="0" fontId="2" fillId="2" borderId="0" xfId="0" applyFont="1" applyFill="1"/>
    <xf numFmtId="0" fontId="6" fillId="5" borderId="0" xfId="0" applyFont="1" applyFill="1"/>
    <xf numFmtId="0" fontId="0" fillId="5" borderId="0" xfId="0" applyFill="1"/>
    <xf numFmtId="167" fontId="0" fillId="0" borderId="0" xfId="0" applyNumberFormat="1"/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right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ey.Welch@greenapphealth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rey.Welch@greenapphealth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ey.Welch@greenapphealth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rey.Welch@greenappheal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DE5C-E324-48C2-9224-ADC44B7E6CBF}">
  <dimension ref="A1:W34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0.5703125" bestFit="1" customWidth="1"/>
    <col min="4" max="4" width="11.5703125" bestFit="1" customWidth="1"/>
    <col min="5" max="5" width="15.85546875" bestFit="1" customWidth="1"/>
    <col min="6" max="6" width="40.85546875" bestFit="1" customWidth="1"/>
    <col min="7" max="7" width="15.7109375" bestFit="1" customWidth="1"/>
    <col min="8" max="8" width="13.140625" bestFit="1" customWidth="1"/>
    <col min="9" max="9" width="10" bestFit="1" customWidth="1"/>
    <col min="10" max="10" width="14.42578125" bestFit="1" customWidth="1"/>
    <col min="11" max="11" width="10.7109375" bestFit="1" customWidth="1"/>
    <col min="12" max="12" width="10.140625" bestFit="1" customWidth="1"/>
    <col min="13" max="13" width="10.5703125" bestFit="1" customWidth="1"/>
    <col min="14" max="14" width="15.28515625" bestFit="1" customWidth="1"/>
    <col min="15" max="15" width="15.28515625" customWidth="1"/>
    <col min="16" max="16" width="11.42578125" bestFit="1" customWidth="1"/>
    <col min="17" max="17" width="14.42578125" bestFit="1" customWidth="1"/>
    <col min="18" max="18" width="13.85546875" bestFit="1" customWidth="1"/>
    <col min="19" max="19" width="14.5703125" bestFit="1" customWidth="1"/>
    <col min="20" max="20" width="9.28515625" bestFit="1" customWidth="1"/>
    <col min="22" max="22" width="13.7109375" bestFit="1" customWidth="1"/>
    <col min="23" max="23" width="15.28515625" bestFit="1" customWidth="1"/>
  </cols>
  <sheetData>
    <row r="1" spans="1:23" x14ac:dyDescent="0.25">
      <c r="A1" s="5" t="s">
        <v>0</v>
      </c>
      <c r="B1" t="s">
        <v>12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85</v>
      </c>
      <c r="I1" s="5" t="s">
        <v>84</v>
      </c>
      <c r="J1" s="5" t="s">
        <v>3</v>
      </c>
      <c r="K1" s="5" t="s">
        <v>4</v>
      </c>
      <c r="L1" s="5" t="s">
        <v>5</v>
      </c>
      <c r="M1" t="s">
        <v>16</v>
      </c>
      <c r="N1" t="s">
        <v>17</v>
      </c>
      <c r="O1" s="14" t="s">
        <v>235</v>
      </c>
      <c r="P1" t="s">
        <v>18</v>
      </c>
      <c r="Q1" t="s">
        <v>19</v>
      </c>
      <c r="R1" t="s">
        <v>6</v>
      </c>
      <c r="S1" t="s">
        <v>7</v>
      </c>
      <c r="T1" t="s">
        <v>8</v>
      </c>
      <c r="U1" s="5" t="s">
        <v>9</v>
      </c>
      <c r="V1" t="s">
        <v>10</v>
      </c>
      <c r="W1" t="s">
        <v>11</v>
      </c>
    </row>
    <row r="2" spans="1:23" x14ac:dyDescent="0.25">
      <c r="A2">
        <v>3523246</v>
      </c>
      <c r="B2" t="s">
        <v>34</v>
      </c>
      <c r="C2" t="s">
        <v>35</v>
      </c>
      <c r="D2" t="s">
        <v>80</v>
      </c>
      <c r="E2" s="1">
        <v>1868431278</v>
      </c>
      <c r="F2" t="s">
        <v>157</v>
      </c>
      <c r="G2" s="3">
        <v>30118</v>
      </c>
      <c r="H2">
        <v>2</v>
      </c>
      <c r="I2" s="4">
        <v>43787</v>
      </c>
      <c r="J2" t="s">
        <v>86</v>
      </c>
      <c r="K2">
        <v>489</v>
      </c>
      <c r="L2">
        <v>781264</v>
      </c>
      <c r="M2" t="s">
        <v>90</v>
      </c>
      <c r="N2" t="s">
        <v>91</v>
      </c>
      <c r="O2" s="2">
        <v>43655</v>
      </c>
      <c r="P2" t="s">
        <v>81</v>
      </c>
      <c r="Q2" s="2">
        <v>16682</v>
      </c>
      <c r="R2" t="s">
        <v>82</v>
      </c>
      <c r="S2" t="s">
        <v>148</v>
      </c>
      <c r="T2" t="s">
        <v>82</v>
      </c>
      <c r="U2">
        <v>7367</v>
      </c>
      <c r="V2">
        <v>12</v>
      </c>
      <c r="W2">
        <v>1440</v>
      </c>
    </row>
    <row r="3" spans="1:23" x14ac:dyDescent="0.25">
      <c r="A3" s="6">
        <v>2472220</v>
      </c>
      <c r="B3" s="6" t="s">
        <v>52</v>
      </c>
      <c r="C3" s="6" t="s">
        <v>53</v>
      </c>
      <c r="D3" s="6" t="s">
        <v>80</v>
      </c>
      <c r="E3" s="7">
        <v>5960541233</v>
      </c>
      <c r="F3" s="6" t="s">
        <v>158</v>
      </c>
      <c r="G3" s="8">
        <v>32840</v>
      </c>
      <c r="H3" s="6">
        <v>2</v>
      </c>
      <c r="I3" s="9">
        <v>43804</v>
      </c>
      <c r="J3" s="6" t="s">
        <v>87</v>
      </c>
      <c r="K3" s="6">
        <v>875</v>
      </c>
      <c r="L3" s="6">
        <v>460778</v>
      </c>
      <c r="M3" s="6" t="s">
        <v>92</v>
      </c>
      <c r="N3" s="6" t="s">
        <v>93</v>
      </c>
      <c r="O3" s="2">
        <v>43657</v>
      </c>
      <c r="P3" s="6" t="s">
        <v>81</v>
      </c>
      <c r="Q3" s="10">
        <v>16864</v>
      </c>
      <c r="R3" s="6" t="s">
        <v>82</v>
      </c>
      <c r="S3" s="6" t="s">
        <v>148</v>
      </c>
      <c r="T3" s="6" t="s">
        <v>82</v>
      </c>
      <c r="U3" s="6">
        <v>1440</v>
      </c>
      <c r="V3" s="6">
        <v>14</v>
      </c>
      <c r="W3" s="6">
        <v>1680</v>
      </c>
    </row>
    <row r="4" spans="1:23" x14ac:dyDescent="0.25">
      <c r="A4" s="6">
        <v>2472220</v>
      </c>
      <c r="B4" s="6" t="s">
        <v>52</v>
      </c>
      <c r="C4" s="6" t="s">
        <v>53</v>
      </c>
      <c r="D4" s="6" t="s">
        <v>80</v>
      </c>
      <c r="E4" s="7">
        <v>5960541233</v>
      </c>
      <c r="F4" s="6" t="s">
        <v>158</v>
      </c>
      <c r="G4" s="8">
        <v>32840</v>
      </c>
      <c r="H4" s="6">
        <v>2</v>
      </c>
      <c r="I4" s="9">
        <v>43804</v>
      </c>
      <c r="J4" s="6" t="s">
        <v>87</v>
      </c>
      <c r="K4" s="6">
        <v>875</v>
      </c>
      <c r="L4" s="6">
        <v>460778</v>
      </c>
      <c r="M4" s="6" t="s">
        <v>92</v>
      </c>
      <c r="N4" s="6" t="s">
        <v>93</v>
      </c>
      <c r="O4" s="2">
        <v>43658</v>
      </c>
      <c r="P4" s="6" t="s">
        <v>81</v>
      </c>
      <c r="Q4" s="10">
        <v>16864</v>
      </c>
      <c r="R4" s="6" t="s">
        <v>82</v>
      </c>
      <c r="S4" s="6" t="s">
        <v>148</v>
      </c>
      <c r="T4" s="6" t="s">
        <v>82</v>
      </c>
      <c r="U4" s="6">
        <v>1440</v>
      </c>
      <c r="V4" s="6">
        <v>14</v>
      </c>
      <c r="W4" s="6">
        <v>1680</v>
      </c>
    </row>
    <row r="5" spans="1:23" x14ac:dyDescent="0.25">
      <c r="A5">
        <v>2490466</v>
      </c>
      <c r="B5" t="s">
        <v>62</v>
      </c>
      <c r="C5" t="s">
        <v>63</v>
      </c>
      <c r="D5" t="s">
        <v>81</v>
      </c>
      <c r="E5" s="1">
        <v>3455536983</v>
      </c>
      <c r="F5" t="s">
        <v>159</v>
      </c>
      <c r="G5" s="3">
        <v>33922</v>
      </c>
      <c r="H5">
        <v>2</v>
      </c>
      <c r="I5" s="4">
        <v>43805</v>
      </c>
      <c r="J5" t="s">
        <v>88</v>
      </c>
      <c r="K5">
        <v>508</v>
      </c>
      <c r="L5">
        <v>627535</v>
      </c>
      <c r="M5" t="s">
        <v>94</v>
      </c>
      <c r="N5" t="s">
        <v>95</v>
      </c>
      <c r="O5" s="2">
        <v>43675</v>
      </c>
      <c r="P5" t="s">
        <v>81</v>
      </c>
      <c r="Q5" s="2">
        <v>16953</v>
      </c>
      <c r="R5" t="s">
        <v>82</v>
      </c>
      <c r="S5" t="s">
        <v>148</v>
      </c>
      <c r="T5" t="s">
        <v>82</v>
      </c>
      <c r="U5">
        <v>3772</v>
      </c>
      <c r="V5">
        <v>14</v>
      </c>
      <c r="W5">
        <v>1680</v>
      </c>
    </row>
    <row r="6" spans="1:23" x14ac:dyDescent="0.25">
      <c r="A6">
        <v>9044651</v>
      </c>
      <c r="B6" t="s">
        <v>38</v>
      </c>
      <c r="C6" t="s">
        <v>39</v>
      </c>
      <c r="D6" t="s">
        <v>81</v>
      </c>
      <c r="E6" s="1">
        <v>5161073263</v>
      </c>
      <c r="F6" t="s">
        <v>160</v>
      </c>
      <c r="G6" s="3">
        <v>30750</v>
      </c>
      <c r="H6">
        <v>3</v>
      </c>
      <c r="I6" s="4">
        <v>43811</v>
      </c>
      <c r="J6" t="s">
        <v>89</v>
      </c>
      <c r="K6">
        <v>284</v>
      </c>
      <c r="L6">
        <v>962035</v>
      </c>
      <c r="M6" t="s">
        <v>96</v>
      </c>
      <c r="N6" t="s">
        <v>97</v>
      </c>
      <c r="O6" s="2">
        <v>43676</v>
      </c>
      <c r="P6" t="s">
        <v>80</v>
      </c>
      <c r="Q6" s="2">
        <v>17595</v>
      </c>
      <c r="R6" t="s">
        <v>82</v>
      </c>
      <c r="S6" t="s">
        <v>148</v>
      </c>
      <c r="T6" t="s">
        <v>82</v>
      </c>
      <c r="U6">
        <v>9583</v>
      </c>
      <c r="V6">
        <v>12</v>
      </c>
      <c r="W6">
        <v>1440</v>
      </c>
    </row>
    <row r="7" spans="1:23" x14ac:dyDescent="0.25">
      <c r="A7" s="6">
        <v>4772890</v>
      </c>
      <c r="B7" s="6" t="s">
        <v>42</v>
      </c>
      <c r="C7" s="6" t="s">
        <v>43</v>
      </c>
      <c r="D7" s="6" t="s">
        <v>80</v>
      </c>
      <c r="E7" s="7">
        <v>6379284039</v>
      </c>
      <c r="F7" s="6" t="s">
        <v>161</v>
      </c>
      <c r="G7" s="8">
        <v>31791</v>
      </c>
      <c r="H7" s="6">
        <v>1</v>
      </c>
      <c r="I7" s="9">
        <v>43836</v>
      </c>
      <c r="J7" s="6" t="s">
        <v>86</v>
      </c>
      <c r="K7" s="6">
        <v>674</v>
      </c>
      <c r="L7" s="6">
        <v>738306</v>
      </c>
      <c r="M7" s="6" t="s">
        <v>98</v>
      </c>
      <c r="N7" s="6" t="s">
        <v>99</v>
      </c>
      <c r="O7" s="2">
        <v>43686</v>
      </c>
      <c r="P7" s="6" t="s">
        <v>80</v>
      </c>
      <c r="Q7" s="10">
        <v>19050</v>
      </c>
      <c r="R7" s="6" t="s">
        <v>82</v>
      </c>
      <c r="S7" s="6" t="s">
        <v>148</v>
      </c>
      <c r="T7" s="6" t="s">
        <v>82</v>
      </c>
      <c r="U7" s="6">
        <v>1886</v>
      </c>
      <c r="V7" s="6">
        <v>14</v>
      </c>
      <c r="W7" s="6">
        <v>1680</v>
      </c>
    </row>
    <row r="8" spans="1:23" x14ac:dyDescent="0.25">
      <c r="A8" s="6">
        <v>4772890</v>
      </c>
      <c r="B8" s="6" t="s">
        <v>42</v>
      </c>
      <c r="C8" s="6" t="s">
        <v>43</v>
      </c>
      <c r="D8" s="6" t="s">
        <v>80</v>
      </c>
      <c r="E8" s="7">
        <v>6379284039</v>
      </c>
      <c r="F8" s="6" t="s">
        <v>161</v>
      </c>
      <c r="G8" s="8">
        <v>31791</v>
      </c>
      <c r="H8" s="6">
        <v>1</v>
      </c>
      <c r="I8" s="9">
        <v>43836</v>
      </c>
      <c r="J8" s="6" t="s">
        <v>86</v>
      </c>
      <c r="K8" s="6">
        <v>674</v>
      </c>
      <c r="L8" s="6">
        <v>738306</v>
      </c>
      <c r="M8" s="6" t="s">
        <v>98</v>
      </c>
      <c r="N8" s="6" t="s">
        <v>99</v>
      </c>
      <c r="O8" s="2">
        <v>43703</v>
      </c>
      <c r="P8" s="6" t="s">
        <v>80</v>
      </c>
      <c r="Q8" s="10">
        <v>19050</v>
      </c>
      <c r="R8" s="6" t="s">
        <v>82</v>
      </c>
      <c r="S8" s="6" t="s">
        <v>148</v>
      </c>
      <c r="T8" s="6" t="s">
        <v>82</v>
      </c>
      <c r="U8" s="6">
        <v>1886</v>
      </c>
      <c r="V8" s="6">
        <v>14</v>
      </c>
      <c r="W8" s="6">
        <v>1680</v>
      </c>
    </row>
    <row r="9" spans="1:23" x14ac:dyDescent="0.25">
      <c r="A9">
        <v>7809097</v>
      </c>
      <c r="B9" t="s">
        <v>58</v>
      </c>
      <c r="C9" t="s">
        <v>59</v>
      </c>
      <c r="D9" t="s">
        <v>80</v>
      </c>
      <c r="E9" s="1">
        <v>4305436956</v>
      </c>
      <c r="F9" t="s">
        <v>162</v>
      </c>
      <c r="G9" s="3">
        <v>33611</v>
      </c>
      <c r="H9">
        <v>2</v>
      </c>
      <c r="I9" s="4">
        <v>43839</v>
      </c>
      <c r="J9" t="s">
        <v>87</v>
      </c>
      <c r="K9">
        <v>618</v>
      </c>
      <c r="L9">
        <v>174563</v>
      </c>
      <c r="M9" t="s">
        <v>100</v>
      </c>
      <c r="N9" t="s">
        <v>101</v>
      </c>
      <c r="O9" s="2">
        <v>43704</v>
      </c>
      <c r="P9" t="s">
        <v>80</v>
      </c>
      <c r="Q9" s="2">
        <v>19518</v>
      </c>
      <c r="R9" t="s">
        <v>82</v>
      </c>
      <c r="S9" t="s">
        <v>148</v>
      </c>
      <c r="T9" t="s">
        <v>82</v>
      </c>
      <c r="U9">
        <v>8312</v>
      </c>
      <c r="V9">
        <v>13</v>
      </c>
      <c r="W9">
        <v>1560</v>
      </c>
    </row>
    <row r="10" spans="1:23" x14ac:dyDescent="0.25">
      <c r="A10">
        <v>8821167</v>
      </c>
      <c r="B10" t="s">
        <v>50</v>
      </c>
      <c r="C10" t="s">
        <v>51</v>
      </c>
      <c r="D10" t="s">
        <v>81</v>
      </c>
      <c r="E10" s="1">
        <v>9416080280</v>
      </c>
      <c r="F10" t="s">
        <v>163</v>
      </c>
      <c r="G10" s="3">
        <v>32173</v>
      </c>
      <c r="H10" s="12"/>
      <c r="I10" s="4">
        <v>43873</v>
      </c>
      <c r="J10" t="s">
        <v>88</v>
      </c>
      <c r="K10">
        <v>474</v>
      </c>
      <c r="L10">
        <v>199241</v>
      </c>
      <c r="M10" t="s">
        <v>102</v>
      </c>
      <c r="N10" t="s">
        <v>103</v>
      </c>
      <c r="O10" s="2">
        <v>43730</v>
      </c>
      <c r="P10" t="s">
        <v>80</v>
      </c>
      <c r="Q10" s="2">
        <v>20246</v>
      </c>
      <c r="R10" t="s">
        <v>83</v>
      </c>
      <c r="S10" t="s">
        <v>150</v>
      </c>
      <c r="T10" t="s">
        <v>82</v>
      </c>
      <c r="U10">
        <v>3740</v>
      </c>
      <c r="V10">
        <v>13</v>
      </c>
      <c r="W10">
        <v>1560</v>
      </c>
    </row>
    <row r="11" spans="1:23" x14ac:dyDescent="0.25">
      <c r="A11">
        <v>5996414</v>
      </c>
      <c r="B11" t="s">
        <v>64</v>
      </c>
      <c r="C11" t="s">
        <v>65</v>
      </c>
      <c r="D11" t="s">
        <v>81</v>
      </c>
      <c r="E11" s="1">
        <v>4874363293</v>
      </c>
      <c r="F11" t="s">
        <v>164</v>
      </c>
      <c r="G11" s="3">
        <v>34145</v>
      </c>
      <c r="H11">
        <v>3</v>
      </c>
      <c r="I11" s="4">
        <v>43878</v>
      </c>
      <c r="J11" t="s">
        <v>89</v>
      </c>
      <c r="K11">
        <v>570</v>
      </c>
      <c r="L11">
        <v>884634</v>
      </c>
      <c r="M11" t="s">
        <v>104</v>
      </c>
      <c r="N11" t="s">
        <v>105</v>
      </c>
      <c r="O11" s="2">
        <v>43736</v>
      </c>
      <c r="P11" t="s">
        <v>80</v>
      </c>
      <c r="Q11" s="2">
        <v>20352</v>
      </c>
      <c r="R11" t="s">
        <v>83</v>
      </c>
      <c r="S11" t="s">
        <v>150</v>
      </c>
      <c r="T11" t="s">
        <v>82</v>
      </c>
      <c r="U11">
        <v>9658</v>
      </c>
      <c r="V11">
        <v>14</v>
      </c>
      <c r="W11">
        <v>1680</v>
      </c>
    </row>
    <row r="12" spans="1:23" x14ac:dyDescent="0.25">
      <c r="A12">
        <v>1393118</v>
      </c>
      <c r="B12" t="s">
        <v>24</v>
      </c>
      <c r="C12" t="s">
        <v>25</v>
      </c>
      <c r="D12" t="s">
        <v>80</v>
      </c>
      <c r="E12" s="1">
        <v>5453712210</v>
      </c>
      <c r="F12" t="s">
        <v>165</v>
      </c>
      <c r="G12" s="3">
        <v>29604</v>
      </c>
      <c r="H12">
        <v>3</v>
      </c>
      <c r="I12" s="4">
        <v>43880</v>
      </c>
      <c r="J12" s="6" t="s">
        <v>155</v>
      </c>
      <c r="K12">
        <v>999</v>
      </c>
      <c r="L12">
        <v>278410</v>
      </c>
      <c r="M12" t="s">
        <v>106</v>
      </c>
      <c r="N12" t="s">
        <v>107</v>
      </c>
      <c r="O12" s="2">
        <v>43737</v>
      </c>
      <c r="P12" t="s">
        <v>81</v>
      </c>
      <c r="Q12" s="2">
        <v>20575</v>
      </c>
      <c r="R12" t="s">
        <v>83</v>
      </c>
      <c r="S12" t="s">
        <v>150</v>
      </c>
      <c r="T12" t="s">
        <v>82</v>
      </c>
      <c r="U12">
        <v>2139</v>
      </c>
      <c r="V12">
        <v>14</v>
      </c>
      <c r="W12">
        <v>1680</v>
      </c>
    </row>
    <row r="13" spans="1:23" x14ac:dyDescent="0.25">
      <c r="A13">
        <v>8017808</v>
      </c>
      <c r="B13" t="s">
        <v>66</v>
      </c>
      <c r="C13" t="s">
        <v>67</v>
      </c>
      <c r="D13" t="s">
        <v>80</v>
      </c>
      <c r="E13" s="1">
        <v>9414486686</v>
      </c>
      <c r="F13" t="s">
        <v>166</v>
      </c>
      <c r="G13" s="3">
        <v>34484</v>
      </c>
      <c r="H13">
        <v>3</v>
      </c>
      <c r="I13" s="4">
        <v>43889</v>
      </c>
      <c r="J13" t="s">
        <v>87</v>
      </c>
      <c r="K13">
        <v>752</v>
      </c>
      <c r="L13">
        <v>243227</v>
      </c>
      <c r="M13" t="s">
        <v>108</v>
      </c>
      <c r="N13" t="s">
        <v>109</v>
      </c>
      <c r="O13" s="2">
        <v>43741</v>
      </c>
      <c r="P13" t="s">
        <v>81</v>
      </c>
      <c r="Q13" s="2">
        <v>20794</v>
      </c>
      <c r="R13" t="s">
        <v>153</v>
      </c>
      <c r="S13" t="s">
        <v>150</v>
      </c>
      <c r="T13" t="s">
        <v>82</v>
      </c>
      <c r="U13">
        <v>7135</v>
      </c>
      <c r="V13">
        <v>12</v>
      </c>
      <c r="W13">
        <v>1440</v>
      </c>
    </row>
    <row r="14" spans="1:23" x14ac:dyDescent="0.25">
      <c r="A14">
        <v>2108289</v>
      </c>
      <c r="B14" t="s">
        <v>22</v>
      </c>
      <c r="C14" t="s">
        <v>23</v>
      </c>
      <c r="D14" t="s">
        <v>80</v>
      </c>
      <c r="E14" s="1">
        <v>9061470179</v>
      </c>
      <c r="F14" t="s">
        <v>167</v>
      </c>
      <c r="G14" s="3">
        <v>29527</v>
      </c>
      <c r="H14">
        <v>1</v>
      </c>
      <c r="I14" s="4">
        <v>43895</v>
      </c>
      <c r="J14" t="s">
        <v>88</v>
      </c>
      <c r="K14">
        <v>786</v>
      </c>
      <c r="L14">
        <v>640994</v>
      </c>
      <c r="M14" t="s">
        <v>110</v>
      </c>
      <c r="N14" t="s">
        <v>111</v>
      </c>
      <c r="O14" s="2">
        <v>43742</v>
      </c>
      <c r="P14" s="6" t="s">
        <v>151</v>
      </c>
      <c r="Q14" s="2">
        <v>23143</v>
      </c>
      <c r="R14" t="s">
        <v>82</v>
      </c>
      <c r="S14" t="s">
        <v>150</v>
      </c>
      <c r="T14" t="s">
        <v>82</v>
      </c>
      <c r="U14">
        <v>6898</v>
      </c>
      <c r="V14">
        <v>13</v>
      </c>
      <c r="W14">
        <v>1560</v>
      </c>
    </row>
    <row r="15" spans="1:23" x14ac:dyDescent="0.25">
      <c r="A15">
        <v>3441257</v>
      </c>
      <c r="B15" t="s">
        <v>44</v>
      </c>
      <c r="C15" t="s">
        <v>45</v>
      </c>
      <c r="D15" t="s">
        <v>80</v>
      </c>
      <c r="E15" s="1">
        <v>6782867851</v>
      </c>
      <c r="F15" t="s">
        <v>168</v>
      </c>
      <c r="G15" s="3">
        <v>31836</v>
      </c>
      <c r="H15">
        <v>2</v>
      </c>
      <c r="I15" s="4">
        <v>43927</v>
      </c>
      <c r="J15" t="s">
        <v>89</v>
      </c>
      <c r="K15">
        <v>848</v>
      </c>
      <c r="L15">
        <v>170210</v>
      </c>
      <c r="M15" t="s">
        <v>112</v>
      </c>
      <c r="N15" t="s">
        <v>113</v>
      </c>
      <c r="O15" s="2">
        <v>43746</v>
      </c>
      <c r="P15" t="s">
        <v>81</v>
      </c>
      <c r="Q15" s="2">
        <v>23155</v>
      </c>
      <c r="R15" t="s">
        <v>82</v>
      </c>
      <c r="S15" t="s">
        <v>150</v>
      </c>
      <c r="T15" t="s">
        <v>82</v>
      </c>
      <c r="U15">
        <v>7923</v>
      </c>
      <c r="V15">
        <v>12</v>
      </c>
      <c r="W15">
        <v>1440</v>
      </c>
    </row>
    <row r="16" spans="1:23" x14ac:dyDescent="0.25">
      <c r="A16">
        <v>8095221</v>
      </c>
      <c r="B16" t="s">
        <v>40</v>
      </c>
      <c r="C16" t="s">
        <v>41</v>
      </c>
      <c r="D16" t="s">
        <v>80</v>
      </c>
      <c r="E16" s="1">
        <v>7448577201</v>
      </c>
      <c r="F16" t="s">
        <v>169</v>
      </c>
      <c r="G16" s="3">
        <v>31377</v>
      </c>
      <c r="H16">
        <v>1</v>
      </c>
      <c r="I16" s="4">
        <v>43950</v>
      </c>
      <c r="J16" t="s">
        <v>86</v>
      </c>
      <c r="K16">
        <v>154</v>
      </c>
      <c r="L16">
        <v>451458</v>
      </c>
      <c r="M16" t="s">
        <v>114</v>
      </c>
      <c r="N16" t="s">
        <v>115</v>
      </c>
      <c r="O16" s="2">
        <v>43752</v>
      </c>
      <c r="P16" t="s">
        <v>81</v>
      </c>
      <c r="Q16" s="2">
        <v>25482</v>
      </c>
      <c r="R16" t="s">
        <v>82</v>
      </c>
      <c r="S16" t="s">
        <v>148</v>
      </c>
      <c r="T16" t="s">
        <v>83</v>
      </c>
      <c r="U16">
        <v>5413</v>
      </c>
      <c r="V16">
        <v>13</v>
      </c>
      <c r="W16">
        <v>1560</v>
      </c>
    </row>
    <row r="17" spans="1:23" x14ac:dyDescent="0.25">
      <c r="A17">
        <v>7158607</v>
      </c>
      <c r="B17" t="s">
        <v>76</v>
      </c>
      <c r="C17" t="s">
        <v>77</v>
      </c>
      <c r="D17" t="s">
        <v>81</v>
      </c>
      <c r="E17" s="1">
        <v>3786029465</v>
      </c>
      <c r="F17" s="12"/>
      <c r="G17" s="3">
        <v>33160</v>
      </c>
      <c r="H17">
        <v>2</v>
      </c>
      <c r="I17" s="4">
        <v>43964</v>
      </c>
      <c r="J17" t="s">
        <v>87</v>
      </c>
      <c r="K17">
        <v>641</v>
      </c>
      <c r="L17">
        <v>293752</v>
      </c>
      <c r="M17" t="s">
        <v>116</v>
      </c>
      <c r="N17" t="s">
        <v>117</v>
      </c>
      <c r="O17" s="2">
        <v>43755</v>
      </c>
      <c r="P17" t="s">
        <v>81</v>
      </c>
      <c r="Q17" s="2">
        <v>26492</v>
      </c>
      <c r="R17" t="s">
        <v>82</v>
      </c>
      <c r="S17" t="s">
        <v>148</v>
      </c>
      <c r="T17" t="s">
        <v>83</v>
      </c>
      <c r="U17">
        <v>3711</v>
      </c>
      <c r="V17">
        <v>14</v>
      </c>
      <c r="W17">
        <v>1680</v>
      </c>
    </row>
    <row r="18" spans="1:23" x14ac:dyDescent="0.25">
      <c r="A18">
        <v>3490652</v>
      </c>
      <c r="B18" t="s">
        <v>36</v>
      </c>
      <c r="C18" t="s">
        <v>37</v>
      </c>
      <c r="D18" t="s">
        <v>81</v>
      </c>
      <c r="E18" s="1">
        <v>9806804528</v>
      </c>
      <c r="F18" t="s">
        <v>170</v>
      </c>
      <c r="G18" s="3">
        <v>30238</v>
      </c>
      <c r="H18">
        <v>3</v>
      </c>
      <c r="I18" s="4">
        <v>43983</v>
      </c>
      <c r="J18" t="s">
        <v>88</v>
      </c>
      <c r="K18">
        <v>189</v>
      </c>
      <c r="L18">
        <v>345834</v>
      </c>
      <c r="M18" t="s">
        <v>118</v>
      </c>
      <c r="N18" t="s">
        <v>119</v>
      </c>
      <c r="O18" s="2">
        <v>43763</v>
      </c>
      <c r="P18" t="s">
        <v>80</v>
      </c>
      <c r="Q18" s="2">
        <v>27515</v>
      </c>
      <c r="R18" t="s">
        <v>82</v>
      </c>
      <c r="S18" t="s">
        <v>148</v>
      </c>
      <c r="T18" t="s">
        <v>83</v>
      </c>
      <c r="U18">
        <v>3647</v>
      </c>
      <c r="V18">
        <v>12</v>
      </c>
      <c r="W18">
        <v>1440</v>
      </c>
    </row>
    <row r="19" spans="1:23" s="6" customFormat="1" x14ac:dyDescent="0.25">
      <c r="A19" s="6">
        <v>7794310</v>
      </c>
      <c r="B19" s="6" t="s">
        <v>32</v>
      </c>
      <c r="C19" s="6" t="s">
        <v>33</v>
      </c>
      <c r="D19" s="15"/>
      <c r="E19" s="7">
        <v>6964575326</v>
      </c>
      <c r="F19" s="6" t="s">
        <v>156</v>
      </c>
      <c r="G19" s="8">
        <v>29978</v>
      </c>
      <c r="H19" s="6">
        <v>3</v>
      </c>
      <c r="I19" s="9">
        <v>44104</v>
      </c>
      <c r="J19" s="6" t="s">
        <v>89</v>
      </c>
      <c r="K19" s="6">
        <v>218</v>
      </c>
      <c r="L19" s="6">
        <v>340002</v>
      </c>
      <c r="M19" s="6" t="s">
        <v>135</v>
      </c>
      <c r="N19" s="6" t="s">
        <v>136</v>
      </c>
      <c r="O19" s="2">
        <v>43764</v>
      </c>
      <c r="P19" s="6" t="s">
        <v>81</v>
      </c>
      <c r="Q19" s="10">
        <v>35997</v>
      </c>
      <c r="R19" s="6" t="s">
        <v>82</v>
      </c>
      <c r="S19" s="6" t="s">
        <v>149</v>
      </c>
      <c r="T19" s="6" t="s">
        <v>83</v>
      </c>
      <c r="U19" s="6">
        <v>7049</v>
      </c>
      <c r="V19" s="6">
        <v>12</v>
      </c>
      <c r="W19" s="6">
        <v>1440</v>
      </c>
    </row>
    <row r="20" spans="1:23" x14ac:dyDescent="0.25">
      <c r="A20">
        <v>2227289</v>
      </c>
      <c r="B20" t="s">
        <v>60</v>
      </c>
      <c r="C20" t="s">
        <v>61</v>
      </c>
      <c r="D20" t="s">
        <v>80</v>
      </c>
      <c r="E20" s="1">
        <v>9694929344</v>
      </c>
      <c r="F20" t="s">
        <v>171</v>
      </c>
      <c r="G20" s="3">
        <v>33673</v>
      </c>
      <c r="H20">
        <v>1</v>
      </c>
      <c r="I20" s="4">
        <v>44004</v>
      </c>
      <c r="J20" t="s">
        <v>89</v>
      </c>
      <c r="K20">
        <v>301</v>
      </c>
      <c r="L20">
        <v>767694</v>
      </c>
      <c r="M20" t="s">
        <v>120</v>
      </c>
      <c r="N20" t="s">
        <v>121</v>
      </c>
      <c r="O20" s="2">
        <v>43776</v>
      </c>
      <c r="P20" t="s">
        <v>81</v>
      </c>
      <c r="Q20" s="2">
        <v>27859</v>
      </c>
      <c r="R20" t="s">
        <v>82</v>
      </c>
      <c r="S20" t="s">
        <v>148</v>
      </c>
      <c r="T20" t="s">
        <v>83</v>
      </c>
      <c r="U20">
        <v>6245</v>
      </c>
      <c r="V20">
        <v>14</v>
      </c>
      <c r="W20">
        <v>1680</v>
      </c>
    </row>
    <row r="21" spans="1:23" x14ac:dyDescent="0.25">
      <c r="A21">
        <v>1130040</v>
      </c>
      <c r="B21" t="s">
        <v>20</v>
      </c>
      <c r="C21" t="s">
        <v>21</v>
      </c>
      <c r="D21" t="s">
        <v>80</v>
      </c>
      <c r="E21" s="1">
        <v>2750689290</v>
      </c>
      <c r="F21" t="s">
        <v>172</v>
      </c>
      <c r="G21" s="3">
        <v>29254</v>
      </c>
      <c r="H21">
        <v>2</v>
      </c>
      <c r="I21" s="4">
        <v>44034</v>
      </c>
      <c r="J21" t="s">
        <v>86</v>
      </c>
      <c r="K21">
        <v>828</v>
      </c>
      <c r="L21">
        <v>467011</v>
      </c>
      <c r="M21" t="s">
        <v>122</v>
      </c>
      <c r="N21" t="s">
        <v>123</v>
      </c>
      <c r="O21" s="2">
        <v>43784</v>
      </c>
      <c r="P21" t="s">
        <v>81</v>
      </c>
      <c r="Q21" s="2">
        <v>28440</v>
      </c>
      <c r="R21" t="s">
        <v>82</v>
      </c>
      <c r="S21" t="s">
        <v>148</v>
      </c>
      <c r="T21" t="s">
        <v>83</v>
      </c>
      <c r="U21">
        <v>7927</v>
      </c>
      <c r="V21">
        <v>12</v>
      </c>
      <c r="W21">
        <v>1440</v>
      </c>
    </row>
    <row r="22" spans="1:23" x14ac:dyDescent="0.25">
      <c r="A22">
        <v>7831983</v>
      </c>
      <c r="B22" t="s">
        <v>26</v>
      </c>
      <c r="C22" t="s">
        <v>27</v>
      </c>
      <c r="D22" t="s">
        <v>80</v>
      </c>
      <c r="E22" s="1">
        <v>2695840808</v>
      </c>
      <c r="F22" t="s">
        <v>173</v>
      </c>
      <c r="G22" s="3">
        <v>29613</v>
      </c>
      <c r="H22">
        <v>1</v>
      </c>
      <c r="I22" s="4">
        <v>44050</v>
      </c>
      <c r="J22" t="s">
        <v>87</v>
      </c>
      <c r="K22" s="12"/>
      <c r="L22">
        <v>286850</v>
      </c>
      <c r="M22" t="s">
        <v>124</v>
      </c>
      <c r="N22" t="s">
        <v>125</v>
      </c>
      <c r="O22" s="2">
        <v>43799</v>
      </c>
      <c r="P22" t="s">
        <v>80</v>
      </c>
      <c r="Q22" s="2">
        <v>28842</v>
      </c>
      <c r="R22" t="s">
        <v>82</v>
      </c>
      <c r="S22" t="s">
        <v>149</v>
      </c>
      <c r="T22" t="s">
        <v>83</v>
      </c>
      <c r="U22">
        <v>2656</v>
      </c>
      <c r="V22">
        <v>14</v>
      </c>
      <c r="W22">
        <v>1680</v>
      </c>
    </row>
    <row r="23" spans="1:23" x14ac:dyDescent="0.25">
      <c r="A23">
        <v>7689047</v>
      </c>
      <c r="B23" t="s">
        <v>30</v>
      </c>
      <c r="C23" t="s">
        <v>31</v>
      </c>
      <c r="D23" t="s">
        <v>80</v>
      </c>
      <c r="E23" s="1">
        <v>7792893883</v>
      </c>
      <c r="F23" t="s">
        <v>174</v>
      </c>
      <c r="G23" s="3">
        <v>29929</v>
      </c>
      <c r="H23">
        <v>3</v>
      </c>
      <c r="I23" s="4">
        <v>44063</v>
      </c>
      <c r="J23" t="s">
        <v>88</v>
      </c>
      <c r="K23">
        <v>257</v>
      </c>
      <c r="L23">
        <v>653162</v>
      </c>
      <c r="M23" t="s">
        <v>126</v>
      </c>
      <c r="N23" t="s">
        <v>154</v>
      </c>
      <c r="O23" s="2">
        <v>43810</v>
      </c>
      <c r="P23" t="s">
        <v>80</v>
      </c>
      <c r="Q23" s="2">
        <v>30344</v>
      </c>
      <c r="R23" t="s">
        <v>82</v>
      </c>
      <c r="S23" t="s">
        <v>149</v>
      </c>
      <c r="T23" t="s">
        <v>83</v>
      </c>
      <c r="U23">
        <v>6311</v>
      </c>
      <c r="V23">
        <v>14</v>
      </c>
      <c r="W23">
        <v>1680</v>
      </c>
    </row>
    <row r="24" spans="1:23" x14ac:dyDescent="0.25">
      <c r="A24">
        <v>7306571</v>
      </c>
      <c r="B24" t="s">
        <v>28</v>
      </c>
      <c r="C24" t="s">
        <v>29</v>
      </c>
      <c r="D24" t="s">
        <v>81</v>
      </c>
      <c r="E24" s="1">
        <v>7451316492</v>
      </c>
      <c r="F24" t="s">
        <v>175</v>
      </c>
      <c r="G24" s="3">
        <v>29904</v>
      </c>
      <c r="H24">
        <v>2</v>
      </c>
      <c r="I24" s="4">
        <v>44074</v>
      </c>
      <c r="J24" t="s">
        <v>89</v>
      </c>
      <c r="K24">
        <v>447</v>
      </c>
      <c r="L24">
        <v>868775</v>
      </c>
      <c r="M24" t="s">
        <v>127</v>
      </c>
      <c r="N24" t="s">
        <v>128</v>
      </c>
      <c r="O24" s="2">
        <v>43817</v>
      </c>
      <c r="P24" t="s">
        <v>81</v>
      </c>
      <c r="Q24" s="2">
        <v>30669</v>
      </c>
      <c r="R24" t="s">
        <v>82</v>
      </c>
      <c r="S24" t="s">
        <v>149</v>
      </c>
      <c r="T24" t="s">
        <v>83</v>
      </c>
      <c r="U24">
        <v>7209</v>
      </c>
      <c r="V24">
        <v>13</v>
      </c>
      <c r="W24">
        <v>1560</v>
      </c>
    </row>
    <row r="25" spans="1:23" x14ac:dyDescent="0.25">
      <c r="A25">
        <v>4857463</v>
      </c>
      <c r="B25" t="s">
        <v>78</v>
      </c>
      <c r="C25" t="s">
        <v>79</v>
      </c>
      <c r="D25" t="s">
        <v>80</v>
      </c>
      <c r="E25" s="1">
        <v>8038633057</v>
      </c>
      <c r="F25" t="s">
        <v>176</v>
      </c>
      <c r="G25" s="3">
        <v>33217</v>
      </c>
      <c r="H25">
        <v>2</v>
      </c>
      <c r="I25" s="4">
        <v>44077</v>
      </c>
      <c r="J25" t="s">
        <v>86</v>
      </c>
      <c r="K25">
        <v>334</v>
      </c>
      <c r="L25">
        <v>729881</v>
      </c>
      <c r="M25" t="s">
        <v>129</v>
      </c>
      <c r="N25" t="s">
        <v>130</v>
      </c>
      <c r="O25" s="2">
        <v>43823</v>
      </c>
      <c r="P25" s="6" t="s">
        <v>152</v>
      </c>
      <c r="Q25" s="2">
        <v>31758</v>
      </c>
      <c r="R25" t="s">
        <v>82</v>
      </c>
      <c r="S25" t="s">
        <v>149</v>
      </c>
      <c r="T25" t="s">
        <v>83</v>
      </c>
      <c r="U25">
        <v>2318</v>
      </c>
      <c r="V25">
        <v>13</v>
      </c>
      <c r="W25">
        <v>1560</v>
      </c>
    </row>
    <row r="26" spans="1:23" x14ac:dyDescent="0.25">
      <c r="A26">
        <v>3347905</v>
      </c>
      <c r="B26" t="s">
        <v>68</v>
      </c>
      <c r="C26" t="s">
        <v>69</v>
      </c>
      <c r="D26" t="s">
        <v>80</v>
      </c>
      <c r="E26" s="1">
        <v>9693799575</v>
      </c>
      <c r="F26" t="s">
        <v>177</v>
      </c>
      <c r="G26" s="3">
        <v>34537</v>
      </c>
      <c r="H26">
        <v>3</v>
      </c>
      <c r="I26" s="4">
        <v>44096</v>
      </c>
      <c r="J26" t="s">
        <v>87</v>
      </c>
      <c r="K26">
        <v>624</v>
      </c>
      <c r="L26">
        <v>919411</v>
      </c>
      <c r="M26" t="s">
        <v>131</v>
      </c>
      <c r="N26" t="s">
        <v>132</v>
      </c>
      <c r="O26" s="2">
        <v>43824</v>
      </c>
      <c r="P26" t="s">
        <v>81</v>
      </c>
      <c r="Q26" s="2">
        <v>34721</v>
      </c>
      <c r="R26" t="s">
        <v>82</v>
      </c>
      <c r="S26" t="s">
        <v>149</v>
      </c>
      <c r="T26" t="s">
        <v>83</v>
      </c>
      <c r="U26">
        <v>2723</v>
      </c>
      <c r="V26">
        <v>14</v>
      </c>
      <c r="W26">
        <v>1680</v>
      </c>
    </row>
    <row r="27" spans="1:23" x14ac:dyDescent="0.25">
      <c r="A27">
        <v>5280044</v>
      </c>
      <c r="B27" t="s">
        <v>56</v>
      </c>
      <c r="C27" t="s">
        <v>57</v>
      </c>
      <c r="D27" t="s">
        <v>80</v>
      </c>
      <c r="E27" s="1">
        <v>7739286557</v>
      </c>
      <c r="F27" t="s">
        <v>178</v>
      </c>
      <c r="G27" s="3">
        <v>33047</v>
      </c>
      <c r="H27">
        <v>1</v>
      </c>
      <c r="I27" s="4">
        <v>44098</v>
      </c>
      <c r="J27" t="s">
        <v>88</v>
      </c>
      <c r="K27">
        <v>963</v>
      </c>
      <c r="L27">
        <v>701517</v>
      </c>
      <c r="M27" t="s">
        <v>133</v>
      </c>
      <c r="N27" t="s">
        <v>134</v>
      </c>
      <c r="O27" s="2">
        <v>43819</v>
      </c>
      <c r="P27" t="s">
        <v>80</v>
      </c>
      <c r="Q27" s="2">
        <v>35236</v>
      </c>
      <c r="R27" t="s">
        <v>82</v>
      </c>
      <c r="S27" t="s">
        <v>149</v>
      </c>
      <c r="T27" t="s">
        <v>83</v>
      </c>
      <c r="U27">
        <v>4592</v>
      </c>
      <c r="V27">
        <v>12</v>
      </c>
      <c r="W27">
        <v>1440</v>
      </c>
    </row>
    <row r="28" spans="1:23" x14ac:dyDescent="0.25">
      <c r="A28">
        <v>7794310</v>
      </c>
      <c r="B28" t="s">
        <v>32</v>
      </c>
      <c r="C28" t="s">
        <v>33</v>
      </c>
      <c r="D28" s="12"/>
      <c r="E28" s="1">
        <v>6964575326</v>
      </c>
      <c r="F28" t="s">
        <v>156</v>
      </c>
      <c r="G28" s="3">
        <v>29978</v>
      </c>
      <c r="H28">
        <v>3</v>
      </c>
      <c r="I28" s="4">
        <v>44104</v>
      </c>
      <c r="J28" t="s">
        <v>89</v>
      </c>
      <c r="K28">
        <v>218</v>
      </c>
      <c r="L28">
        <v>340002</v>
      </c>
      <c r="M28" t="s">
        <v>135</v>
      </c>
      <c r="N28" t="s">
        <v>136</v>
      </c>
      <c r="O28" s="2">
        <v>43823</v>
      </c>
      <c r="P28" t="s">
        <v>81</v>
      </c>
      <c r="Q28" s="2">
        <v>35997</v>
      </c>
      <c r="R28" t="s">
        <v>82</v>
      </c>
      <c r="S28" t="s">
        <v>149</v>
      </c>
      <c r="T28" t="s">
        <v>83</v>
      </c>
      <c r="U28">
        <v>7744</v>
      </c>
      <c r="V28">
        <v>12</v>
      </c>
      <c r="W28">
        <v>1440</v>
      </c>
    </row>
    <row r="29" spans="1:23" x14ac:dyDescent="0.25">
      <c r="A29">
        <v>5846902</v>
      </c>
      <c r="B29" t="s">
        <v>74</v>
      </c>
      <c r="C29" t="s">
        <v>75</v>
      </c>
      <c r="D29" t="s">
        <v>80</v>
      </c>
      <c r="E29" s="1">
        <v>5690652174</v>
      </c>
      <c r="F29" t="s">
        <v>179</v>
      </c>
      <c r="G29" s="3">
        <v>32499</v>
      </c>
      <c r="H29">
        <v>2</v>
      </c>
      <c r="I29" s="13"/>
      <c r="J29" t="s">
        <v>86</v>
      </c>
      <c r="K29">
        <v>494</v>
      </c>
      <c r="L29">
        <v>490983</v>
      </c>
      <c r="M29" t="s">
        <v>137</v>
      </c>
      <c r="N29" t="s">
        <v>138</v>
      </c>
      <c r="O29" s="2">
        <v>43825</v>
      </c>
      <c r="P29" t="s">
        <v>80</v>
      </c>
      <c r="Q29" s="2">
        <v>36955</v>
      </c>
      <c r="R29" t="s">
        <v>82</v>
      </c>
      <c r="S29" t="s">
        <v>149</v>
      </c>
      <c r="T29" t="s">
        <v>82</v>
      </c>
      <c r="U29">
        <v>1765</v>
      </c>
      <c r="V29">
        <v>13</v>
      </c>
      <c r="W29">
        <v>1560</v>
      </c>
    </row>
    <row r="30" spans="1:23" x14ac:dyDescent="0.25">
      <c r="A30">
        <v>4063164</v>
      </c>
      <c r="B30" t="s">
        <v>54</v>
      </c>
      <c r="C30" t="s">
        <v>55</v>
      </c>
      <c r="D30" t="s">
        <v>80</v>
      </c>
      <c r="E30" s="1">
        <v>8304383556</v>
      </c>
      <c r="F30" t="s">
        <v>180</v>
      </c>
      <c r="G30" s="3">
        <v>32927</v>
      </c>
      <c r="H30">
        <v>2</v>
      </c>
      <c r="I30" s="4">
        <v>43773</v>
      </c>
      <c r="J30" t="s">
        <v>87</v>
      </c>
      <c r="K30">
        <v>261</v>
      </c>
      <c r="L30">
        <v>988793</v>
      </c>
      <c r="M30" t="s">
        <v>139</v>
      </c>
      <c r="N30" t="s">
        <v>140</v>
      </c>
      <c r="O30" s="2">
        <v>43827</v>
      </c>
      <c r="P30" t="s">
        <v>80</v>
      </c>
      <c r="Q30" s="2">
        <v>16904</v>
      </c>
      <c r="R30" t="s">
        <v>83</v>
      </c>
      <c r="S30" t="s">
        <v>149</v>
      </c>
      <c r="T30" t="s">
        <v>82</v>
      </c>
      <c r="U30">
        <v>6762</v>
      </c>
      <c r="V30">
        <v>12</v>
      </c>
      <c r="W30">
        <v>1440</v>
      </c>
    </row>
    <row r="31" spans="1:23" x14ac:dyDescent="0.25">
      <c r="A31">
        <v>3867008</v>
      </c>
      <c r="B31" t="s">
        <v>46</v>
      </c>
      <c r="C31" t="s">
        <v>47</v>
      </c>
      <c r="D31" t="s">
        <v>80</v>
      </c>
      <c r="E31" s="1">
        <v>9226142961</v>
      </c>
      <c r="F31" t="s">
        <v>181</v>
      </c>
      <c r="G31" s="3">
        <v>32036</v>
      </c>
      <c r="H31">
        <v>2</v>
      </c>
      <c r="I31" s="4">
        <v>43790</v>
      </c>
      <c r="J31" t="s">
        <v>88</v>
      </c>
      <c r="K31">
        <v>204</v>
      </c>
      <c r="L31">
        <v>535697</v>
      </c>
      <c r="M31" t="s">
        <v>22</v>
      </c>
      <c r="N31" t="s">
        <v>141</v>
      </c>
      <c r="O31" s="2">
        <v>43829</v>
      </c>
      <c r="P31" s="6" t="s">
        <v>152</v>
      </c>
      <c r="Q31" s="2">
        <v>17658</v>
      </c>
      <c r="R31" t="s">
        <v>83</v>
      </c>
      <c r="S31" t="s">
        <v>150</v>
      </c>
      <c r="T31" t="s">
        <v>82</v>
      </c>
      <c r="U31">
        <v>5709</v>
      </c>
      <c r="V31">
        <v>12</v>
      </c>
      <c r="W31">
        <v>1440</v>
      </c>
    </row>
    <row r="32" spans="1:23" x14ac:dyDescent="0.25">
      <c r="A32">
        <v>5996332</v>
      </c>
      <c r="B32" t="s">
        <v>48</v>
      </c>
      <c r="C32" t="s">
        <v>49</v>
      </c>
      <c r="D32" t="s">
        <v>80</v>
      </c>
      <c r="E32" s="1">
        <v>4709231718</v>
      </c>
      <c r="F32" t="s">
        <v>182</v>
      </c>
      <c r="G32" s="3">
        <v>32148</v>
      </c>
      <c r="H32">
        <v>2</v>
      </c>
      <c r="I32" s="4">
        <v>43802</v>
      </c>
      <c r="J32" t="s">
        <v>89</v>
      </c>
      <c r="K32">
        <v>808</v>
      </c>
      <c r="L32">
        <v>125268</v>
      </c>
      <c r="M32" t="s">
        <v>142</v>
      </c>
      <c r="N32" t="s">
        <v>143</v>
      </c>
      <c r="O32" s="12"/>
      <c r="P32" t="s">
        <v>81</v>
      </c>
      <c r="Q32" s="2">
        <v>18128</v>
      </c>
      <c r="R32" t="s">
        <v>83</v>
      </c>
      <c r="S32" t="s">
        <v>150</v>
      </c>
      <c r="T32" t="s">
        <v>82</v>
      </c>
      <c r="U32">
        <v>9474</v>
      </c>
      <c r="V32">
        <v>14</v>
      </c>
      <c r="W32">
        <v>1680</v>
      </c>
    </row>
    <row r="33" spans="1:23" x14ac:dyDescent="0.25">
      <c r="A33">
        <v>7791000</v>
      </c>
      <c r="B33" t="s">
        <v>70</v>
      </c>
      <c r="C33" t="s">
        <v>71</v>
      </c>
      <c r="D33" t="s">
        <v>80</v>
      </c>
      <c r="E33" s="1">
        <v>6124977440</v>
      </c>
      <c r="F33" t="s">
        <v>183</v>
      </c>
      <c r="G33" s="3">
        <v>31986</v>
      </c>
      <c r="H33">
        <v>2</v>
      </c>
      <c r="I33" s="4">
        <v>43803</v>
      </c>
      <c r="J33" t="s">
        <v>87</v>
      </c>
      <c r="K33">
        <v>269</v>
      </c>
      <c r="L33">
        <v>461215</v>
      </c>
      <c r="M33" t="s">
        <v>144</v>
      </c>
      <c r="N33" t="s">
        <v>145</v>
      </c>
      <c r="O33" s="12"/>
      <c r="P33" t="s">
        <v>80</v>
      </c>
      <c r="Q33" s="2">
        <v>19296</v>
      </c>
      <c r="R33" t="s">
        <v>82</v>
      </c>
      <c r="S33" t="s">
        <v>150</v>
      </c>
      <c r="T33" t="s">
        <v>82</v>
      </c>
      <c r="U33">
        <v>6129</v>
      </c>
      <c r="V33">
        <v>13</v>
      </c>
      <c r="W33">
        <v>1560</v>
      </c>
    </row>
    <row r="34" spans="1:23" x14ac:dyDescent="0.25">
      <c r="A34">
        <v>5732150</v>
      </c>
      <c r="B34" t="s">
        <v>72</v>
      </c>
      <c r="C34" t="s">
        <v>73</v>
      </c>
      <c r="D34" t="s">
        <v>80</v>
      </c>
      <c r="E34" s="1">
        <v>7958777754</v>
      </c>
      <c r="F34" t="s">
        <v>184</v>
      </c>
      <c r="G34" s="3">
        <v>32485</v>
      </c>
      <c r="H34">
        <v>1</v>
      </c>
      <c r="I34" s="4">
        <v>43926</v>
      </c>
      <c r="J34" t="s">
        <v>88</v>
      </c>
      <c r="K34">
        <v>908</v>
      </c>
      <c r="L34">
        <v>334693</v>
      </c>
      <c r="M34" t="s">
        <v>146</v>
      </c>
      <c r="N34" t="s">
        <v>147</v>
      </c>
      <c r="O34" s="12"/>
      <c r="P34" t="s">
        <v>80</v>
      </c>
      <c r="Q34" s="2">
        <v>20178</v>
      </c>
      <c r="R34" t="s">
        <v>82</v>
      </c>
      <c r="S34" t="s">
        <v>150</v>
      </c>
      <c r="T34" t="s">
        <v>82</v>
      </c>
      <c r="U34">
        <v>3816</v>
      </c>
      <c r="V34">
        <v>12</v>
      </c>
      <c r="W34">
        <v>1440</v>
      </c>
    </row>
  </sheetData>
  <dataConsolidate topLabels="1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EC3F-4C8A-42FD-BC23-390C3EC09DEC}">
  <dimension ref="A1:P34"/>
  <sheetViews>
    <sheetView workbookViewId="0">
      <selection activeCell="Q3" sqref="Q3:Q32"/>
    </sheetView>
  </sheetViews>
  <sheetFormatPr defaultRowHeight="15" x14ac:dyDescent="0.25"/>
  <cols>
    <col min="1" max="1" width="10.28515625" bestFit="1" customWidth="1"/>
    <col min="11" max="11" width="15.28515625" bestFit="1" customWidth="1"/>
  </cols>
  <sheetData>
    <row r="1" spans="1:16" x14ac:dyDescent="0.25">
      <c r="A1" t="s">
        <v>250</v>
      </c>
      <c r="B1">
        <f t="shared" ref="B1:B30" ca="1" si="0">RAND()</f>
        <v>0.52286208661486366</v>
      </c>
      <c r="C1">
        <v>7794310</v>
      </c>
      <c r="F1" t="s">
        <v>247</v>
      </c>
      <c r="K1" t="s">
        <v>17</v>
      </c>
      <c r="N1" t="s">
        <v>45</v>
      </c>
      <c r="O1" t="s">
        <v>188</v>
      </c>
      <c r="P1" t="s">
        <v>321</v>
      </c>
    </row>
    <row r="2" spans="1:16" x14ac:dyDescent="0.25">
      <c r="A2" t="s">
        <v>249</v>
      </c>
      <c r="B2">
        <f t="shared" ca="1" si="0"/>
        <v>0.23789358826980711</v>
      </c>
      <c r="C2">
        <v>3867008</v>
      </c>
      <c r="F2" s="31">
        <v>10</v>
      </c>
      <c r="G2">
        <f>F2*2</f>
        <v>20</v>
      </c>
      <c r="J2" t="s">
        <v>193</v>
      </c>
      <c r="K2" t="s">
        <v>91</v>
      </c>
      <c r="L2" t="s">
        <v>295</v>
      </c>
      <c r="N2" t="s">
        <v>75</v>
      </c>
      <c r="O2" t="s">
        <v>194</v>
      </c>
      <c r="P2" t="s">
        <v>322</v>
      </c>
    </row>
    <row r="3" spans="1:16" x14ac:dyDescent="0.25">
      <c r="A3" t="s">
        <v>250</v>
      </c>
      <c r="B3">
        <f t="shared" ca="1" si="0"/>
        <v>0.79337453746508402</v>
      </c>
      <c r="C3">
        <v>3347905</v>
      </c>
      <c r="F3" s="31">
        <v>10.5</v>
      </c>
      <c r="G3">
        <f t="shared" ref="G3:G31" si="1">F3*2</f>
        <v>21</v>
      </c>
      <c r="J3" t="s">
        <v>192</v>
      </c>
      <c r="K3" s="6" t="s">
        <v>93</v>
      </c>
      <c r="L3" t="s">
        <v>296</v>
      </c>
      <c r="N3" t="s">
        <v>57</v>
      </c>
      <c r="O3" t="s">
        <v>192</v>
      </c>
      <c r="P3" t="s">
        <v>323</v>
      </c>
    </row>
    <row r="4" spans="1:16" x14ac:dyDescent="0.25">
      <c r="A4" t="s">
        <v>250</v>
      </c>
      <c r="B4">
        <f t="shared" ca="1" si="0"/>
        <v>0.11572697927188136</v>
      </c>
      <c r="C4">
        <v>8821167</v>
      </c>
      <c r="F4" s="31">
        <v>10</v>
      </c>
      <c r="G4">
        <f t="shared" si="1"/>
        <v>20</v>
      </c>
      <c r="J4" t="s">
        <v>192</v>
      </c>
      <c r="K4" s="6" t="s">
        <v>93</v>
      </c>
      <c r="L4" t="s">
        <v>296</v>
      </c>
      <c r="N4" t="s">
        <v>69</v>
      </c>
      <c r="O4" t="s">
        <v>200</v>
      </c>
      <c r="P4" t="s">
        <v>324</v>
      </c>
    </row>
    <row r="5" spans="1:16" x14ac:dyDescent="0.25">
      <c r="A5" t="s">
        <v>251</v>
      </c>
      <c r="B5">
        <f t="shared" ca="1" si="0"/>
        <v>0.3528129397316474</v>
      </c>
      <c r="C5" s="11">
        <v>2472220</v>
      </c>
      <c r="F5" s="31">
        <v>10.5</v>
      </c>
      <c r="G5">
        <f t="shared" si="1"/>
        <v>21</v>
      </c>
      <c r="J5" t="s">
        <v>196</v>
      </c>
      <c r="K5" t="s">
        <v>95</v>
      </c>
      <c r="L5" t="s">
        <v>297</v>
      </c>
      <c r="N5" t="s">
        <v>25</v>
      </c>
      <c r="O5" t="s">
        <v>195</v>
      </c>
      <c r="P5" t="s">
        <v>325</v>
      </c>
    </row>
    <row r="6" spans="1:16" x14ac:dyDescent="0.25">
      <c r="A6" t="s">
        <v>249</v>
      </c>
      <c r="B6">
        <f t="shared" ca="1" si="0"/>
        <v>0.31645743494598932</v>
      </c>
      <c r="C6">
        <v>1130040</v>
      </c>
      <c r="F6" s="31">
        <v>11</v>
      </c>
      <c r="G6">
        <f t="shared" si="1"/>
        <v>22</v>
      </c>
      <c r="J6" t="s">
        <v>199</v>
      </c>
      <c r="K6" t="s">
        <v>97</v>
      </c>
      <c r="L6" t="s">
        <v>298</v>
      </c>
      <c r="N6" t="s">
        <v>71</v>
      </c>
      <c r="O6" t="s">
        <v>190</v>
      </c>
      <c r="P6" t="s">
        <v>326</v>
      </c>
    </row>
    <row r="7" spans="1:16" x14ac:dyDescent="0.25">
      <c r="A7" t="s">
        <v>250</v>
      </c>
      <c r="B7">
        <f t="shared" ca="1" si="0"/>
        <v>2.6109071393961236E-2</v>
      </c>
      <c r="C7">
        <v>5732150</v>
      </c>
      <c r="F7" s="31">
        <v>9</v>
      </c>
      <c r="G7">
        <f t="shared" si="1"/>
        <v>18</v>
      </c>
      <c r="J7" t="s">
        <v>195</v>
      </c>
      <c r="K7" s="6" t="s">
        <v>99</v>
      </c>
      <c r="L7" t="s">
        <v>299</v>
      </c>
      <c r="N7" t="s">
        <v>41</v>
      </c>
      <c r="O7" t="s">
        <v>197</v>
      </c>
      <c r="P7" t="s">
        <v>327</v>
      </c>
    </row>
    <row r="8" spans="1:16" x14ac:dyDescent="0.25">
      <c r="A8" t="s">
        <v>251</v>
      </c>
      <c r="B8">
        <f t="shared" ca="1" si="0"/>
        <v>0.50942241515404141</v>
      </c>
      <c r="C8">
        <v>4857463</v>
      </c>
      <c r="F8" s="31">
        <v>9.5</v>
      </c>
      <c r="G8">
        <f t="shared" si="1"/>
        <v>19</v>
      </c>
      <c r="J8" t="s">
        <v>195</v>
      </c>
      <c r="K8" s="6" t="s">
        <v>99</v>
      </c>
      <c r="L8" t="s">
        <v>299</v>
      </c>
      <c r="N8" t="s">
        <v>33</v>
      </c>
      <c r="O8" t="s">
        <v>201</v>
      </c>
      <c r="P8" t="s">
        <v>328</v>
      </c>
    </row>
    <row r="9" spans="1:16" x14ac:dyDescent="0.25">
      <c r="A9" t="s">
        <v>251</v>
      </c>
      <c r="B9">
        <f t="shared" ca="1" si="0"/>
        <v>0.24818252109946137</v>
      </c>
      <c r="C9">
        <v>8017808</v>
      </c>
      <c r="F9" s="31">
        <v>11</v>
      </c>
      <c r="G9">
        <f t="shared" si="1"/>
        <v>22</v>
      </c>
      <c r="J9" t="s">
        <v>187</v>
      </c>
      <c r="K9" t="s">
        <v>101</v>
      </c>
      <c r="L9" t="s">
        <v>300</v>
      </c>
      <c r="N9" s="11" t="s">
        <v>53</v>
      </c>
      <c r="O9" s="11" t="s">
        <v>190</v>
      </c>
      <c r="P9" t="s">
        <v>329</v>
      </c>
    </row>
    <row r="10" spans="1:16" x14ac:dyDescent="0.25">
      <c r="A10" t="s">
        <v>251</v>
      </c>
      <c r="B10">
        <f t="shared" ca="1" si="0"/>
        <v>0.16726945856326403</v>
      </c>
      <c r="C10">
        <v>9044651</v>
      </c>
      <c r="F10" s="31">
        <v>9</v>
      </c>
      <c r="G10">
        <f t="shared" si="1"/>
        <v>18</v>
      </c>
      <c r="J10" t="s">
        <v>205</v>
      </c>
      <c r="K10" t="s">
        <v>103</v>
      </c>
      <c r="L10" t="s">
        <v>301</v>
      </c>
      <c r="N10" t="s">
        <v>79</v>
      </c>
      <c r="O10" t="s">
        <v>195</v>
      </c>
      <c r="P10" t="s">
        <v>330</v>
      </c>
    </row>
    <row r="11" spans="1:16" x14ac:dyDescent="0.25">
      <c r="A11" t="s">
        <v>251</v>
      </c>
      <c r="B11">
        <f t="shared" ca="1" si="0"/>
        <v>0.52110223420871815</v>
      </c>
      <c r="C11">
        <v>2108289</v>
      </c>
      <c r="F11" s="31">
        <v>9.5</v>
      </c>
      <c r="G11">
        <f t="shared" si="1"/>
        <v>19</v>
      </c>
      <c r="J11" t="s">
        <v>190</v>
      </c>
      <c r="K11" t="s">
        <v>105</v>
      </c>
      <c r="L11" t="s">
        <v>302</v>
      </c>
      <c r="N11" t="s">
        <v>21</v>
      </c>
      <c r="O11" t="s">
        <v>194</v>
      </c>
      <c r="P11" t="s">
        <v>331</v>
      </c>
    </row>
    <row r="12" spans="1:16" x14ac:dyDescent="0.25">
      <c r="A12" t="s">
        <v>251</v>
      </c>
      <c r="B12">
        <f t="shared" ca="1" si="0"/>
        <v>0.45155243632332409</v>
      </c>
      <c r="C12">
        <v>7158607</v>
      </c>
      <c r="F12" s="31">
        <v>10</v>
      </c>
      <c r="G12">
        <f t="shared" si="1"/>
        <v>20</v>
      </c>
      <c r="J12" t="s">
        <v>205</v>
      </c>
      <c r="K12" t="s">
        <v>107</v>
      </c>
      <c r="L12" t="s">
        <v>303</v>
      </c>
      <c r="N12" t="s">
        <v>65</v>
      </c>
      <c r="O12" t="s">
        <v>80</v>
      </c>
      <c r="P12" t="s">
        <v>332</v>
      </c>
    </row>
    <row r="13" spans="1:16" x14ac:dyDescent="0.25">
      <c r="A13" t="s">
        <v>251</v>
      </c>
      <c r="B13">
        <f t="shared" ca="1" si="0"/>
        <v>5.2988924643377899E-2</v>
      </c>
      <c r="C13">
        <v>4063164</v>
      </c>
      <c r="F13" s="31">
        <v>10.5</v>
      </c>
      <c r="G13">
        <f t="shared" si="1"/>
        <v>21</v>
      </c>
      <c r="J13" t="s">
        <v>194</v>
      </c>
      <c r="K13" t="s">
        <v>109</v>
      </c>
      <c r="L13" t="s">
        <v>304</v>
      </c>
      <c r="N13" t="s">
        <v>67</v>
      </c>
      <c r="O13" t="s">
        <v>196</v>
      </c>
      <c r="P13" t="s">
        <v>333</v>
      </c>
    </row>
    <row r="14" spans="1:16" x14ac:dyDescent="0.25">
      <c r="A14" t="s">
        <v>251</v>
      </c>
      <c r="B14">
        <f t="shared" ca="1" si="0"/>
        <v>0.61373792863937771</v>
      </c>
      <c r="C14">
        <v>3441257</v>
      </c>
      <c r="F14" s="31">
        <v>11</v>
      </c>
      <c r="G14">
        <f t="shared" si="1"/>
        <v>22</v>
      </c>
      <c r="J14" t="s">
        <v>80</v>
      </c>
      <c r="K14" t="s">
        <v>111</v>
      </c>
      <c r="L14" t="s">
        <v>305</v>
      </c>
      <c r="N14" t="s">
        <v>61</v>
      </c>
      <c r="O14" t="s">
        <v>198</v>
      </c>
      <c r="P14" t="s">
        <v>334</v>
      </c>
    </row>
    <row r="15" spans="1:16" x14ac:dyDescent="0.25">
      <c r="A15" t="s">
        <v>250</v>
      </c>
      <c r="B15">
        <f t="shared" ca="1" si="0"/>
        <v>0.97787163850776226</v>
      </c>
      <c r="C15">
        <v>2227289</v>
      </c>
      <c r="F15" s="31">
        <v>9</v>
      </c>
      <c r="G15">
        <f t="shared" si="1"/>
        <v>18</v>
      </c>
      <c r="J15" t="s">
        <v>204</v>
      </c>
      <c r="K15" t="s">
        <v>113</v>
      </c>
      <c r="L15" t="s">
        <v>306</v>
      </c>
      <c r="N15" t="s">
        <v>31</v>
      </c>
      <c r="O15" t="s">
        <v>187</v>
      </c>
      <c r="P15" t="s">
        <v>335</v>
      </c>
    </row>
    <row r="16" spans="1:16" x14ac:dyDescent="0.25">
      <c r="A16" t="s">
        <v>250</v>
      </c>
      <c r="B16">
        <f t="shared" ca="1" si="0"/>
        <v>0.51705137777706578</v>
      </c>
      <c r="C16" s="11">
        <v>4772890</v>
      </c>
      <c r="F16" s="31">
        <v>9.5</v>
      </c>
      <c r="G16">
        <f t="shared" si="1"/>
        <v>19</v>
      </c>
      <c r="J16" t="s">
        <v>81</v>
      </c>
      <c r="K16" t="s">
        <v>115</v>
      </c>
      <c r="L16" t="s">
        <v>307</v>
      </c>
      <c r="N16" t="s">
        <v>73</v>
      </c>
      <c r="O16" t="s">
        <v>192</v>
      </c>
      <c r="P16" t="s">
        <v>336</v>
      </c>
    </row>
    <row r="17" spans="1:16" x14ac:dyDescent="0.25">
      <c r="A17" t="s">
        <v>250</v>
      </c>
      <c r="B17">
        <f t="shared" ca="1" si="0"/>
        <v>0.83265039678505059</v>
      </c>
      <c r="C17">
        <v>3490652</v>
      </c>
      <c r="F17" s="31">
        <v>10</v>
      </c>
      <c r="G17">
        <f t="shared" si="1"/>
        <v>20</v>
      </c>
      <c r="J17" t="s">
        <v>200</v>
      </c>
      <c r="K17" t="s">
        <v>117</v>
      </c>
      <c r="L17" t="s">
        <v>308</v>
      </c>
      <c r="N17" t="s">
        <v>29</v>
      </c>
      <c r="O17" t="s">
        <v>199</v>
      </c>
      <c r="P17" t="s">
        <v>337</v>
      </c>
    </row>
    <row r="18" spans="1:16" x14ac:dyDescent="0.25">
      <c r="A18" t="s">
        <v>250</v>
      </c>
      <c r="B18">
        <f t="shared" ca="1" si="0"/>
        <v>0.23074658623061084</v>
      </c>
      <c r="C18">
        <v>5996332</v>
      </c>
      <c r="F18" s="31">
        <v>10.5</v>
      </c>
      <c r="G18">
        <f t="shared" si="1"/>
        <v>21</v>
      </c>
      <c r="J18" t="s">
        <v>190</v>
      </c>
      <c r="K18" t="s">
        <v>119</v>
      </c>
      <c r="L18" t="s">
        <v>309</v>
      </c>
      <c r="N18" t="s">
        <v>23</v>
      </c>
      <c r="O18" t="s">
        <v>195</v>
      </c>
      <c r="P18" t="s">
        <v>338</v>
      </c>
    </row>
    <row r="19" spans="1:16" x14ac:dyDescent="0.25">
      <c r="A19" t="s">
        <v>249</v>
      </c>
      <c r="B19">
        <f t="shared" ca="1" si="0"/>
        <v>0.25742207526999561</v>
      </c>
      <c r="C19">
        <v>5280044</v>
      </c>
      <c r="F19" s="31">
        <v>11</v>
      </c>
      <c r="G19">
        <f t="shared" si="1"/>
        <v>22</v>
      </c>
      <c r="J19" t="s">
        <v>187</v>
      </c>
      <c r="K19" s="6" t="s">
        <v>136</v>
      </c>
      <c r="L19" t="s">
        <v>310</v>
      </c>
      <c r="N19" s="11" t="s">
        <v>43</v>
      </c>
      <c r="O19" s="11" t="s">
        <v>193</v>
      </c>
      <c r="P19" t="s">
        <v>339</v>
      </c>
    </row>
    <row r="20" spans="1:16" x14ac:dyDescent="0.25">
      <c r="A20" t="s">
        <v>252</v>
      </c>
      <c r="B20">
        <f t="shared" ca="1" si="0"/>
        <v>0.77736996080751675</v>
      </c>
      <c r="C20">
        <v>1393118</v>
      </c>
      <c r="F20" s="31">
        <v>9</v>
      </c>
      <c r="G20">
        <f t="shared" si="1"/>
        <v>18</v>
      </c>
      <c r="J20" t="s">
        <v>205</v>
      </c>
      <c r="K20" t="s">
        <v>121</v>
      </c>
      <c r="L20" t="s">
        <v>311</v>
      </c>
      <c r="N20" t="s">
        <v>37</v>
      </c>
      <c r="O20" t="s">
        <v>82</v>
      </c>
      <c r="P20" t="s">
        <v>340</v>
      </c>
    </row>
    <row r="21" spans="1:16" x14ac:dyDescent="0.25">
      <c r="A21" t="s">
        <v>252</v>
      </c>
      <c r="B21">
        <f t="shared" ca="1" si="0"/>
        <v>0.83495795753970437</v>
      </c>
      <c r="C21">
        <v>5846902</v>
      </c>
      <c r="F21" s="31">
        <v>9.5</v>
      </c>
      <c r="G21">
        <f t="shared" si="1"/>
        <v>19</v>
      </c>
      <c r="J21" t="s">
        <v>80</v>
      </c>
      <c r="K21" t="s">
        <v>123</v>
      </c>
      <c r="L21" t="s">
        <v>312</v>
      </c>
      <c r="N21" t="s">
        <v>51</v>
      </c>
      <c r="O21" t="s">
        <v>194</v>
      </c>
      <c r="P21" t="s">
        <v>341</v>
      </c>
    </row>
    <row r="22" spans="1:16" x14ac:dyDescent="0.25">
      <c r="A22" t="s">
        <v>252</v>
      </c>
      <c r="B22">
        <f t="shared" ca="1" si="0"/>
        <v>0.76476251839133036</v>
      </c>
      <c r="C22">
        <v>5996414</v>
      </c>
      <c r="F22" s="31">
        <v>10</v>
      </c>
      <c r="G22">
        <f t="shared" si="1"/>
        <v>20</v>
      </c>
      <c r="J22" t="s">
        <v>81</v>
      </c>
      <c r="K22" t="s">
        <v>125</v>
      </c>
      <c r="L22" t="s">
        <v>313</v>
      </c>
      <c r="N22" t="s">
        <v>55</v>
      </c>
      <c r="O22" t="s">
        <v>199</v>
      </c>
      <c r="P22" t="s">
        <v>342</v>
      </c>
    </row>
    <row r="23" spans="1:16" x14ac:dyDescent="0.25">
      <c r="A23" t="s">
        <v>249</v>
      </c>
      <c r="B23">
        <f t="shared" ca="1" si="0"/>
        <v>0.55064642259778185</v>
      </c>
      <c r="C23">
        <v>7809097</v>
      </c>
      <c r="F23" s="31">
        <v>10.5</v>
      </c>
      <c r="G23">
        <f t="shared" si="1"/>
        <v>21</v>
      </c>
      <c r="J23" t="s">
        <v>187</v>
      </c>
      <c r="K23" t="s">
        <v>154</v>
      </c>
      <c r="L23" t="s">
        <v>314</v>
      </c>
      <c r="N23" t="s">
        <v>39</v>
      </c>
      <c r="O23" t="s">
        <v>192</v>
      </c>
      <c r="P23" t="s">
        <v>343</v>
      </c>
    </row>
    <row r="24" spans="1:16" x14ac:dyDescent="0.25">
      <c r="A24" t="s">
        <v>252</v>
      </c>
      <c r="B24">
        <f t="shared" ca="1" si="0"/>
        <v>0.67331560134711321</v>
      </c>
      <c r="C24">
        <v>3523246</v>
      </c>
      <c r="F24" s="31">
        <v>11</v>
      </c>
      <c r="G24">
        <f t="shared" si="1"/>
        <v>22</v>
      </c>
      <c r="J24" t="s">
        <v>199</v>
      </c>
      <c r="K24" t="s">
        <v>128</v>
      </c>
      <c r="L24" t="s">
        <v>315</v>
      </c>
      <c r="N24" t="s">
        <v>35</v>
      </c>
      <c r="O24" t="s">
        <v>187</v>
      </c>
      <c r="P24" t="s">
        <v>344</v>
      </c>
    </row>
    <row r="25" spans="1:16" x14ac:dyDescent="0.25">
      <c r="A25" t="s">
        <v>251</v>
      </c>
      <c r="B25">
        <f t="shared" ca="1" si="0"/>
        <v>0.34984424004057546</v>
      </c>
      <c r="C25">
        <v>7689047</v>
      </c>
      <c r="F25" s="31">
        <v>9</v>
      </c>
      <c r="G25">
        <f t="shared" si="1"/>
        <v>18</v>
      </c>
      <c r="J25" t="s">
        <v>196</v>
      </c>
      <c r="K25" t="s">
        <v>130</v>
      </c>
      <c r="L25" t="s">
        <v>316</v>
      </c>
      <c r="N25" t="s">
        <v>27</v>
      </c>
      <c r="O25" t="s">
        <v>80</v>
      </c>
      <c r="P25" t="s">
        <v>345</v>
      </c>
    </row>
    <row r="26" spans="1:16" x14ac:dyDescent="0.25">
      <c r="A26" t="s">
        <v>249</v>
      </c>
      <c r="B26">
        <f t="shared" ca="1" si="0"/>
        <v>0.24493437679406371</v>
      </c>
      <c r="C26">
        <v>7791000</v>
      </c>
      <c r="F26" s="31">
        <v>9.5</v>
      </c>
      <c r="G26">
        <f t="shared" si="1"/>
        <v>19</v>
      </c>
      <c r="J26" t="s">
        <v>81</v>
      </c>
      <c r="K26" t="s">
        <v>132</v>
      </c>
      <c r="L26" t="s">
        <v>317</v>
      </c>
      <c r="N26" t="s">
        <v>77</v>
      </c>
      <c r="O26" t="s">
        <v>81</v>
      </c>
      <c r="P26" t="s">
        <v>346</v>
      </c>
    </row>
    <row r="27" spans="1:16" x14ac:dyDescent="0.25">
      <c r="A27" t="s">
        <v>250</v>
      </c>
      <c r="B27">
        <f t="shared" ca="1" si="0"/>
        <v>0.98061020779968078</v>
      </c>
      <c r="C27">
        <v>7306571</v>
      </c>
      <c r="F27" s="31">
        <v>10</v>
      </c>
      <c r="G27">
        <f t="shared" si="1"/>
        <v>20</v>
      </c>
      <c r="J27" t="s">
        <v>198</v>
      </c>
      <c r="K27" t="s">
        <v>134</v>
      </c>
      <c r="L27" t="s">
        <v>318</v>
      </c>
      <c r="N27" t="s">
        <v>47</v>
      </c>
      <c r="O27" t="s">
        <v>187</v>
      </c>
      <c r="P27" t="s">
        <v>347</v>
      </c>
    </row>
    <row r="28" spans="1:16" x14ac:dyDescent="0.25">
      <c r="A28" t="s">
        <v>250</v>
      </c>
      <c r="B28">
        <f t="shared" ca="1" si="0"/>
        <v>0.13401270432144097</v>
      </c>
      <c r="C28">
        <v>8095221</v>
      </c>
      <c r="F28" s="31">
        <v>10.5</v>
      </c>
      <c r="G28">
        <f t="shared" si="1"/>
        <v>21</v>
      </c>
      <c r="J28" t="s">
        <v>187</v>
      </c>
      <c r="K28" t="s">
        <v>136</v>
      </c>
      <c r="L28" t="s">
        <v>310</v>
      </c>
      <c r="N28" t="s">
        <v>59</v>
      </c>
      <c r="O28" t="s">
        <v>193</v>
      </c>
      <c r="P28" t="s">
        <v>348</v>
      </c>
    </row>
    <row r="29" spans="1:16" x14ac:dyDescent="0.25">
      <c r="A29" t="s">
        <v>251</v>
      </c>
      <c r="B29">
        <f t="shared" ca="1" si="0"/>
        <v>0.49474312148179633</v>
      </c>
      <c r="C29">
        <v>2490466</v>
      </c>
      <c r="F29" s="31">
        <v>11</v>
      </c>
      <c r="G29">
        <f t="shared" si="1"/>
        <v>22</v>
      </c>
      <c r="J29" t="s">
        <v>190</v>
      </c>
      <c r="K29" t="s">
        <v>138</v>
      </c>
      <c r="L29" t="s">
        <v>319</v>
      </c>
      <c r="N29" t="s">
        <v>63</v>
      </c>
      <c r="O29" t="s">
        <v>191</v>
      </c>
      <c r="P29" t="s">
        <v>349</v>
      </c>
    </row>
    <row r="30" spans="1:16" x14ac:dyDescent="0.25">
      <c r="A30" t="s">
        <v>252</v>
      </c>
      <c r="B30">
        <f t="shared" ca="1" si="0"/>
        <v>0.53886838000262738</v>
      </c>
      <c r="C30">
        <v>7831983</v>
      </c>
      <c r="F30" s="31">
        <v>9</v>
      </c>
      <c r="G30">
        <f t="shared" si="1"/>
        <v>18</v>
      </c>
      <c r="J30" t="s">
        <v>187</v>
      </c>
      <c r="K30" t="s">
        <v>140</v>
      </c>
      <c r="L30" t="s">
        <v>320</v>
      </c>
      <c r="N30" t="s">
        <v>49</v>
      </c>
      <c r="O30" t="s">
        <v>202</v>
      </c>
      <c r="P30" t="s">
        <v>350</v>
      </c>
    </row>
    <row r="31" spans="1:16" x14ac:dyDescent="0.25">
      <c r="F31" s="31">
        <v>9.5</v>
      </c>
      <c r="G31">
        <f t="shared" si="1"/>
        <v>19</v>
      </c>
      <c r="K31" t="s">
        <v>141</v>
      </c>
    </row>
    <row r="32" spans="1:16" x14ac:dyDescent="0.25">
      <c r="K32" t="s">
        <v>143</v>
      </c>
    </row>
    <row r="33" spans="11:11" x14ac:dyDescent="0.25">
      <c r="K33" t="s">
        <v>145</v>
      </c>
    </row>
    <row r="34" spans="11:11" x14ac:dyDescent="0.25">
      <c r="K34" t="s">
        <v>147</v>
      </c>
    </row>
  </sheetData>
  <sortState xmlns:xlrd2="http://schemas.microsoft.com/office/spreadsheetml/2017/richdata2" ref="A1:C30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BEB9-5CCC-490B-BA2D-D25097A383D7}">
  <dimension ref="A1:J31"/>
  <sheetViews>
    <sheetView workbookViewId="0">
      <selection activeCell="I30" sqref="H1:I30"/>
    </sheetView>
  </sheetViews>
  <sheetFormatPr defaultRowHeight="15" x14ac:dyDescent="0.25"/>
  <cols>
    <col min="8" max="8" width="9.7109375" bestFit="1" customWidth="1"/>
  </cols>
  <sheetData>
    <row r="1" spans="1:10" x14ac:dyDescent="0.25">
      <c r="A1">
        <f ca="1">RANDBETWEEN(0,100)</f>
        <v>12</v>
      </c>
      <c r="C1">
        <f>D1*3</f>
        <v>240</v>
      </c>
      <c r="D1" s="31">
        <v>80</v>
      </c>
      <c r="E1">
        <v>14</v>
      </c>
      <c r="F1">
        <f>C1*E1</f>
        <v>3360</v>
      </c>
      <c r="H1" s="2">
        <v>43840</v>
      </c>
      <c r="I1">
        <v>1</v>
      </c>
      <c r="J1">
        <f ca="1">RAND()</f>
        <v>0.68073924044373713</v>
      </c>
    </row>
    <row r="2" spans="1:10" x14ac:dyDescent="0.25">
      <c r="A2">
        <f t="shared" ref="A2:A31" ca="1" si="0">RANDBETWEEN(0,100)</f>
        <v>62</v>
      </c>
      <c r="C2">
        <f t="shared" ref="C2:C31" si="1">D2*3</f>
        <v>252</v>
      </c>
      <c r="D2" s="31">
        <v>84</v>
      </c>
      <c r="E2">
        <v>13</v>
      </c>
      <c r="F2">
        <f t="shared" ref="F2:F31" si="2">C2*E2</f>
        <v>3276</v>
      </c>
      <c r="H2" s="2">
        <v>43836</v>
      </c>
      <c r="I2">
        <v>2</v>
      </c>
      <c r="J2">
        <f ca="1">RAND()</f>
        <v>0.23964937911414064</v>
      </c>
    </row>
    <row r="3" spans="1:10" x14ac:dyDescent="0.25">
      <c r="A3">
        <f t="shared" ca="1" si="0"/>
        <v>59</v>
      </c>
      <c r="C3">
        <f t="shared" si="1"/>
        <v>240</v>
      </c>
      <c r="D3" s="31">
        <v>80</v>
      </c>
      <c r="E3">
        <v>12</v>
      </c>
      <c r="F3">
        <f t="shared" si="2"/>
        <v>2880</v>
      </c>
      <c r="H3" s="2">
        <v>43838</v>
      </c>
      <c r="I3">
        <v>2</v>
      </c>
      <c r="J3">
        <f ca="1">RAND()</f>
        <v>0.38734721202411693</v>
      </c>
    </row>
    <row r="4" spans="1:10" x14ac:dyDescent="0.25">
      <c r="A4">
        <f t="shared" ca="1" si="0"/>
        <v>92</v>
      </c>
      <c r="C4">
        <f t="shared" si="1"/>
        <v>252</v>
      </c>
      <c r="D4" s="31">
        <v>84</v>
      </c>
      <c r="E4">
        <v>16</v>
      </c>
      <c r="F4">
        <f t="shared" si="2"/>
        <v>4032</v>
      </c>
      <c r="H4" s="2">
        <v>43837</v>
      </c>
      <c r="I4">
        <v>3</v>
      </c>
      <c r="J4">
        <f ca="1">RAND()</f>
        <v>0.46098911090394146</v>
      </c>
    </row>
    <row r="5" spans="1:10" x14ac:dyDescent="0.25">
      <c r="A5">
        <f t="shared" ca="1" si="0"/>
        <v>80</v>
      </c>
      <c r="C5">
        <f t="shared" si="1"/>
        <v>264</v>
      </c>
      <c r="D5" s="31">
        <v>88</v>
      </c>
      <c r="E5">
        <v>12</v>
      </c>
      <c r="F5">
        <f t="shared" si="2"/>
        <v>3168</v>
      </c>
      <c r="H5" s="2">
        <v>43839</v>
      </c>
      <c r="I5">
        <v>3</v>
      </c>
      <c r="J5">
        <f ca="1">RAND()</f>
        <v>0.3250947297139416</v>
      </c>
    </row>
    <row r="6" spans="1:10" x14ac:dyDescent="0.25">
      <c r="A6">
        <f t="shared" ca="1" si="0"/>
        <v>44</v>
      </c>
      <c r="C6">
        <f t="shared" si="1"/>
        <v>216</v>
      </c>
      <c r="D6" s="31">
        <v>72</v>
      </c>
      <c r="E6">
        <v>12</v>
      </c>
      <c r="F6">
        <f t="shared" si="2"/>
        <v>2592</v>
      </c>
      <c r="H6" s="2">
        <v>43831</v>
      </c>
      <c r="I6">
        <v>1</v>
      </c>
      <c r="J6">
        <f ca="1">RAND()</f>
        <v>0.42760977319004012</v>
      </c>
    </row>
    <row r="7" spans="1:10" x14ac:dyDescent="0.25">
      <c r="A7">
        <f t="shared" ca="1" si="0"/>
        <v>81</v>
      </c>
      <c r="C7">
        <f t="shared" si="1"/>
        <v>228</v>
      </c>
      <c r="D7" s="31">
        <v>76</v>
      </c>
      <c r="E7">
        <v>12</v>
      </c>
      <c r="F7">
        <f t="shared" si="2"/>
        <v>2736</v>
      </c>
      <c r="H7" s="2">
        <v>43835</v>
      </c>
      <c r="I7">
        <v>2</v>
      </c>
      <c r="J7">
        <f ca="1">RAND()</f>
        <v>0.29228406182197941</v>
      </c>
    </row>
    <row r="8" spans="1:10" x14ac:dyDescent="0.25">
      <c r="A8">
        <f t="shared" ca="1" si="0"/>
        <v>2</v>
      </c>
      <c r="C8">
        <f t="shared" si="1"/>
        <v>264</v>
      </c>
      <c r="D8" s="31">
        <v>88</v>
      </c>
      <c r="E8">
        <v>15</v>
      </c>
      <c r="F8">
        <f t="shared" si="2"/>
        <v>3960</v>
      </c>
      <c r="H8" s="2">
        <v>43834</v>
      </c>
      <c r="I8">
        <v>2</v>
      </c>
      <c r="J8">
        <f ca="1">RAND()</f>
        <v>0.5000478053043379</v>
      </c>
    </row>
    <row r="9" spans="1:10" x14ac:dyDescent="0.25">
      <c r="A9">
        <f t="shared" ca="1" si="0"/>
        <v>99</v>
      </c>
      <c r="C9">
        <f t="shared" si="1"/>
        <v>216</v>
      </c>
      <c r="D9" s="31">
        <v>72</v>
      </c>
      <c r="E9">
        <v>12</v>
      </c>
      <c r="F9">
        <f t="shared" si="2"/>
        <v>2592</v>
      </c>
      <c r="H9" s="2">
        <v>43833</v>
      </c>
      <c r="I9">
        <v>3</v>
      </c>
      <c r="J9">
        <f ca="1">RAND()</f>
        <v>0.50074371020205488</v>
      </c>
    </row>
    <row r="10" spans="1:10" x14ac:dyDescent="0.25">
      <c r="A10">
        <f t="shared" ca="1" si="0"/>
        <v>86</v>
      </c>
      <c r="C10">
        <f t="shared" si="1"/>
        <v>228</v>
      </c>
      <c r="D10" s="31">
        <v>76</v>
      </c>
      <c r="E10">
        <v>13</v>
      </c>
      <c r="F10">
        <f t="shared" si="2"/>
        <v>2964</v>
      </c>
      <c r="H10" s="2">
        <v>43836</v>
      </c>
      <c r="I10">
        <v>3</v>
      </c>
      <c r="J10">
        <f ca="1">RAND()</f>
        <v>0.54359952060634753</v>
      </c>
    </row>
    <row r="11" spans="1:10" x14ac:dyDescent="0.25">
      <c r="A11">
        <f t="shared" ca="1" si="0"/>
        <v>10</v>
      </c>
      <c r="C11">
        <f t="shared" si="1"/>
        <v>240</v>
      </c>
      <c r="D11" s="31">
        <v>80</v>
      </c>
      <c r="E11">
        <v>15</v>
      </c>
      <c r="F11">
        <f t="shared" si="2"/>
        <v>3600</v>
      </c>
      <c r="H11" s="2">
        <v>43832</v>
      </c>
      <c r="I11">
        <v>2</v>
      </c>
      <c r="J11">
        <f ca="1">RAND()</f>
        <v>0.52072237654465325</v>
      </c>
    </row>
    <row r="12" spans="1:10" x14ac:dyDescent="0.25">
      <c r="A12">
        <f t="shared" ca="1" si="0"/>
        <v>94</v>
      </c>
      <c r="C12">
        <f t="shared" si="1"/>
        <v>252</v>
      </c>
      <c r="D12" s="31">
        <v>84</v>
      </c>
      <c r="E12">
        <v>15</v>
      </c>
      <c r="F12">
        <f t="shared" si="2"/>
        <v>3780</v>
      </c>
      <c r="H12" s="2">
        <v>43838</v>
      </c>
      <c r="I12">
        <v>3</v>
      </c>
      <c r="J12">
        <f ca="1">RAND()</f>
        <v>0.34504581749853802</v>
      </c>
    </row>
    <row r="13" spans="1:10" x14ac:dyDescent="0.25">
      <c r="A13">
        <f t="shared" ca="1" si="0"/>
        <v>39</v>
      </c>
      <c r="C13">
        <f t="shared" si="1"/>
        <v>264</v>
      </c>
      <c r="D13" s="31">
        <v>88</v>
      </c>
      <c r="E13">
        <v>12</v>
      </c>
      <c r="F13">
        <f t="shared" si="2"/>
        <v>3168</v>
      </c>
      <c r="H13" s="2">
        <v>43836</v>
      </c>
      <c r="I13">
        <v>1</v>
      </c>
      <c r="J13">
        <f ca="1">RAND()</f>
        <v>8.0873391993004806E-2</v>
      </c>
    </row>
    <row r="14" spans="1:10" x14ac:dyDescent="0.25">
      <c r="A14">
        <f t="shared" ca="1" si="0"/>
        <v>12</v>
      </c>
      <c r="C14">
        <f t="shared" si="1"/>
        <v>216</v>
      </c>
      <c r="D14" s="31">
        <v>72</v>
      </c>
      <c r="E14">
        <v>12</v>
      </c>
      <c r="F14">
        <f t="shared" si="2"/>
        <v>2592</v>
      </c>
      <c r="H14" s="2">
        <v>43840</v>
      </c>
      <c r="I14">
        <v>2</v>
      </c>
      <c r="J14">
        <f ca="1">RAND()</f>
        <v>0.42109472209568766</v>
      </c>
    </row>
    <row r="15" spans="1:10" x14ac:dyDescent="0.25">
      <c r="A15">
        <f t="shared" ca="1" si="0"/>
        <v>11</v>
      </c>
      <c r="C15">
        <f t="shared" si="1"/>
        <v>228</v>
      </c>
      <c r="D15" s="31">
        <v>76</v>
      </c>
      <c r="E15">
        <v>16</v>
      </c>
      <c r="F15">
        <f t="shared" si="2"/>
        <v>3648</v>
      </c>
      <c r="H15" s="2">
        <v>43832</v>
      </c>
      <c r="I15">
        <v>3</v>
      </c>
      <c r="J15">
        <f ca="1">RAND()</f>
        <v>0.5424559850680335</v>
      </c>
    </row>
    <row r="16" spans="1:10" x14ac:dyDescent="0.25">
      <c r="A16">
        <f t="shared" ca="1" si="0"/>
        <v>35</v>
      </c>
      <c r="C16">
        <f t="shared" si="1"/>
        <v>240</v>
      </c>
      <c r="D16" s="31">
        <v>80</v>
      </c>
      <c r="E16">
        <v>12</v>
      </c>
      <c r="F16">
        <f t="shared" si="2"/>
        <v>2880</v>
      </c>
      <c r="H16" s="2">
        <v>43837</v>
      </c>
      <c r="I16">
        <v>1</v>
      </c>
      <c r="J16">
        <f ca="1">RAND()</f>
        <v>0.45483688256546795</v>
      </c>
    </row>
    <row r="17" spans="1:10" x14ac:dyDescent="0.25">
      <c r="D17" s="31"/>
      <c r="H17" s="2">
        <v>43835</v>
      </c>
      <c r="I17">
        <v>3</v>
      </c>
      <c r="J17">
        <f ca="1">RAND()</f>
        <v>0.61204400181004592</v>
      </c>
    </row>
    <row r="18" spans="1:10" x14ac:dyDescent="0.25">
      <c r="A18">
        <f t="shared" ca="1" si="0"/>
        <v>82</v>
      </c>
      <c r="C18">
        <f t="shared" si="1"/>
        <v>252</v>
      </c>
      <c r="D18" s="31">
        <v>84</v>
      </c>
      <c r="E18">
        <v>14</v>
      </c>
      <c r="F18">
        <f t="shared" si="2"/>
        <v>3528</v>
      </c>
      <c r="H18" s="2">
        <v>43837</v>
      </c>
      <c r="I18">
        <v>2</v>
      </c>
      <c r="J18">
        <f ca="1">RAND()</f>
        <v>0.52167018763819228</v>
      </c>
    </row>
    <row r="19" spans="1:10" x14ac:dyDescent="0.25">
      <c r="A19">
        <f t="shared" ca="1" si="0"/>
        <v>15</v>
      </c>
      <c r="C19">
        <f t="shared" si="1"/>
        <v>264</v>
      </c>
      <c r="D19" s="31">
        <v>88</v>
      </c>
      <c r="E19">
        <v>13</v>
      </c>
      <c r="F19">
        <f t="shared" si="2"/>
        <v>3432</v>
      </c>
      <c r="H19" s="2">
        <v>43832</v>
      </c>
      <c r="I19">
        <v>1</v>
      </c>
      <c r="J19">
        <f ca="1">RAND()</f>
        <v>0.84778810403198845</v>
      </c>
    </row>
    <row r="20" spans="1:10" x14ac:dyDescent="0.25">
      <c r="A20">
        <f t="shared" ca="1" si="0"/>
        <v>32</v>
      </c>
      <c r="C20">
        <f t="shared" si="1"/>
        <v>216</v>
      </c>
      <c r="D20" s="31">
        <v>72</v>
      </c>
      <c r="E20">
        <v>14</v>
      </c>
      <c r="F20">
        <f t="shared" si="2"/>
        <v>3024</v>
      </c>
      <c r="H20" s="2">
        <v>43831</v>
      </c>
      <c r="I20">
        <v>3</v>
      </c>
      <c r="J20">
        <f ca="1">RAND()</f>
        <v>0.23571883308029451</v>
      </c>
    </row>
    <row r="21" spans="1:10" x14ac:dyDescent="0.25">
      <c r="A21">
        <f t="shared" ca="1" si="0"/>
        <v>74</v>
      </c>
      <c r="C21">
        <f t="shared" si="1"/>
        <v>228</v>
      </c>
      <c r="D21" s="31">
        <v>76</v>
      </c>
      <c r="E21">
        <v>12</v>
      </c>
      <c r="F21">
        <f t="shared" si="2"/>
        <v>2736</v>
      </c>
      <c r="H21" s="2">
        <v>43838</v>
      </c>
      <c r="I21">
        <v>1</v>
      </c>
      <c r="J21">
        <f ca="1">RAND()</f>
        <v>0.93377960366804913</v>
      </c>
    </row>
    <row r="22" spans="1:10" x14ac:dyDescent="0.25">
      <c r="A22">
        <f t="shared" ca="1" si="0"/>
        <v>99</v>
      </c>
      <c r="C22">
        <f t="shared" si="1"/>
        <v>240</v>
      </c>
      <c r="D22" s="31">
        <v>80</v>
      </c>
      <c r="E22">
        <v>15</v>
      </c>
      <c r="F22">
        <f t="shared" si="2"/>
        <v>3600</v>
      </c>
      <c r="H22" s="2">
        <v>43839</v>
      </c>
      <c r="I22">
        <v>1</v>
      </c>
      <c r="J22">
        <f ca="1">RAND()</f>
        <v>0.36606183542641346</v>
      </c>
    </row>
    <row r="23" spans="1:10" x14ac:dyDescent="0.25">
      <c r="A23">
        <f t="shared" ca="1" si="0"/>
        <v>84</v>
      </c>
      <c r="C23">
        <f t="shared" si="1"/>
        <v>252</v>
      </c>
      <c r="D23" s="31">
        <v>84</v>
      </c>
      <c r="E23">
        <v>15</v>
      </c>
      <c r="F23">
        <f t="shared" si="2"/>
        <v>3780</v>
      </c>
      <c r="H23" s="2">
        <v>43834</v>
      </c>
      <c r="I23">
        <v>1</v>
      </c>
      <c r="J23">
        <f ca="1">RAND()</f>
        <v>0.19984753026963464</v>
      </c>
    </row>
    <row r="24" spans="1:10" x14ac:dyDescent="0.25">
      <c r="A24">
        <f t="shared" ca="1" si="0"/>
        <v>7</v>
      </c>
      <c r="C24">
        <f t="shared" si="1"/>
        <v>264</v>
      </c>
      <c r="D24" s="31">
        <v>88</v>
      </c>
      <c r="E24">
        <v>14</v>
      </c>
      <c r="F24">
        <f t="shared" si="2"/>
        <v>3696</v>
      </c>
      <c r="H24" s="2">
        <v>43833</v>
      </c>
      <c r="I24">
        <v>2</v>
      </c>
      <c r="J24">
        <f ca="1">RAND()</f>
        <v>0.43730708635161952</v>
      </c>
    </row>
    <row r="25" spans="1:10" x14ac:dyDescent="0.25">
      <c r="A25">
        <f t="shared" ca="1" si="0"/>
        <v>97</v>
      </c>
      <c r="C25">
        <f t="shared" si="1"/>
        <v>216</v>
      </c>
      <c r="D25" s="31">
        <v>72</v>
      </c>
      <c r="E25">
        <v>14</v>
      </c>
      <c r="F25">
        <f t="shared" si="2"/>
        <v>3024</v>
      </c>
      <c r="H25" s="2">
        <v>43831</v>
      </c>
      <c r="I25">
        <v>2</v>
      </c>
      <c r="J25">
        <f ca="1">RAND()</f>
        <v>8.9932778284937842E-2</v>
      </c>
    </row>
    <row r="26" spans="1:10" x14ac:dyDescent="0.25">
      <c r="A26">
        <f t="shared" ca="1" si="0"/>
        <v>34</v>
      </c>
      <c r="C26">
        <f t="shared" si="1"/>
        <v>228</v>
      </c>
      <c r="D26" s="31">
        <v>76</v>
      </c>
      <c r="E26">
        <v>16</v>
      </c>
      <c r="F26">
        <f t="shared" si="2"/>
        <v>3648</v>
      </c>
      <c r="H26" s="2">
        <v>43839</v>
      </c>
      <c r="I26">
        <v>2</v>
      </c>
      <c r="J26">
        <f ca="1">RAND()</f>
        <v>0.78575884646194571</v>
      </c>
    </row>
    <row r="27" spans="1:10" x14ac:dyDescent="0.25">
      <c r="A27">
        <f t="shared" ca="1" si="0"/>
        <v>52</v>
      </c>
      <c r="C27">
        <f t="shared" si="1"/>
        <v>240</v>
      </c>
      <c r="D27" s="31">
        <v>80</v>
      </c>
      <c r="E27">
        <v>16</v>
      </c>
      <c r="F27">
        <f t="shared" si="2"/>
        <v>3840</v>
      </c>
      <c r="H27" s="2">
        <v>43833</v>
      </c>
      <c r="I27">
        <v>1</v>
      </c>
      <c r="J27">
        <f ca="1">RAND()</f>
        <v>6.7520885639073214E-2</v>
      </c>
    </row>
    <row r="28" spans="1:10" x14ac:dyDescent="0.25">
      <c r="A28">
        <f t="shared" ca="1" si="0"/>
        <v>96</v>
      </c>
      <c r="C28">
        <f t="shared" si="1"/>
        <v>252</v>
      </c>
      <c r="D28" s="31">
        <v>84</v>
      </c>
      <c r="E28">
        <v>14</v>
      </c>
      <c r="F28">
        <f t="shared" si="2"/>
        <v>3528</v>
      </c>
      <c r="H28" s="2">
        <v>43834</v>
      </c>
      <c r="I28">
        <v>3</v>
      </c>
      <c r="J28">
        <f ca="1">RAND()</f>
        <v>0.31572990700311376</v>
      </c>
    </row>
    <row r="29" spans="1:10" x14ac:dyDescent="0.25">
      <c r="A29">
        <f t="shared" ca="1" si="0"/>
        <v>39</v>
      </c>
      <c r="C29">
        <f t="shared" si="1"/>
        <v>264</v>
      </c>
      <c r="D29" s="31">
        <v>88</v>
      </c>
      <c r="E29">
        <v>16</v>
      </c>
      <c r="F29">
        <f t="shared" si="2"/>
        <v>4224</v>
      </c>
      <c r="H29" s="2">
        <v>43840</v>
      </c>
      <c r="I29">
        <v>3</v>
      </c>
      <c r="J29">
        <f ca="1">RAND()</f>
        <v>0.27591083734274213</v>
      </c>
    </row>
    <row r="30" spans="1:10" x14ac:dyDescent="0.25">
      <c r="A30">
        <f t="shared" ca="1" si="0"/>
        <v>80</v>
      </c>
      <c r="C30">
        <f t="shared" si="1"/>
        <v>216</v>
      </c>
      <c r="D30" s="31">
        <v>72</v>
      </c>
      <c r="E30">
        <v>12</v>
      </c>
      <c r="F30">
        <f t="shared" si="2"/>
        <v>2592</v>
      </c>
      <c r="H30" s="2">
        <v>43835</v>
      </c>
      <c r="I30">
        <v>1</v>
      </c>
      <c r="J30">
        <f ca="1">RAND()</f>
        <v>0.667169795760578</v>
      </c>
    </row>
    <row r="31" spans="1:10" x14ac:dyDescent="0.25">
      <c r="A31">
        <f t="shared" ca="1" si="0"/>
        <v>52</v>
      </c>
      <c r="C31">
        <f t="shared" si="1"/>
        <v>228</v>
      </c>
      <c r="D31" s="31">
        <v>76</v>
      </c>
      <c r="E31">
        <v>16</v>
      </c>
      <c r="F31">
        <f t="shared" si="2"/>
        <v>3648</v>
      </c>
    </row>
  </sheetData>
  <sortState xmlns:xlrd2="http://schemas.microsoft.com/office/spreadsheetml/2017/richdata2" ref="H1:J30">
    <sortCondition ref="J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0F2A-30DF-4788-9CF0-CC82CA402732}">
  <dimension ref="A1:AH34"/>
  <sheetViews>
    <sheetView topLeftCell="V5" workbookViewId="0">
      <selection activeCell="AG2" sqref="AG2:AG31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0.5703125" bestFit="1" customWidth="1"/>
    <col min="4" max="4" width="11.5703125" bestFit="1" customWidth="1"/>
    <col min="5" max="5" width="15.85546875" bestFit="1" customWidth="1"/>
    <col min="6" max="6" width="40.85546875" bestFit="1" customWidth="1"/>
    <col min="7" max="7" width="14.42578125" bestFit="1" customWidth="1"/>
    <col min="8" max="8" width="10.5703125" customWidth="1"/>
    <col min="9" max="9" width="27.85546875" customWidth="1"/>
    <col min="10" max="10" width="23" style="25" customWidth="1"/>
    <col min="11" max="11" width="23" style="22" customWidth="1"/>
    <col min="12" max="12" width="19.5703125" bestFit="1" customWidth="1"/>
    <col min="13" max="13" width="19.5703125" customWidth="1"/>
    <col min="14" max="14" width="15.85546875" bestFit="1" customWidth="1"/>
    <col min="15" max="15" width="10.7109375" bestFit="1" customWidth="1"/>
    <col min="16" max="16" width="12.28515625" bestFit="1" customWidth="1"/>
    <col min="17" max="17" width="14.5703125" bestFit="1" customWidth="1"/>
    <col min="18" max="18" width="29" bestFit="1" customWidth="1"/>
    <col min="19" max="19" width="29" customWidth="1"/>
    <col min="20" max="20" width="10.140625" bestFit="1" customWidth="1"/>
    <col min="21" max="21" width="10.5703125" bestFit="1" customWidth="1"/>
    <col min="22" max="22" width="15.28515625" bestFit="1" customWidth="1"/>
    <col min="23" max="23" width="15.28515625" customWidth="1"/>
    <col min="24" max="24" width="11.42578125" bestFit="1" customWidth="1"/>
    <col min="25" max="25" width="14.42578125" bestFit="1" customWidth="1"/>
    <col min="27" max="27" width="14.5703125" bestFit="1" customWidth="1"/>
    <col min="28" max="28" width="15.5703125" bestFit="1" customWidth="1"/>
    <col min="29" max="29" width="15.140625" bestFit="1" customWidth="1"/>
    <col min="31" max="31" width="19.85546875" bestFit="1" customWidth="1"/>
    <col min="32" max="32" width="19" bestFit="1" customWidth="1"/>
    <col min="34" max="34" width="15.42578125" bestFit="1" customWidth="1"/>
  </cols>
  <sheetData>
    <row r="1" spans="1:34" x14ac:dyDescent="0.25">
      <c r="A1" s="5" t="s">
        <v>211</v>
      </c>
      <c r="B1" t="s">
        <v>12</v>
      </c>
      <c r="C1" t="s">
        <v>13</v>
      </c>
      <c r="D1" t="s">
        <v>14</v>
      </c>
      <c r="E1" t="s">
        <v>215</v>
      </c>
      <c r="F1" t="s">
        <v>217</v>
      </c>
      <c r="G1" t="s">
        <v>15</v>
      </c>
      <c r="H1" s="28" t="s">
        <v>238</v>
      </c>
      <c r="I1" s="14" t="s">
        <v>84</v>
      </c>
      <c r="J1" s="27" t="s">
        <v>85</v>
      </c>
      <c r="K1" s="35" t="s">
        <v>262</v>
      </c>
      <c r="L1" s="36" t="s">
        <v>3</v>
      </c>
      <c r="M1" s="36" t="s">
        <v>5</v>
      </c>
      <c r="N1" s="36" t="s">
        <v>4</v>
      </c>
      <c r="O1" s="5" t="s">
        <v>4</v>
      </c>
      <c r="P1" s="36" t="s">
        <v>5</v>
      </c>
      <c r="Q1" s="36" t="s">
        <v>211</v>
      </c>
      <c r="R1" s="5" t="s">
        <v>248</v>
      </c>
      <c r="S1" s="14" t="s">
        <v>290</v>
      </c>
      <c r="T1" s="5" t="s">
        <v>5</v>
      </c>
      <c r="U1" t="s">
        <v>16</v>
      </c>
      <c r="V1" t="s">
        <v>17</v>
      </c>
      <c r="W1" s="14" t="s">
        <v>235</v>
      </c>
      <c r="X1" t="s">
        <v>18</v>
      </c>
      <c r="Y1" t="s">
        <v>19</v>
      </c>
      <c r="Z1" t="s">
        <v>6</v>
      </c>
      <c r="AA1" t="s">
        <v>7</v>
      </c>
      <c r="AB1" s="36" t="s">
        <v>3</v>
      </c>
      <c r="AC1" s="36" t="s">
        <v>291</v>
      </c>
      <c r="AD1" s="5" t="s">
        <v>9</v>
      </c>
      <c r="AE1" t="s">
        <v>209</v>
      </c>
      <c r="AF1" s="36" t="s">
        <v>211</v>
      </c>
      <c r="AG1" s="36" t="s">
        <v>294</v>
      </c>
      <c r="AH1" t="s">
        <v>293</v>
      </c>
    </row>
    <row r="2" spans="1:34" x14ac:dyDescent="0.25">
      <c r="A2">
        <v>3441257</v>
      </c>
      <c r="B2" t="s">
        <v>44</v>
      </c>
      <c r="C2" t="s">
        <v>321</v>
      </c>
      <c r="D2" t="s">
        <v>80</v>
      </c>
      <c r="E2" s="1">
        <v>6782867851</v>
      </c>
      <c r="F2" t="s">
        <v>168</v>
      </c>
      <c r="G2" s="3">
        <v>31836</v>
      </c>
      <c r="H2" s="24">
        <v>21645260</v>
      </c>
      <c r="I2" s="2">
        <v>43744</v>
      </c>
      <c r="J2" s="26">
        <v>1</v>
      </c>
      <c r="K2" s="22">
        <v>3441257</v>
      </c>
      <c r="L2" t="s">
        <v>249</v>
      </c>
      <c r="M2">
        <v>170210</v>
      </c>
      <c r="N2">
        <v>848</v>
      </c>
      <c r="O2">
        <v>848</v>
      </c>
      <c r="P2">
        <v>170210</v>
      </c>
      <c r="Q2">
        <v>3441257</v>
      </c>
      <c r="R2" t="s">
        <v>249</v>
      </c>
      <c r="S2" t="str">
        <f>_xlfn.IFS(R2="Dept_0001","ICU",R2="Dept_0002","EME",R2="Dept_0003","REH",R2="Dept_0004","MAT")</f>
        <v>ICU</v>
      </c>
      <c r="T2">
        <v>170210</v>
      </c>
      <c r="U2" t="s">
        <v>112</v>
      </c>
      <c r="V2" t="s">
        <v>295</v>
      </c>
      <c r="W2" s="2">
        <v>43655</v>
      </c>
      <c r="X2" t="s">
        <v>81</v>
      </c>
      <c r="Y2" s="2">
        <v>23155</v>
      </c>
      <c r="Z2" t="s">
        <v>82</v>
      </c>
      <c r="AA2" t="s">
        <v>150</v>
      </c>
      <c r="AB2" t="s">
        <v>251</v>
      </c>
      <c r="AC2">
        <v>7794310</v>
      </c>
      <c r="AD2">
        <v>7923</v>
      </c>
      <c r="AE2">
        <v>12</v>
      </c>
      <c r="AF2">
        <v>5668759</v>
      </c>
      <c r="AG2">
        <f>Sheet1!G2*4</f>
        <v>80</v>
      </c>
      <c r="AH2">
        <f>AE2*AG2</f>
        <v>960</v>
      </c>
    </row>
    <row r="3" spans="1:34" s="11" customFormat="1" x14ac:dyDescent="0.25">
      <c r="A3">
        <v>5846902</v>
      </c>
      <c r="B3" t="s">
        <v>74</v>
      </c>
      <c r="C3" t="s">
        <v>322</v>
      </c>
      <c r="D3" t="s">
        <v>80</v>
      </c>
      <c r="E3" s="1">
        <v>5690652174</v>
      </c>
      <c r="F3" t="s">
        <v>179</v>
      </c>
      <c r="G3" s="3">
        <v>32499</v>
      </c>
      <c r="H3" s="24">
        <v>12285950</v>
      </c>
      <c r="I3" s="2">
        <v>43751</v>
      </c>
      <c r="J3" s="26">
        <v>1</v>
      </c>
      <c r="K3" s="23">
        <v>2472220</v>
      </c>
      <c r="L3" t="s">
        <v>252</v>
      </c>
      <c r="M3">
        <v>278410</v>
      </c>
      <c r="N3">
        <v>828</v>
      </c>
      <c r="O3">
        <v>494</v>
      </c>
      <c r="P3">
        <v>868775</v>
      </c>
      <c r="Q3" s="11">
        <v>2472220</v>
      </c>
      <c r="R3" t="s">
        <v>250</v>
      </c>
      <c r="S3" t="str">
        <f>_xlfn.IFS(R3="Dept_0001","ICU",R3="Dept_0002","EME",R3="Dept_0003","REH",R3="Dept_0004","MAT")</f>
        <v>EME</v>
      </c>
      <c r="T3">
        <v>490983</v>
      </c>
      <c r="U3" t="s">
        <v>137</v>
      </c>
      <c r="V3" t="s">
        <v>296</v>
      </c>
      <c r="W3" s="2">
        <v>43819</v>
      </c>
      <c r="X3" t="s">
        <v>80</v>
      </c>
      <c r="Y3" s="2">
        <v>36955</v>
      </c>
      <c r="Z3" t="s">
        <v>82</v>
      </c>
      <c r="AA3" t="s">
        <v>149</v>
      </c>
      <c r="AB3" t="s">
        <v>250</v>
      </c>
      <c r="AC3">
        <v>3867008</v>
      </c>
      <c r="AD3">
        <v>1765</v>
      </c>
      <c r="AE3">
        <v>13</v>
      </c>
      <c r="AF3">
        <v>6073311</v>
      </c>
      <c r="AG3">
        <f>Sheet1!G3*4</f>
        <v>84</v>
      </c>
      <c r="AH3">
        <f t="shared" ref="AH3:AH31" si="0">AE3*AG3</f>
        <v>1092</v>
      </c>
    </row>
    <row r="4" spans="1:34" x14ac:dyDescent="0.25">
      <c r="A4">
        <v>5280044</v>
      </c>
      <c r="B4" t="s">
        <v>56</v>
      </c>
      <c r="C4" t="s">
        <v>323</v>
      </c>
      <c r="D4" t="s">
        <v>80</v>
      </c>
      <c r="E4" s="1">
        <v>7739286557</v>
      </c>
      <c r="F4" t="s">
        <v>178</v>
      </c>
      <c r="G4" s="3">
        <v>33047</v>
      </c>
      <c r="H4" s="24">
        <v>78624123</v>
      </c>
      <c r="I4" s="2">
        <v>43805</v>
      </c>
      <c r="J4" s="26">
        <v>2</v>
      </c>
      <c r="K4" s="22">
        <v>5280044</v>
      </c>
      <c r="L4" t="s">
        <v>251</v>
      </c>
      <c r="M4">
        <v>467011</v>
      </c>
      <c r="N4">
        <v>508</v>
      </c>
      <c r="O4">
        <v>963</v>
      </c>
      <c r="P4">
        <v>535697</v>
      </c>
      <c r="Q4">
        <v>5280044</v>
      </c>
      <c r="R4" t="s">
        <v>251</v>
      </c>
      <c r="S4" t="str">
        <f>_xlfn.IFS(R4="Dept_0001","ICU",R4="Dept_0002","EME",R4="Dept_0003","REH",R4="Dept_0004","MAT")</f>
        <v>REH</v>
      </c>
      <c r="T4">
        <v>701517</v>
      </c>
      <c r="U4" t="s">
        <v>133</v>
      </c>
      <c r="V4" t="s">
        <v>296</v>
      </c>
      <c r="W4" s="2">
        <v>43763</v>
      </c>
      <c r="X4" t="s">
        <v>80</v>
      </c>
      <c r="Y4" s="2">
        <v>35236</v>
      </c>
      <c r="Z4" t="s">
        <v>82</v>
      </c>
      <c r="AA4" t="s">
        <v>149</v>
      </c>
      <c r="AB4" t="s">
        <v>251</v>
      </c>
      <c r="AC4">
        <v>3347905</v>
      </c>
      <c r="AD4">
        <v>4592</v>
      </c>
      <c r="AE4">
        <v>12</v>
      </c>
      <c r="AF4">
        <v>6849140</v>
      </c>
      <c r="AG4">
        <f>Sheet1!G4*4</f>
        <v>80</v>
      </c>
      <c r="AH4">
        <f t="shared" si="0"/>
        <v>960</v>
      </c>
    </row>
    <row r="5" spans="1:34" x14ac:dyDescent="0.25">
      <c r="A5">
        <v>3347905</v>
      </c>
      <c r="B5" t="s">
        <v>68</v>
      </c>
      <c r="C5" t="s">
        <v>324</v>
      </c>
      <c r="D5" t="s">
        <v>80</v>
      </c>
      <c r="E5" s="1">
        <v>9693799575</v>
      </c>
      <c r="F5" t="s">
        <v>177</v>
      </c>
      <c r="G5" s="3">
        <v>34537</v>
      </c>
      <c r="H5" s="24">
        <v>64589474</v>
      </c>
      <c r="I5" s="2">
        <v>43795</v>
      </c>
      <c r="J5" s="26">
        <v>1</v>
      </c>
      <c r="K5" s="22">
        <v>5996332</v>
      </c>
      <c r="L5" t="s">
        <v>250</v>
      </c>
      <c r="M5">
        <v>627535</v>
      </c>
      <c r="N5">
        <v>474</v>
      </c>
      <c r="O5">
        <v>624</v>
      </c>
      <c r="P5">
        <v>461215</v>
      </c>
      <c r="Q5">
        <v>5996332</v>
      </c>
      <c r="R5" t="s">
        <v>252</v>
      </c>
      <c r="S5" t="str">
        <f>_xlfn.IFS(R5="Dept_0001","ICU",R5="Dept_0002","EME",R5="Dept_0003","REH",R5="Dept_0004","MAT")</f>
        <v>MAT</v>
      </c>
      <c r="T5">
        <v>919411</v>
      </c>
      <c r="U5" t="s">
        <v>131</v>
      </c>
      <c r="V5" t="s">
        <v>297</v>
      </c>
      <c r="W5" s="2">
        <v>43746</v>
      </c>
      <c r="X5" t="s">
        <v>81</v>
      </c>
      <c r="Y5" s="2">
        <v>34721</v>
      </c>
      <c r="Z5" t="s">
        <v>82</v>
      </c>
      <c r="AA5" t="s">
        <v>149</v>
      </c>
      <c r="AB5" t="s">
        <v>251</v>
      </c>
      <c r="AC5">
        <v>8821167</v>
      </c>
      <c r="AD5">
        <v>2723</v>
      </c>
      <c r="AE5">
        <v>14</v>
      </c>
      <c r="AF5">
        <v>7197719</v>
      </c>
      <c r="AG5">
        <f>Sheet1!G5*4</f>
        <v>84</v>
      </c>
      <c r="AH5">
        <f t="shared" si="0"/>
        <v>1176</v>
      </c>
    </row>
    <row r="6" spans="1:34" s="11" customFormat="1" x14ac:dyDescent="0.25">
      <c r="A6">
        <v>1393118</v>
      </c>
      <c r="B6" t="s">
        <v>24</v>
      </c>
      <c r="C6" t="s">
        <v>325</v>
      </c>
      <c r="D6" t="s">
        <v>80</v>
      </c>
      <c r="E6" s="1">
        <v>5453712210</v>
      </c>
      <c r="F6" t="s">
        <v>165</v>
      </c>
      <c r="G6" s="3">
        <v>29604</v>
      </c>
      <c r="H6" s="24">
        <v>73706992</v>
      </c>
      <c r="I6" s="2">
        <v>43823</v>
      </c>
      <c r="J6" s="26">
        <v>1</v>
      </c>
      <c r="K6" s="22">
        <v>3523246</v>
      </c>
      <c r="L6" t="s">
        <v>251</v>
      </c>
      <c r="M6">
        <v>340002</v>
      </c>
      <c r="N6" s="11">
        <v>674</v>
      </c>
      <c r="O6">
        <v>999</v>
      </c>
      <c r="P6">
        <v>729881</v>
      </c>
      <c r="Q6">
        <v>3523246</v>
      </c>
      <c r="R6"/>
      <c r="S6"/>
      <c r="T6">
        <v>278410</v>
      </c>
      <c r="U6" t="s">
        <v>106</v>
      </c>
      <c r="V6" t="s">
        <v>298</v>
      </c>
      <c r="W6" s="2">
        <v>43810</v>
      </c>
      <c r="X6" t="s">
        <v>81</v>
      </c>
      <c r="Y6" s="2">
        <v>20575</v>
      </c>
      <c r="Z6" t="s">
        <v>83</v>
      </c>
      <c r="AA6" t="s">
        <v>225</v>
      </c>
      <c r="AB6" t="s">
        <v>251</v>
      </c>
      <c r="AC6" s="11">
        <v>2472220</v>
      </c>
      <c r="AD6">
        <v>2139</v>
      </c>
      <c r="AE6">
        <v>14</v>
      </c>
      <c r="AF6">
        <v>1399187</v>
      </c>
      <c r="AG6">
        <f>Sheet1!G6*4</f>
        <v>88</v>
      </c>
      <c r="AH6">
        <f t="shared" si="0"/>
        <v>1232</v>
      </c>
    </row>
    <row r="7" spans="1:34" x14ac:dyDescent="0.25">
      <c r="A7">
        <v>7791000</v>
      </c>
      <c r="B7" t="s">
        <v>70</v>
      </c>
      <c r="C7" t="s">
        <v>326</v>
      </c>
      <c r="D7" t="s">
        <v>80</v>
      </c>
      <c r="E7" s="1">
        <v>6124977440</v>
      </c>
      <c r="F7" t="s">
        <v>183</v>
      </c>
      <c r="G7" s="3">
        <v>31986</v>
      </c>
      <c r="H7" s="24">
        <v>36324467</v>
      </c>
      <c r="I7" s="2">
        <v>43830</v>
      </c>
      <c r="J7" s="26">
        <v>2</v>
      </c>
      <c r="K7" s="22">
        <v>2490466</v>
      </c>
      <c r="L7" t="s">
        <v>251</v>
      </c>
      <c r="M7">
        <v>286850</v>
      </c>
      <c r="N7">
        <v>808</v>
      </c>
      <c r="O7">
        <v>269</v>
      </c>
      <c r="P7">
        <v>781264</v>
      </c>
      <c r="Q7">
        <v>2490466</v>
      </c>
      <c r="T7">
        <v>461215</v>
      </c>
      <c r="U7" t="s">
        <v>144</v>
      </c>
      <c r="V7" t="s">
        <v>299</v>
      </c>
      <c r="W7" s="2">
        <v>43824</v>
      </c>
      <c r="X7" t="s">
        <v>80</v>
      </c>
      <c r="Y7" s="2">
        <v>19296</v>
      </c>
      <c r="Z7" t="s">
        <v>82</v>
      </c>
      <c r="AA7" t="s">
        <v>150</v>
      </c>
      <c r="AB7" t="s">
        <v>250</v>
      </c>
      <c r="AC7">
        <v>1130040</v>
      </c>
      <c r="AD7">
        <v>6129</v>
      </c>
      <c r="AE7">
        <v>13</v>
      </c>
      <c r="AF7">
        <v>1925381</v>
      </c>
      <c r="AG7">
        <f>Sheet1!G7*4</f>
        <v>72</v>
      </c>
      <c r="AH7">
        <f t="shared" si="0"/>
        <v>936</v>
      </c>
    </row>
    <row r="8" spans="1:34" x14ac:dyDescent="0.25">
      <c r="A8">
        <v>8095221</v>
      </c>
      <c r="B8" t="s">
        <v>40</v>
      </c>
      <c r="C8" t="s">
        <v>327</v>
      </c>
      <c r="D8" t="s">
        <v>80</v>
      </c>
      <c r="E8" s="1">
        <v>7448577201</v>
      </c>
      <c r="F8" t="s">
        <v>169</v>
      </c>
      <c r="G8" s="3">
        <v>31377</v>
      </c>
      <c r="H8" s="24">
        <v>46740174</v>
      </c>
      <c r="I8" s="2">
        <v>43782</v>
      </c>
      <c r="J8" s="26">
        <v>2</v>
      </c>
      <c r="K8" s="22">
        <v>7306571</v>
      </c>
      <c r="L8" t="s">
        <v>250</v>
      </c>
      <c r="M8">
        <v>701517</v>
      </c>
      <c r="N8">
        <v>301</v>
      </c>
      <c r="O8">
        <v>154</v>
      </c>
      <c r="P8">
        <v>345834</v>
      </c>
      <c r="Q8">
        <v>7306571</v>
      </c>
      <c r="T8">
        <v>451458</v>
      </c>
      <c r="U8" t="s">
        <v>114</v>
      </c>
      <c r="V8" t="s">
        <v>299</v>
      </c>
      <c r="W8" s="2">
        <v>43737</v>
      </c>
      <c r="X8" t="s">
        <v>81</v>
      </c>
      <c r="Y8" s="2">
        <v>25482</v>
      </c>
      <c r="Z8" t="s">
        <v>82</v>
      </c>
      <c r="AA8" t="s">
        <v>148</v>
      </c>
      <c r="AB8" t="s">
        <v>251</v>
      </c>
      <c r="AC8">
        <v>5732150</v>
      </c>
      <c r="AD8">
        <v>5413</v>
      </c>
      <c r="AE8">
        <v>13</v>
      </c>
      <c r="AF8">
        <v>5285422</v>
      </c>
      <c r="AG8">
        <f>Sheet1!G8*4</f>
        <v>76</v>
      </c>
      <c r="AH8">
        <f t="shared" si="0"/>
        <v>988</v>
      </c>
    </row>
    <row r="9" spans="1:34" x14ac:dyDescent="0.25">
      <c r="A9">
        <v>7794310</v>
      </c>
      <c r="B9" t="s">
        <v>32</v>
      </c>
      <c r="C9" t="s">
        <v>328</v>
      </c>
      <c r="D9" s="20" t="s">
        <v>81</v>
      </c>
      <c r="E9" s="1">
        <v>6964575326</v>
      </c>
      <c r="F9" t="s">
        <v>156</v>
      </c>
      <c r="G9" s="3">
        <v>29978</v>
      </c>
      <c r="H9" s="24">
        <v>72323280</v>
      </c>
      <c r="I9" s="2">
        <v>43768</v>
      </c>
      <c r="J9" s="26">
        <v>2</v>
      </c>
      <c r="K9" s="22">
        <v>1130040</v>
      </c>
      <c r="L9" t="s">
        <v>251</v>
      </c>
      <c r="M9">
        <v>125268</v>
      </c>
      <c r="N9">
        <v>999</v>
      </c>
      <c r="O9">
        <v>218</v>
      </c>
      <c r="P9">
        <v>988793</v>
      </c>
      <c r="Q9">
        <v>1130040</v>
      </c>
      <c r="T9">
        <v>340002</v>
      </c>
      <c r="U9" t="s">
        <v>135</v>
      </c>
      <c r="V9" t="s">
        <v>300</v>
      </c>
      <c r="W9" s="2">
        <v>43829</v>
      </c>
      <c r="X9" t="s">
        <v>81</v>
      </c>
      <c r="Y9" s="2">
        <v>35997</v>
      </c>
      <c r="Z9" t="s">
        <v>82</v>
      </c>
      <c r="AA9" t="s">
        <v>149</v>
      </c>
      <c r="AB9" t="s">
        <v>251</v>
      </c>
      <c r="AC9">
        <v>4857463</v>
      </c>
      <c r="AD9">
        <v>7744</v>
      </c>
      <c r="AE9">
        <v>12</v>
      </c>
      <c r="AF9">
        <v>8258818</v>
      </c>
      <c r="AG9">
        <f>Sheet1!G9*4</f>
        <v>88</v>
      </c>
      <c r="AH9">
        <f t="shared" si="0"/>
        <v>1056</v>
      </c>
    </row>
    <row r="10" spans="1:34" x14ac:dyDescent="0.25">
      <c r="A10" s="11">
        <v>2472220</v>
      </c>
      <c r="B10" s="11" t="s">
        <v>52</v>
      </c>
      <c r="C10" t="s">
        <v>329</v>
      </c>
      <c r="D10" s="11" t="s">
        <v>80</v>
      </c>
      <c r="E10" s="16">
        <v>5960541233</v>
      </c>
      <c r="F10" s="11" t="s">
        <v>158</v>
      </c>
      <c r="G10" s="17">
        <v>32840</v>
      </c>
      <c r="H10" s="24">
        <v>99776590</v>
      </c>
      <c r="I10" s="2">
        <v>43748</v>
      </c>
      <c r="J10" s="26">
        <v>3</v>
      </c>
      <c r="K10" s="22">
        <v>9044651</v>
      </c>
      <c r="L10" t="s">
        <v>250</v>
      </c>
      <c r="M10">
        <v>988793</v>
      </c>
      <c r="N10">
        <v>154</v>
      </c>
      <c r="O10" s="11">
        <v>875</v>
      </c>
      <c r="P10">
        <v>125268</v>
      </c>
      <c r="Q10">
        <v>9044651</v>
      </c>
      <c r="T10" s="11">
        <v>460778</v>
      </c>
      <c r="U10" s="11" t="s">
        <v>92</v>
      </c>
      <c r="V10" s="11" t="s">
        <v>301</v>
      </c>
      <c r="W10" s="2">
        <v>43657</v>
      </c>
      <c r="X10" s="11" t="s">
        <v>81</v>
      </c>
      <c r="Y10" s="18">
        <v>16864</v>
      </c>
      <c r="Z10" s="11" t="s">
        <v>82</v>
      </c>
      <c r="AA10" s="11" t="s">
        <v>148</v>
      </c>
      <c r="AB10" t="s">
        <v>249</v>
      </c>
      <c r="AC10">
        <v>8017808</v>
      </c>
      <c r="AD10" s="11">
        <v>1440</v>
      </c>
      <c r="AE10" s="11">
        <v>14</v>
      </c>
      <c r="AF10">
        <v>6674525</v>
      </c>
      <c r="AG10">
        <f>Sheet1!G10*4</f>
        <v>72</v>
      </c>
      <c r="AH10">
        <f t="shared" si="0"/>
        <v>1008</v>
      </c>
    </row>
    <row r="11" spans="1:34" x14ac:dyDescent="0.25">
      <c r="A11">
        <v>4857463</v>
      </c>
      <c r="B11" t="s">
        <v>78</v>
      </c>
      <c r="C11" t="s">
        <v>330</v>
      </c>
      <c r="D11" t="s">
        <v>80</v>
      </c>
      <c r="E11" s="1">
        <v>8038633057</v>
      </c>
      <c r="F11" t="s">
        <v>176</v>
      </c>
      <c r="G11" s="3">
        <v>33217</v>
      </c>
      <c r="H11" s="24">
        <v>80837547</v>
      </c>
      <c r="I11" s="2">
        <v>43752</v>
      </c>
      <c r="J11" s="26">
        <v>2</v>
      </c>
      <c r="K11" s="22">
        <v>8821167</v>
      </c>
      <c r="L11" t="s">
        <v>252</v>
      </c>
      <c r="M11">
        <v>962035</v>
      </c>
      <c r="N11">
        <v>189</v>
      </c>
      <c r="O11">
        <v>334</v>
      </c>
      <c r="P11">
        <v>174563</v>
      </c>
      <c r="Q11">
        <v>8821167</v>
      </c>
      <c r="T11">
        <v>729881</v>
      </c>
      <c r="U11" t="s">
        <v>129</v>
      </c>
      <c r="V11" t="s">
        <v>302</v>
      </c>
      <c r="W11" s="2">
        <v>43658</v>
      </c>
      <c r="X11" s="11" t="s">
        <v>81</v>
      </c>
      <c r="Y11" s="2">
        <v>31758</v>
      </c>
      <c r="Z11" t="s">
        <v>82</v>
      </c>
      <c r="AA11" t="s">
        <v>149</v>
      </c>
      <c r="AB11" t="s">
        <v>252</v>
      </c>
      <c r="AC11">
        <v>9044651</v>
      </c>
      <c r="AD11">
        <v>2318</v>
      </c>
      <c r="AE11">
        <v>13</v>
      </c>
      <c r="AF11">
        <v>9151134</v>
      </c>
      <c r="AG11">
        <f>Sheet1!G11*4</f>
        <v>76</v>
      </c>
      <c r="AH11">
        <f t="shared" si="0"/>
        <v>988</v>
      </c>
    </row>
    <row r="12" spans="1:34" x14ac:dyDescent="0.25">
      <c r="A12">
        <v>1130040</v>
      </c>
      <c r="B12" t="s">
        <v>20</v>
      </c>
      <c r="C12" t="s">
        <v>331</v>
      </c>
      <c r="D12" t="s">
        <v>80</v>
      </c>
      <c r="E12" s="1">
        <v>2750689290</v>
      </c>
      <c r="F12" t="s">
        <v>172</v>
      </c>
      <c r="G12" s="3">
        <v>29254</v>
      </c>
      <c r="H12" s="24">
        <v>18406844</v>
      </c>
      <c r="I12" s="2">
        <v>43754</v>
      </c>
      <c r="J12" s="26">
        <v>3</v>
      </c>
      <c r="K12" s="22">
        <v>8095221</v>
      </c>
      <c r="L12" t="s">
        <v>249</v>
      </c>
      <c r="M12">
        <v>919411</v>
      </c>
      <c r="N12">
        <v>204</v>
      </c>
      <c r="O12">
        <v>828</v>
      </c>
      <c r="P12">
        <v>199241</v>
      </c>
      <c r="Q12">
        <v>8095221</v>
      </c>
      <c r="T12">
        <v>467011</v>
      </c>
      <c r="U12" t="s">
        <v>122</v>
      </c>
      <c r="V12" t="s">
        <v>303</v>
      </c>
      <c r="W12" s="2">
        <v>43675</v>
      </c>
      <c r="X12" t="s">
        <v>81</v>
      </c>
      <c r="Y12" s="2">
        <v>28440</v>
      </c>
      <c r="Z12" t="s">
        <v>82</v>
      </c>
      <c r="AA12" t="s">
        <v>148</v>
      </c>
      <c r="AB12" t="s">
        <v>251</v>
      </c>
      <c r="AC12">
        <v>2108289</v>
      </c>
      <c r="AD12">
        <v>7927</v>
      </c>
      <c r="AE12">
        <v>12</v>
      </c>
      <c r="AF12">
        <v>7661162</v>
      </c>
      <c r="AG12">
        <f>Sheet1!G12*4</f>
        <v>80</v>
      </c>
      <c r="AH12">
        <f t="shared" si="0"/>
        <v>960</v>
      </c>
    </row>
    <row r="13" spans="1:34" x14ac:dyDescent="0.25">
      <c r="A13">
        <v>5996414</v>
      </c>
      <c r="B13" t="s">
        <v>64</v>
      </c>
      <c r="C13" t="s">
        <v>332</v>
      </c>
      <c r="D13" t="s">
        <v>81</v>
      </c>
      <c r="E13" s="1">
        <v>4874363293</v>
      </c>
      <c r="F13" t="s">
        <v>164</v>
      </c>
      <c r="G13" s="3">
        <v>34145</v>
      </c>
      <c r="H13" s="24">
        <v>79949143</v>
      </c>
      <c r="I13" s="2">
        <v>43752</v>
      </c>
      <c r="J13" s="26">
        <v>1</v>
      </c>
      <c r="K13" s="22">
        <v>2227289</v>
      </c>
      <c r="L13" t="s">
        <v>251</v>
      </c>
      <c r="M13">
        <v>243227</v>
      </c>
      <c r="N13" s="11">
        <v>875</v>
      </c>
      <c r="O13">
        <v>570</v>
      </c>
      <c r="P13">
        <v>884634</v>
      </c>
      <c r="Q13">
        <v>2227289</v>
      </c>
      <c r="T13">
        <v>884634</v>
      </c>
      <c r="U13" t="s">
        <v>104</v>
      </c>
      <c r="V13" t="s">
        <v>304</v>
      </c>
      <c r="W13" s="2">
        <v>43823</v>
      </c>
      <c r="X13" t="s">
        <v>80</v>
      </c>
      <c r="Y13" s="2">
        <v>20352</v>
      </c>
      <c r="Z13" t="s">
        <v>83</v>
      </c>
      <c r="AA13" t="s">
        <v>225</v>
      </c>
      <c r="AB13" t="s">
        <v>252</v>
      </c>
      <c r="AC13">
        <v>7158607</v>
      </c>
      <c r="AD13">
        <v>9658</v>
      </c>
      <c r="AE13">
        <v>14</v>
      </c>
      <c r="AF13">
        <v>1827626</v>
      </c>
      <c r="AG13">
        <f>Sheet1!G13*4</f>
        <v>84</v>
      </c>
      <c r="AH13">
        <f t="shared" si="0"/>
        <v>1176</v>
      </c>
    </row>
    <row r="14" spans="1:34" x14ac:dyDescent="0.25">
      <c r="A14">
        <v>8017808</v>
      </c>
      <c r="B14" t="s">
        <v>66</v>
      </c>
      <c r="C14" t="s">
        <v>333</v>
      </c>
      <c r="D14" t="s">
        <v>80</v>
      </c>
      <c r="E14" s="1">
        <v>9414486686</v>
      </c>
      <c r="F14" t="s">
        <v>166</v>
      </c>
      <c r="G14" s="3">
        <v>34484</v>
      </c>
      <c r="H14" s="24">
        <v>57294399</v>
      </c>
      <c r="I14" s="2">
        <v>43764</v>
      </c>
      <c r="J14" s="26">
        <v>1</v>
      </c>
      <c r="K14" s="22">
        <v>7831983</v>
      </c>
      <c r="L14" t="s">
        <v>250</v>
      </c>
      <c r="M14">
        <v>868775</v>
      </c>
      <c r="N14" s="14">
        <v>256</v>
      </c>
      <c r="O14">
        <v>752</v>
      </c>
      <c r="P14">
        <v>278410</v>
      </c>
      <c r="Q14">
        <v>7831983</v>
      </c>
      <c r="T14">
        <v>243227</v>
      </c>
      <c r="U14" t="s">
        <v>108</v>
      </c>
      <c r="V14" t="s">
        <v>305</v>
      </c>
      <c r="W14" s="2">
        <v>43686</v>
      </c>
      <c r="X14" t="s">
        <v>81</v>
      </c>
      <c r="Y14" s="2">
        <v>20794</v>
      </c>
      <c r="Z14" t="s">
        <v>82</v>
      </c>
      <c r="AA14" t="s">
        <v>150</v>
      </c>
      <c r="AB14" t="s">
        <v>252</v>
      </c>
      <c r="AC14">
        <v>4063164</v>
      </c>
      <c r="AD14">
        <v>7135</v>
      </c>
      <c r="AE14">
        <v>12</v>
      </c>
      <c r="AF14">
        <v>4259893</v>
      </c>
      <c r="AG14">
        <f>Sheet1!G14*4</f>
        <v>88</v>
      </c>
      <c r="AH14">
        <f t="shared" si="0"/>
        <v>1056</v>
      </c>
    </row>
    <row r="15" spans="1:34" x14ac:dyDescent="0.25">
      <c r="A15">
        <v>2227289</v>
      </c>
      <c r="B15" t="s">
        <v>60</v>
      </c>
      <c r="C15" t="s">
        <v>334</v>
      </c>
      <c r="D15" t="s">
        <v>80</v>
      </c>
      <c r="E15" s="1">
        <v>9694929344</v>
      </c>
      <c r="F15" t="s">
        <v>171</v>
      </c>
      <c r="G15" s="3">
        <v>33673</v>
      </c>
      <c r="H15" s="24">
        <v>19656016</v>
      </c>
      <c r="I15" s="2">
        <v>43762</v>
      </c>
      <c r="J15" s="26">
        <v>3</v>
      </c>
      <c r="K15" s="22">
        <v>1393118</v>
      </c>
      <c r="L15" t="s">
        <v>251</v>
      </c>
      <c r="M15">
        <v>174563</v>
      </c>
      <c r="N15">
        <v>963</v>
      </c>
      <c r="O15">
        <v>301</v>
      </c>
      <c r="P15">
        <v>962035</v>
      </c>
      <c r="Q15">
        <v>1393118</v>
      </c>
      <c r="T15">
        <v>767694</v>
      </c>
      <c r="U15" t="s">
        <v>120</v>
      </c>
      <c r="V15" t="s">
        <v>306</v>
      </c>
      <c r="W15" s="2">
        <v>43827</v>
      </c>
      <c r="X15" t="s">
        <v>81</v>
      </c>
      <c r="Y15" s="2">
        <v>27859</v>
      </c>
      <c r="Z15" t="s">
        <v>82</v>
      </c>
      <c r="AA15" t="s">
        <v>148</v>
      </c>
      <c r="AB15" t="s">
        <v>249</v>
      </c>
      <c r="AC15">
        <v>3441257</v>
      </c>
      <c r="AD15">
        <v>6245</v>
      </c>
      <c r="AE15">
        <v>14</v>
      </c>
      <c r="AF15">
        <v>7834335</v>
      </c>
      <c r="AG15">
        <f>Sheet1!G15*4</f>
        <v>72</v>
      </c>
      <c r="AH15">
        <f t="shared" si="0"/>
        <v>1008</v>
      </c>
    </row>
    <row r="16" spans="1:34" x14ac:dyDescent="0.25">
      <c r="A16">
        <v>7689047</v>
      </c>
      <c r="B16" t="s">
        <v>30</v>
      </c>
      <c r="C16" t="s">
        <v>335</v>
      </c>
      <c r="D16" t="s">
        <v>80</v>
      </c>
      <c r="E16" s="1">
        <v>7792893883</v>
      </c>
      <c r="F16" t="s">
        <v>174</v>
      </c>
      <c r="G16" s="3">
        <v>29929</v>
      </c>
      <c r="H16" s="24">
        <v>53499852</v>
      </c>
      <c r="I16" s="2">
        <v>43797</v>
      </c>
      <c r="J16" s="26">
        <v>2</v>
      </c>
      <c r="K16" s="22">
        <v>5846902</v>
      </c>
      <c r="L16" t="s">
        <v>249</v>
      </c>
      <c r="M16">
        <v>535697</v>
      </c>
      <c r="N16">
        <v>489</v>
      </c>
      <c r="O16">
        <v>257</v>
      </c>
      <c r="P16">
        <v>467011</v>
      </c>
      <c r="Q16">
        <v>5846902</v>
      </c>
      <c r="T16">
        <v>653162</v>
      </c>
      <c r="U16" t="s">
        <v>126</v>
      </c>
      <c r="V16" t="s">
        <v>307</v>
      </c>
      <c r="W16" s="2">
        <v>43752</v>
      </c>
      <c r="X16" t="s">
        <v>80</v>
      </c>
      <c r="Y16" s="2">
        <v>30344</v>
      </c>
      <c r="Z16" t="s">
        <v>82</v>
      </c>
      <c r="AA16" t="s">
        <v>149</v>
      </c>
      <c r="AB16" t="s">
        <v>251</v>
      </c>
      <c r="AC16">
        <v>2227289</v>
      </c>
      <c r="AD16">
        <v>6311</v>
      </c>
      <c r="AE16">
        <v>14</v>
      </c>
      <c r="AF16">
        <v>2607682</v>
      </c>
      <c r="AG16">
        <f>Sheet1!G16*4</f>
        <v>76</v>
      </c>
      <c r="AH16">
        <f t="shared" si="0"/>
        <v>1064</v>
      </c>
    </row>
    <row r="17" spans="1:34" x14ac:dyDescent="0.25">
      <c r="A17">
        <v>5732150</v>
      </c>
      <c r="B17" t="s">
        <v>72</v>
      </c>
      <c r="C17" t="s">
        <v>336</v>
      </c>
      <c r="D17" t="s">
        <v>80</v>
      </c>
      <c r="E17" s="1">
        <v>7958777754</v>
      </c>
      <c r="F17" t="s">
        <v>184</v>
      </c>
      <c r="G17" s="3">
        <v>32485</v>
      </c>
      <c r="H17" s="24">
        <v>22025676</v>
      </c>
      <c r="I17" s="2">
        <v>43798</v>
      </c>
      <c r="J17" s="26">
        <v>3</v>
      </c>
      <c r="K17" s="22">
        <v>5732150</v>
      </c>
      <c r="L17" t="s">
        <v>250</v>
      </c>
      <c r="M17">
        <v>490983</v>
      </c>
      <c r="N17">
        <v>494</v>
      </c>
      <c r="O17">
        <v>908</v>
      </c>
      <c r="P17">
        <v>490983</v>
      </c>
      <c r="Q17">
        <v>5732150</v>
      </c>
      <c r="T17">
        <v>334693</v>
      </c>
      <c r="U17" t="s">
        <v>146</v>
      </c>
      <c r="V17" t="s">
        <v>308</v>
      </c>
      <c r="W17" s="2">
        <v>43755</v>
      </c>
      <c r="X17" t="s">
        <v>80</v>
      </c>
      <c r="Y17" s="2">
        <v>20178</v>
      </c>
      <c r="Z17" t="s">
        <v>82</v>
      </c>
      <c r="AA17" t="s">
        <v>150</v>
      </c>
      <c r="AB17" t="s">
        <v>251</v>
      </c>
      <c r="AC17" s="11">
        <v>4772890</v>
      </c>
      <c r="AD17">
        <v>3816</v>
      </c>
      <c r="AE17">
        <v>12</v>
      </c>
      <c r="AF17">
        <v>4419451</v>
      </c>
      <c r="AG17">
        <f>Sheet1!G17*4</f>
        <v>80</v>
      </c>
      <c r="AH17">
        <f t="shared" si="0"/>
        <v>960</v>
      </c>
    </row>
    <row r="18" spans="1:34" x14ac:dyDescent="0.25">
      <c r="A18">
        <v>7306571</v>
      </c>
      <c r="B18" t="s">
        <v>28</v>
      </c>
      <c r="C18" t="s">
        <v>337</v>
      </c>
      <c r="D18" t="s">
        <v>81</v>
      </c>
      <c r="E18" s="1">
        <v>7451316492</v>
      </c>
      <c r="F18" t="s">
        <v>175</v>
      </c>
      <c r="G18" s="3">
        <v>29904</v>
      </c>
      <c r="H18" s="24">
        <v>26737667</v>
      </c>
      <c r="I18" s="2">
        <v>43775</v>
      </c>
      <c r="J18" s="26">
        <v>2</v>
      </c>
      <c r="K18" s="22">
        <v>7791000</v>
      </c>
      <c r="L18" t="s">
        <v>252</v>
      </c>
      <c r="M18" s="11">
        <v>738306</v>
      </c>
      <c r="N18">
        <v>269</v>
      </c>
      <c r="O18">
        <v>447</v>
      </c>
      <c r="P18">
        <v>334693</v>
      </c>
      <c r="Q18">
        <v>7791000</v>
      </c>
      <c r="T18">
        <v>868775</v>
      </c>
      <c r="U18" t="s">
        <v>127</v>
      </c>
      <c r="V18" t="s">
        <v>309</v>
      </c>
      <c r="W18" s="2">
        <v>43730</v>
      </c>
      <c r="X18" t="s">
        <v>81</v>
      </c>
      <c r="Y18" s="2">
        <v>30669</v>
      </c>
      <c r="Z18" t="s">
        <v>82</v>
      </c>
      <c r="AA18" t="s">
        <v>149</v>
      </c>
      <c r="AB18" t="s">
        <v>249</v>
      </c>
      <c r="AC18">
        <v>3490652</v>
      </c>
      <c r="AD18">
        <v>7209</v>
      </c>
      <c r="AE18">
        <v>13</v>
      </c>
      <c r="AF18">
        <v>9057289</v>
      </c>
      <c r="AG18">
        <f>Sheet1!G18*4</f>
        <v>84</v>
      </c>
      <c r="AH18">
        <f t="shared" si="0"/>
        <v>1092</v>
      </c>
    </row>
    <row r="19" spans="1:34" x14ac:dyDescent="0.25">
      <c r="A19">
        <v>2108289</v>
      </c>
      <c r="B19" t="s">
        <v>22</v>
      </c>
      <c r="C19" t="s">
        <v>338</v>
      </c>
      <c r="D19" t="s">
        <v>80</v>
      </c>
      <c r="E19" s="1">
        <v>9061470179</v>
      </c>
      <c r="F19" t="s">
        <v>167</v>
      </c>
      <c r="G19" s="3">
        <v>29527</v>
      </c>
      <c r="H19" s="24">
        <v>43006703</v>
      </c>
      <c r="I19" s="2">
        <v>43756</v>
      </c>
      <c r="J19" s="26">
        <v>2</v>
      </c>
      <c r="K19" s="22">
        <v>8017808</v>
      </c>
      <c r="L19" t="s">
        <v>250</v>
      </c>
      <c r="M19">
        <v>884634</v>
      </c>
      <c r="N19">
        <v>218</v>
      </c>
      <c r="O19">
        <v>786</v>
      </c>
      <c r="P19">
        <v>243227</v>
      </c>
      <c r="Q19">
        <v>8017808</v>
      </c>
      <c r="T19">
        <v>640994</v>
      </c>
      <c r="U19" t="s">
        <v>110</v>
      </c>
      <c r="V19" t="s">
        <v>310</v>
      </c>
      <c r="W19" s="2">
        <v>43676</v>
      </c>
      <c r="X19" s="11" t="s">
        <v>81</v>
      </c>
      <c r="Y19" s="2">
        <v>23143</v>
      </c>
      <c r="Z19" t="s">
        <v>82</v>
      </c>
      <c r="AA19" t="s">
        <v>150</v>
      </c>
      <c r="AB19" t="s">
        <v>250</v>
      </c>
      <c r="AC19">
        <v>5996332</v>
      </c>
      <c r="AD19">
        <v>6898</v>
      </c>
      <c r="AE19">
        <v>13</v>
      </c>
      <c r="AF19">
        <v>1270699</v>
      </c>
      <c r="AG19">
        <f>Sheet1!G19*4</f>
        <v>88</v>
      </c>
      <c r="AH19">
        <f t="shared" si="0"/>
        <v>1144</v>
      </c>
    </row>
    <row r="20" spans="1:34" x14ac:dyDescent="0.25">
      <c r="A20" s="11">
        <v>4772890</v>
      </c>
      <c r="B20" s="11" t="s">
        <v>42</v>
      </c>
      <c r="C20" t="s">
        <v>339</v>
      </c>
      <c r="D20" s="11" t="s">
        <v>80</v>
      </c>
      <c r="E20" s="16">
        <v>6379284039</v>
      </c>
      <c r="F20" s="11" t="s">
        <v>161</v>
      </c>
      <c r="G20" s="17">
        <v>31791</v>
      </c>
      <c r="H20" s="24">
        <v>22939164</v>
      </c>
      <c r="I20" s="2">
        <v>43789</v>
      </c>
      <c r="J20" s="26">
        <v>2</v>
      </c>
      <c r="K20" s="22">
        <v>5996414</v>
      </c>
      <c r="L20" t="s">
        <v>252</v>
      </c>
      <c r="M20">
        <v>640994</v>
      </c>
      <c r="N20">
        <v>447</v>
      </c>
      <c r="O20" s="11">
        <v>674</v>
      </c>
      <c r="P20" s="11">
        <v>460778</v>
      </c>
      <c r="Q20">
        <v>5996414</v>
      </c>
      <c r="T20" s="11">
        <v>738306</v>
      </c>
      <c r="U20" s="11" t="s">
        <v>98</v>
      </c>
      <c r="V20" s="11" t="s">
        <v>311</v>
      </c>
      <c r="W20" s="2">
        <v>43742</v>
      </c>
      <c r="X20" s="11" t="s">
        <v>80</v>
      </c>
      <c r="Y20" s="18">
        <v>19050</v>
      </c>
      <c r="Z20" s="11" t="s">
        <v>82</v>
      </c>
      <c r="AA20" s="11" t="s">
        <v>148</v>
      </c>
      <c r="AB20" t="s">
        <v>250</v>
      </c>
      <c r="AC20">
        <v>5280044</v>
      </c>
      <c r="AD20" s="11">
        <v>1886</v>
      </c>
      <c r="AE20" s="11">
        <v>14</v>
      </c>
      <c r="AF20">
        <v>6061917</v>
      </c>
      <c r="AG20">
        <f>Sheet1!G20*4</f>
        <v>72</v>
      </c>
      <c r="AH20">
        <f t="shared" si="0"/>
        <v>1008</v>
      </c>
    </row>
    <row r="21" spans="1:34" x14ac:dyDescent="0.25">
      <c r="A21">
        <v>3490652</v>
      </c>
      <c r="B21" t="s">
        <v>36</v>
      </c>
      <c r="C21" t="s">
        <v>340</v>
      </c>
      <c r="D21" t="s">
        <v>81</v>
      </c>
      <c r="E21" s="1">
        <v>9806804528</v>
      </c>
      <c r="F21" t="s">
        <v>170</v>
      </c>
      <c r="G21" s="3">
        <v>30238</v>
      </c>
      <c r="H21" s="24">
        <v>74430252</v>
      </c>
      <c r="I21" s="2">
        <v>43824</v>
      </c>
      <c r="J21" s="26">
        <v>2</v>
      </c>
      <c r="K21" s="22">
        <v>3490652</v>
      </c>
      <c r="L21" t="s">
        <v>251</v>
      </c>
      <c r="M21">
        <v>334693</v>
      </c>
      <c r="N21">
        <v>752</v>
      </c>
      <c r="O21">
        <v>189</v>
      </c>
      <c r="P21" s="11">
        <v>738306</v>
      </c>
      <c r="Q21">
        <v>3490652</v>
      </c>
      <c r="T21">
        <v>345834</v>
      </c>
      <c r="U21" t="s">
        <v>118</v>
      </c>
      <c r="V21" t="s">
        <v>312</v>
      </c>
      <c r="W21" s="2">
        <v>43817</v>
      </c>
      <c r="X21" t="s">
        <v>80</v>
      </c>
      <c r="Y21" s="2">
        <v>27515</v>
      </c>
      <c r="Z21" t="s">
        <v>82</v>
      </c>
      <c r="AA21" t="s">
        <v>148</v>
      </c>
      <c r="AB21" t="s">
        <v>250</v>
      </c>
      <c r="AC21">
        <v>1393118</v>
      </c>
      <c r="AD21">
        <v>3647</v>
      </c>
      <c r="AE21">
        <v>12</v>
      </c>
      <c r="AF21">
        <v>6489459</v>
      </c>
      <c r="AG21">
        <f>Sheet1!G21*4</f>
        <v>76</v>
      </c>
      <c r="AH21">
        <f t="shared" si="0"/>
        <v>912</v>
      </c>
    </row>
    <row r="22" spans="1:34" x14ac:dyDescent="0.25">
      <c r="A22">
        <v>8821167</v>
      </c>
      <c r="B22" t="s">
        <v>50</v>
      </c>
      <c r="C22" t="s">
        <v>341</v>
      </c>
      <c r="D22" t="s">
        <v>81</v>
      </c>
      <c r="E22" s="1">
        <v>9416080280</v>
      </c>
      <c r="F22" t="s">
        <v>163</v>
      </c>
      <c r="G22" s="3">
        <v>32173</v>
      </c>
      <c r="H22" s="24">
        <v>49230132</v>
      </c>
      <c r="I22" s="2">
        <v>43788</v>
      </c>
      <c r="J22" s="26">
        <v>3</v>
      </c>
      <c r="K22" s="22">
        <v>7158607</v>
      </c>
      <c r="L22" t="s">
        <v>250</v>
      </c>
      <c r="M22">
        <v>653162</v>
      </c>
      <c r="N22">
        <v>334</v>
      </c>
      <c r="O22">
        <v>474</v>
      </c>
      <c r="P22">
        <v>451458</v>
      </c>
      <c r="Q22">
        <v>7158607</v>
      </c>
      <c r="T22">
        <v>199241</v>
      </c>
      <c r="U22" t="s">
        <v>102</v>
      </c>
      <c r="V22" t="s">
        <v>313</v>
      </c>
      <c r="W22" s="2">
        <v>43741</v>
      </c>
      <c r="X22" t="s">
        <v>80</v>
      </c>
      <c r="Y22" s="2">
        <v>20246</v>
      </c>
      <c r="Z22" t="s">
        <v>83</v>
      </c>
      <c r="AA22" t="s">
        <v>225</v>
      </c>
      <c r="AB22" t="s">
        <v>250</v>
      </c>
      <c r="AC22">
        <v>5846902</v>
      </c>
      <c r="AD22">
        <v>3740</v>
      </c>
      <c r="AE22">
        <v>13</v>
      </c>
      <c r="AF22">
        <v>9696050</v>
      </c>
      <c r="AG22">
        <f>Sheet1!G22*4</f>
        <v>80</v>
      </c>
      <c r="AH22">
        <f t="shared" si="0"/>
        <v>1040</v>
      </c>
    </row>
    <row r="23" spans="1:34" x14ac:dyDescent="0.25">
      <c r="A23">
        <v>4063164</v>
      </c>
      <c r="B23" t="s">
        <v>54</v>
      </c>
      <c r="C23" t="s">
        <v>342</v>
      </c>
      <c r="D23" t="s">
        <v>80</v>
      </c>
      <c r="E23" s="1">
        <v>8304383556</v>
      </c>
      <c r="F23" t="s">
        <v>180</v>
      </c>
      <c r="G23" s="3">
        <v>32927</v>
      </c>
      <c r="H23" s="24">
        <v>70333715</v>
      </c>
      <c r="I23" s="2">
        <v>43816</v>
      </c>
      <c r="J23" s="26">
        <v>2</v>
      </c>
      <c r="K23" s="23">
        <v>4772890</v>
      </c>
      <c r="L23" t="s">
        <v>251</v>
      </c>
      <c r="M23" s="11">
        <v>460778</v>
      </c>
      <c r="N23">
        <v>618</v>
      </c>
      <c r="O23">
        <v>261</v>
      </c>
      <c r="P23">
        <v>640994</v>
      </c>
      <c r="Q23" s="11">
        <v>4772890</v>
      </c>
      <c r="T23">
        <v>988793</v>
      </c>
      <c r="U23" t="s">
        <v>139</v>
      </c>
      <c r="V23" t="s">
        <v>314</v>
      </c>
      <c r="W23" s="2">
        <v>43776</v>
      </c>
      <c r="X23" t="s">
        <v>80</v>
      </c>
      <c r="Y23" s="2">
        <v>16904</v>
      </c>
      <c r="Z23" t="s">
        <v>83</v>
      </c>
      <c r="AA23" t="s">
        <v>225</v>
      </c>
      <c r="AB23" t="s">
        <v>250</v>
      </c>
      <c r="AC23">
        <v>5996414</v>
      </c>
      <c r="AD23">
        <v>6762</v>
      </c>
      <c r="AE23">
        <v>12</v>
      </c>
      <c r="AF23">
        <v>5914612</v>
      </c>
      <c r="AG23">
        <f>Sheet1!G23*4</f>
        <v>84</v>
      </c>
      <c r="AH23">
        <f t="shared" si="0"/>
        <v>1008</v>
      </c>
    </row>
    <row r="24" spans="1:34" x14ac:dyDescent="0.25">
      <c r="A24">
        <v>9044651</v>
      </c>
      <c r="B24" t="s">
        <v>38</v>
      </c>
      <c r="C24" t="s">
        <v>343</v>
      </c>
      <c r="D24" t="s">
        <v>81</v>
      </c>
      <c r="E24" s="1">
        <v>5161073263</v>
      </c>
      <c r="F24" t="s">
        <v>160</v>
      </c>
      <c r="G24" s="3">
        <v>30750</v>
      </c>
      <c r="H24" s="24">
        <v>74604831</v>
      </c>
      <c r="I24" s="2">
        <v>43825</v>
      </c>
      <c r="J24" s="26">
        <v>3</v>
      </c>
      <c r="K24" s="22">
        <v>3347905</v>
      </c>
      <c r="L24" t="s">
        <v>249</v>
      </c>
      <c r="M24">
        <v>293752</v>
      </c>
      <c r="N24">
        <v>786</v>
      </c>
      <c r="O24">
        <v>284</v>
      </c>
      <c r="P24">
        <v>767694</v>
      </c>
      <c r="Q24">
        <v>3347905</v>
      </c>
      <c r="T24">
        <v>962035</v>
      </c>
      <c r="U24" t="s">
        <v>96</v>
      </c>
      <c r="V24" t="s">
        <v>315</v>
      </c>
      <c r="W24" s="2">
        <v>43823</v>
      </c>
      <c r="X24" t="s">
        <v>80</v>
      </c>
      <c r="Y24" s="2">
        <v>17595</v>
      </c>
      <c r="Z24" t="s">
        <v>82</v>
      </c>
      <c r="AA24" t="s">
        <v>148</v>
      </c>
      <c r="AB24" t="s">
        <v>250</v>
      </c>
      <c r="AC24">
        <v>7809097</v>
      </c>
      <c r="AD24">
        <v>9583</v>
      </c>
      <c r="AE24">
        <v>12</v>
      </c>
      <c r="AF24">
        <v>5957284</v>
      </c>
      <c r="AG24">
        <f>Sheet1!G24*4</f>
        <v>88</v>
      </c>
      <c r="AH24">
        <f t="shared" si="0"/>
        <v>1056</v>
      </c>
    </row>
    <row r="25" spans="1:34" x14ac:dyDescent="0.25">
      <c r="A25">
        <v>3523246</v>
      </c>
      <c r="B25" t="s">
        <v>34</v>
      </c>
      <c r="C25" t="s">
        <v>344</v>
      </c>
      <c r="D25" t="s">
        <v>80</v>
      </c>
      <c r="E25" s="1">
        <v>1868431278</v>
      </c>
      <c r="F25" t="s">
        <v>157</v>
      </c>
      <c r="G25" s="3">
        <v>30118</v>
      </c>
      <c r="H25" s="24">
        <v>82786616</v>
      </c>
      <c r="I25" s="2">
        <v>43819</v>
      </c>
      <c r="J25" s="26">
        <v>2</v>
      </c>
      <c r="K25" s="22">
        <v>3867008</v>
      </c>
      <c r="L25" t="s">
        <v>250</v>
      </c>
      <c r="M25">
        <v>345834</v>
      </c>
      <c r="N25">
        <v>641</v>
      </c>
      <c r="O25">
        <v>489</v>
      </c>
      <c r="P25">
        <v>701517</v>
      </c>
      <c r="Q25">
        <v>3867008</v>
      </c>
      <c r="T25">
        <v>781264</v>
      </c>
      <c r="U25" t="s">
        <v>90</v>
      </c>
      <c r="V25" t="s">
        <v>316</v>
      </c>
      <c r="W25" s="2">
        <v>43799</v>
      </c>
      <c r="X25" t="s">
        <v>81</v>
      </c>
      <c r="Y25" s="2">
        <v>16682</v>
      </c>
      <c r="Z25" t="s">
        <v>82</v>
      </c>
      <c r="AA25" t="s">
        <v>148</v>
      </c>
      <c r="AB25" t="s">
        <v>251</v>
      </c>
      <c r="AC25">
        <v>3523246</v>
      </c>
      <c r="AD25">
        <v>7367</v>
      </c>
      <c r="AE25">
        <v>12</v>
      </c>
      <c r="AF25">
        <v>2283181</v>
      </c>
      <c r="AG25">
        <f>Sheet1!G25*4</f>
        <v>72</v>
      </c>
      <c r="AH25">
        <f t="shared" si="0"/>
        <v>864</v>
      </c>
    </row>
    <row r="26" spans="1:34" x14ac:dyDescent="0.25">
      <c r="A26">
        <v>7831983</v>
      </c>
      <c r="B26" t="s">
        <v>26</v>
      </c>
      <c r="C26" t="s">
        <v>345</v>
      </c>
      <c r="D26" t="s">
        <v>80</v>
      </c>
      <c r="E26" s="1">
        <v>2695840808</v>
      </c>
      <c r="F26" t="s">
        <v>173</v>
      </c>
      <c r="G26" s="3">
        <v>29613</v>
      </c>
      <c r="H26" s="24">
        <v>49200860</v>
      </c>
      <c r="I26" s="2">
        <v>43780</v>
      </c>
      <c r="J26" s="26">
        <v>1</v>
      </c>
      <c r="K26" s="22">
        <v>7689047</v>
      </c>
      <c r="L26" t="s">
        <v>249</v>
      </c>
      <c r="M26">
        <v>729881</v>
      </c>
      <c r="N26">
        <v>284</v>
      </c>
      <c r="O26" s="14">
        <v>256</v>
      </c>
      <c r="P26">
        <v>340002</v>
      </c>
      <c r="Q26">
        <v>7689047</v>
      </c>
      <c r="T26">
        <v>286850</v>
      </c>
      <c r="U26" t="s">
        <v>124</v>
      </c>
      <c r="V26" t="s">
        <v>317</v>
      </c>
      <c r="W26" s="2">
        <v>43736</v>
      </c>
      <c r="X26" t="s">
        <v>80</v>
      </c>
      <c r="Y26" s="2">
        <v>28842</v>
      </c>
      <c r="Z26" t="s">
        <v>82</v>
      </c>
      <c r="AA26" t="s">
        <v>149</v>
      </c>
      <c r="AB26" t="s">
        <v>250</v>
      </c>
      <c r="AC26">
        <v>7689047</v>
      </c>
      <c r="AD26">
        <v>2656</v>
      </c>
      <c r="AE26">
        <v>14</v>
      </c>
      <c r="AF26">
        <v>7053400</v>
      </c>
      <c r="AG26">
        <f>Sheet1!G26*4</f>
        <v>76</v>
      </c>
      <c r="AH26">
        <f t="shared" si="0"/>
        <v>1064</v>
      </c>
    </row>
    <row r="27" spans="1:34" x14ac:dyDescent="0.25">
      <c r="A27">
        <v>7158607</v>
      </c>
      <c r="B27" t="s">
        <v>76</v>
      </c>
      <c r="C27" t="s">
        <v>346</v>
      </c>
      <c r="D27" t="s">
        <v>81</v>
      </c>
      <c r="E27" s="1">
        <v>3786029465</v>
      </c>
      <c r="F27" s="19" t="s">
        <v>185</v>
      </c>
      <c r="G27" s="3">
        <v>33160</v>
      </c>
      <c r="H27" s="24">
        <v>49498228</v>
      </c>
      <c r="I27" s="2">
        <v>43774</v>
      </c>
      <c r="J27" s="26">
        <v>3</v>
      </c>
      <c r="K27" s="22">
        <v>7794310</v>
      </c>
      <c r="L27" t="s">
        <v>252</v>
      </c>
      <c r="M27">
        <v>767694</v>
      </c>
      <c r="N27">
        <v>261</v>
      </c>
      <c r="O27">
        <v>641</v>
      </c>
      <c r="P27">
        <v>293752</v>
      </c>
      <c r="Q27">
        <v>7794310</v>
      </c>
      <c r="T27">
        <v>293752</v>
      </c>
      <c r="U27" t="s">
        <v>116</v>
      </c>
      <c r="V27" t="s">
        <v>318</v>
      </c>
      <c r="W27" s="2">
        <v>43704</v>
      </c>
      <c r="X27" t="s">
        <v>81</v>
      </c>
      <c r="Y27" s="2">
        <v>26492</v>
      </c>
      <c r="Z27" t="s">
        <v>82</v>
      </c>
      <c r="AA27" t="s">
        <v>148</v>
      </c>
      <c r="AB27" t="s">
        <v>252</v>
      </c>
      <c r="AC27">
        <v>7791000</v>
      </c>
      <c r="AD27">
        <v>3711</v>
      </c>
      <c r="AE27">
        <v>14</v>
      </c>
      <c r="AF27">
        <v>6775282</v>
      </c>
      <c r="AG27">
        <f>Sheet1!G27*4</f>
        <v>80</v>
      </c>
      <c r="AH27">
        <f t="shared" si="0"/>
        <v>1120</v>
      </c>
    </row>
    <row r="28" spans="1:34" x14ac:dyDescent="0.25">
      <c r="A28">
        <v>3867008</v>
      </c>
      <c r="B28" t="s">
        <v>46</v>
      </c>
      <c r="C28" t="s">
        <v>347</v>
      </c>
      <c r="D28" t="s">
        <v>80</v>
      </c>
      <c r="E28" s="1">
        <v>9226142961</v>
      </c>
      <c r="F28" t="s">
        <v>181</v>
      </c>
      <c r="G28" s="3">
        <v>32036</v>
      </c>
      <c r="H28" s="24">
        <v>60666122</v>
      </c>
      <c r="I28" s="2">
        <v>43818</v>
      </c>
      <c r="J28" s="26">
        <v>3</v>
      </c>
      <c r="K28" s="22">
        <v>4063164</v>
      </c>
      <c r="L28" t="s">
        <v>251</v>
      </c>
      <c r="M28">
        <v>451458</v>
      </c>
      <c r="N28">
        <v>624</v>
      </c>
      <c r="O28">
        <v>204</v>
      </c>
      <c r="P28">
        <v>653162</v>
      </c>
      <c r="Q28">
        <v>4063164</v>
      </c>
      <c r="T28">
        <v>535697</v>
      </c>
      <c r="U28" t="s">
        <v>22</v>
      </c>
      <c r="V28" t="s">
        <v>310</v>
      </c>
      <c r="W28" s="2">
        <v>43784</v>
      </c>
      <c r="X28" s="11" t="s">
        <v>80</v>
      </c>
      <c r="Y28" s="2">
        <v>17658</v>
      </c>
      <c r="Z28" t="s">
        <v>83</v>
      </c>
      <c r="AA28" t="s">
        <v>225</v>
      </c>
      <c r="AB28" t="s">
        <v>249</v>
      </c>
      <c r="AC28">
        <v>7306571</v>
      </c>
      <c r="AD28">
        <v>5709</v>
      </c>
      <c r="AE28">
        <v>12</v>
      </c>
      <c r="AF28">
        <v>7486511</v>
      </c>
      <c r="AG28">
        <f>Sheet1!G28*4</f>
        <v>84</v>
      </c>
      <c r="AH28">
        <f t="shared" si="0"/>
        <v>1008</v>
      </c>
    </row>
    <row r="29" spans="1:34" x14ac:dyDescent="0.25">
      <c r="A29">
        <v>7809097</v>
      </c>
      <c r="B29" t="s">
        <v>58</v>
      </c>
      <c r="C29" t="s">
        <v>348</v>
      </c>
      <c r="D29" t="s">
        <v>80</v>
      </c>
      <c r="E29" s="1">
        <v>4305436956</v>
      </c>
      <c r="F29" t="s">
        <v>162</v>
      </c>
      <c r="G29" s="3">
        <v>33611</v>
      </c>
      <c r="H29" s="24">
        <v>11976930</v>
      </c>
      <c r="I29" s="2">
        <v>43760</v>
      </c>
      <c r="J29" s="26">
        <v>2</v>
      </c>
      <c r="K29" s="22">
        <v>2108289</v>
      </c>
      <c r="L29" t="s">
        <v>250</v>
      </c>
      <c r="M29">
        <v>199241</v>
      </c>
      <c r="N29">
        <v>908</v>
      </c>
      <c r="O29">
        <v>618</v>
      </c>
      <c r="P29">
        <v>919411</v>
      </c>
      <c r="Q29">
        <v>2108289</v>
      </c>
      <c r="T29">
        <v>174563</v>
      </c>
      <c r="U29" t="s">
        <v>100</v>
      </c>
      <c r="V29" t="s">
        <v>319</v>
      </c>
      <c r="W29" s="2">
        <v>43825</v>
      </c>
      <c r="X29" t="s">
        <v>80</v>
      </c>
      <c r="Y29" s="2">
        <v>19518</v>
      </c>
      <c r="Z29" t="s">
        <v>82</v>
      </c>
      <c r="AA29" t="s">
        <v>148</v>
      </c>
      <c r="AB29" t="s">
        <v>250</v>
      </c>
      <c r="AC29">
        <v>8095221</v>
      </c>
      <c r="AD29">
        <v>8312</v>
      </c>
      <c r="AE29">
        <v>13</v>
      </c>
      <c r="AF29">
        <v>8722631</v>
      </c>
      <c r="AG29">
        <f>Sheet1!G29*4</f>
        <v>88</v>
      </c>
      <c r="AH29">
        <f t="shared" si="0"/>
        <v>1144</v>
      </c>
    </row>
    <row r="30" spans="1:34" x14ac:dyDescent="0.25">
      <c r="A30">
        <v>2490466</v>
      </c>
      <c r="B30" t="s">
        <v>62</v>
      </c>
      <c r="C30" t="s">
        <v>349</v>
      </c>
      <c r="D30" t="s">
        <v>81</v>
      </c>
      <c r="E30" s="1">
        <v>3455536983</v>
      </c>
      <c r="F30" t="s">
        <v>159</v>
      </c>
      <c r="G30" s="3">
        <v>33922</v>
      </c>
      <c r="H30" s="24">
        <v>36604220</v>
      </c>
      <c r="I30" s="2">
        <v>43813</v>
      </c>
      <c r="J30" s="26">
        <v>1</v>
      </c>
      <c r="K30" s="22">
        <v>4857463</v>
      </c>
      <c r="L30" t="s">
        <v>250</v>
      </c>
      <c r="M30">
        <v>461215</v>
      </c>
      <c r="N30">
        <v>570</v>
      </c>
      <c r="O30">
        <v>508</v>
      </c>
      <c r="P30">
        <v>627535</v>
      </c>
      <c r="Q30">
        <v>4857463</v>
      </c>
      <c r="T30">
        <v>627535</v>
      </c>
      <c r="U30" t="s">
        <v>94</v>
      </c>
      <c r="V30" t="s">
        <v>320</v>
      </c>
      <c r="W30" s="2">
        <v>43764</v>
      </c>
      <c r="X30" t="s">
        <v>81</v>
      </c>
      <c r="Y30" s="2">
        <v>16953</v>
      </c>
      <c r="Z30" t="s">
        <v>82</v>
      </c>
      <c r="AA30" t="s">
        <v>148</v>
      </c>
      <c r="AB30" t="s">
        <v>249</v>
      </c>
      <c r="AC30">
        <v>2490466</v>
      </c>
      <c r="AD30">
        <v>3772</v>
      </c>
      <c r="AE30">
        <v>14</v>
      </c>
      <c r="AF30">
        <v>1673535</v>
      </c>
      <c r="AG30">
        <f>Sheet1!G30*4</f>
        <v>72</v>
      </c>
      <c r="AH30">
        <f t="shared" si="0"/>
        <v>1008</v>
      </c>
    </row>
    <row r="31" spans="1:34" x14ac:dyDescent="0.25">
      <c r="A31">
        <v>5996332</v>
      </c>
      <c r="B31" t="s">
        <v>48</v>
      </c>
      <c r="C31" t="s">
        <v>350</v>
      </c>
      <c r="D31" t="s">
        <v>80</v>
      </c>
      <c r="E31" s="1">
        <v>4709231718</v>
      </c>
      <c r="F31" t="s">
        <v>182</v>
      </c>
      <c r="G31" s="3">
        <v>32148</v>
      </c>
      <c r="H31" s="24">
        <v>64327444</v>
      </c>
      <c r="I31" s="2">
        <v>43768</v>
      </c>
      <c r="J31" s="26">
        <v>2</v>
      </c>
      <c r="K31" s="22">
        <v>7809097</v>
      </c>
      <c r="L31" t="s">
        <v>251</v>
      </c>
      <c r="M31">
        <v>781264</v>
      </c>
      <c r="N31">
        <v>257</v>
      </c>
      <c r="O31">
        <v>808</v>
      </c>
      <c r="P31">
        <v>286850</v>
      </c>
      <c r="Q31">
        <v>7809097</v>
      </c>
      <c r="T31">
        <v>125268</v>
      </c>
      <c r="U31" t="s">
        <v>142</v>
      </c>
      <c r="V31" t="s">
        <v>143</v>
      </c>
      <c r="W31" s="2">
        <v>43703</v>
      </c>
      <c r="X31" t="s">
        <v>81</v>
      </c>
      <c r="Y31" s="2">
        <v>18128</v>
      </c>
      <c r="Z31" t="s">
        <v>83</v>
      </c>
      <c r="AA31" t="s">
        <v>225</v>
      </c>
      <c r="AB31" t="s">
        <v>252</v>
      </c>
      <c r="AC31">
        <v>7831983</v>
      </c>
      <c r="AD31">
        <v>9474</v>
      </c>
      <c r="AE31">
        <v>14</v>
      </c>
      <c r="AF31">
        <v>1345454</v>
      </c>
      <c r="AG31">
        <f>Sheet1!G31*4</f>
        <v>76</v>
      </c>
      <c r="AH31">
        <f t="shared" si="0"/>
        <v>1064</v>
      </c>
    </row>
    <row r="32" spans="1:34" x14ac:dyDescent="0.25">
      <c r="W32" s="14"/>
    </row>
    <row r="33" spans="23:23" x14ac:dyDescent="0.25">
      <c r="W33" s="14"/>
    </row>
    <row r="34" spans="23:23" x14ac:dyDescent="0.25">
      <c r="W34" s="14"/>
    </row>
  </sheetData>
  <sortState xmlns:xlrd2="http://schemas.microsoft.com/office/spreadsheetml/2017/richdata2" ref="AC2:AC31">
    <sortCondition ref="AC2"/>
  </sortState>
  <hyperlinks>
    <hyperlink ref="F27" r:id="rId1" xr:uid="{A5EF4ED7-21DB-4AB8-80CA-FFF0D4D17101}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3288-FBC3-4EB4-8368-C1B53D63F79B}">
  <dimension ref="A1:L11"/>
  <sheetViews>
    <sheetView workbookViewId="0">
      <selection activeCell="B11" sqref="A11:B11"/>
    </sheetView>
  </sheetViews>
  <sheetFormatPr defaultRowHeight="15" x14ac:dyDescent="0.25"/>
  <cols>
    <col min="1" max="1" width="28.5703125" bestFit="1" customWidth="1"/>
    <col min="2" max="2" width="19.85546875" bestFit="1" customWidth="1"/>
    <col min="3" max="3" width="14.85546875" bestFit="1" customWidth="1"/>
    <col min="4" max="4" width="19.5703125" bestFit="1" customWidth="1"/>
    <col min="5" max="5" width="15.85546875" bestFit="1" customWidth="1"/>
    <col min="6" max="6" width="14.28515625" bestFit="1" customWidth="1"/>
    <col min="7" max="7" width="15.5703125" bestFit="1" customWidth="1"/>
    <col min="8" max="8" width="19" bestFit="1" customWidth="1"/>
    <col min="9" max="9" width="14.5703125" bestFit="1" customWidth="1"/>
    <col min="10" max="10" width="18.42578125" bestFit="1" customWidth="1"/>
    <col min="11" max="11" width="14.7109375" bestFit="1" customWidth="1"/>
    <col min="12" max="12" width="14.5703125" bestFit="1" customWidth="1"/>
  </cols>
  <sheetData>
    <row r="1" spans="1:12" x14ac:dyDescent="0.25">
      <c r="A1" s="5" t="s">
        <v>212</v>
      </c>
      <c r="B1" t="s">
        <v>12</v>
      </c>
      <c r="C1" t="s">
        <v>13</v>
      </c>
      <c r="D1" t="s">
        <v>186</v>
      </c>
      <c r="E1" t="s">
        <v>213</v>
      </c>
      <c r="F1" t="s">
        <v>214</v>
      </c>
      <c r="G1" t="s">
        <v>237</v>
      </c>
      <c r="H1" t="s">
        <v>216</v>
      </c>
      <c r="I1" t="s">
        <v>217</v>
      </c>
    </row>
    <row r="3" spans="1:12" x14ac:dyDescent="0.25">
      <c r="A3" s="5" t="s">
        <v>238</v>
      </c>
      <c r="B3" s="34" t="s">
        <v>211</v>
      </c>
      <c r="C3" s="34" t="s">
        <v>5</v>
      </c>
      <c r="D3" s="34" t="s">
        <v>3</v>
      </c>
      <c r="E3" s="34" t="s">
        <v>4</v>
      </c>
      <c r="F3" s="37" t="s">
        <v>84</v>
      </c>
      <c r="G3" s="37" t="s">
        <v>292</v>
      </c>
    </row>
    <row r="5" spans="1:12" x14ac:dyDescent="0.25">
      <c r="A5" s="5" t="s">
        <v>4</v>
      </c>
      <c r="B5" s="34" t="s">
        <v>5</v>
      </c>
      <c r="C5" s="34" t="s">
        <v>211</v>
      </c>
      <c r="D5" s="34" t="s">
        <v>3</v>
      </c>
    </row>
    <row r="7" spans="1:12" x14ac:dyDescent="0.25">
      <c r="A7" s="5" t="s">
        <v>5</v>
      </c>
      <c r="B7" s="34" t="s">
        <v>3</v>
      </c>
      <c r="C7" s="34" t="s">
        <v>4</v>
      </c>
      <c r="D7" s="34" t="s">
        <v>211</v>
      </c>
      <c r="E7" t="s">
        <v>16</v>
      </c>
      <c r="F7" t="s">
        <v>203</v>
      </c>
      <c r="G7" t="s">
        <v>17</v>
      </c>
      <c r="H7" t="s">
        <v>226</v>
      </c>
      <c r="I7" t="s">
        <v>227</v>
      </c>
      <c r="J7" t="s">
        <v>235</v>
      </c>
      <c r="K7" t="s">
        <v>228</v>
      </c>
      <c r="L7" t="s">
        <v>229</v>
      </c>
    </row>
    <row r="9" spans="1:12" x14ac:dyDescent="0.25">
      <c r="A9" s="5" t="s">
        <v>231</v>
      </c>
      <c r="B9" s="34" t="s">
        <v>211</v>
      </c>
      <c r="C9" t="s">
        <v>10</v>
      </c>
      <c r="D9" t="s">
        <v>236</v>
      </c>
      <c r="E9" t="s">
        <v>11</v>
      </c>
    </row>
    <row r="11" spans="1:12" x14ac:dyDescent="0.25">
      <c r="A11" s="5" t="s">
        <v>3</v>
      </c>
      <c r="B11" s="37" t="s">
        <v>290</v>
      </c>
      <c r="C11" s="37"/>
      <c r="D11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CE08-7293-49EE-BB75-C702F313D97E}">
  <dimension ref="A1:K17"/>
  <sheetViews>
    <sheetView workbookViewId="0">
      <selection activeCell="B11" sqref="A11:B11"/>
    </sheetView>
  </sheetViews>
  <sheetFormatPr defaultRowHeight="15" x14ac:dyDescent="0.25"/>
  <cols>
    <col min="1" max="1" width="28.5703125" bestFit="1" customWidth="1"/>
    <col min="2" max="2" width="19.85546875" bestFit="1" customWidth="1"/>
    <col min="3" max="3" width="14.85546875" bestFit="1" customWidth="1"/>
    <col min="4" max="4" width="19.5703125" bestFit="1" customWidth="1"/>
    <col min="5" max="5" width="21.5703125" bestFit="1" customWidth="1"/>
    <col min="6" max="6" width="14.28515625" bestFit="1" customWidth="1"/>
    <col min="7" max="7" width="15.5703125" bestFit="1" customWidth="1"/>
    <col min="8" max="8" width="19" bestFit="1" customWidth="1"/>
    <col min="9" max="9" width="14.5703125" bestFit="1" customWidth="1"/>
    <col min="10" max="10" width="18.42578125" bestFit="1" customWidth="1"/>
    <col min="11" max="11" width="14.7109375" bestFit="1" customWidth="1"/>
  </cols>
  <sheetData>
    <row r="1" spans="1:11" x14ac:dyDescent="0.25">
      <c r="A1" s="5" t="s">
        <v>212</v>
      </c>
      <c r="B1" t="s">
        <v>12</v>
      </c>
      <c r="C1" t="s">
        <v>13</v>
      </c>
      <c r="D1" t="s">
        <v>186</v>
      </c>
      <c r="E1" t="s">
        <v>213</v>
      </c>
      <c r="F1" t="s">
        <v>214</v>
      </c>
      <c r="G1" t="s">
        <v>237</v>
      </c>
      <c r="H1" t="s">
        <v>216</v>
      </c>
      <c r="I1" t="s">
        <v>217</v>
      </c>
    </row>
    <row r="3" spans="1:11" x14ac:dyDescent="0.25">
      <c r="A3" s="5" t="s">
        <v>238</v>
      </c>
      <c r="B3" s="30" t="s">
        <v>224</v>
      </c>
      <c r="C3" s="30" t="s">
        <v>221</v>
      </c>
      <c r="D3" s="30" t="s">
        <v>219</v>
      </c>
      <c r="E3" s="30" t="s">
        <v>220</v>
      </c>
      <c r="F3" s="14" t="s">
        <v>84</v>
      </c>
      <c r="G3" s="14" t="s">
        <v>85</v>
      </c>
    </row>
    <row r="5" spans="1:11" x14ac:dyDescent="0.25">
      <c r="A5" s="5" t="s">
        <v>4</v>
      </c>
      <c r="B5" s="30" t="s">
        <v>243</v>
      </c>
      <c r="C5" s="30" t="s">
        <v>222</v>
      </c>
      <c r="D5" s="30" t="s">
        <v>223</v>
      </c>
    </row>
    <row r="7" spans="1:11" x14ac:dyDescent="0.25">
      <c r="A7" s="5" t="s">
        <v>5</v>
      </c>
      <c r="B7" t="s">
        <v>16</v>
      </c>
      <c r="C7" t="s">
        <v>203</v>
      </c>
      <c r="D7" t="s">
        <v>17</v>
      </c>
      <c r="E7" t="s">
        <v>226</v>
      </c>
      <c r="F7" t="s">
        <v>227</v>
      </c>
      <c r="G7" t="s">
        <v>235</v>
      </c>
      <c r="H7" t="s">
        <v>228</v>
      </c>
      <c r="I7" t="s">
        <v>229</v>
      </c>
      <c r="J7" s="30" t="s">
        <v>230</v>
      </c>
      <c r="K7" s="30" t="s">
        <v>207</v>
      </c>
    </row>
    <row r="9" spans="1:11" x14ac:dyDescent="0.25">
      <c r="A9" s="5" t="s">
        <v>231</v>
      </c>
      <c r="B9" t="s">
        <v>209</v>
      </c>
      <c r="C9" s="30" t="s">
        <v>232</v>
      </c>
      <c r="D9" t="s">
        <v>236</v>
      </c>
      <c r="E9" t="s">
        <v>242</v>
      </c>
    </row>
    <row r="11" spans="1:11" x14ac:dyDescent="0.25">
      <c r="A11" s="5" t="s">
        <v>3</v>
      </c>
      <c r="B11" s="14" t="s">
        <v>285</v>
      </c>
    </row>
    <row r="15" spans="1:11" x14ac:dyDescent="0.25">
      <c r="A15" s="5"/>
      <c r="B15" s="22" t="s">
        <v>239</v>
      </c>
      <c r="C15" t="s">
        <v>240</v>
      </c>
      <c r="D15" s="5" t="s">
        <v>233</v>
      </c>
      <c r="E15" s="30" t="s">
        <v>234</v>
      </c>
    </row>
    <row r="17" spans="1:3" x14ac:dyDescent="0.25">
      <c r="A17" s="29"/>
      <c r="B17" s="22" t="s">
        <v>239</v>
      </c>
      <c r="C17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1C2B-19B7-4384-990F-6C96FFEA0BED}">
  <dimension ref="A1:AI31"/>
  <sheetViews>
    <sheetView workbookViewId="0">
      <selection activeCell="D1" sqref="D1:D1048576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10.5703125" bestFit="1" customWidth="1"/>
    <col min="4" max="4" width="9.7109375" bestFit="1" customWidth="1"/>
    <col min="5" max="5" width="11.5703125" bestFit="1" customWidth="1"/>
    <col min="6" max="6" width="15.85546875" bestFit="1" customWidth="1"/>
    <col min="8" max="8" width="14.42578125" bestFit="1" customWidth="1"/>
    <col min="10" max="10" width="10.7109375" bestFit="1" customWidth="1"/>
    <col min="11" max="11" width="13.140625" bestFit="1" customWidth="1"/>
    <col min="12" max="12" width="11.7109375" bestFit="1" customWidth="1"/>
    <col min="13" max="13" width="19.5703125" bestFit="1" customWidth="1"/>
    <col min="14" max="14" width="11.5703125" bestFit="1" customWidth="1"/>
    <col min="15" max="15" width="15.85546875" bestFit="1" customWidth="1"/>
    <col min="16" max="16" width="10.7109375" bestFit="1" customWidth="1"/>
    <col min="17" max="17" width="12.28515625" bestFit="1" customWidth="1"/>
    <col min="18" max="18" width="14.5703125" bestFit="1" customWidth="1"/>
    <col min="25" max="25" width="15.5703125" bestFit="1" customWidth="1"/>
    <col min="27" max="27" width="14.42578125" bestFit="1" customWidth="1"/>
    <col min="35" max="35" width="14.85546875" bestFit="1" customWidth="1"/>
  </cols>
  <sheetData>
    <row r="1" spans="1:35" x14ac:dyDescent="0.25">
      <c r="A1" s="5" t="s">
        <v>211</v>
      </c>
      <c r="B1" t="s">
        <v>12</v>
      </c>
      <c r="C1" t="s">
        <v>13</v>
      </c>
      <c r="D1" t="s">
        <v>186</v>
      </c>
      <c r="E1" t="s">
        <v>14</v>
      </c>
      <c r="F1" t="s">
        <v>215</v>
      </c>
      <c r="G1" t="s">
        <v>217</v>
      </c>
      <c r="H1" t="s">
        <v>15</v>
      </c>
      <c r="I1" s="28" t="s">
        <v>238</v>
      </c>
      <c r="J1" s="14" t="s">
        <v>84</v>
      </c>
      <c r="K1" s="27" t="s">
        <v>85</v>
      </c>
      <c r="L1" s="21" t="s">
        <v>218</v>
      </c>
      <c r="M1" s="14" t="s">
        <v>219</v>
      </c>
      <c r="N1" s="14" t="s">
        <v>221</v>
      </c>
      <c r="O1" s="14" t="s">
        <v>220</v>
      </c>
      <c r="P1" s="5" t="s">
        <v>4</v>
      </c>
      <c r="Q1" s="14" t="s">
        <v>222</v>
      </c>
      <c r="R1" s="14" t="s">
        <v>223</v>
      </c>
      <c r="S1" s="5" t="s">
        <v>210</v>
      </c>
      <c r="T1" s="14" t="s">
        <v>234</v>
      </c>
      <c r="U1" s="5" t="s">
        <v>5</v>
      </c>
      <c r="V1" t="s">
        <v>16</v>
      </c>
      <c r="W1" s="14" t="s">
        <v>203</v>
      </c>
      <c r="X1" t="s">
        <v>17</v>
      </c>
      <c r="Y1" s="14" t="s">
        <v>235</v>
      </c>
      <c r="Z1" t="s">
        <v>18</v>
      </c>
      <c r="AA1" t="s">
        <v>19</v>
      </c>
      <c r="AB1" t="s">
        <v>6</v>
      </c>
      <c r="AC1" t="s">
        <v>7</v>
      </c>
      <c r="AD1" t="s">
        <v>206</v>
      </c>
      <c r="AE1" t="s">
        <v>207</v>
      </c>
      <c r="AF1" t="s">
        <v>208</v>
      </c>
      <c r="AG1" s="5" t="s">
        <v>9</v>
      </c>
      <c r="AH1" t="s">
        <v>209</v>
      </c>
      <c r="AI1" t="s">
        <v>232</v>
      </c>
    </row>
    <row r="2" spans="1:35" x14ac:dyDescent="0.25">
      <c r="A2">
        <v>3441257</v>
      </c>
      <c r="B2" t="s">
        <v>44</v>
      </c>
      <c r="C2" t="s">
        <v>45</v>
      </c>
      <c r="D2" t="s">
        <v>188</v>
      </c>
      <c r="E2" t="s">
        <v>80</v>
      </c>
      <c r="F2" s="1">
        <v>6782867851</v>
      </c>
      <c r="G2" t="s">
        <v>168</v>
      </c>
      <c r="H2" s="3">
        <v>31836</v>
      </c>
      <c r="I2" s="24">
        <v>21645260</v>
      </c>
      <c r="J2" s="2">
        <v>43744</v>
      </c>
      <c r="K2" s="26">
        <v>1</v>
      </c>
      <c r="L2" s="22">
        <v>3441257</v>
      </c>
      <c r="M2" t="s">
        <v>89</v>
      </c>
      <c r="N2">
        <v>170210</v>
      </c>
      <c r="O2">
        <v>848</v>
      </c>
      <c r="P2">
        <v>848</v>
      </c>
      <c r="Q2">
        <v>170210</v>
      </c>
      <c r="R2">
        <v>3441257</v>
      </c>
      <c r="S2" t="str">
        <f t="shared" ref="S2:S31" si="0">CONCATENATE(M2,P2)</f>
        <v>RHB848</v>
      </c>
      <c r="T2">
        <v>400643</v>
      </c>
      <c r="U2">
        <v>170210</v>
      </c>
      <c r="V2" t="s">
        <v>112</v>
      </c>
      <c r="W2" t="s">
        <v>188</v>
      </c>
      <c r="X2" t="s">
        <v>113</v>
      </c>
      <c r="Y2" s="2">
        <v>43655</v>
      </c>
      <c r="Z2" t="s">
        <v>81</v>
      </c>
      <c r="AA2" s="2">
        <v>23155</v>
      </c>
      <c r="AB2" t="s">
        <v>82</v>
      </c>
      <c r="AC2" t="s">
        <v>150</v>
      </c>
      <c r="AD2" t="s">
        <v>88</v>
      </c>
      <c r="AE2">
        <v>349</v>
      </c>
      <c r="AF2" t="s">
        <v>82</v>
      </c>
      <c r="AG2">
        <v>7923</v>
      </c>
      <c r="AH2">
        <v>12</v>
      </c>
      <c r="AI2">
        <v>5668759</v>
      </c>
    </row>
    <row r="3" spans="1:35" x14ac:dyDescent="0.25">
      <c r="A3">
        <v>5846902</v>
      </c>
      <c r="B3" t="s">
        <v>74</v>
      </c>
      <c r="C3" t="s">
        <v>75</v>
      </c>
      <c r="D3" t="s">
        <v>194</v>
      </c>
      <c r="E3" t="s">
        <v>80</v>
      </c>
      <c r="F3" s="1">
        <v>5690652174</v>
      </c>
      <c r="G3" t="s">
        <v>179</v>
      </c>
      <c r="H3" s="3">
        <v>32499</v>
      </c>
      <c r="I3" s="24">
        <v>12285950</v>
      </c>
      <c r="J3" s="2">
        <v>43751</v>
      </c>
      <c r="K3" s="26">
        <v>1</v>
      </c>
      <c r="L3" s="23">
        <v>2472220</v>
      </c>
      <c r="M3" t="s">
        <v>86</v>
      </c>
      <c r="N3">
        <v>278410</v>
      </c>
      <c r="O3">
        <v>828</v>
      </c>
      <c r="P3">
        <v>494</v>
      </c>
      <c r="Q3">
        <v>868775</v>
      </c>
      <c r="R3" s="11">
        <v>2472220</v>
      </c>
      <c r="S3" t="str">
        <f t="shared" si="0"/>
        <v>MAT494</v>
      </c>
      <c r="T3">
        <v>405675</v>
      </c>
      <c r="U3">
        <v>490983</v>
      </c>
      <c r="V3" t="s">
        <v>137</v>
      </c>
      <c r="W3" t="s">
        <v>187</v>
      </c>
      <c r="X3" t="s">
        <v>138</v>
      </c>
      <c r="Y3" s="2">
        <v>43819</v>
      </c>
      <c r="Z3" t="s">
        <v>80</v>
      </c>
      <c r="AA3" s="2">
        <v>36955</v>
      </c>
      <c r="AB3" t="s">
        <v>82</v>
      </c>
      <c r="AC3" t="s">
        <v>149</v>
      </c>
      <c r="AD3" t="s">
        <v>88</v>
      </c>
      <c r="AE3">
        <v>450</v>
      </c>
      <c r="AF3" t="s">
        <v>82</v>
      </c>
      <c r="AG3">
        <v>1765</v>
      </c>
      <c r="AH3">
        <v>13</v>
      </c>
      <c r="AI3">
        <v>6073311</v>
      </c>
    </row>
    <row r="4" spans="1:35" x14ac:dyDescent="0.25">
      <c r="A4">
        <v>5280044</v>
      </c>
      <c r="B4" t="s">
        <v>56</v>
      </c>
      <c r="C4" t="s">
        <v>57</v>
      </c>
      <c r="D4" t="s">
        <v>192</v>
      </c>
      <c r="E4" t="s">
        <v>80</v>
      </c>
      <c r="F4" s="1">
        <v>7739286557</v>
      </c>
      <c r="G4" t="s">
        <v>178</v>
      </c>
      <c r="H4" s="3">
        <v>33047</v>
      </c>
      <c r="I4" s="24">
        <v>78624123</v>
      </c>
      <c r="J4" s="2">
        <v>43805</v>
      </c>
      <c r="K4" s="26">
        <v>2</v>
      </c>
      <c r="L4" s="22">
        <v>5280044</v>
      </c>
      <c r="M4" t="s">
        <v>88</v>
      </c>
      <c r="N4">
        <v>467011</v>
      </c>
      <c r="O4">
        <v>508</v>
      </c>
      <c r="P4">
        <v>963</v>
      </c>
      <c r="Q4">
        <v>535697</v>
      </c>
      <c r="R4">
        <v>5280044</v>
      </c>
      <c r="S4" t="str">
        <f t="shared" si="0"/>
        <v>ICU963</v>
      </c>
      <c r="T4">
        <v>878719</v>
      </c>
      <c r="U4">
        <v>701517</v>
      </c>
      <c r="V4" t="s">
        <v>133</v>
      </c>
      <c r="W4" t="s">
        <v>200</v>
      </c>
      <c r="X4" t="s">
        <v>134</v>
      </c>
      <c r="Y4" s="2">
        <v>43763</v>
      </c>
      <c r="Z4" t="s">
        <v>80</v>
      </c>
      <c r="AA4" s="2">
        <v>35236</v>
      </c>
      <c r="AB4" t="s">
        <v>82</v>
      </c>
      <c r="AC4" t="s">
        <v>149</v>
      </c>
      <c r="AD4" t="s">
        <v>87</v>
      </c>
      <c r="AE4">
        <v>719</v>
      </c>
      <c r="AF4" t="s">
        <v>83</v>
      </c>
      <c r="AG4">
        <v>4592</v>
      </c>
      <c r="AH4">
        <v>12</v>
      </c>
      <c r="AI4">
        <v>6849140</v>
      </c>
    </row>
    <row r="5" spans="1:35" x14ac:dyDescent="0.25">
      <c r="A5">
        <v>3347905</v>
      </c>
      <c r="B5" t="s">
        <v>68</v>
      </c>
      <c r="C5" t="s">
        <v>69</v>
      </c>
      <c r="D5" t="s">
        <v>200</v>
      </c>
      <c r="E5" t="s">
        <v>80</v>
      </c>
      <c r="F5" s="1">
        <v>9693799575</v>
      </c>
      <c r="G5" t="s">
        <v>177</v>
      </c>
      <c r="H5" s="3">
        <v>34537</v>
      </c>
      <c r="I5" s="24">
        <v>64589474</v>
      </c>
      <c r="J5" s="2">
        <v>43795</v>
      </c>
      <c r="K5" s="26">
        <v>1</v>
      </c>
      <c r="L5" s="22">
        <v>5996332</v>
      </c>
      <c r="M5" t="s">
        <v>87</v>
      </c>
      <c r="N5">
        <v>627535</v>
      </c>
      <c r="O5">
        <v>474</v>
      </c>
      <c r="P5">
        <v>624</v>
      </c>
      <c r="Q5">
        <v>461215</v>
      </c>
      <c r="R5">
        <v>5996332</v>
      </c>
      <c r="S5" t="str">
        <f t="shared" si="0"/>
        <v>EME624</v>
      </c>
      <c r="T5">
        <v>322830</v>
      </c>
      <c r="U5">
        <v>919411</v>
      </c>
      <c r="V5" t="s">
        <v>131</v>
      </c>
      <c r="W5" t="s">
        <v>192</v>
      </c>
      <c r="X5" t="s">
        <v>132</v>
      </c>
      <c r="Y5" s="2">
        <v>43746</v>
      </c>
      <c r="Z5" t="s">
        <v>81</v>
      </c>
      <c r="AA5" s="2">
        <v>34721</v>
      </c>
      <c r="AB5" t="s">
        <v>82</v>
      </c>
      <c r="AC5" t="s">
        <v>149</v>
      </c>
      <c r="AD5" t="s">
        <v>89</v>
      </c>
      <c r="AE5">
        <v>403</v>
      </c>
      <c r="AF5" t="s">
        <v>83</v>
      </c>
      <c r="AG5">
        <v>2723</v>
      </c>
      <c r="AH5">
        <v>14</v>
      </c>
      <c r="AI5">
        <v>7197719</v>
      </c>
    </row>
    <row r="6" spans="1:35" x14ac:dyDescent="0.25">
      <c r="A6">
        <v>1393118</v>
      </c>
      <c r="B6" t="s">
        <v>24</v>
      </c>
      <c r="C6" t="s">
        <v>25</v>
      </c>
      <c r="D6" t="s">
        <v>195</v>
      </c>
      <c r="E6" t="s">
        <v>80</v>
      </c>
      <c r="F6" s="1">
        <v>5453712210</v>
      </c>
      <c r="G6" t="s">
        <v>165</v>
      </c>
      <c r="H6" s="3">
        <v>29604</v>
      </c>
      <c r="I6" s="24">
        <v>73706992</v>
      </c>
      <c r="J6" s="2">
        <v>43823</v>
      </c>
      <c r="K6" s="26">
        <v>1</v>
      </c>
      <c r="L6" s="22">
        <v>3523246</v>
      </c>
      <c r="M6" s="11" t="s">
        <v>86</v>
      </c>
      <c r="N6">
        <v>340002</v>
      </c>
      <c r="O6" s="11">
        <v>674</v>
      </c>
      <c r="P6">
        <v>999</v>
      </c>
      <c r="Q6">
        <v>729881</v>
      </c>
      <c r="R6">
        <v>3523246</v>
      </c>
      <c r="S6" t="str">
        <f t="shared" si="0"/>
        <v>MAT999</v>
      </c>
      <c r="T6">
        <v>594401</v>
      </c>
      <c r="U6">
        <v>278410</v>
      </c>
      <c r="V6" t="s">
        <v>106</v>
      </c>
      <c r="W6" t="s">
        <v>205</v>
      </c>
      <c r="X6" t="s">
        <v>107</v>
      </c>
      <c r="Y6" s="2">
        <v>43810</v>
      </c>
      <c r="Z6" t="s">
        <v>81</v>
      </c>
      <c r="AA6" s="2">
        <v>20575</v>
      </c>
      <c r="AB6" t="s">
        <v>83</v>
      </c>
      <c r="AC6" t="s">
        <v>225</v>
      </c>
      <c r="AD6" t="s">
        <v>89</v>
      </c>
      <c r="AE6">
        <v>453</v>
      </c>
      <c r="AF6" t="s">
        <v>82</v>
      </c>
      <c r="AG6">
        <v>2139</v>
      </c>
      <c r="AH6">
        <v>14</v>
      </c>
      <c r="AI6">
        <v>1399187</v>
      </c>
    </row>
    <row r="7" spans="1:35" x14ac:dyDescent="0.25">
      <c r="A7">
        <v>7791000</v>
      </c>
      <c r="B7" t="s">
        <v>70</v>
      </c>
      <c r="C7" t="s">
        <v>71</v>
      </c>
      <c r="D7" t="s">
        <v>190</v>
      </c>
      <c r="E7" t="s">
        <v>80</v>
      </c>
      <c r="F7" s="1">
        <v>6124977440</v>
      </c>
      <c r="G7" t="s">
        <v>183</v>
      </c>
      <c r="H7" s="3">
        <v>31986</v>
      </c>
      <c r="I7" s="24">
        <v>36324467</v>
      </c>
      <c r="J7" s="2">
        <v>43830</v>
      </c>
      <c r="K7" s="26">
        <v>2</v>
      </c>
      <c r="L7" s="22">
        <v>2490466</v>
      </c>
      <c r="M7" t="s">
        <v>87</v>
      </c>
      <c r="N7">
        <v>286850</v>
      </c>
      <c r="O7">
        <v>808</v>
      </c>
      <c r="P7">
        <v>269</v>
      </c>
      <c r="Q7">
        <v>781264</v>
      </c>
      <c r="R7">
        <v>2490466</v>
      </c>
      <c r="S7" t="str">
        <f t="shared" si="0"/>
        <v>EME269</v>
      </c>
      <c r="T7">
        <v>924806</v>
      </c>
      <c r="U7">
        <v>461215</v>
      </c>
      <c r="V7" t="s">
        <v>144</v>
      </c>
      <c r="W7" t="s">
        <v>81</v>
      </c>
      <c r="X7" t="s">
        <v>145</v>
      </c>
      <c r="Y7" s="2">
        <v>43824</v>
      </c>
      <c r="Z7" t="s">
        <v>80</v>
      </c>
      <c r="AA7" s="2">
        <v>19296</v>
      </c>
      <c r="AB7" t="s">
        <v>82</v>
      </c>
      <c r="AC7" t="s">
        <v>150</v>
      </c>
      <c r="AD7" t="s">
        <v>89</v>
      </c>
      <c r="AE7">
        <v>898</v>
      </c>
      <c r="AF7" t="s">
        <v>82</v>
      </c>
      <c r="AG7">
        <v>6129</v>
      </c>
      <c r="AH7">
        <v>13</v>
      </c>
      <c r="AI7">
        <v>1925381</v>
      </c>
    </row>
    <row r="8" spans="1:35" x14ac:dyDescent="0.25">
      <c r="A8">
        <v>8095221</v>
      </c>
      <c r="B8" t="s">
        <v>40</v>
      </c>
      <c r="C8" t="s">
        <v>41</v>
      </c>
      <c r="D8" t="s">
        <v>197</v>
      </c>
      <c r="E8" t="s">
        <v>80</v>
      </c>
      <c r="F8" s="1">
        <v>7448577201</v>
      </c>
      <c r="G8" t="s">
        <v>169</v>
      </c>
      <c r="H8" s="3">
        <v>31377</v>
      </c>
      <c r="I8" s="24">
        <v>46740174</v>
      </c>
      <c r="J8" s="2">
        <v>43782</v>
      </c>
      <c r="K8" s="26">
        <v>2</v>
      </c>
      <c r="L8" s="22">
        <v>7306571</v>
      </c>
      <c r="M8" t="s">
        <v>86</v>
      </c>
      <c r="N8">
        <v>701517</v>
      </c>
      <c r="O8">
        <v>301</v>
      </c>
      <c r="P8">
        <v>154</v>
      </c>
      <c r="Q8">
        <v>345834</v>
      </c>
      <c r="R8">
        <v>7306571</v>
      </c>
      <c r="S8" t="str">
        <f t="shared" si="0"/>
        <v>MAT154</v>
      </c>
      <c r="T8">
        <v>224811</v>
      </c>
      <c r="U8">
        <v>451458</v>
      </c>
      <c r="V8" t="s">
        <v>114</v>
      </c>
      <c r="W8" t="s">
        <v>199</v>
      </c>
      <c r="X8" t="s">
        <v>115</v>
      </c>
      <c r="Y8" s="2">
        <v>43737</v>
      </c>
      <c r="Z8" t="s">
        <v>81</v>
      </c>
      <c r="AA8" s="2">
        <v>25482</v>
      </c>
      <c r="AB8" t="s">
        <v>82</v>
      </c>
      <c r="AC8" t="s">
        <v>148</v>
      </c>
      <c r="AD8" t="s">
        <v>87</v>
      </c>
      <c r="AE8">
        <v>956</v>
      </c>
      <c r="AF8" t="s">
        <v>83</v>
      </c>
      <c r="AG8">
        <v>5413</v>
      </c>
      <c r="AH8">
        <v>13</v>
      </c>
      <c r="AI8">
        <v>5285422</v>
      </c>
    </row>
    <row r="9" spans="1:35" x14ac:dyDescent="0.25">
      <c r="A9">
        <v>7794310</v>
      </c>
      <c r="B9" t="s">
        <v>32</v>
      </c>
      <c r="C9" t="s">
        <v>33</v>
      </c>
      <c r="D9" t="s">
        <v>201</v>
      </c>
      <c r="E9" s="20" t="s">
        <v>81</v>
      </c>
      <c r="F9" s="1">
        <v>6964575326</v>
      </c>
      <c r="G9" t="s">
        <v>156</v>
      </c>
      <c r="H9" s="3">
        <v>29978</v>
      </c>
      <c r="I9" s="24">
        <v>72323280</v>
      </c>
      <c r="J9" s="2">
        <v>43768</v>
      </c>
      <c r="K9" s="26">
        <v>2</v>
      </c>
      <c r="L9" s="22">
        <v>1130040</v>
      </c>
      <c r="M9" t="s">
        <v>89</v>
      </c>
      <c r="N9">
        <v>125268</v>
      </c>
      <c r="O9">
        <v>999</v>
      </c>
      <c r="P9">
        <v>218</v>
      </c>
      <c r="Q9">
        <v>988793</v>
      </c>
      <c r="R9">
        <v>1130040</v>
      </c>
      <c r="S9" t="str">
        <f t="shared" si="0"/>
        <v>RHB218</v>
      </c>
      <c r="T9">
        <v>800559</v>
      </c>
      <c r="U9">
        <v>340002</v>
      </c>
      <c r="V9" t="s">
        <v>135</v>
      </c>
      <c r="W9" t="s">
        <v>81</v>
      </c>
      <c r="X9" t="s">
        <v>136</v>
      </c>
      <c r="Y9" s="2">
        <v>43829</v>
      </c>
      <c r="Z9" t="s">
        <v>81</v>
      </c>
      <c r="AA9" s="2">
        <v>35997</v>
      </c>
      <c r="AB9" t="s">
        <v>82</v>
      </c>
      <c r="AC9" t="s">
        <v>149</v>
      </c>
      <c r="AD9" t="s">
        <v>88</v>
      </c>
      <c r="AE9">
        <v>323</v>
      </c>
      <c r="AF9" t="s">
        <v>83</v>
      </c>
      <c r="AG9">
        <v>7744</v>
      </c>
      <c r="AH9">
        <v>12</v>
      </c>
      <c r="AI9">
        <v>8258818</v>
      </c>
    </row>
    <row r="10" spans="1:35" x14ac:dyDescent="0.25">
      <c r="A10" s="11">
        <v>2472220</v>
      </c>
      <c r="B10" s="11" t="s">
        <v>52</v>
      </c>
      <c r="C10" s="11" t="s">
        <v>53</v>
      </c>
      <c r="D10" s="11" t="s">
        <v>190</v>
      </c>
      <c r="E10" s="11" t="s">
        <v>80</v>
      </c>
      <c r="F10" s="16">
        <v>5960541233</v>
      </c>
      <c r="G10" s="11" t="s">
        <v>158</v>
      </c>
      <c r="H10" s="17">
        <v>32840</v>
      </c>
      <c r="I10" s="24">
        <v>99776590</v>
      </c>
      <c r="J10" s="2">
        <v>43748</v>
      </c>
      <c r="K10" s="26">
        <v>3</v>
      </c>
      <c r="L10" s="22">
        <v>9044651</v>
      </c>
      <c r="M10" s="11" t="s">
        <v>87</v>
      </c>
      <c r="N10">
        <v>988793</v>
      </c>
      <c r="O10">
        <v>154</v>
      </c>
      <c r="P10" s="11">
        <v>875</v>
      </c>
      <c r="Q10">
        <v>125268</v>
      </c>
      <c r="R10">
        <v>9044651</v>
      </c>
      <c r="S10" t="str">
        <f t="shared" si="0"/>
        <v>EME875</v>
      </c>
      <c r="T10">
        <v>172237</v>
      </c>
      <c r="U10" s="11">
        <v>460778</v>
      </c>
      <c r="V10" s="11" t="s">
        <v>92</v>
      </c>
      <c r="W10" s="11" t="s">
        <v>194</v>
      </c>
      <c r="X10" s="11" t="s">
        <v>93</v>
      </c>
      <c r="Y10" s="2">
        <v>43657</v>
      </c>
      <c r="Z10" s="11" t="s">
        <v>81</v>
      </c>
      <c r="AA10" s="18">
        <v>16864</v>
      </c>
      <c r="AB10" s="11" t="s">
        <v>82</v>
      </c>
      <c r="AC10" s="11" t="s">
        <v>148</v>
      </c>
      <c r="AD10" t="s">
        <v>89</v>
      </c>
      <c r="AE10">
        <v>471</v>
      </c>
      <c r="AF10" s="11" t="s">
        <v>82</v>
      </c>
      <c r="AG10" s="11">
        <v>1440</v>
      </c>
      <c r="AH10" s="11">
        <v>14</v>
      </c>
      <c r="AI10">
        <v>6674525</v>
      </c>
    </row>
    <row r="11" spans="1:35" x14ac:dyDescent="0.25">
      <c r="A11">
        <v>4857463</v>
      </c>
      <c r="B11" t="s">
        <v>78</v>
      </c>
      <c r="C11" t="s">
        <v>79</v>
      </c>
      <c r="D11" t="s">
        <v>195</v>
      </c>
      <c r="E11" t="s">
        <v>80</v>
      </c>
      <c r="F11" s="1">
        <v>8038633057</v>
      </c>
      <c r="G11" t="s">
        <v>176</v>
      </c>
      <c r="H11" s="3">
        <v>33217</v>
      </c>
      <c r="I11" s="24">
        <v>80837547</v>
      </c>
      <c r="J11" s="2">
        <v>43752</v>
      </c>
      <c r="K11" s="26">
        <v>2</v>
      </c>
      <c r="L11" s="22">
        <v>8821167</v>
      </c>
      <c r="M11" t="s">
        <v>86</v>
      </c>
      <c r="N11">
        <v>962035</v>
      </c>
      <c r="O11">
        <v>189</v>
      </c>
      <c r="P11">
        <v>334</v>
      </c>
      <c r="Q11">
        <v>174563</v>
      </c>
      <c r="R11">
        <v>8821167</v>
      </c>
      <c r="S11" t="str">
        <f t="shared" si="0"/>
        <v>MAT334</v>
      </c>
      <c r="T11">
        <v>704153</v>
      </c>
      <c r="U11">
        <v>729881</v>
      </c>
      <c r="V11" t="s">
        <v>129</v>
      </c>
      <c r="W11" t="s">
        <v>204</v>
      </c>
      <c r="X11" t="s">
        <v>130</v>
      </c>
      <c r="Y11" s="2">
        <v>43658</v>
      </c>
      <c r="Z11" s="11" t="s">
        <v>81</v>
      </c>
      <c r="AA11" s="2">
        <v>31758</v>
      </c>
      <c r="AB11" t="s">
        <v>82</v>
      </c>
      <c r="AC11" t="s">
        <v>149</v>
      </c>
      <c r="AD11" t="s">
        <v>87</v>
      </c>
      <c r="AE11">
        <v>349</v>
      </c>
      <c r="AF11" t="s">
        <v>83</v>
      </c>
      <c r="AG11">
        <v>2318</v>
      </c>
      <c r="AH11">
        <v>13</v>
      </c>
      <c r="AI11">
        <v>9151134</v>
      </c>
    </row>
    <row r="12" spans="1:35" x14ac:dyDescent="0.25">
      <c r="A12">
        <v>1130040</v>
      </c>
      <c r="B12" t="s">
        <v>20</v>
      </c>
      <c r="C12" t="s">
        <v>21</v>
      </c>
      <c r="D12" t="s">
        <v>194</v>
      </c>
      <c r="E12" t="s">
        <v>80</v>
      </c>
      <c r="F12" s="1">
        <v>2750689290</v>
      </c>
      <c r="G12" t="s">
        <v>172</v>
      </c>
      <c r="H12" s="3">
        <v>29254</v>
      </c>
      <c r="I12" s="24">
        <v>18406844</v>
      </c>
      <c r="J12" s="2">
        <v>43754</v>
      </c>
      <c r="K12" s="26">
        <v>3</v>
      </c>
      <c r="L12" s="22">
        <v>8095221</v>
      </c>
      <c r="M12" t="s">
        <v>86</v>
      </c>
      <c r="N12">
        <v>919411</v>
      </c>
      <c r="O12">
        <v>204</v>
      </c>
      <c r="P12">
        <v>828</v>
      </c>
      <c r="Q12">
        <v>199241</v>
      </c>
      <c r="R12">
        <v>8095221</v>
      </c>
      <c r="S12" t="str">
        <f t="shared" si="0"/>
        <v>MAT828</v>
      </c>
      <c r="T12">
        <v>618003</v>
      </c>
      <c r="U12">
        <v>467011</v>
      </c>
      <c r="V12" t="s">
        <v>122</v>
      </c>
      <c r="W12" t="s">
        <v>187</v>
      </c>
      <c r="X12" t="s">
        <v>123</v>
      </c>
      <c r="Y12" s="2">
        <v>43675</v>
      </c>
      <c r="Z12" t="s">
        <v>81</v>
      </c>
      <c r="AA12" s="2">
        <v>28440</v>
      </c>
      <c r="AB12" t="s">
        <v>82</v>
      </c>
      <c r="AC12" t="s">
        <v>148</v>
      </c>
      <c r="AD12" t="s">
        <v>88</v>
      </c>
      <c r="AE12">
        <v>471</v>
      </c>
      <c r="AF12" t="s">
        <v>83</v>
      </c>
      <c r="AG12">
        <v>7927</v>
      </c>
      <c r="AH12">
        <v>12</v>
      </c>
      <c r="AI12">
        <v>7661162</v>
      </c>
    </row>
    <row r="13" spans="1:35" x14ac:dyDescent="0.25">
      <c r="A13">
        <v>5996414</v>
      </c>
      <c r="B13" t="s">
        <v>64</v>
      </c>
      <c r="C13" t="s">
        <v>65</v>
      </c>
      <c r="D13" t="s">
        <v>80</v>
      </c>
      <c r="E13" t="s">
        <v>81</v>
      </c>
      <c r="F13" s="1">
        <v>4874363293</v>
      </c>
      <c r="G13" t="s">
        <v>164</v>
      </c>
      <c r="H13" s="3">
        <v>34145</v>
      </c>
      <c r="I13" s="24">
        <v>79949143</v>
      </c>
      <c r="J13" s="2">
        <v>43752</v>
      </c>
      <c r="K13" s="26">
        <v>1</v>
      </c>
      <c r="L13" s="22">
        <v>2227289</v>
      </c>
      <c r="M13" t="s">
        <v>89</v>
      </c>
      <c r="N13">
        <v>243227</v>
      </c>
      <c r="O13" s="11">
        <v>875</v>
      </c>
      <c r="P13">
        <v>570</v>
      </c>
      <c r="Q13">
        <v>884634</v>
      </c>
      <c r="R13">
        <v>2227289</v>
      </c>
      <c r="S13" t="str">
        <f t="shared" si="0"/>
        <v>RHB570</v>
      </c>
      <c r="T13">
        <v>312488</v>
      </c>
      <c r="U13">
        <v>884634</v>
      </c>
      <c r="V13" t="s">
        <v>104</v>
      </c>
      <c r="W13" t="s">
        <v>187</v>
      </c>
      <c r="X13" t="s">
        <v>105</v>
      </c>
      <c r="Y13" s="2">
        <v>43823</v>
      </c>
      <c r="Z13" t="s">
        <v>80</v>
      </c>
      <c r="AA13" s="2">
        <v>20352</v>
      </c>
      <c r="AB13" t="s">
        <v>83</v>
      </c>
      <c r="AC13" t="s">
        <v>225</v>
      </c>
      <c r="AD13" t="s">
        <v>86</v>
      </c>
      <c r="AE13">
        <v>599</v>
      </c>
      <c r="AF13" t="s">
        <v>82</v>
      </c>
      <c r="AG13">
        <v>9658</v>
      </c>
      <c r="AH13">
        <v>14</v>
      </c>
      <c r="AI13">
        <v>1827626</v>
      </c>
    </row>
    <row r="14" spans="1:35" x14ac:dyDescent="0.25">
      <c r="A14">
        <v>8017808</v>
      </c>
      <c r="B14" t="s">
        <v>66</v>
      </c>
      <c r="C14" t="s">
        <v>67</v>
      </c>
      <c r="D14" t="s">
        <v>196</v>
      </c>
      <c r="E14" t="s">
        <v>80</v>
      </c>
      <c r="F14" s="1">
        <v>9414486686</v>
      </c>
      <c r="G14" t="s">
        <v>166</v>
      </c>
      <c r="H14" s="3">
        <v>34484</v>
      </c>
      <c r="I14" s="24">
        <v>57294399</v>
      </c>
      <c r="J14" s="2">
        <v>43764</v>
      </c>
      <c r="K14" s="26">
        <v>1</v>
      </c>
      <c r="L14" s="22">
        <v>7831983</v>
      </c>
      <c r="M14" t="s">
        <v>87</v>
      </c>
      <c r="N14">
        <v>868775</v>
      </c>
      <c r="O14" s="14">
        <v>256</v>
      </c>
      <c r="P14">
        <v>752</v>
      </c>
      <c r="Q14">
        <v>278410</v>
      </c>
      <c r="R14">
        <v>7831983</v>
      </c>
      <c r="S14" t="str">
        <f t="shared" si="0"/>
        <v>EME752</v>
      </c>
      <c r="T14">
        <v>180062</v>
      </c>
      <c r="U14">
        <v>243227</v>
      </c>
      <c r="V14" t="s">
        <v>108</v>
      </c>
      <c r="W14" t="s">
        <v>194</v>
      </c>
      <c r="X14" t="s">
        <v>109</v>
      </c>
      <c r="Y14" s="2">
        <v>43686</v>
      </c>
      <c r="Z14" t="s">
        <v>81</v>
      </c>
      <c r="AA14" s="2">
        <v>20794</v>
      </c>
      <c r="AB14" t="s">
        <v>82</v>
      </c>
      <c r="AC14" t="s">
        <v>150</v>
      </c>
      <c r="AD14" t="s">
        <v>86</v>
      </c>
      <c r="AE14">
        <v>429</v>
      </c>
      <c r="AF14" t="s">
        <v>82</v>
      </c>
      <c r="AG14">
        <v>7135</v>
      </c>
      <c r="AH14">
        <v>12</v>
      </c>
      <c r="AI14">
        <v>4259893</v>
      </c>
    </row>
    <row r="15" spans="1:35" x14ac:dyDescent="0.25">
      <c r="A15">
        <v>2227289</v>
      </c>
      <c r="B15" t="s">
        <v>60</v>
      </c>
      <c r="C15" t="s">
        <v>61</v>
      </c>
      <c r="D15" t="s">
        <v>198</v>
      </c>
      <c r="E15" t="s">
        <v>80</v>
      </c>
      <c r="F15" s="1">
        <v>9694929344</v>
      </c>
      <c r="G15" t="s">
        <v>171</v>
      </c>
      <c r="H15" s="3">
        <v>33673</v>
      </c>
      <c r="I15" s="24">
        <v>19656016</v>
      </c>
      <c r="J15" s="2">
        <v>43762</v>
      </c>
      <c r="K15" s="26">
        <v>3</v>
      </c>
      <c r="L15" s="22">
        <v>1393118</v>
      </c>
      <c r="M15" t="s">
        <v>89</v>
      </c>
      <c r="N15">
        <v>174563</v>
      </c>
      <c r="O15">
        <v>963</v>
      </c>
      <c r="P15">
        <v>301</v>
      </c>
      <c r="Q15">
        <v>962035</v>
      </c>
      <c r="R15">
        <v>1393118</v>
      </c>
      <c r="S15" t="str">
        <f t="shared" si="0"/>
        <v>RHB301</v>
      </c>
      <c r="T15">
        <v>317820</v>
      </c>
      <c r="U15">
        <v>767694</v>
      </c>
      <c r="V15" t="s">
        <v>120</v>
      </c>
      <c r="W15" t="s">
        <v>190</v>
      </c>
      <c r="X15" t="s">
        <v>121</v>
      </c>
      <c r="Y15" s="2">
        <v>43827</v>
      </c>
      <c r="Z15" t="s">
        <v>81</v>
      </c>
      <c r="AA15" s="2">
        <v>27859</v>
      </c>
      <c r="AB15" t="s">
        <v>82</v>
      </c>
      <c r="AC15" t="s">
        <v>148</v>
      </c>
      <c r="AD15" t="s">
        <v>87</v>
      </c>
      <c r="AE15">
        <v>533</v>
      </c>
      <c r="AF15" t="s">
        <v>83</v>
      </c>
      <c r="AG15">
        <v>6245</v>
      </c>
      <c r="AH15">
        <v>14</v>
      </c>
      <c r="AI15">
        <v>7834335</v>
      </c>
    </row>
    <row r="16" spans="1:35" x14ac:dyDescent="0.25">
      <c r="A16">
        <v>7689047</v>
      </c>
      <c r="B16" t="s">
        <v>30</v>
      </c>
      <c r="C16" t="s">
        <v>31</v>
      </c>
      <c r="D16" t="s">
        <v>187</v>
      </c>
      <c r="E16" t="s">
        <v>80</v>
      </c>
      <c r="F16" s="1">
        <v>7792893883</v>
      </c>
      <c r="G16" t="s">
        <v>174</v>
      </c>
      <c r="H16" s="3">
        <v>29929</v>
      </c>
      <c r="I16" s="24">
        <v>53499852</v>
      </c>
      <c r="J16" s="2">
        <v>43797</v>
      </c>
      <c r="K16" s="26">
        <v>2</v>
      </c>
      <c r="L16" s="22">
        <v>5846902</v>
      </c>
      <c r="M16" t="s">
        <v>88</v>
      </c>
      <c r="N16">
        <v>535697</v>
      </c>
      <c r="O16">
        <v>489</v>
      </c>
      <c r="P16">
        <v>257</v>
      </c>
      <c r="Q16">
        <v>467011</v>
      </c>
      <c r="R16">
        <v>5846902</v>
      </c>
      <c r="S16" t="str">
        <f t="shared" si="0"/>
        <v>ICU257</v>
      </c>
      <c r="T16">
        <v>769750</v>
      </c>
      <c r="U16">
        <v>653162</v>
      </c>
      <c r="V16" t="s">
        <v>126</v>
      </c>
      <c r="W16" t="s">
        <v>80</v>
      </c>
      <c r="X16" t="s">
        <v>154</v>
      </c>
      <c r="Y16" s="2">
        <v>43752</v>
      </c>
      <c r="Z16" t="s">
        <v>80</v>
      </c>
      <c r="AA16" s="2">
        <v>30344</v>
      </c>
      <c r="AB16" t="s">
        <v>82</v>
      </c>
      <c r="AC16" t="s">
        <v>149</v>
      </c>
      <c r="AD16" s="11" t="s">
        <v>87</v>
      </c>
      <c r="AE16">
        <v>447</v>
      </c>
      <c r="AF16" t="s">
        <v>83</v>
      </c>
      <c r="AG16">
        <v>6311</v>
      </c>
      <c r="AH16">
        <v>14</v>
      </c>
      <c r="AI16">
        <v>2607682</v>
      </c>
    </row>
    <row r="17" spans="1:35" x14ac:dyDescent="0.25">
      <c r="A17">
        <v>5732150</v>
      </c>
      <c r="B17" t="s">
        <v>72</v>
      </c>
      <c r="C17" t="s">
        <v>73</v>
      </c>
      <c r="D17" t="s">
        <v>192</v>
      </c>
      <c r="E17" t="s">
        <v>80</v>
      </c>
      <c r="F17" s="1">
        <v>7958777754</v>
      </c>
      <c r="G17" t="s">
        <v>184</v>
      </c>
      <c r="H17" s="3">
        <v>32485</v>
      </c>
      <c r="I17" s="24">
        <v>22025676</v>
      </c>
      <c r="J17" s="2">
        <v>43798</v>
      </c>
      <c r="K17" s="26">
        <v>3</v>
      </c>
      <c r="L17" s="22">
        <v>5732150</v>
      </c>
      <c r="M17" t="s">
        <v>88</v>
      </c>
      <c r="N17">
        <v>490983</v>
      </c>
      <c r="O17">
        <v>494</v>
      </c>
      <c r="P17">
        <v>908</v>
      </c>
      <c r="Q17">
        <v>490983</v>
      </c>
      <c r="R17">
        <v>5732150</v>
      </c>
      <c r="S17" t="str">
        <f t="shared" si="0"/>
        <v>ICU908</v>
      </c>
      <c r="T17">
        <v>569834</v>
      </c>
      <c r="U17">
        <v>334693</v>
      </c>
      <c r="V17" t="s">
        <v>146</v>
      </c>
      <c r="W17" t="s">
        <v>190</v>
      </c>
      <c r="X17" t="s">
        <v>147</v>
      </c>
      <c r="Y17" s="2">
        <v>43755</v>
      </c>
      <c r="Z17" t="s">
        <v>80</v>
      </c>
      <c r="AA17" s="2">
        <v>20178</v>
      </c>
      <c r="AB17" t="s">
        <v>82</v>
      </c>
      <c r="AC17" t="s">
        <v>150</v>
      </c>
      <c r="AD17" t="s">
        <v>86</v>
      </c>
      <c r="AE17">
        <v>502</v>
      </c>
      <c r="AF17" t="s">
        <v>82</v>
      </c>
      <c r="AG17">
        <v>3816</v>
      </c>
      <c r="AH17">
        <v>12</v>
      </c>
      <c r="AI17">
        <v>4419451</v>
      </c>
    </row>
    <row r="18" spans="1:35" x14ac:dyDescent="0.25">
      <c r="A18">
        <v>7306571</v>
      </c>
      <c r="B18" t="s">
        <v>28</v>
      </c>
      <c r="C18" t="s">
        <v>29</v>
      </c>
      <c r="D18" t="s">
        <v>199</v>
      </c>
      <c r="E18" t="s">
        <v>81</v>
      </c>
      <c r="F18" s="1">
        <v>7451316492</v>
      </c>
      <c r="G18" t="s">
        <v>175</v>
      </c>
      <c r="H18" s="3">
        <v>29904</v>
      </c>
      <c r="I18" s="24">
        <v>26737667</v>
      </c>
      <c r="J18" s="2">
        <v>43775</v>
      </c>
      <c r="K18" s="26">
        <v>2</v>
      </c>
      <c r="L18" s="22">
        <v>7791000</v>
      </c>
      <c r="M18" t="s">
        <v>89</v>
      </c>
      <c r="N18" s="11">
        <v>738306</v>
      </c>
      <c r="O18">
        <v>269</v>
      </c>
      <c r="P18">
        <v>447</v>
      </c>
      <c r="Q18">
        <v>334693</v>
      </c>
      <c r="R18">
        <v>7791000</v>
      </c>
      <c r="S18" t="str">
        <f t="shared" si="0"/>
        <v>RHB447</v>
      </c>
      <c r="T18">
        <v>460480</v>
      </c>
      <c r="U18">
        <v>868775</v>
      </c>
      <c r="V18" t="s">
        <v>127</v>
      </c>
      <c r="W18" t="s">
        <v>194</v>
      </c>
      <c r="X18" t="s">
        <v>128</v>
      </c>
      <c r="Y18" s="2">
        <v>43730</v>
      </c>
      <c r="Z18" t="s">
        <v>81</v>
      </c>
      <c r="AA18" s="2">
        <v>30669</v>
      </c>
      <c r="AB18" t="s">
        <v>82</v>
      </c>
      <c r="AC18" t="s">
        <v>149</v>
      </c>
      <c r="AD18" t="s">
        <v>88</v>
      </c>
      <c r="AE18">
        <v>832</v>
      </c>
      <c r="AF18" t="s">
        <v>83</v>
      </c>
      <c r="AG18">
        <v>7209</v>
      </c>
      <c r="AH18">
        <v>13</v>
      </c>
      <c r="AI18">
        <v>9057289</v>
      </c>
    </row>
    <row r="19" spans="1:35" x14ac:dyDescent="0.25">
      <c r="A19">
        <v>2108289</v>
      </c>
      <c r="B19" t="s">
        <v>22</v>
      </c>
      <c r="C19" t="s">
        <v>23</v>
      </c>
      <c r="D19" t="s">
        <v>195</v>
      </c>
      <c r="E19" t="s">
        <v>80</v>
      </c>
      <c r="F19" s="1">
        <v>9061470179</v>
      </c>
      <c r="G19" t="s">
        <v>167</v>
      </c>
      <c r="H19" s="3">
        <v>29527</v>
      </c>
      <c r="I19" s="24">
        <v>43006703</v>
      </c>
      <c r="J19" s="2">
        <v>43756</v>
      </c>
      <c r="K19" s="26">
        <v>2</v>
      </c>
      <c r="L19" s="22">
        <v>8017808</v>
      </c>
      <c r="M19" t="s">
        <v>88</v>
      </c>
      <c r="N19">
        <v>884634</v>
      </c>
      <c r="O19">
        <v>218</v>
      </c>
      <c r="P19">
        <v>786</v>
      </c>
      <c r="Q19">
        <v>243227</v>
      </c>
      <c r="R19">
        <v>8017808</v>
      </c>
      <c r="S19" t="str">
        <f t="shared" si="0"/>
        <v>ICU786</v>
      </c>
      <c r="T19">
        <v>947373</v>
      </c>
      <c r="U19">
        <v>640994</v>
      </c>
      <c r="V19" t="s">
        <v>110</v>
      </c>
      <c r="W19" t="s">
        <v>80</v>
      </c>
      <c r="X19" t="s">
        <v>111</v>
      </c>
      <c r="Y19" s="2">
        <v>43676</v>
      </c>
      <c r="Z19" s="11" t="s">
        <v>81</v>
      </c>
      <c r="AA19" s="2">
        <v>23143</v>
      </c>
      <c r="AB19" t="s">
        <v>82</v>
      </c>
      <c r="AC19" t="s">
        <v>150</v>
      </c>
      <c r="AD19" t="s">
        <v>87</v>
      </c>
      <c r="AE19">
        <v>881</v>
      </c>
      <c r="AF19" t="s">
        <v>82</v>
      </c>
      <c r="AG19">
        <v>6898</v>
      </c>
      <c r="AH19">
        <v>13</v>
      </c>
      <c r="AI19">
        <v>1270699</v>
      </c>
    </row>
    <row r="20" spans="1:35" x14ac:dyDescent="0.25">
      <c r="A20" s="11">
        <v>4772890</v>
      </c>
      <c r="B20" s="11" t="s">
        <v>42</v>
      </c>
      <c r="C20" s="11" t="s">
        <v>43</v>
      </c>
      <c r="D20" s="11" t="s">
        <v>193</v>
      </c>
      <c r="E20" s="11" t="s">
        <v>80</v>
      </c>
      <c r="F20" s="16">
        <v>6379284039</v>
      </c>
      <c r="G20" s="11" t="s">
        <v>161</v>
      </c>
      <c r="H20" s="17">
        <v>31791</v>
      </c>
      <c r="I20" s="24">
        <v>22939164</v>
      </c>
      <c r="J20" s="2">
        <v>43789</v>
      </c>
      <c r="K20" s="26">
        <v>2</v>
      </c>
      <c r="L20" s="22">
        <v>5996414</v>
      </c>
      <c r="M20" s="11" t="s">
        <v>86</v>
      </c>
      <c r="N20">
        <v>640994</v>
      </c>
      <c r="O20">
        <v>447</v>
      </c>
      <c r="P20" s="11">
        <v>674</v>
      </c>
      <c r="Q20" s="11">
        <v>460778</v>
      </c>
      <c r="R20">
        <v>5996414</v>
      </c>
      <c r="S20" t="str">
        <f t="shared" si="0"/>
        <v>MAT674</v>
      </c>
      <c r="T20">
        <v>903901</v>
      </c>
      <c r="U20" s="11">
        <v>738306</v>
      </c>
      <c r="V20" s="11" t="s">
        <v>98</v>
      </c>
      <c r="W20" s="11" t="s">
        <v>192</v>
      </c>
      <c r="X20" s="11" t="s">
        <v>99</v>
      </c>
      <c r="Y20" s="2">
        <v>43742</v>
      </c>
      <c r="Z20" s="11" t="s">
        <v>80</v>
      </c>
      <c r="AA20" s="18">
        <v>19050</v>
      </c>
      <c r="AB20" s="11" t="s">
        <v>82</v>
      </c>
      <c r="AC20" s="11" t="s">
        <v>148</v>
      </c>
      <c r="AD20" t="s">
        <v>87</v>
      </c>
      <c r="AE20">
        <v>631</v>
      </c>
      <c r="AF20" s="11" t="s">
        <v>82</v>
      </c>
      <c r="AG20" s="11">
        <v>1886</v>
      </c>
      <c r="AH20" s="11">
        <v>14</v>
      </c>
      <c r="AI20">
        <v>6061917</v>
      </c>
    </row>
    <row r="21" spans="1:35" x14ac:dyDescent="0.25">
      <c r="A21">
        <v>3490652</v>
      </c>
      <c r="B21" t="s">
        <v>36</v>
      </c>
      <c r="C21" t="s">
        <v>37</v>
      </c>
      <c r="D21" t="s">
        <v>82</v>
      </c>
      <c r="E21" t="s">
        <v>81</v>
      </c>
      <c r="F21" s="1">
        <v>9806804528</v>
      </c>
      <c r="G21" t="s">
        <v>170</v>
      </c>
      <c r="H21" s="3">
        <v>30238</v>
      </c>
      <c r="I21" s="24">
        <v>74430252</v>
      </c>
      <c r="J21" s="2">
        <v>43824</v>
      </c>
      <c r="K21" s="26">
        <v>2</v>
      </c>
      <c r="L21" s="22">
        <v>3490652</v>
      </c>
      <c r="M21" t="s">
        <v>88</v>
      </c>
      <c r="N21">
        <v>334693</v>
      </c>
      <c r="O21">
        <v>752</v>
      </c>
      <c r="P21">
        <v>189</v>
      </c>
      <c r="Q21" s="11">
        <v>738306</v>
      </c>
      <c r="R21">
        <v>3490652</v>
      </c>
      <c r="S21" t="str">
        <f t="shared" si="0"/>
        <v>ICU189</v>
      </c>
      <c r="T21">
        <v>803631</v>
      </c>
      <c r="U21">
        <v>345834</v>
      </c>
      <c r="V21" t="s">
        <v>118</v>
      </c>
      <c r="W21" t="s">
        <v>200</v>
      </c>
      <c r="X21" t="s">
        <v>119</v>
      </c>
      <c r="Y21" s="2">
        <v>43817</v>
      </c>
      <c r="Z21" t="s">
        <v>80</v>
      </c>
      <c r="AA21" s="2">
        <v>27515</v>
      </c>
      <c r="AB21" t="s">
        <v>82</v>
      </c>
      <c r="AC21" t="s">
        <v>148</v>
      </c>
      <c r="AD21" s="11" t="s">
        <v>86</v>
      </c>
      <c r="AE21">
        <v>425</v>
      </c>
      <c r="AF21" t="s">
        <v>83</v>
      </c>
      <c r="AG21">
        <v>3647</v>
      </c>
      <c r="AH21">
        <v>12</v>
      </c>
      <c r="AI21">
        <v>6489459</v>
      </c>
    </row>
    <row r="22" spans="1:35" x14ac:dyDescent="0.25">
      <c r="A22">
        <v>8821167</v>
      </c>
      <c r="B22" t="s">
        <v>50</v>
      </c>
      <c r="C22" t="s">
        <v>51</v>
      </c>
      <c r="D22" t="s">
        <v>194</v>
      </c>
      <c r="E22" t="s">
        <v>81</v>
      </c>
      <c r="F22" s="1">
        <v>9416080280</v>
      </c>
      <c r="G22" t="s">
        <v>163</v>
      </c>
      <c r="H22" s="3">
        <v>32173</v>
      </c>
      <c r="I22" s="24">
        <v>49230132</v>
      </c>
      <c r="J22" s="2">
        <v>43788</v>
      </c>
      <c r="K22" s="26">
        <v>3</v>
      </c>
      <c r="L22" s="22">
        <v>7158607</v>
      </c>
      <c r="M22" t="s">
        <v>88</v>
      </c>
      <c r="N22">
        <v>653162</v>
      </c>
      <c r="O22">
        <v>334</v>
      </c>
      <c r="P22">
        <v>474</v>
      </c>
      <c r="Q22">
        <v>451458</v>
      </c>
      <c r="R22">
        <v>7158607</v>
      </c>
      <c r="S22" t="str">
        <f t="shared" si="0"/>
        <v>ICU474</v>
      </c>
      <c r="T22">
        <v>838183</v>
      </c>
      <c r="U22">
        <v>199241</v>
      </c>
      <c r="V22" t="s">
        <v>102</v>
      </c>
      <c r="W22" t="s">
        <v>201</v>
      </c>
      <c r="X22" t="s">
        <v>103</v>
      </c>
      <c r="Y22" s="2">
        <v>43741</v>
      </c>
      <c r="Z22" t="s">
        <v>80</v>
      </c>
      <c r="AA22" s="2">
        <v>20246</v>
      </c>
      <c r="AB22" t="s">
        <v>83</v>
      </c>
      <c r="AC22" t="s">
        <v>225</v>
      </c>
      <c r="AD22" t="s">
        <v>88</v>
      </c>
      <c r="AE22">
        <v>370</v>
      </c>
      <c r="AF22" t="s">
        <v>82</v>
      </c>
      <c r="AG22">
        <v>3740</v>
      </c>
      <c r="AH22">
        <v>13</v>
      </c>
      <c r="AI22">
        <v>9696050</v>
      </c>
    </row>
    <row r="23" spans="1:35" x14ac:dyDescent="0.25">
      <c r="A23">
        <v>4063164</v>
      </c>
      <c r="B23" t="s">
        <v>54</v>
      </c>
      <c r="C23" t="s">
        <v>55</v>
      </c>
      <c r="D23" t="s">
        <v>199</v>
      </c>
      <c r="E23" t="s">
        <v>80</v>
      </c>
      <c r="F23" s="1">
        <v>8304383556</v>
      </c>
      <c r="G23" t="s">
        <v>180</v>
      </c>
      <c r="H23" s="3">
        <v>32927</v>
      </c>
      <c r="I23" s="24">
        <v>70333715</v>
      </c>
      <c r="J23" s="2">
        <v>43816</v>
      </c>
      <c r="K23" s="26">
        <v>2</v>
      </c>
      <c r="L23" s="23">
        <v>4772890</v>
      </c>
      <c r="M23" t="s">
        <v>87</v>
      </c>
      <c r="N23" s="11">
        <v>460778</v>
      </c>
      <c r="O23">
        <v>618</v>
      </c>
      <c r="P23">
        <v>261</v>
      </c>
      <c r="Q23">
        <v>640994</v>
      </c>
      <c r="R23" s="11">
        <v>4772890</v>
      </c>
      <c r="S23" t="str">
        <f t="shared" si="0"/>
        <v>EME261</v>
      </c>
      <c r="T23">
        <v>564935</v>
      </c>
      <c r="U23">
        <v>988793</v>
      </c>
      <c r="V23" t="s">
        <v>139</v>
      </c>
      <c r="W23" t="s">
        <v>192</v>
      </c>
      <c r="X23" t="s">
        <v>140</v>
      </c>
      <c r="Y23" s="2">
        <v>43776</v>
      </c>
      <c r="Z23" t="s">
        <v>80</v>
      </c>
      <c r="AA23" s="2">
        <v>16904</v>
      </c>
      <c r="AB23" t="s">
        <v>83</v>
      </c>
      <c r="AC23" t="s">
        <v>225</v>
      </c>
      <c r="AD23" t="s">
        <v>87</v>
      </c>
      <c r="AE23">
        <v>412</v>
      </c>
      <c r="AF23" t="s">
        <v>82</v>
      </c>
      <c r="AG23">
        <v>6762</v>
      </c>
      <c r="AH23">
        <v>12</v>
      </c>
      <c r="AI23">
        <v>5914612</v>
      </c>
    </row>
    <row r="24" spans="1:35" x14ac:dyDescent="0.25">
      <c r="A24">
        <v>9044651</v>
      </c>
      <c r="B24" t="s">
        <v>38</v>
      </c>
      <c r="C24" t="s">
        <v>39</v>
      </c>
      <c r="D24" t="s">
        <v>192</v>
      </c>
      <c r="E24" t="s">
        <v>81</v>
      </c>
      <c r="F24" s="1">
        <v>5161073263</v>
      </c>
      <c r="G24" t="s">
        <v>160</v>
      </c>
      <c r="H24" s="3">
        <v>30750</v>
      </c>
      <c r="I24" s="24">
        <v>74604831</v>
      </c>
      <c r="J24" s="2">
        <v>43825</v>
      </c>
      <c r="K24" s="26">
        <v>3</v>
      </c>
      <c r="L24" s="22">
        <v>3347905</v>
      </c>
      <c r="M24" t="s">
        <v>89</v>
      </c>
      <c r="N24">
        <v>293752</v>
      </c>
      <c r="O24">
        <v>786</v>
      </c>
      <c r="P24">
        <v>284</v>
      </c>
      <c r="Q24">
        <v>767694</v>
      </c>
      <c r="R24">
        <v>3347905</v>
      </c>
      <c r="S24" t="str">
        <f t="shared" si="0"/>
        <v>RHB284</v>
      </c>
      <c r="T24">
        <v>910538</v>
      </c>
      <c r="U24">
        <v>962035</v>
      </c>
      <c r="V24" t="s">
        <v>96</v>
      </c>
      <c r="W24" t="s">
        <v>82</v>
      </c>
      <c r="X24" t="s">
        <v>97</v>
      </c>
      <c r="Y24" s="2">
        <v>43823</v>
      </c>
      <c r="Z24" t="s">
        <v>80</v>
      </c>
      <c r="AA24" s="2">
        <v>17595</v>
      </c>
      <c r="AB24" t="s">
        <v>82</v>
      </c>
      <c r="AC24" t="s">
        <v>148</v>
      </c>
      <c r="AD24" t="s">
        <v>88</v>
      </c>
      <c r="AE24">
        <v>734</v>
      </c>
      <c r="AF24" t="s">
        <v>82</v>
      </c>
      <c r="AG24">
        <v>9583</v>
      </c>
      <c r="AH24">
        <v>12</v>
      </c>
      <c r="AI24">
        <v>5957284</v>
      </c>
    </row>
    <row r="25" spans="1:35" x14ac:dyDescent="0.25">
      <c r="A25">
        <v>3523246</v>
      </c>
      <c r="B25" t="s">
        <v>34</v>
      </c>
      <c r="C25" t="s">
        <v>35</v>
      </c>
      <c r="D25" t="s">
        <v>187</v>
      </c>
      <c r="E25" t="s">
        <v>80</v>
      </c>
      <c r="F25" s="1">
        <v>1868431278</v>
      </c>
      <c r="G25" t="s">
        <v>157</v>
      </c>
      <c r="H25" s="3">
        <v>30118</v>
      </c>
      <c r="I25" s="24">
        <v>82786616</v>
      </c>
      <c r="J25" s="2">
        <v>43819</v>
      </c>
      <c r="K25" s="26">
        <v>2</v>
      </c>
      <c r="L25" s="22">
        <v>3867008</v>
      </c>
      <c r="M25" t="s">
        <v>86</v>
      </c>
      <c r="N25">
        <v>345834</v>
      </c>
      <c r="O25">
        <v>641</v>
      </c>
      <c r="P25">
        <v>489</v>
      </c>
      <c r="Q25">
        <v>701517</v>
      </c>
      <c r="R25">
        <v>3867008</v>
      </c>
      <c r="S25" t="str">
        <f t="shared" si="0"/>
        <v>MAT489</v>
      </c>
      <c r="T25">
        <v>905731</v>
      </c>
      <c r="U25">
        <v>781264</v>
      </c>
      <c r="V25" t="s">
        <v>90</v>
      </c>
      <c r="W25" t="s">
        <v>189</v>
      </c>
      <c r="X25" t="s">
        <v>91</v>
      </c>
      <c r="Y25" s="2">
        <v>43799</v>
      </c>
      <c r="Z25" t="s">
        <v>81</v>
      </c>
      <c r="AA25" s="2">
        <v>16682</v>
      </c>
      <c r="AB25" t="s">
        <v>82</v>
      </c>
      <c r="AC25" t="s">
        <v>148</v>
      </c>
      <c r="AD25" s="11" t="s">
        <v>86</v>
      </c>
      <c r="AE25">
        <v>852</v>
      </c>
      <c r="AF25" t="s">
        <v>82</v>
      </c>
      <c r="AG25">
        <v>7367</v>
      </c>
      <c r="AH25">
        <v>12</v>
      </c>
      <c r="AI25">
        <v>2283181</v>
      </c>
    </row>
    <row r="26" spans="1:35" x14ac:dyDescent="0.25">
      <c r="A26">
        <v>7831983</v>
      </c>
      <c r="B26" t="s">
        <v>26</v>
      </c>
      <c r="C26" t="s">
        <v>27</v>
      </c>
      <c r="D26" t="s">
        <v>80</v>
      </c>
      <c r="E26" t="s">
        <v>80</v>
      </c>
      <c r="F26" s="1">
        <v>2695840808</v>
      </c>
      <c r="G26" t="s">
        <v>173</v>
      </c>
      <c r="H26" s="3">
        <v>29613</v>
      </c>
      <c r="I26" s="24">
        <v>49200860</v>
      </c>
      <c r="J26" s="2">
        <v>43780</v>
      </c>
      <c r="K26" s="26">
        <v>1</v>
      </c>
      <c r="L26" s="22">
        <v>7689047</v>
      </c>
      <c r="M26" t="s">
        <v>87</v>
      </c>
      <c r="N26">
        <v>729881</v>
      </c>
      <c r="O26">
        <v>284</v>
      </c>
      <c r="P26" s="14">
        <v>256</v>
      </c>
      <c r="Q26">
        <v>340002</v>
      </c>
      <c r="R26">
        <v>7689047</v>
      </c>
      <c r="S26" t="str">
        <f t="shared" si="0"/>
        <v>EME256</v>
      </c>
      <c r="T26">
        <v>791290</v>
      </c>
      <c r="U26">
        <v>286850</v>
      </c>
      <c r="V26" t="s">
        <v>124</v>
      </c>
      <c r="W26" t="s">
        <v>199</v>
      </c>
      <c r="X26" t="s">
        <v>125</v>
      </c>
      <c r="Y26" s="2">
        <v>43736</v>
      </c>
      <c r="Z26" t="s">
        <v>80</v>
      </c>
      <c r="AA26" s="2">
        <v>28842</v>
      </c>
      <c r="AB26" t="s">
        <v>82</v>
      </c>
      <c r="AC26" t="s">
        <v>149</v>
      </c>
      <c r="AD26" t="s">
        <v>86</v>
      </c>
      <c r="AE26">
        <v>778</v>
      </c>
      <c r="AF26" t="s">
        <v>83</v>
      </c>
      <c r="AG26">
        <v>2656</v>
      </c>
      <c r="AH26">
        <v>14</v>
      </c>
      <c r="AI26">
        <v>7053400</v>
      </c>
    </row>
    <row r="27" spans="1:35" x14ac:dyDescent="0.25">
      <c r="A27">
        <v>7158607</v>
      </c>
      <c r="B27" t="s">
        <v>76</v>
      </c>
      <c r="C27" t="s">
        <v>77</v>
      </c>
      <c r="D27" t="s">
        <v>81</v>
      </c>
      <c r="E27" t="s">
        <v>81</v>
      </c>
      <c r="F27" s="1">
        <v>3786029465</v>
      </c>
      <c r="G27" s="19" t="s">
        <v>185</v>
      </c>
      <c r="H27" s="3">
        <v>33160</v>
      </c>
      <c r="I27" s="24">
        <v>49498228</v>
      </c>
      <c r="J27" s="2">
        <v>43774</v>
      </c>
      <c r="K27" s="26">
        <v>3</v>
      </c>
      <c r="L27" s="22">
        <v>7794310</v>
      </c>
      <c r="M27" t="s">
        <v>87</v>
      </c>
      <c r="N27">
        <v>767694</v>
      </c>
      <c r="O27">
        <v>261</v>
      </c>
      <c r="P27">
        <v>641</v>
      </c>
      <c r="Q27">
        <v>293752</v>
      </c>
      <c r="R27">
        <v>7794310</v>
      </c>
      <c r="S27" t="str">
        <f t="shared" si="0"/>
        <v>EME641</v>
      </c>
      <c r="T27">
        <v>947627</v>
      </c>
      <c r="U27">
        <v>293752</v>
      </c>
      <c r="V27" t="s">
        <v>116</v>
      </c>
      <c r="W27" t="s">
        <v>192</v>
      </c>
      <c r="X27" t="s">
        <v>117</v>
      </c>
      <c r="Y27" s="2">
        <v>43704</v>
      </c>
      <c r="Z27" t="s">
        <v>81</v>
      </c>
      <c r="AA27" s="2">
        <v>26492</v>
      </c>
      <c r="AB27" t="s">
        <v>82</v>
      </c>
      <c r="AC27" t="s">
        <v>148</v>
      </c>
      <c r="AD27" t="s">
        <v>88</v>
      </c>
      <c r="AE27">
        <v>535</v>
      </c>
      <c r="AF27" t="s">
        <v>83</v>
      </c>
      <c r="AG27">
        <v>3711</v>
      </c>
      <c r="AH27">
        <v>14</v>
      </c>
      <c r="AI27">
        <v>6775282</v>
      </c>
    </row>
    <row r="28" spans="1:35" x14ac:dyDescent="0.25">
      <c r="A28">
        <v>3867008</v>
      </c>
      <c r="B28" t="s">
        <v>46</v>
      </c>
      <c r="C28" t="s">
        <v>47</v>
      </c>
      <c r="D28" t="s">
        <v>187</v>
      </c>
      <c r="E28" t="s">
        <v>80</v>
      </c>
      <c r="F28" s="1">
        <v>9226142961</v>
      </c>
      <c r="G28" t="s">
        <v>181</v>
      </c>
      <c r="H28" s="3">
        <v>32036</v>
      </c>
      <c r="I28" s="24">
        <v>60666122</v>
      </c>
      <c r="J28" s="2">
        <v>43818</v>
      </c>
      <c r="K28" s="26">
        <v>3</v>
      </c>
      <c r="L28" s="22">
        <v>4063164</v>
      </c>
      <c r="M28" t="s">
        <v>88</v>
      </c>
      <c r="N28">
        <v>451458</v>
      </c>
      <c r="O28">
        <v>624</v>
      </c>
      <c r="P28">
        <v>204</v>
      </c>
      <c r="Q28">
        <v>653162</v>
      </c>
      <c r="R28">
        <v>4063164</v>
      </c>
      <c r="S28" t="str">
        <f t="shared" si="0"/>
        <v>ICU204</v>
      </c>
      <c r="T28">
        <v>324157</v>
      </c>
      <c r="U28">
        <v>535697</v>
      </c>
      <c r="V28" t="s">
        <v>22</v>
      </c>
      <c r="W28" t="s">
        <v>199</v>
      </c>
      <c r="X28" t="s">
        <v>141</v>
      </c>
      <c r="Y28" s="2">
        <v>43784</v>
      </c>
      <c r="Z28" s="11" t="s">
        <v>80</v>
      </c>
      <c r="AA28" s="2">
        <v>17658</v>
      </c>
      <c r="AB28" t="s">
        <v>83</v>
      </c>
      <c r="AC28" t="s">
        <v>225</v>
      </c>
      <c r="AD28" t="s">
        <v>89</v>
      </c>
      <c r="AE28">
        <v>965</v>
      </c>
      <c r="AF28" t="s">
        <v>82</v>
      </c>
      <c r="AG28">
        <v>5709</v>
      </c>
      <c r="AH28">
        <v>12</v>
      </c>
      <c r="AI28">
        <v>7486511</v>
      </c>
    </row>
    <row r="29" spans="1:35" x14ac:dyDescent="0.25">
      <c r="A29">
        <v>7809097</v>
      </c>
      <c r="B29" t="s">
        <v>58</v>
      </c>
      <c r="C29" t="s">
        <v>59</v>
      </c>
      <c r="D29" t="s">
        <v>193</v>
      </c>
      <c r="E29" t="s">
        <v>80</v>
      </c>
      <c r="F29" s="1">
        <v>4305436956</v>
      </c>
      <c r="G29" t="s">
        <v>162</v>
      </c>
      <c r="H29" s="3">
        <v>33611</v>
      </c>
      <c r="I29" s="24">
        <v>11976930</v>
      </c>
      <c r="J29" s="2">
        <v>43760</v>
      </c>
      <c r="K29" s="26">
        <v>2</v>
      </c>
      <c r="L29" s="22">
        <v>2108289</v>
      </c>
      <c r="M29" t="s">
        <v>87</v>
      </c>
      <c r="N29">
        <v>199241</v>
      </c>
      <c r="O29">
        <v>908</v>
      </c>
      <c r="P29">
        <v>618</v>
      </c>
      <c r="Q29">
        <v>919411</v>
      </c>
      <c r="R29">
        <v>2108289</v>
      </c>
      <c r="S29" t="str">
        <f t="shared" si="0"/>
        <v>EME618</v>
      </c>
      <c r="T29">
        <v>949129</v>
      </c>
      <c r="U29">
        <v>174563</v>
      </c>
      <c r="V29" t="s">
        <v>100</v>
      </c>
      <c r="W29" t="s">
        <v>191</v>
      </c>
      <c r="X29" t="s">
        <v>101</v>
      </c>
      <c r="Y29" s="2">
        <v>43825</v>
      </c>
      <c r="Z29" t="s">
        <v>80</v>
      </c>
      <c r="AA29" s="2">
        <v>19518</v>
      </c>
      <c r="AB29" t="s">
        <v>82</v>
      </c>
      <c r="AC29" t="s">
        <v>148</v>
      </c>
      <c r="AD29" t="s">
        <v>89</v>
      </c>
      <c r="AE29">
        <v>193</v>
      </c>
      <c r="AF29" t="s">
        <v>82</v>
      </c>
      <c r="AG29">
        <v>8312</v>
      </c>
      <c r="AH29">
        <v>13</v>
      </c>
      <c r="AI29">
        <v>8722631</v>
      </c>
    </row>
    <row r="30" spans="1:35" x14ac:dyDescent="0.25">
      <c r="A30">
        <v>2490466</v>
      </c>
      <c r="B30" t="s">
        <v>62</v>
      </c>
      <c r="C30" t="s">
        <v>63</v>
      </c>
      <c r="D30" t="s">
        <v>191</v>
      </c>
      <c r="E30" t="s">
        <v>81</v>
      </c>
      <c r="F30" s="1">
        <v>3455536983</v>
      </c>
      <c r="G30" t="s">
        <v>159</v>
      </c>
      <c r="H30" s="3">
        <v>33922</v>
      </c>
      <c r="I30" s="24">
        <v>36604220</v>
      </c>
      <c r="J30" s="2">
        <v>43813</v>
      </c>
      <c r="K30" s="26">
        <v>1</v>
      </c>
      <c r="L30" s="22">
        <v>4857463</v>
      </c>
      <c r="M30" t="s">
        <v>88</v>
      </c>
      <c r="N30">
        <v>461215</v>
      </c>
      <c r="O30">
        <v>570</v>
      </c>
      <c r="P30">
        <v>508</v>
      </c>
      <c r="Q30">
        <v>627535</v>
      </c>
      <c r="R30">
        <v>4857463</v>
      </c>
      <c r="S30" t="str">
        <f t="shared" si="0"/>
        <v>ICU508</v>
      </c>
      <c r="T30">
        <v>906243</v>
      </c>
      <c r="U30">
        <v>627535</v>
      </c>
      <c r="V30" t="s">
        <v>94</v>
      </c>
      <c r="W30" t="s">
        <v>80</v>
      </c>
      <c r="X30" t="s">
        <v>95</v>
      </c>
      <c r="Y30" s="2">
        <v>43764</v>
      </c>
      <c r="Z30" t="s">
        <v>81</v>
      </c>
      <c r="AA30" s="2">
        <v>16953</v>
      </c>
      <c r="AB30" t="s">
        <v>82</v>
      </c>
      <c r="AC30" t="s">
        <v>148</v>
      </c>
      <c r="AD30" t="s">
        <v>86</v>
      </c>
      <c r="AE30">
        <v>209</v>
      </c>
      <c r="AF30" t="s">
        <v>82</v>
      </c>
      <c r="AG30">
        <v>3772</v>
      </c>
      <c r="AH30">
        <v>14</v>
      </c>
      <c r="AI30">
        <v>1673535</v>
      </c>
    </row>
    <row r="31" spans="1:35" x14ac:dyDescent="0.25">
      <c r="A31">
        <v>5996332</v>
      </c>
      <c r="B31" t="s">
        <v>48</v>
      </c>
      <c r="C31" t="s">
        <v>49</v>
      </c>
      <c r="D31" t="s">
        <v>202</v>
      </c>
      <c r="E31" t="s">
        <v>80</v>
      </c>
      <c r="F31" s="1">
        <v>4709231718</v>
      </c>
      <c r="G31" t="s">
        <v>182</v>
      </c>
      <c r="H31" s="3">
        <v>32148</v>
      </c>
      <c r="I31" s="24">
        <v>64327444</v>
      </c>
      <c r="J31" s="2">
        <v>43768</v>
      </c>
      <c r="K31" s="26">
        <v>2</v>
      </c>
      <c r="L31" s="22">
        <v>7809097</v>
      </c>
      <c r="M31" t="s">
        <v>89</v>
      </c>
      <c r="N31">
        <v>781264</v>
      </c>
      <c r="O31">
        <v>257</v>
      </c>
      <c r="P31">
        <v>808</v>
      </c>
      <c r="Q31">
        <v>286850</v>
      </c>
      <c r="R31">
        <v>7809097</v>
      </c>
      <c r="S31" t="str">
        <f t="shared" si="0"/>
        <v>RHB808</v>
      </c>
      <c r="T31">
        <v>447497</v>
      </c>
      <c r="U31">
        <v>125268</v>
      </c>
      <c r="V31" t="s">
        <v>142</v>
      </c>
      <c r="W31" t="s">
        <v>194</v>
      </c>
      <c r="X31" t="s">
        <v>143</v>
      </c>
      <c r="Y31" s="2">
        <v>43703</v>
      </c>
      <c r="Z31" t="s">
        <v>81</v>
      </c>
      <c r="AA31" s="2">
        <v>18128</v>
      </c>
      <c r="AB31" t="s">
        <v>83</v>
      </c>
      <c r="AC31" t="s">
        <v>225</v>
      </c>
      <c r="AD31" t="s">
        <v>89</v>
      </c>
      <c r="AE31">
        <v>928</v>
      </c>
      <c r="AF31" t="s">
        <v>82</v>
      </c>
      <c r="AG31">
        <v>9474</v>
      </c>
      <c r="AH31">
        <v>14</v>
      </c>
      <c r="AI31">
        <v>1345454</v>
      </c>
    </row>
  </sheetData>
  <hyperlinks>
    <hyperlink ref="G27" r:id="rId1" xr:uid="{BADC0D76-9431-4E3B-97C3-CF955333078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3384-B544-448F-805E-A2882B94D388}">
  <dimension ref="A1:J17"/>
  <sheetViews>
    <sheetView workbookViewId="0">
      <selection activeCell="B13" sqref="A13:B13"/>
    </sheetView>
  </sheetViews>
  <sheetFormatPr defaultRowHeight="15" x14ac:dyDescent="0.25"/>
  <cols>
    <col min="1" max="1" width="28.5703125" bestFit="1" customWidth="1"/>
    <col min="2" max="2" width="19.85546875" bestFit="1" customWidth="1"/>
    <col min="3" max="3" width="21.5703125" bestFit="1" customWidth="1"/>
    <col min="4" max="4" width="19.5703125" bestFit="1" customWidth="1"/>
    <col min="5" max="5" width="21.5703125" bestFit="1" customWidth="1"/>
    <col min="6" max="6" width="14.28515625" bestFit="1" customWidth="1"/>
    <col min="7" max="7" width="15.5703125" bestFit="1" customWidth="1"/>
    <col min="8" max="8" width="19" bestFit="1" customWidth="1"/>
    <col min="9" max="9" width="14.5703125" bestFit="1" customWidth="1"/>
    <col min="10" max="10" width="18.42578125" bestFit="1" customWidth="1"/>
    <col min="11" max="11" width="14.7109375" bestFit="1" customWidth="1"/>
  </cols>
  <sheetData>
    <row r="1" spans="1:10" x14ac:dyDescent="0.25">
      <c r="A1" s="5" t="s">
        <v>212</v>
      </c>
      <c r="B1" t="s">
        <v>12</v>
      </c>
      <c r="C1" t="s">
        <v>13</v>
      </c>
      <c r="D1" t="s">
        <v>186</v>
      </c>
      <c r="E1" t="s">
        <v>213</v>
      </c>
      <c r="F1" t="s">
        <v>214</v>
      </c>
      <c r="G1" t="s">
        <v>216</v>
      </c>
      <c r="H1" t="s">
        <v>217</v>
      </c>
      <c r="I1" t="s">
        <v>237</v>
      </c>
    </row>
    <row r="3" spans="1:10" x14ac:dyDescent="0.25">
      <c r="A3" s="5" t="s">
        <v>238</v>
      </c>
      <c r="B3" s="30" t="s">
        <v>224</v>
      </c>
      <c r="C3" s="30" t="s">
        <v>221</v>
      </c>
      <c r="D3" s="30" t="s">
        <v>219</v>
      </c>
      <c r="E3" s="30" t="s">
        <v>220</v>
      </c>
      <c r="F3" s="14" t="s">
        <v>84</v>
      </c>
      <c r="G3" s="14" t="s">
        <v>85</v>
      </c>
    </row>
    <row r="5" spans="1:10" x14ac:dyDescent="0.25">
      <c r="A5" s="5" t="s">
        <v>4</v>
      </c>
      <c r="B5" s="30" t="s">
        <v>222</v>
      </c>
      <c r="C5" s="30" t="s">
        <v>223</v>
      </c>
    </row>
    <row r="7" spans="1:10" x14ac:dyDescent="0.25">
      <c r="A7" s="5" t="s">
        <v>5</v>
      </c>
      <c r="B7" t="s">
        <v>16</v>
      </c>
      <c r="C7" t="s">
        <v>203</v>
      </c>
      <c r="D7" t="s">
        <v>17</v>
      </c>
      <c r="E7" t="s">
        <v>226</v>
      </c>
      <c r="F7" t="s">
        <v>227</v>
      </c>
      <c r="G7" t="s">
        <v>235</v>
      </c>
      <c r="H7" s="30" t="s">
        <v>230</v>
      </c>
      <c r="I7" s="30" t="s">
        <v>207</v>
      </c>
      <c r="J7" s="30" t="s">
        <v>246</v>
      </c>
    </row>
    <row r="9" spans="1:10" x14ac:dyDescent="0.25">
      <c r="A9" s="5" t="s">
        <v>231</v>
      </c>
      <c r="B9" s="30" t="s">
        <v>232</v>
      </c>
      <c r="C9" t="s">
        <v>242</v>
      </c>
      <c r="D9" t="s">
        <v>244</v>
      </c>
    </row>
    <row r="11" spans="1:10" x14ac:dyDescent="0.25">
      <c r="A11" s="5" t="s">
        <v>233</v>
      </c>
      <c r="B11" s="30" t="s">
        <v>234</v>
      </c>
    </row>
    <row r="13" spans="1:10" x14ac:dyDescent="0.25">
      <c r="A13" s="5" t="s">
        <v>245</v>
      </c>
      <c r="B13" t="s">
        <v>7</v>
      </c>
    </row>
    <row r="15" spans="1:10" x14ac:dyDescent="0.25">
      <c r="A15" s="5"/>
      <c r="B15" s="22" t="s">
        <v>239</v>
      </c>
      <c r="C15" t="s">
        <v>240</v>
      </c>
    </row>
    <row r="17" spans="1:3" x14ac:dyDescent="0.25">
      <c r="A17" s="29"/>
      <c r="B17" s="22" t="s">
        <v>239</v>
      </c>
      <c r="C17" t="s">
        <v>241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20EC-30B1-42BA-B9FF-7D3153283D68}">
  <dimension ref="A1:AK31"/>
  <sheetViews>
    <sheetView workbookViewId="0">
      <selection activeCell="I1" sqref="I1:I1048576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10.5703125" bestFit="1" customWidth="1"/>
    <col min="4" max="4" width="9.7109375" bestFit="1" customWidth="1"/>
    <col min="5" max="5" width="11.5703125" bestFit="1" customWidth="1"/>
    <col min="6" max="6" width="15.85546875" bestFit="1" customWidth="1"/>
    <col min="7" max="7" width="40.85546875" bestFit="1" customWidth="1"/>
    <col min="8" max="8" width="14.42578125" bestFit="1" customWidth="1"/>
    <col min="9" max="9" width="14.42578125" customWidth="1"/>
    <col min="11" max="11" width="10.7109375" bestFit="1" customWidth="1"/>
    <col min="12" max="12" width="13.140625" bestFit="1" customWidth="1"/>
    <col min="13" max="13" width="11.7109375" bestFit="1" customWidth="1"/>
    <col min="14" max="14" width="19.5703125" bestFit="1" customWidth="1"/>
    <col min="15" max="15" width="11.5703125" bestFit="1" customWidth="1"/>
    <col min="16" max="16" width="15.85546875" bestFit="1" customWidth="1"/>
    <col min="17" max="17" width="10.7109375" bestFit="1" customWidth="1"/>
    <col min="19" max="19" width="14.5703125" bestFit="1" customWidth="1"/>
    <col min="20" max="21" width="29" bestFit="1" customWidth="1"/>
    <col min="22" max="22" width="29" customWidth="1"/>
    <col min="23" max="23" width="10.140625" bestFit="1" customWidth="1"/>
    <col min="27" max="27" width="15.5703125" bestFit="1" customWidth="1"/>
    <col min="29" max="29" width="14.42578125" bestFit="1" customWidth="1"/>
    <col min="30" max="30" width="14.5703125" bestFit="1" customWidth="1"/>
    <col min="31" max="31" width="15.5703125" bestFit="1" customWidth="1"/>
    <col min="34" max="34" width="19.85546875" bestFit="1" customWidth="1"/>
    <col min="35" max="35" width="14.85546875" bestFit="1" customWidth="1"/>
    <col min="36" max="36" width="17.5703125" bestFit="1" customWidth="1"/>
    <col min="37" max="37" width="21.42578125" bestFit="1" customWidth="1"/>
  </cols>
  <sheetData>
    <row r="1" spans="1:37" x14ac:dyDescent="0.25">
      <c r="A1" s="5" t="s">
        <v>211</v>
      </c>
      <c r="B1" t="s">
        <v>12</v>
      </c>
      <c r="C1" t="s">
        <v>13</v>
      </c>
      <c r="D1" t="s">
        <v>186</v>
      </c>
      <c r="E1" t="s">
        <v>14</v>
      </c>
      <c r="F1" t="s">
        <v>215</v>
      </c>
      <c r="G1" t="s">
        <v>217</v>
      </c>
      <c r="H1" t="s">
        <v>15</v>
      </c>
      <c r="I1" t="s">
        <v>247</v>
      </c>
      <c r="J1" s="28" t="s">
        <v>238</v>
      </c>
      <c r="K1" s="14" t="s">
        <v>84</v>
      </c>
      <c r="L1" s="27" t="s">
        <v>85</v>
      </c>
      <c r="M1" s="32" t="s">
        <v>254</v>
      </c>
      <c r="N1" s="30" t="s">
        <v>3</v>
      </c>
      <c r="O1" s="30" t="s">
        <v>255</v>
      </c>
      <c r="P1" s="30" t="s">
        <v>4</v>
      </c>
      <c r="Q1" s="5" t="s">
        <v>4</v>
      </c>
      <c r="R1" s="30" t="s">
        <v>255</v>
      </c>
      <c r="S1" s="30" t="s">
        <v>211</v>
      </c>
      <c r="T1" s="30" t="s">
        <v>248</v>
      </c>
      <c r="U1" s="5" t="s">
        <v>248</v>
      </c>
      <c r="V1" s="14" t="s">
        <v>285</v>
      </c>
      <c r="W1" s="5" t="s">
        <v>255</v>
      </c>
      <c r="X1" t="s">
        <v>16</v>
      </c>
      <c r="Y1" s="14" t="s">
        <v>203</v>
      </c>
      <c r="Z1" t="s">
        <v>17</v>
      </c>
      <c r="AA1" s="14" t="s">
        <v>235</v>
      </c>
      <c r="AB1" t="s">
        <v>18</v>
      </c>
      <c r="AC1" t="s">
        <v>19</v>
      </c>
      <c r="AD1" s="30" t="s">
        <v>245</v>
      </c>
      <c r="AE1" s="30" t="s">
        <v>4</v>
      </c>
      <c r="AF1" s="30" t="s">
        <v>211</v>
      </c>
      <c r="AG1" s="5" t="s">
        <v>9</v>
      </c>
      <c r="AH1" t="s">
        <v>209</v>
      </c>
      <c r="AI1" s="30" t="s">
        <v>211</v>
      </c>
      <c r="AJ1" s="5" t="s">
        <v>245</v>
      </c>
      <c r="AK1" t="s">
        <v>280</v>
      </c>
    </row>
    <row r="2" spans="1:37" x14ac:dyDescent="0.25">
      <c r="A2">
        <v>3441257</v>
      </c>
      <c r="B2" t="s">
        <v>44</v>
      </c>
      <c r="C2" t="s">
        <v>45</v>
      </c>
      <c r="D2" t="s">
        <v>188</v>
      </c>
      <c r="E2" t="s">
        <v>80</v>
      </c>
      <c r="F2" s="1">
        <v>6782867851</v>
      </c>
      <c r="G2" t="s">
        <v>168</v>
      </c>
      <c r="H2" s="3">
        <v>31836</v>
      </c>
      <c r="I2" s="31">
        <v>10</v>
      </c>
      <c r="J2" s="24">
        <v>21645260</v>
      </c>
      <c r="K2" s="2">
        <v>43744</v>
      </c>
      <c r="L2" s="26">
        <v>1</v>
      </c>
      <c r="M2" s="22">
        <v>3441257</v>
      </c>
      <c r="N2" t="s">
        <v>249</v>
      </c>
      <c r="O2">
        <v>170210</v>
      </c>
      <c r="P2">
        <v>848</v>
      </c>
      <c r="Q2">
        <v>848</v>
      </c>
      <c r="R2">
        <v>170210</v>
      </c>
      <c r="S2">
        <v>3441257</v>
      </c>
      <c r="T2" t="s">
        <v>250</v>
      </c>
      <c r="U2" t="s">
        <v>249</v>
      </c>
      <c r="V2" t="str">
        <f>_xlfn.IFS(U2="Dept_0001","ICU",U2="Dept_0002","EME",U2="Dept_0003","REH",U2="Dept_0004","MAT")</f>
        <v>ICU</v>
      </c>
      <c r="W2">
        <v>170210</v>
      </c>
      <c r="X2" t="s">
        <v>112</v>
      </c>
      <c r="Y2" t="s">
        <v>188</v>
      </c>
      <c r="Z2" t="s">
        <v>113</v>
      </c>
      <c r="AA2" s="2">
        <v>43655</v>
      </c>
      <c r="AB2" t="s">
        <v>81</v>
      </c>
      <c r="AC2" s="2">
        <v>23155</v>
      </c>
      <c r="AD2" t="s">
        <v>256</v>
      </c>
      <c r="AE2" s="33" t="s">
        <v>278</v>
      </c>
      <c r="AF2">
        <v>9044651</v>
      </c>
      <c r="AG2">
        <v>7923</v>
      </c>
      <c r="AH2">
        <v>12</v>
      </c>
      <c r="AI2">
        <v>5668759</v>
      </c>
      <c r="AJ2" t="s">
        <v>256</v>
      </c>
      <c r="AK2" t="s">
        <v>150</v>
      </c>
    </row>
    <row r="3" spans="1:37" x14ac:dyDescent="0.25">
      <c r="A3">
        <v>5846902</v>
      </c>
      <c r="B3" t="s">
        <v>74</v>
      </c>
      <c r="C3" t="s">
        <v>75</v>
      </c>
      <c r="D3" t="s">
        <v>194</v>
      </c>
      <c r="E3" t="s">
        <v>80</v>
      </c>
      <c r="F3" s="1">
        <v>5690652174</v>
      </c>
      <c r="G3" t="s">
        <v>179</v>
      </c>
      <c r="H3" s="3">
        <v>32499</v>
      </c>
      <c r="I3" s="31">
        <v>10.5</v>
      </c>
      <c r="J3" s="24">
        <v>12285950</v>
      </c>
      <c r="K3" s="2">
        <v>43751</v>
      </c>
      <c r="L3" s="26">
        <v>1</v>
      </c>
      <c r="M3" s="23">
        <v>2472220</v>
      </c>
      <c r="N3" t="s">
        <v>252</v>
      </c>
      <c r="O3">
        <v>278410</v>
      </c>
      <c r="P3">
        <v>828</v>
      </c>
      <c r="Q3">
        <v>494</v>
      </c>
      <c r="R3">
        <v>868775</v>
      </c>
      <c r="S3" s="11">
        <v>2472220</v>
      </c>
      <c r="T3" t="s">
        <v>251</v>
      </c>
      <c r="U3" t="s">
        <v>250</v>
      </c>
      <c r="V3" t="str">
        <f>_xlfn.IFS(U3="Dept_0001","ICU",U3="Dept_0002","EME",U3="Dept_0003","REH",U3="Dept_0004","MAT")</f>
        <v>EME</v>
      </c>
      <c r="W3">
        <v>490983</v>
      </c>
      <c r="X3" t="s">
        <v>137</v>
      </c>
      <c r="Y3" t="s">
        <v>187</v>
      </c>
      <c r="Z3" t="s">
        <v>138</v>
      </c>
      <c r="AA3" s="2">
        <v>43819</v>
      </c>
      <c r="AB3" t="s">
        <v>80</v>
      </c>
      <c r="AC3" s="2">
        <v>36955</v>
      </c>
      <c r="AD3" t="s">
        <v>257</v>
      </c>
      <c r="AE3" s="33" t="s">
        <v>265</v>
      </c>
      <c r="AF3">
        <v>5996414</v>
      </c>
      <c r="AG3">
        <v>1765</v>
      </c>
      <c r="AH3">
        <v>13</v>
      </c>
      <c r="AI3">
        <v>6073311</v>
      </c>
      <c r="AJ3" t="s">
        <v>257</v>
      </c>
      <c r="AK3" t="s">
        <v>149</v>
      </c>
    </row>
    <row r="4" spans="1:37" x14ac:dyDescent="0.25">
      <c r="A4">
        <v>5280044</v>
      </c>
      <c r="B4" t="s">
        <v>56</v>
      </c>
      <c r="C4" t="s">
        <v>57</v>
      </c>
      <c r="D4" t="s">
        <v>192</v>
      </c>
      <c r="E4" t="s">
        <v>80</v>
      </c>
      <c r="F4" s="1">
        <v>7739286557</v>
      </c>
      <c r="G4" t="s">
        <v>178</v>
      </c>
      <c r="H4" s="3">
        <v>33047</v>
      </c>
      <c r="I4" s="31">
        <v>10</v>
      </c>
      <c r="J4" s="24">
        <v>78624123</v>
      </c>
      <c r="K4" s="2">
        <v>43805</v>
      </c>
      <c r="L4" s="26">
        <v>2</v>
      </c>
      <c r="M4" s="22">
        <v>5280044</v>
      </c>
      <c r="N4" t="s">
        <v>250</v>
      </c>
      <c r="O4">
        <v>467011</v>
      </c>
      <c r="P4">
        <v>508</v>
      </c>
      <c r="Q4">
        <v>963</v>
      </c>
      <c r="R4">
        <v>535697</v>
      </c>
      <c r="S4">
        <v>5280044</v>
      </c>
      <c r="T4" t="s">
        <v>252</v>
      </c>
      <c r="U4" t="s">
        <v>251</v>
      </c>
      <c r="V4" t="str">
        <f>_xlfn.IFS(U4="Dept_0001","ICU",U4="Dept_0002","EME",U4="Dept_0003","REH",U4="Dept_0004","MAT")</f>
        <v>REH</v>
      </c>
      <c r="W4">
        <v>701517</v>
      </c>
      <c r="X4" t="s">
        <v>133</v>
      </c>
      <c r="Y4" t="s">
        <v>200</v>
      </c>
      <c r="Z4" t="s">
        <v>134</v>
      </c>
      <c r="AA4" s="2">
        <v>43763</v>
      </c>
      <c r="AB4" t="s">
        <v>80</v>
      </c>
      <c r="AC4" s="2">
        <v>35236</v>
      </c>
      <c r="AD4" t="s">
        <v>258</v>
      </c>
      <c r="AE4" s="33">
        <v>154</v>
      </c>
      <c r="AF4">
        <v>1393118</v>
      </c>
      <c r="AG4">
        <v>4592</v>
      </c>
      <c r="AH4">
        <v>12</v>
      </c>
      <c r="AI4">
        <v>6849140</v>
      </c>
      <c r="AJ4" t="s">
        <v>258</v>
      </c>
      <c r="AK4" t="s">
        <v>281</v>
      </c>
    </row>
    <row r="5" spans="1:37" x14ac:dyDescent="0.25">
      <c r="A5">
        <v>3347905</v>
      </c>
      <c r="B5" t="s">
        <v>68</v>
      </c>
      <c r="C5" t="s">
        <v>69</v>
      </c>
      <c r="D5" t="s">
        <v>200</v>
      </c>
      <c r="E5" t="s">
        <v>80</v>
      </c>
      <c r="F5" s="1">
        <v>9693799575</v>
      </c>
      <c r="G5" t="s">
        <v>177</v>
      </c>
      <c r="H5" s="3">
        <v>34537</v>
      </c>
      <c r="I5" s="31">
        <v>10.5</v>
      </c>
      <c r="J5" s="24">
        <v>64589474</v>
      </c>
      <c r="K5" s="2">
        <v>43795</v>
      </c>
      <c r="L5" s="26">
        <v>1</v>
      </c>
      <c r="M5" s="22">
        <v>5996332</v>
      </c>
      <c r="N5" t="s">
        <v>251</v>
      </c>
      <c r="O5">
        <v>627535</v>
      </c>
      <c r="P5">
        <v>474</v>
      </c>
      <c r="Q5">
        <v>624</v>
      </c>
      <c r="R5">
        <v>461215</v>
      </c>
      <c r="S5">
        <v>5996332</v>
      </c>
      <c r="T5" t="s">
        <v>251</v>
      </c>
      <c r="U5" t="s">
        <v>252</v>
      </c>
      <c r="V5" t="str">
        <f>_xlfn.IFS(U5="Dept_0001","ICU",U5="Dept_0002","EME",U5="Dept_0003","REH",U5="Dept_0004","MAT")</f>
        <v>MAT</v>
      </c>
      <c r="W5">
        <v>919411</v>
      </c>
      <c r="X5" t="s">
        <v>131</v>
      </c>
      <c r="Y5" t="s">
        <v>192</v>
      </c>
      <c r="Z5" t="s">
        <v>132</v>
      </c>
      <c r="AA5" s="2">
        <v>43746</v>
      </c>
      <c r="AB5" t="s">
        <v>81</v>
      </c>
      <c r="AC5" s="2">
        <v>34721</v>
      </c>
      <c r="AD5" t="s">
        <v>259</v>
      </c>
      <c r="AE5" s="33" t="s">
        <v>266</v>
      </c>
      <c r="AF5">
        <v>4857463</v>
      </c>
      <c r="AG5">
        <v>2723</v>
      </c>
      <c r="AH5">
        <v>14</v>
      </c>
      <c r="AI5">
        <v>7197719</v>
      </c>
      <c r="AJ5" t="s">
        <v>259</v>
      </c>
      <c r="AK5" t="s">
        <v>282</v>
      </c>
    </row>
    <row r="6" spans="1:37" x14ac:dyDescent="0.25">
      <c r="A6">
        <v>1393118</v>
      </c>
      <c r="B6" t="s">
        <v>24</v>
      </c>
      <c r="C6" t="s">
        <v>25</v>
      </c>
      <c r="D6" t="s">
        <v>195</v>
      </c>
      <c r="E6" t="s">
        <v>80</v>
      </c>
      <c r="F6" s="1">
        <v>5453712210</v>
      </c>
      <c r="G6" t="s">
        <v>165</v>
      </c>
      <c r="H6" s="3">
        <v>29604</v>
      </c>
      <c r="I6" s="31">
        <v>11</v>
      </c>
      <c r="J6" s="24">
        <v>73706992</v>
      </c>
      <c r="K6" s="2">
        <v>43823</v>
      </c>
      <c r="L6" s="26">
        <v>1</v>
      </c>
      <c r="M6" s="22">
        <v>3523246</v>
      </c>
      <c r="N6" t="s">
        <v>252</v>
      </c>
      <c r="O6">
        <v>340002</v>
      </c>
      <c r="P6" s="11">
        <v>674</v>
      </c>
      <c r="Q6">
        <v>999</v>
      </c>
      <c r="R6">
        <v>729881</v>
      </c>
      <c r="S6">
        <v>3523246</v>
      </c>
      <c r="T6" t="s">
        <v>249</v>
      </c>
      <c r="W6">
        <v>278410</v>
      </c>
      <c r="X6" t="s">
        <v>106</v>
      </c>
      <c r="Y6" t="s">
        <v>205</v>
      </c>
      <c r="Z6" t="s">
        <v>107</v>
      </c>
      <c r="AA6" s="2">
        <v>43810</v>
      </c>
      <c r="AB6" t="s">
        <v>81</v>
      </c>
      <c r="AC6" s="2">
        <v>20575</v>
      </c>
      <c r="AD6" t="s">
        <v>260</v>
      </c>
      <c r="AE6" s="33" t="s">
        <v>267</v>
      </c>
      <c r="AF6">
        <v>5846902</v>
      </c>
      <c r="AG6">
        <v>2139</v>
      </c>
      <c r="AH6">
        <v>14</v>
      </c>
      <c r="AI6">
        <v>1399187</v>
      </c>
      <c r="AJ6" t="s">
        <v>260</v>
      </c>
      <c r="AK6" t="s">
        <v>283</v>
      </c>
    </row>
    <row r="7" spans="1:37" x14ac:dyDescent="0.25">
      <c r="A7">
        <v>7791000</v>
      </c>
      <c r="B7" t="s">
        <v>70</v>
      </c>
      <c r="C7" t="s">
        <v>71</v>
      </c>
      <c r="D7" t="s">
        <v>190</v>
      </c>
      <c r="E7" t="s">
        <v>80</v>
      </c>
      <c r="F7" s="1">
        <v>6124977440</v>
      </c>
      <c r="G7" t="s">
        <v>183</v>
      </c>
      <c r="H7" s="3">
        <v>31986</v>
      </c>
      <c r="I7" s="31">
        <v>9</v>
      </c>
      <c r="J7" s="24">
        <v>36324467</v>
      </c>
      <c r="K7" s="2">
        <v>43830</v>
      </c>
      <c r="L7" s="26">
        <v>2</v>
      </c>
      <c r="M7" s="22">
        <v>2490466</v>
      </c>
      <c r="N7" t="s">
        <v>252</v>
      </c>
      <c r="O7">
        <v>286850</v>
      </c>
      <c r="P7">
        <v>808</v>
      </c>
      <c r="Q7">
        <v>269</v>
      </c>
      <c r="R7">
        <v>781264</v>
      </c>
      <c r="S7">
        <v>2490466</v>
      </c>
      <c r="T7" t="s">
        <v>249</v>
      </c>
      <c r="W7">
        <v>461215</v>
      </c>
      <c r="X7" t="s">
        <v>144</v>
      </c>
      <c r="Y7" t="s">
        <v>81</v>
      </c>
      <c r="Z7" t="s">
        <v>145</v>
      </c>
      <c r="AA7" s="2">
        <v>43824</v>
      </c>
      <c r="AB7" t="s">
        <v>80</v>
      </c>
      <c r="AC7" s="2">
        <v>19296</v>
      </c>
      <c r="AD7" t="s">
        <v>261</v>
      </c>
      <c r="AE7" s="33" t="s">
        <v>268</v>
      </c>
      <c r="AF7">
        <v>1130040</v>
      </c>
      <c r="AG7">
        <v>6129</v>
      </c>
      <c r="AH7">
        <v>13</v>
      </c>
      <c r="AI7">
        <v>1925381</v>
      </c>
      <c r="AJ7" t="s">
        <v>261</v>
      </c>
      <c r="AK7" t="s">
        <v>284</v>
      </c>
    </row>
    <row r="8" spans="1:37" x14ac:dyDescent="0.25">
      <c r="A8">
        <v>8095221</v>
      </c>
      <c r="B8" t="s">
        <v>40</v>
      </c>
      <c r="C8" t="s">
        <v>41</v>
      </c>
      <c r="D8" t="s">
        <v>197</v>
      </c>
      <c r="E8" t="s">
        <v>80</v>
      </c>
      <c r="F8" s="1">
        <v>7448577201</v>
      </c>
      <c r="G8" t="s">
        <v>169</v>
      </c>
      <c r="H8" s="3">
        <v>31377</v>
      </c>
      <c r="I8" s="31">
        <v>9.5</v>
      </c>
      <c r="J8" s="24">
        <v>46740174</v>
      </c>
      <c r="K8" s="2">
        <v>43782</v>
      </c>
      <c r="L8" s="26">
        <v>2</v>
      </c>
      <c r="M8" s="22">
        <v>7306571</v>
      </c>
      <c r="N8" t="s">
        <v>252</v>
      </c>
      <c r="O8">
        <v>701517</v>
      </c>
      <c r="P8">
        <v>301</v>
      </c>
      <c r="Q8">
        <v>154</v>
      </c>
      <c r="R8">
        <v>345834</v>
      </c>
      <c r="S8">
        <v>7306571</v>
      </c>
      <c r="T8" t="s">
        <v>249</v>
      </c>
      <c r="W8">
        <v>451458</v>
      </c>
      <c r="X8" t="s">
        <v>114</v>
      </c>
      <c r="Y8" t="s">
        <v>199</v>
      </c>
      <c r="Z8" t="s">
        <v>115</v>
      </c>
      <c r="AA8" s="2">
        <v>43737</v>
      </c>
      <c r="AB8" t="s">
        <v>81</v>
      </c>
      <c r="AC8" s="2">
        <v>25482</v>
      </c>
      <c r="AD8" t="s">
        <v>256</v>
      </c>
      <c r="AE8" s="33">
        <v>186</v>
      </c>
      <c r="AF8">
        <v>5280044</v>
      </c>
      <c r="AG8">
        <v>5413</v>
      </c>
      <c r="AH8">
        <v>13</v>
      </c>
      <c r="AI8">
        <v>5285422</v>
      </c>
    </row>
    <row r="9" spans="1:37" x14ac:dyDescent="0.25">
      <c r="A9">
        <v>7794310</v>
      </c>
      <c r="B9" t="s">
        <v>32</v>
      </c>
      <c r="C9" t="s">
        <v>33</v>
      </c>
      <c r="D9" t="s">
        <v>201</v>
      </c>
      <c r="E9" s="20" t="s">
        <v>81</v>
      </c>
      <c r="F9" s="1">
        <v>6964575326</v>
      </c>
      <c r="G9" t="s">
        <v>156</v>
      </c>
      <c r="H9" s="3">
        <v>29978</v>
      </c>
      <c r="I9" s="31">
        <v>11</v>
      </c>
      <c r="J9" s="24">
        <v>72323280</v>
      </c>
      <c r="K9" s="2">
        <v>43768</v>
      </c>
      <c r="L9" s="26">
        <v>2</v>
      </c>
      <c r="M9" s="22">
        <v>1130040</v>
      </c>
      <c r="N9" t="s">
        <v>249</v>
      </c>
      <c r="O9">
        <v>125268</v>
      </c>
      <c r="P9">
        <v>999</v>
      </c>
      <c r="Q9">
        <v>218</v>
      </c>
      <c r="R9">
        <v>988793</v>
      </c>
      <c r="S9">
        <v>1130040</v>
      </c>
      <c r="T9" t="s">
        <v>252</v>
      </c>
      <c r="W9">
        <v>340002</v>
      </c>
      <c r="X9" t="s">
        <v>135</v>
      </c>
      <c r="Y9" t="s">
        <v>81</v>
      </c>
      <c r="Z9" t="s">
        <v>136</v>
      </c>
      <c r="AA9" s="2">
        <v>43829</v>
      </c>
      <c r="AB9" t="s">
        <v>81</v>
      </c>
      <c r="AC9" s="2">
        <v>35997</v>
      </c>
      <c r="AD9" t="s">
        <v>258</v>
      </c>
      <c r="AE9" s="33" t="s">
        <v>269</v>
      </c>
      <c r="AF9">
        <v>8095221</v>
      </c>
      <c r="AG9">
        <v>7744</v>
      </c>
      <c r="AH9">
        <v>12</v>
      </c>
      <c r="AI9">
        <v>8258818</v>
      </c>
    </row>
    <row r="10" spans="1:37" x14ac:dyDescent="0.25">
      <c r="A10" s="11">
        <v>2472220</v>
      </c>
      <c r="B10" s="11" t="s">
        <v>52</v>
      </c>
      <c r="C10" s="11" t="s">
        <v>53</v>
      </c>
      <c r="D10" s="11" t="s">
        <v>190</v>
      </c>
      <c r="E10" s="11" t="s">
        <v>80</v>
      </c>
      <c r="F10" s="16">
        <v>5960541233</v>
      </c>
      <c r="G10" s="11" t="s">
        <v>158</v>
      </c>
      <c r="H10" s="17">
        <v>32840</v>
      </c>
      <c r="I10" s="31">
        <v>9</v>
      </c>
      <c r="J10" s="24">
        <v>99776590</v>
      </c>
      <c r="K10" s="2">
        <v>43748</v>
      </c>
      <c r="L10" s="26">
        <v>3</v>
      </c>
      <c r="M10" s="22">
        <v>9044651</v>
      </c>
      <c r="N10" t="s">
        <v>252</v>
      </c>
      <c r="O10">
        <v>988793</v>
      </c>
      <c r="P10">
        <v>154</v>
      </c>
      <c r="Q10" s="11">
        <v>875</v>
      </c>
      <c r="R10">
        <v>125268</v>
      </c>
      <c r="S10">
        <v>9044651</v>
      </c>
      <c r="T10" t="s">
        <v>249</v>
      </c>
      <c r="W10" s="11">
        <v>460778</v>
      </c>
      <c r="X10" s="11" t="s">
        <v>92</v>
      </c>
      <c r="Y10" s="11" t="s">
        <v>194</v>
      </c>
      <c r="Z10" s="11" t="s">
        <v>93</v>
      </c>
      <c r="AA10" s="2">
        <v>43657</v>
      </c>
      <c r="AB10" s="11" t="s">
        <v>81</v>
      </c>
      <c r="AC10" s="18">
        <v>16864</v>
      </c>
      <c r="AD10" t="s">
        <v>258</v>
      </c>
      <c r="AE10" s="33">
        <v>188</v>
      </c>
      <c r="AF10">
        <v>2108289</v>
      </c>
      <c r="AG10" s="11">
        <v>1440</v>
      </c>
      <c r="AH10" s="11">
        <v>14</v>
      </c>
      <c r="AI10">
        <v>6674525</v>
      </c>
    </row>
    <row r="11" spans="1:37" x14ac:dyDescent="0.25">
      <c r="A11">
        <v>4857463</v>
      </c>
      <c r="B11" t="s">
        <v>78</v>
      </c>
      <c r="C11" t="s">
        <v>79</v>
      </c>
      <c r="D11" t="s">
        <v>195</v>
      </c>
      <c r="E11" t="s">
        <v>80</v>
      </c>
      <c r="F11" s="1">
        <v>8038633057</v>
      </c>
      <c r="G11" t="s">
        <v>176</v>
      </c>
      <c r="H11" s="3">
        <v>33217</v>
      </c>
      <c r="I11" s="31">
        <v>9.5</v>
      </c>
      <c r="J11" s="24">
        <v>80837547</v>
      </c>
      <c r="K11" s="2">
        <v>43752</v>
      </c>
      <c r="L11" s="26">
        <v>2</v>
      </c>
      <c r="M11" s="22">
        <v>8821167</v>
      </c>
      <c r="N11" t="s">
        <v>252</v>
      </c>
      <c r="O11">
        <v>962035</v>
      </c>
      <c r="P11">
        <v>189</v>
      </c>
      <c r="Q11">
        <v>334</v>
      </c>
      <c r="R11">
        <v>174563</v>
      </c>
      <c r="S11">
        <v>8821167</v>
      </c>
      <c r="T11" t="s">
        <v>251</v>
      </c>
      <c r="W11">
        <v>729881</v>
      </c>
      <c r="X11" t="s">
        <v>129</v>
      </c>
      <c r="Y11" t="s">
        <v>204</v>
      </c>
      <c r="Z11" t="s">
        <v>130</v>
      </c>
      <c r="AA11" s="2">
        <v>43658</v>
      </c>
      <c r="AB11" s="11" t="s">
        <v>81</v>
      </c>
      <c r="AC11" s="2">
        <v>31758</v>
      </c>
      <c r="AD11" t="s">
        <v>259</v>
      </c>
      <c r="AE11" s="33" t="s">
        <v>270</v>
      </c>
      <c r="AF11">
        <v>8821167</v>
      </c>
      <c r="AG11">
        <v>2318</v>
      </c>
      <c r="AH11">
        <v>13</v>
      </c>
      <c r="AI11">
        <v>9151134</v>
      </c>
    </row>
    <row r="12" spans="1:37" x14ac:dyDescent="0.25">
      <c r="A12">
        <v>1130040</v>
      </c>
      <c r="B12" t="s">
        <v>20</v>
      </c>
      <c r="C12" t="s">
        <v>21</v>
      </c>
      <c r="D12" t="s">
        <v>194</v>
      </c>
      <c r="E12" t="s">
        <v>80</v>
      </c>
      <c r="F12" s="1">
        <v>2750689290</v>
      </c>
      <c r="G12" t="s">
        <v>172</v>
      </c>
      <c r="H12" s="3">
        <v>29254</v>
      </c>
      <c r="I12" s="31">
        <v>10</v>
      </c>
      <c r="J12" s="24">
        <v>18406844</v>
      </c>
      <c r="K12" s="2">
        <v>43754</v>
      </c>
      <c r="L12" s="26">
        <v>3</v>
      </c>
      <c r="M12" s="22">
        <v>8095221</v>
      </c>
      <c r="N12" t="s">
        <v>250</v>
      </c>
      <c r="O12">
        <v>919411</v>
      </c>
      <c r="P12">
        <v>204</v>
      </c>
      <c r="Q12">
        <v>828</v>
      </c>
      <c r="R12">
        <v>199241</v>
      </c>
      <c r="S12">
        <v>8095221</v>
      </c>
      <c r="T12" t="s">
        <v>249</v>
      </c>
      <c r="W12">
        <v>467011</v>
      </c>
      <c r="X12" t="s">
        <v>122</v>
      </c>
      <c r="Y12" t="s">
        <v>187</v>
      </c>
      <c r="Z12" t="s">
        <v>123</v>
      </c>
      <c r="AA12" s="2">
        <v>43675</v>
      </c>
      <c r="AB12" t="s">
        <v>81</v>
      </c>
      <c r="AC12" s="2">
        <v>28440</v>
      </c>
      <c r="AD12" t="s">
        <v>258</v>
      </c>
      <c r="AE12" s="33" t="s">
        <v>279</v>
      </c>
      <c r="AF12">
        <v>3490652</v>
      </c>
      <c r="AG12">
        <v>7927</v>
      </c>
      <c r="AH12">
        <v>12</v>
      </c>
      <c r="AI12">
        <v>7661162</v>
      </c>
    </row>
    <row r="13" spans="1:37" x14ac:dyDescent="0.25">
      <c r="A13">
        <v>5996414</v>
      </c>
      <c r="B13" t="s">
        <v>64</v>
      </c>
      <c r="C13" t="s">
        <v>65</v>
      </c>
      <c r="D13" t="s">
        <v>80</v>
      </c>
      <c r="E13" t="s">
        <v>81</v>
      </c>
      <c r="F13" s="1">
        <v>4874363293</v>
      </c>
      <c r="G13" t="s">
        <v>164</v>
      </c>
      <c r="H13" s="3">
        <v>34145</v>
      </c>
      <c r="I13" s="31">
        <v>10.5</v>
      </c>
      <c r="J13" s="24">
        <v>79949143</v>
      </c>
      <c r="K13" s="2">
        <v>43752</v>
      </c>
      <c r="L13" s="26">
        <v>1</v>
      </c>
      <c r="M13" s="22">
        <v>2227289</v>
      </c>
      <c r="N13" t="s">
        <v>252</v>
      </c>
      <c r="O13">
        <v>243227</v>
      </c>
      <c r="P13" s="11">
        <v>875</v>
      </c>
      <c r="Q13">
        <v>570</v>
      </c>
      <c r="R13">
        <v>884634</v>
      </c>
      <c r="S13">
        <v>2227289</v>
      </c>
      <c r="T13" t="s">
        <v>250</v>
      </c>
      <c r="W13">
        <v>884634</v>
      </c>
      <c r="X13" t="s">
        <v>104</v>
      </c>
      <c r="Y13" t="s">
        <v>187</v>
      </c>
      <c r="Z13" t="s">
        <v>105</v>
      </c>
      <c r="AA13" s="2">
        <v>43823</v>
      </c>
      <c r="AB13" t="s">
        <v>80</v>
      </c>
      <c r="AC13" s="2">
        <v>20352</v>
      </c>
      <c r="AD13" t="s">
        <v>261</v>
      </c>
      <c r="AE13" s="33">
        <v>110</v>
      </c>
      <c r="AF13">
        <v>7794310</v>
      </c>
      <c r="AG13">
        <v>9658</v>
      </c>
      <c r="AH13">
        <v>14</v>
      </c>
      <c r="AI13">
        <v>1827626</v>
      </c>
    </row>
    <row r="14" spans="1:37" x14ac:dyDescent="0.25">
      <c r="A14">
        <v>8017808</v>
      </c>
      <c r="B14" t="s">
        <v>66</v>
      </c>
      <c r="C14" t="s">
        <v>67</v>
      </c>
      <c r="D14" t="s">
        <v>196</v>
      </c>
      <c r="E14" t="s">
        <v>80</v>
      </c>
      <c r="F14" s="1">
        <v>9414486686</v>
      </c>
      <c r="G14" t="s">
        <v>166</v>
      </c>
      <c r="H14" s="3">
        <v>34484</v>
      </c>
      <c r="I14" s="31">
        <v>11</v>
      </c>
      <c r="J14" s="24">
        <v>57294399</v>
      </c>
      <c r="K14" s="2">
        <v>43764</v>
      </c>
      <c r="L14" s="26">
        <v>1</v>
      </c>
      <c r="M14" s="22">
        <v>7831983</v>
      </c>
      <c r="N14" t="s">
        <v>250</v>
      </c>
      <c r="O14">
        <v>868775</v>
      </c>
      <c r="P14" s="14">
        <v>256</v>
      </c>
      <c r="Q14">
        <v>752</v>
      </c>
      <c r="R14">
        <v>278410</v>
      </c>
      <c r="S14">
        <v>7831983</v>
      </c>
      <c r="T14" t="s">
        <v>252</v>
      </c>
      <c r="W14">
        <v>243227</v>
      </c>
      <c r="X14" t="s">
        <v>108</v>
      </c>
      <c r="Y14" t="s">
        <v>194</v>
      </c>
      <c r="Z14" t="s">
        <v>109</v>
      </c>
      <c r="AA14" s="2">
        <v>43686</v>
      </c>
      <c r="AB14" t="s">
        <v>81</v>
      </c>
      <c r="AC14" s="2">
        <v>20794</v>
      </c>
      <c r="AD14" t="s">
        <v>261</v>
      </c>
      <c r="AE14" s="33">
        <v>148</v>
      </c>
      <c r="AF14">
        <v>7809097</v>
      </c>
      <c r="AG14">
        <v>7135</v>
      </c>
      <c r="AH14">
        <v>12</v>
      </c>
      <c r="AI14">
        <v>4259893</v>
      </c>
    </row>
    <row r="15" spans="1:37" x14ac:dyDescent="0.25">
      <c r="A15">
        <v>2227289</v>
      </c>
      <c r="B15" t="s">
        <v>60</v>
      </c>
      <c r="C15" t="s">
        <v>61</v>
      </c>
      <c r="D15" t="s">
        <v>198</v>
      </c>
      <c r="E15" t="s">
        <v>80</v>
      </c>
      <c r="F15" s="1">
        <v>9694929344</v>
      </c>
      <c r="G15" t="s">
        <v>171</v>
      </c>
      <c r="H15" s="3">
        <v>33673</v>
      </c>
      <c r="I15" s="31">
        <v>9</v>
      </c>
      <c r="J15" s="24">
        <v>19656016</v>
      </c>
      <c r="K15" s="2">
        <v>43762</v>
      </c>
      <c r="L15" s="26">
        <v>3</v>
      </c>
      <c r="M15" s="22">
        <v>1393118</v>
      </c>
      <c r="N15" t="s">
        <v>251</v>
      </c>
      <c r="O15">
        <v>174563</v>
      </c>
      <c r="P15">
        <v>963</v>
      </c>
      <c r="Q15">
        <v>301</v>
      </c>
      <c r="R15">
        <v>962035</v>
      </c>
      <c r="S15">
        <v>1393118</v>
      </c>
      <c r="T15" t="s">
        <v>249</v>
      </c>
      <c r="W15">
        <v>767694</v>
      </c>
      <c r="X15" t="s">
        <v>120</v>
      </c>
      <c r="Y15" t="s">
        <v>190</v>
      </c>
      <c r="Z15" t="s">
        <v>121</v>
      </c>
      <c r="AA15" s="2">
        <v>43827</v>
      </c>
      <c r="AB15" t="s">
        <v>81</v>
      </c>
      <c r="AC15" s="2">
        <v>27859</v>
      </c>
      <c r="AD15" t="s">
        <v>256</v>
      </c>
      <c r="AE15" s="33">
        <v>135</v>
      </c>
      <c r="AF15">
        <v>7689047</v>
      </c>
      <c r="AG15">
        <v>6245</v>
      </c>
      <c r="AH15">
        <v>14</v>
      </c>
      <c r="AI15">
        <v>7834335</v>
      </c>
    </row>
    <row r="16" spans="1:37" x14ac:dyDescent="0.25">
      <c r="A16">
        <v>7689047</v>
      </c>
      <c r="B16" t="s">
        <v>30</v>
      </c>
      <c r="C16" t="s">
        <v>31</v>
      </c>
      <c r="D16" t="s">
        <v>187</v>
      </c>
      <c r="E16" t="s">
        <v>80</v>
      </c>
      <c r="F16" s="1">
        <v>7792893883</v>
      </c>
      <c r="G16" t="s">
        <v>174</v>
      </c>
      <c r="H16" s="3">
        <v>29929</v>
      </c>
      <c r="I16" s="31">
        <v>9.5</v>
      </c>
      <c r="J16" s="24">
        <v>53499852</v>
      </c>
      <c r="K16" s="2">
        <v>43797</v>
      </c>
      <c r="L16" s="26">
        <v>2</v>
      </c>
      <c r="M16" s="22">
        <v>5846902</v>
      </c>
      <c r="N16" t="s">
        <v>249</v>
      </c>
      <c r="O16">
        <v>535697</v>
      </c>
      <c r="P16">
        <v>489</v>
      </c>
      <c r="Q16">
        <v>257</v>
      </c>
      <c r="R16">
        <v>467011</v>
      </c>
      <c r="S16">
        <v>5846902</v>
      </c>
      <c r="T16" t="s">
        <v>250</v>
      </c>
      <c r="W16">
        <v>653162</v>
      </c>
      <c r="X16" t="s">
        <v>126</v>
      </c>
      <c r="Y16" t="s">
        <v>80</v>
      </c>
      <c r="Z16" t="s">
        <v>154</v>
      </c>
      <c r="AA16" s="2">
        <v>43752</v>
      </c>
      <c r="AB16" t="s">
        <v>80</v>
      </c>
      <c r="AC16" s="2">
        <v>30344</v>
      </c>
      <c r="AD16" t="s">
        <v>256</v>
      </c>
      <c r="AE16" s="33" t="s">
        <v>271</v>
      </c>
      <c r="AF16">
        <v>7831983</v>
      </c>
      <c r="AG16">
        <v>6311</v>
      </c>
      <c r="AH16">
        <v>14</v>
      </c>
      <c r="AI16">
        <v>2607682</v>
      </c>
    </row>
    <row r="17" spans="1:35" x14ac:dyDescent="0.25">
      <c r="A17">
        <v>5732150</v>
      </c>
      <c r="B17" t="s">
        <v>72</v>
      </c>
      <c r="C17" t="s">
        <v>73</v>
      </c>
      <c r="D17" t="s">
        <v>192</v>
      </c>
      <c r="E17" t="s">
        <v>80</v>
      </c>
      <c r="F17" s="1">
        <v>7958777754</v>
      </c>
      <c r="G17" t="s">
        <v>184</v>
      </c>
      <c r="H17" s="3">
        <v>32485</v>
      </c>
      <c r="I17" s="31">
        <v>10</v>
      </c>
      <c r="J17" s="24">
        <v>22025676</v>
      </c>
      <c r="K17" s="2">
        <v>43798</v>
      </c>
      <c r="L17" s="26">
        <v>3</v>
      </c>
      <c r="M17" s="22">
        <v>5732150</v>
      </c>
      <c r="N17" t="s">
        <v>249</v>
      </c>
      <c r="O17">
        <v>490983</v>
      </c>
      <c r="P17">
        <v>494</v>
      </c>
      <c r="Q17">
        <v>908</v>
      </c>
      <c r="R17">
        <v>490983</v>
      </c>
      <c r="S17">
        <v>5732150</v>
      </c>
      <c r="T17" t="s">
        <v>251</v>
      </c>
      <c r="W17">
        <v>334693</v>
      </c>
      <c r="X17" t="s">
        <v>146</v>
      </c>
      <c r="Y17" t="s">
        <v>190</v>
      </c>
      <c r="Z17" t="s">
        <v>147</v>
      </c>
      <c r="AA17" s="2">
        <v>43755</v>
      </c>
      <c r="AB17" t="s">
        <v>80</v>
      </c>
      <c r="AC17" s="2">
        <v>20178</v>
      </c>
      <c r="AD17" t="s">
        <v>258</v>
      </c>
      <c r="AE17" s="33" t="s">
        <v>272</v>
      </c>
      <c r="AF17">
        <v>3867008</v>
      </c>
      <c r="AG17">
        <v>3816</v>
      </c>
      <c r="AH17">
        <v>12</v>
      </c>
      <c r="AI17">
        <v>4419451</v>
      </c>
    </row>
    <row r="18" spans="1:35" x14ac:dyDescent="0.25">
      <c r="A18">
        <v>7306571</v>
      </c>
      <c r="B18" t="s">
        <v>28</v>
      </c>
      <c r="C18" t="s">
        <v>29</v>
      </c>
      <c r="D18" t="s">
        <v>199</v>
      </c>
      <c r="E18" t="s">
        <v>81</v>
      </c>
      <c r="F18" s="1">
        <v>7451316492</v>
      </c>
      <c r="G18" t="s">
        <v>175</v>
      </c>
      <c r="H18" s="3">
        <v>29904</v>
      </c>
      <c r="I18" s="31">
        <v>10.5</v>
      </c>
      <c r="J18" s="24">
        <v>26737667</v>
      </c>
      <c r="K18" s="2">
        <v>43775</v>
      </c>
      <c r="L18" s="26">
        <v>2</v>
      </c>
      <c r="M18" s="22">
        <v>7791000</v>
      </c>
      <c r="N18" t="s">
        <v>250</v>
      </c>
      <c r="O18" s="11">
        <v>738306</v>
      </c>
      <c r="P18">
        <v>269</v>
      </c>
      <c r="Q18">
        <v>447</v>
      </c>
      <c r="R18">
        <v>334693</v>
      </c>
      <c r="S18">
        <v>7791000</v>
      </c>
      <c r="T18" t="s">
        <v>252</v>
      </c>
      <c r="W18">
        <v>868775</v>
      </c>
      <c r="X18" t="s">
        <v>127</v>
      </c>
      <c r="Y18" t="s">
        <v>194</v>
      </c>
      <c r="Z18" t="s">
        <v>128</v>
      </c>
      <c r="AA18" s="2">
        <v>43730</v>
      </c>
      <c r="AB18" t="s">
        <v>81</v>
      </c>
      <c r="AC18" s="2">
        <v>30669</v>
      </c>
      <c r="AD18" t="s">
        <v>258</v>
      </c>
      <c r="AE18" s="33" t="s">
        <v>273</v>
      </c>
      <c r="AF18">
        <v>2490466</v>
      </c>
      <c r="AG18">
        <v>7209</v>
      </c>
      <c r="AH18">
        <v>13</v>
      </c>
      <c r="AI18">
        <v>9057289</v>
      </c>
    </row>
    <row r="19" spans="1:35" x14ac:dyDescent="0.25">
      <c r="A19">
        <v>2108289</v>
      </c>
      <c r="B19" t="s">
        <v>22</v>
      </c>
      <c r="C19" t="s">
        <v>23</v>
      </c>
      <c r="D19" t="s">
        <v>195</v>
      </c>
      <c r="E19" t="s">
        <v>80</v>
      </c>
      <c r="F19" s="1">
        <v>9061470179</v>
      </c>
      <c r="G19" t="s">
        <v>167</v>
      </c>
      <c r="H19" s="3">
        <v>29527</v>
      </c>
      <c r="I19" s="31">
        <v>11</v>
      </c>
      <c r="J19" s="24">
        <v>43006703</v>
      </c>
      <c r="K19" s="2">
        <v>43756</v>
      </c>
      <c r="L19" s="26">
        <v>2</v>
      </c>
      <c r="M19" s="22">
        <v>8017808</v>
      </c>
      <c r="N19" t="s">
        <v>249</v>
      </c>
      <c r="O19">
        <v>884634</v>
      </c>
      <c r="P19">
        <v>218</v>
      </c>
      <c r="Q19">
        <v>786</v>
      </c>
      <c r="R19">
        <v>243227</v>
      </c>
      <c r="S19">
        <v>8017808</v>
      </c>
      <c r="T19" t="s">
        <v>252</v>
      </c>
      <c r="W19">
        <v>640994</v>
      </c>
      <c r="X19" t="s">
        <v>110</v>
      </c>
      <c r="Y19" t="s">
        <v>80</v>
      </c>
      <c r="Z19" t="s">
        <v>111</v>
      </c>
      <c r="AA19" s="2">
        <v>43676</v>
      </c>
      <c r="AB19" s="11" t="s">
        <v>81</v>
      </c>
      <c r="AC19" s="2">
        <v>23143</v>
      </c>
      <c r="AD19" t="s">
        <v>258</v>
      </c>
      <c r="AE19" s="33">
        <v>171</v>
      </c>
      <c r="AF19">
        <v>8017808</v>
      </c>
      <c r="AG19">
        <v>6898</v>
      </c>
      <c r="AH19">
        <v>13</v>
      </c>
      <c r="AI19">
        <v>1270699</v>
      </c>
    </row>
    <row r="20" spans="1:35" x14ac:dyDescent="0.25">
      <c r="A20" s="11">
        <v>4772890</v>
      </c>
      <c r="B20" s="11" t="s">
        <v>42</v>
      </c>
      <c r="C20" s="11" t="s">
        <v>43</v>
      </c>
      <c r="D20" s="11" t="s">
        <v>193</v>
      </c>
      <c r="E20" s="11" t="s">
        <v>80</v>
      </c>
      <c r="F20" s="16">
        <v>6379284039</v>
      </c>
      <c r="G20" s="11" t="s">
        <v>161</v>
      </c>
      <c r="H20" s="17">
        <v>31791</v>
      </c>
      <c r="I20" s="31">
        <v>9</v>
      </c>
      <c r="J20" s="24">
        <v>22939164</v>
      </c>
      <c r="K20" s="2">
        <v>43789</v>
      </c>
      <c r="L20" s="26">
        <v>2</v>
      </c>
      <c r="M20" s="22">
        <v>5996414</v>
      </c>
      <c r="N20" t="s">
        <v>251</v>
      </c>
      <c r="O20">
        <v>640994</v>
      </c>
      <c r="P20">
        <v>447</v>
      </c>
      <c r="Q20" s="11">
        <v>674</v>
      </c>
      <c r="R20" s="11">
        <v>460778</v>
      </c>
      <c r="S20">
        <v>5996414</v>
      </c>
      <c r="T20" t="s">
        <v>251</v>
      </c>
      <c r="W20" s="11">
        <v>738306</v>
      </c>
      <c r="X20" s="11" t="s">
        <v>98</v>
      </c>
      <c r="Y20" s="11" t="s">
        <v>192</v>
      </c>
      <c r="Z20" s="11" t="s">
        <v>99</v>
      </c>
      <c r="AA20" s="2">
        <v>43742</v>
      </c>
      <c r="AB20" s="11" t="s">
        <v>80</v>
      </c>
      <c r="AC20" s="18">
        <v>19050</v>
      </c>
      <c r="AD20" t="s">
        <v>258</v>
      </c>
      <c r="AE20" s="33">
        <v>168</v>
      </c>
      <c r="AF20">
        <v>3347905</v>
      </c>
      <c r="AG20" s="11">
        <v>1886</v>
      </c>
      <c r="AH20" s="11">
        <v>14</v>
      </c>
      <c r="AI20">
        <v>6061917</v>
      </c>
    </row>
    <row r="21" spans="1:35" x14ac:dyDescent="0.25">
      <c r="A21">
        <v>3490652</v>
      </c>
      <c r="B21" t="s">
        <v>36</v>
      </c>
      <c r="C21" t="s">
        <v>37</v>
      </c>
      <c r="D21" t="s">
        <v>82</v>
      </c>
      <c r="E21" t="s">
        <v>81</v>
      </c>
      <c r="F21" s="1">
        <v>9806804528</v>
      </c>
      <c r="G21" t="s">
        <v>170</v>
      </c>
      <c r="H21" s="3">
        <v>30238</v>
      </c>
      <c r="I21" s="31">
        <v>9.5</v>
      </c>
      <c r="J21" s="24">
        <v>74430252</v>
      </c>
      <c r="K21" s="2">
        <v>43824</v>
      </c>
      <c r="L21" s="26">
        <v>2</v>
      </c>
      <c r="M21" s="22">
        <v>3490652</v>
      </c>
      <c r="N21" t="s">
        <v>249</v>
      </c>
      <c r="O21">
        <v>334693</v>
      </c>
      <c r="P21">
        <v>752</v>
      </c>
      <c r="Q21">
        <v>189</v>
      </c>
      <c r="R21" s="11">
        <v>738306</v>
      </c>
      <c r="S21">
        <v>3490652</v>
      </c>
      <c r="T21" t="s">
        <v>251</v>
      </c>
      <c r="W21">
        <v>345834</v>
      </c>
      <c r="X21" t="s">
        <v>118</v>
      </c>
      <c r="Y21" t="s">
        <v>200</v>
      </c>
      <c r="Z21" t="s">
        <v>119</v>
      </c>
      <c r="AA21" s="2">
        <v>43817</v>
      </c>
      <c r="AB21" t="s">
        <v>80</v>
      </c>
      <c r="AC21" s="2">
        <v>27515</v>
      </c>
      <c r="AD21" t="s">
        <v>260</v>
      </c>
      <c r="AE21" s="33" t="s">
        <v>274</v>
      </c>
      <c r="AF21" s="11">
        <v>4772890</v>
      </c>
      <c r="AG21">
        <v>3647</v>
      </c>
      <c r="AH21">
        <v>12</v>
      </c>
      <c r="AI21">
        <v>6489459</v>
      </c>
    </row>
    <row r="22" spans="1:35" x14ac:dyDescent="0.25">
      <c r="A22">
        <v>8821167</v>
      </c>
      <c r="B22" t="s">
        <v>50</v>
      </c>
      <c r="C22" t="s">
        <v>51</v>
      </c>
      <c r="D22" t="s">
        <v>194</v>
      </c>
      <c r="E22" t="s">
        <v>81</v>
      </c>
      <c r="F22" s="1">
        <v>9416080280</v>
      </c>
      <c r="G22" t="s">
        <v>163</v>
      </c>
      <c r="H22" s="3">
        <v>32173</v>
      </c>
      <c r="I22" s="31">
        <v>10</v>
      </c>
      <c r="J22" s="24">
        <v>49230132</v>
      </c>
      <c r="K22" s="2">
        <v>43788</v>
      </c>
      <c r="L22" s="26">
        <v>3</v>
      </c>
      <c r="M22" s="22">
        <v>7158607</v>
      </c>
      <c r="N22" t="s">
        <v>249</v>
      </c>
      <c r="O22">
        <v>653162</v>
      </c>
      <c r="P22">
        <v>334</v>
      </c>
      <c r="Q22">
        <v>474</v>
      </c>
      <c r="R22">
        <v>451458</v>
      </c>
      <c r="S22">
        <v>7158607</v>
      </c>
      <c r="T22" t="s">
        <v>249</v>
      </c>
      <c r="W22">
        <v>199241</v>
      </c>
      <c r="X22" t="s">
        <v>102</v>
      </c>
      <c r="Y22" t="s">
        <v>201</v>
      </c>
      <c r="Z22" t="s">
        <v>103</v>
      </c>
      <c r="AA22" s="2">
        <v>43741</v>
      </c>
      <c r="AB22" t="s">
        <v>80</v>
      </c>
      <c r="AC22" s="2">
        <v>20246</v>
      </c>
      <c r="AD22" t="s">
        <v>260</v>
      </c>
      <c r="AE22" s="33">
        <v>136</v>
      </c>
      <c r="AF22">
        <v>7368261</v>
      </c>
      <c r="AG22">
        <v>3740</v>
      </c>
      <c r="AH22">
        <v>13</v>
      </c>
      <c r="AI22">
        <v>9696050</v>
      </c>
    </row>
    <row r="23" spans="1:35" x14ac:dyDescent="0.25">
      <c r="A23">
        <v>4063164</v>
      </c>
      <c r="B23" t="s">
        <v>54</v>
      </c>
      <c r="C23" t="s">
        <v>55</v>
      </c>
      <c r="D23" t="s">
        <v>199</v>
      </c>
      <c r="E23" t="s">
        <v>80</v>
      </c>
      <c r="F23" s="1">
        <v>8304383556</v>
      </c>
      <c r="G23" t="s">
        <v>180</v>
      </c>
      <c r="H23" s="3">
        <v>32927</v>
      </c>
      <c r="I23" s="31">
        <v>10.5</v>
      </c>
      <c r="J23" s="24">
        <v>70333715</v>
      </c>
      <c r="K23" s="2">
        <v>43816</v>
      </c>
      <c r="L23" s="26">
        <v>2</v>
      </c>
      <c r="M23" s="23">
        <v>4772890</v>
      </c>
      <c r="N23" t="s">
        <v>251</v>
      </c>
      <c r="O23" s="11">
        <v>460778</v>
      </c>
      <c r="P23">
        <v>618</v>
      </c>
      <c r="Q23">
        <v>261</v>
      </c>
      <c r="R23">
        <v>640994</v>
      </c>
      <c r="S23" s="11">
        <v>4772890</v>
      </c>
      <c r="T23" t="s">
        <v>252</v>
      </c>
      <c r="W23">
        <v>988793</v>
      </c>
      <c r="X23" t="s">
        <v>139</v>
      </c>
      <c r="Y23" t="s">
        <v>192</v>
      </c>
      <c r="Z23" t="s">
        <v>140</v>
      </c>
      <c r="AA23" s="2">
        <v>43776</v>
      </c>
      <c r="AB23" t="s">
        <v>80</v>
      </c>
      <c r="AC23" s="2">
        <v>16904</v>
      </c>
      <c r="AD23" t="s">
        <v>260</v>
      </c>
      <c r="AE23" s="33" t="s">
        <v>275</v>
      </c>
      <c r="AF23">
        <v>4063164</v>
      </c>
      <c r="AG23">
        <v>6762</v>
      </c>
      <c r="AH23">
        <v>12</v>
      </c>
      <c r="AI23">
        <v>5914612</v>
      </c>
    </row>
    <row r="24" spans="1:35" x14ac:dyDescent="0.25">
      <c r="A24">
        <v>9044651</v>
      </c>
      <c r="B24" t="s">
        <v>38</v>
      </c>
      <c r="C24" t="s">
        <v>39</v>
      </c>
      <c r="D24" t="s">
        <v>192</v>
      </c>
      <c r="E24" t="s">
        <v>81</v>
      </c>
      <c r="F24" s="1">
        <v>5161073263</v>
      </c>
      <c r="G24" t="s">
        <v>160</v>
      </c>
      <c r="H24" s="3">
        <v>30750</v>
      </c>
      <c r="I24" s="31">
        <v>11</v>
      </c>
      <c r="J24" s="24">
        <v>74604831</v>
      </c>
      <c r="K24" s="2">
        <v>43825</v>
      </c>
      <c r="L24" s="26">
        <v>3</v>
      </c>
      <c r="M24" s="22">
        <v>3347905</v>
      </c>
      <c r="N24" t="s">
        <v>251</v>
      </c>
      <c r="O24">
        <v>293752</v>
      </c>
      <c r="P24">
        <v>786</v>
      </c>
      <c r="Q24">
        <v>284</v>
      </c>
      <c r="R24">
        <v>767694</v>
      </c>
      <c r="S24">
        <v>3347905</v>
      </c>
      <c r="T24" t="s">
        <v>250</v>
      </c>
      <c r="W24">
        <v>962035</v>
      </c>
      <c r="X24" t="s">
        <v>96</v>
      </c>
      <c r="Y24" t="s">
        <v>82</v>
      </c>
      <c r="Z24" t="s">
        <v>97</v>
      </c>
      <c r="AA24" s="2">
        <v>43823</v>
      </c>
      <c r="AB24" t="s">
        <v>80</v>
      </c>
      <c r="AC24" s="2">
        <v>17595</v>
      </c>
      <c r="AD24" t="s">
        <v>259</v>
      </c>
      <c r="AE24" s="33" t="s">
        <v>263</v>
      </c>
      <c r="AF24">
        <v>7306571</v>
      </c>
      <c r="AG24">
        <v>9583</v>
      </c>
      <c r="AH24">
        <v>12</v>
      </c>
      <c r="AI24">
        <v>5957284</v>
      </c>
    </row>
    <row r="25" spans="1:35" x14ac:dyDescent="0.25">
      <c r="A25">
        <v>3523246</v>
      </c>
      <c r="B25" t="s">
        <v>34</v>
      </c>
      <c r="C25" t="s">
        <v>35</v>
      </c>
      <c r="D25" t="s">
        <v>187</v>
      </c>
      <c r="E25" t="s">
        <v>80</v>
      </c>
      <c r="F25" s="1">
        <v>1868431278</v>
      </c>
      <c r="G25" t="s">
        <v>157</v>
      </c>
      <c r="H25" s="3">
        <v>30118</v>
      </c>
      <c r="I25" s="31">
        <v>9</v>
      </c>
      <c r="J25" s="24">
        <v>82786616</v>
      </c>
      <c r="K25" s="2">
        <v>43819</v>
      </c>
      <c r="L25" s="26">
        <v>2</v>
      </c>
      <c r="M25" s="22">
        <v>3867008</v>
      </c>
      <c r="N25" t="s">
        <v>249</v>
      </c>
      <c r="O25">
        <v>345834</v>
      </c>
      <c r="P25">
        <v>641</v>
      </c>
      <c r="Q25">
        <v>489</v>
      </c>
      <c r="R25">
        <v>701517</v>
      </c>
      <c r="S25">
        <v>3867008</v>
      </c>
      <c r="T25" t="s">
        <v>252</v>
      </c>
      <c r="W25">
        <v>781264</v>
      </c>
      <c r="X25" t="s">
        <v>90</v>
      </c>
      <c r="Y25" t="s">
        <v>189</v>
      </c>
      <c r="Z25" t="s">
        <v>91</v>
      </c>
      <c r="AA25" s="2">
        <v>43799</v>
      </c>
      <c r="AB25" t="s">
        <v>81</v>
      </c>
      <c r="AC25" s="2">
        <v>16682</v>
      </c>
      <c r="AD25" t="s">
        <v>259</v>
      </c>
      <c r="AE25" s="33" t="s">
        <v>264</v>
      </c>
      <c r="AF25" s="11">
        <v>2472220</v>
      </c>
      <c r="AG25">
        <v>7367</v>
      </c>
      <c r="AH25">
        <v>12</v>
      </c>
      <c r="AI25">
        <v>2283181</v>
      </c>
    </row>
    <row r="26" spans="1:35" x14ac:dyDescent="0.25">
      <c r="A26">
        <v>7831983</v>
      </c>
      <c r="B26" t="s">
        <v>26</v>
      </c>
      <c r="C26" t="s">
        <v>27</v>
      </c>
      <c r="D26" t="s">
        <v>80</v>
      </c>
      <c r="E26" t="s">
        <v>80</v>
      </c>
      <c r="F26" s="1">
        <v>2695840808</v>
      </c>
      <c r="G26" t="s">
        <v>173</v>
      </c>
      <c r="H26" s="3">
        <v>29613</v>
      </c>
      <c r="I26" s="31">
        <v>9.5</v>
      </c>
      <c r="J26" s="24">
        <v>49200860</v>
      </c>
      <c r="K26" s="2">
        <v>43780</v>
      </c>
      <c r="L26" s="26">
        <v>1</v>
      </c>
      <c r="M26" s="22">
        <v>7689047</v>
      </c>
      <c r="N26" t="s">
        <v>251</v>
      </c>
      <c r="O26">
        <v>729881</v>
      </c>
      <c r="P26">
        <v>284</v>
      </c>
      <c r="Q26" s="14">
        <v>256</v>
      </c>
      <c r="R26">
        <v>340002</v>
      </c>
      <c r="S26">
        <v>7689047</v>
      </c>
      <c r="T26" t="s">
        <v>250</v>
      </c>
      <c r="W26">
        <v>286850</v>
      </c>
      <c r="X26" t="s">
        <v>124</v>
      </c>
      <c r="Y26" t="s">
        <v>199</v>
      </c>
      <c r="Z26" t="s">
        <v>125</v>
      </c>
      <c r="AA26" s="2">
        <v>43736</v>
      </c>
      <c r="AB26" t="s">
        <v>80</v>
      </c>
      <c r="AC26" s="2">
        <v>28842</v>
      </c>
      <c r="AD26" t="s">
        <v>259</v>
      </c>
      <c r="AE26" s="33" t="s">
        <v>276</v>
      </c>
      <c r="AF26">
        <v>5732150</v>
      </c>
      <c r="AG26">
        <v>2656</v>
      </c>
      <c r="AH26">
        <v>14</v>
      </c>
      <c r="AI26">
        <v>7053400</v>
      </c>
    </row>
    <row r="27" spans="1:35" x14ac:dyDescent="0.25">
      <c r="A27">
        <v>7158607</v>
      </c>
      <c r="B27" t="s">
        <v>76</v>
      </c>
      <c r="C27" t="s">
        <v>77</v>
      </c>
      <c r="D27" t="s">
        <v>81</v>
      </c>
      <c r="E27" t="s">
        <v>81</v>
      </c>
      <c r="F27" s="1">
        <v>3786029465</v>
      </c>
      <c r="G27" s="19" t="s">
        <v>185</v>
      </c>
      <c r="H27" s="3">
        <v>33160</v>
      </c>
      <c r="I27" s="31">
        <v>10</v>
      </c>
      <c r="J27" s="24">
        <v>49498228</v>
      </c>
      <c r="K27" s="2">
        <v>43774</v>
      </c>
      <c r="L27" s="26">
        <v>3</v>
      </c>
      <c r="M27" s="22">
        <v>7794310</v>
      </c>
      <c r="N27" t="s">
        <v>250</v>
      </c>
      <c r="O27">
        <v>767694</v>
      </c>
      <c r="P27">
        <v>261</v>
      </c>
      <c r="Q27">
        <v>641</v>
      </c>
      <c r="R27">
        <v>293752</v>
      </c>
      <c r="S27">
        <v>7794310</v>
      </c>
      <c r="T27" t="s">
        <v>251</v>
      </c>
      <c r="W27">
        <v>293752</v>
      </c>
      <c r="X27" t="s">
        <v>116</v>
      </c>
      <c r="Y27" t="s">
        <v>192</v>
      </c>
      <c r="Z27" t="s">
        <v>117</v>
      </c>
      <c r="AA27" s="2">
        <v>43704</v>
      </c>
      <c r="AB27" t="s">
        <v>81</v>
      </c>
      <c r="AC27" s="2">
        <v>26492</v>
      </c>
      <c r="AD27" t="s">
        <v>261</v>
      </c>
      <c r="AE27" s="33">
        <v>145</v>
      </c>
      <c r="AF27">
        <v>7158607</v>
      </c>
      <c r="AG27">
        <v>3711</v>
      </c>
      <c r="AH27">
        <v>14</v>
      </c>
      <c r="AI27">
        <v>6775282</v>
      </c>
    </row>
    <row r="28" spans="1:35" x14ac:dyDescent="0.25">
      <c r="A28">
        <v>3867008</v>
      </c>
      <c r="B28" t="s">
        <v>46</v>
      </c>
      <c r="C28" t="s">
        <v>47</v>
      </c>
      <c r="D28" t="s">
        <v>187</v>
      </c>
      <c r="E28" t="s">
        <v>80</v>
      </c>
      <c r="F28" s="1">
        <v>9226142961</v>
      </c>
      <c r="G28" t="s">
        <v>181</v>
      </c>
      <c r="H28" s="3">
        <v>32036</v>
      </c>
      <c r="I28" s="31">
        <v>10.5</v>
      </c>
      <c r="J28" s="24">
        <v>60666122</v>
      </c>
      <c r="K28" s="2">
        <v>43818</v>
      </c>
      <c r="L28" s="26">
        <v>3</v>
      </c>
      <c r="M28" s="22">
        <v>4063164</v>
      </c>
      <c r="N28" t="s">
        <v>250</v>
      </c>
      <c r="O28">
        <v>451458</v>
      </c>
      <c r="P28">
        <v>624</v>
      </c>
      <c r="Q28">
        <v>204</v>
      </c>
      <c r="R28">
        <v>653162</v>
      </c>
      <c r="S28">
        <v>4063164</v>
      </c>
      <c r="T28" t="s">
        <v>250</v>
      </c>
      <c r="W28">
        <v>535697</v>
      </c>
      <c r="X28" t="s">
        <v>22</v>
      </c>
      <c r="Y28" t="s">
        <v>199</v>
      </c>
      <c r="Z28" t="s">
        <v>141</v>
      </c>
      <c r="AA28" s="2">
        <v>43784</v>
      </c>
      <c r="AB28" s="11" t="s">
        <v>80</v>
      </c>
      <c r="AC28" s="2">
        <v>17658</v>
      </c>
      <c r="AD28" t="s">
        <v>261</v>
      </c>
      <c r="AE28" s="33">
        <v>122</v>
      </c>
      <c r="AF28">
        <v>5996332</v>
      </c>
      <c r="AG28">
        <v>5709</v>
      </c>
      <c r="AH28">
        <v>12</v>
      </c>
      <c r="AI28">
        <v>7486511</v>
      </c>
    </row>
    <row r="29" spans="1:35" x14ac:dyDescent="0.25">
      <c r="A29">
        <v>7809097</v>
      </c>
      <c r="B29" t="s">
        <v>58</v>
      </c>
      <c r="C29" t="s">
        <v>59</v>
      </c>
      <c r="D29" t="s">
        <v>193</v>
      </c>
      <c r="E29" t="s">
        <v>80</v>
      </c>
      <c r="F29" s="1">
        <v>4305436956</v>
      </c>
      <c r="G29" t="s">
        <v>162</v>
      </c>
      <c r="H29" s="3">
        <v>33611</v>
      </c>
      <c r="I29" s="31">
        <v>11</v>
      </c>
      <c r="J29" s="24">
        <v>11976930</v>
      </c>
      <c r="K29" s="2">
        <v>43760</v>
      </c>
      <c r="L29" s="26">
        <v>2</v>
      </c>
      <c r="M29" s="22">
        <v>2108289</v>
      </c>
      <c r="N29" t="s">
        <v>250</v>
      </c>
      <c r="O29">
        <v>199241</v>
      </c>
      <c r="P29">
        <v>908</v>
      </c>
      <c r="Q29">
        <v>618</v>
      </c>
      <c r="R29">
        <v>919411</v>
      </c>
      <c r="S29">
        <v>2108289</v>
      </c>
      <c r="T29" t="s">
        <v>252</v>
      </c>
      <c r="W29">
        <v>174563</v>
      </c>
      <c r="X29" t="s">
        <v>100</v>
      </c>
      <c r="Y29" t="s">
        <v>191</v>
      </c>
      <c r="Z29" t="s">
        <v>101</v>
      </c>
      <c r="AA29" s="2">
        <v>43825</v>
      </c>
      <c r="AB29" t="s">
        <v>80</v>
      </c>
      <c r="AC29" s="2">
        <v>19518</v>
      </c>
      <c r="AD29" t="s">
        <v>261</v>
      </c>
      <c r="AE29" s="33">
        <v>177</v>
      </c>
      <c r="AF29">
        <v>3523246</v>
      </c>
      <c r="AG29">
        <v>8312</v>
      </c>
      <c r="AH29">
        <v>13</v>
      </c>
      <c r="AI29">
        <v>8722631</v>
      </c>
    </row>
    <row r="30" spans="1:35" x14ac:dyDescent="0.25">
      <c r="A30">
        <v>2490466</v>
      </c>
      <c r="B30" t="s">
        <v>62</v>
      </c>
      <c r="C30" t="s">
        <v>63</v>
      </c>
      <c r="D30" t="s">
        <v>191</v>
      </c>
      <c r="E30" t="s">
        <v>81</v>
      </c>
      <c r="F30" s="1">
        <v>3455536983</v>
      </c>
      <c r="G30" t="s">
        <v>159</v>
      </c>
      <c r="H30" s="3">
        <v>33922</v>
      </c>
      <c r="I30" s="31">
        <v>9</v>
      </c>
      <c r="J30" s="24">
        <v>36604220</v>
      </c>
      <c r="K30" s="2">
        <v>43813</v>
      </c>
      <c r="L30" s="26">
        <v>1</v>
      </c>
      <c r="M30" s="22">
        <v>4857463</v>
      </c>
      <c r="N30" t="s">
        <v>251</v>
      </c>
      <c r="O30">
        <v>461215</v>
      </c>
      <c r="P30">
        <v>570</v>
      </c>
      <c r="Q30">
        <v>508</v>
      </c>
      <c r="R30">
        <v>627535</v>
      </c>
      <c r="S30">
        <v>4857463</v>
      </c>
      <c r="T30" t="s">
        <v>249</v>
      </c>
      <c r="W30">
        <v>627535</v>
      </c>
      <c r="X30" t="s">
        <v>94</v>
      </c>
      <c r="Y30" t="s">
        <v>80</v>
      </c>
      <c r="Z30" t="s">
        <v>95</v>
      </c>
      <c r="AA30" s="2">
        <v>43764</v>
      </c>
      <c r="AB30" t="s">
        <v>81</v>
      </c>
      <c r="AC30" s="2">
        <v>16953</v>
      </c>
      <c r="AD30" t="s">
        <v>261</v>
      </c>
      <c r="AE30" s="33">
        <v>140</v>
      </c>
      <c r="AF30">
        <v>7791000</v>
      </c>
      <c r="AG30">
        <v>3772</v>
      </c>
      <c r="AH30">
        <v>14</v>
      </c>
      <c r="AI30">
        <v>1673535</v>
      </c>
    </row>
    <row r="31" spans="1:35" x14ac:dyDescent="0.25">
      <c r="A31">
        <v>5996332</v>
      </c>
      <c r="B31" t="s">
        <v>48</v>
      </c>
      <c r="C31" t="s">
        <v>49</v>
      </c>
      <c r="D31" t="s">
        <v>202</v>
      </c>
      <c r="E31" t="s">
        <v>80</v>
      </c>
      <c r="F31" s="1">
        <v>4709231718</v>
      </c>
      <c r="G31" t="s">
        <v>182</v>
      </c>
      <c r="H31" s="3">
        <v>32148</v>
      </c>
      <c r="I31" s="31">
        <v>9.5</v>
      </c>
      <c r="J31" s="24">
        <v>64327444</v>
      </c>
      <c r="K31" s="2">
        <v>43768</v>
      </c>
      <c r="L31" s="26">
        <v>2</v>
      </c>
      <c r="M31" s="22">
        <v>7809097</v>
      </c>
      <c r="N31" t="s">
        <v>252</v>
      </c>
      <c r="O31">
        <v>781264</v>
      </c>
      <c r="P31">
        <v>257</v>
      </c>
      <c r="Q31">
        <v>808</v>
      </c>
      <c r="R31">
        <v>286850</v>
      </c>
      <c r="S31">
        <v>7809097</v>
      </c>
      <c r="T31" t="s">
        <v>250</v>
      </c>
      <c r="W31">
        <v>125268</v>
      </c>
      <c r="X31" t="s">
        <v>142</v>
      </c>
      <c r="Y31" t="s">
        <v>194</v>
      </c>
      <c r="Z31" t="s">
        <v>143</v>
      </c>
      <c r="AA31" s="2">
        <v>43703</v>
      </c>
      <c r="AB31" t="s">
        <v>81</v>
      </c>
      <c r="AC31" s="2">
        <v>18128</v>
      </c>
      <c r="AD31" t="s">
        <v>261</v>
      </c>
      <c r="AE31" s="33" t="s">
        <v>277</v>
      </c>
      <c r="AF31">
        <v>2227289</v>
      </c>
      <c r="AG31">
        <v>9474</v>
      </c>
      <c r="AH31">
        <v>14</v>
      </c>
      <c r="AI31">
        <v>1345454</v>
      </c>
    </row>
  </sheetData>
  <conditionalFormatting sqref="AE2:AF31">
    <cfRule type="duplicateValues" dxfId="34" priority="1"/>
  </conditionalFormatting>
  <hyperlinks>
    <hyperlink ref="G27" r:id="rId1" xr:uid="{08B7327E-0D95-44E5-8299-89864BB96F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0A5C-0DB5-4642-BEBF-54CA440CF443}">
  <dimension ref="A1:J17"/>
  <sheetViews>
    <sheetView workbookViewId="0">
      <selection activeCell="G18" sqref="G18"/>
    </sheetView>
  </sheetViews>
  <sheetFormatPr defaultRowHeight="15" x14ac:dyDescent="0.25"/>
  <cols>
    <col min="1" max="1" width="28.5703125" bestFit="1" customWidth="1"/>
    <col min="2" max="2" width="18.42578125" bestFit="1" customWidth="1"/>
    <col min="3" max="3" width="21.5703125" bestFit="1" customWidth="1"/>
    <col min="4" max="4" width="19.5703125" bestFit="1" customWidth="1"/>
    <col min="5" max="5" width="15.85546875" bestFit="1" customWidth="1"/>
    <col min="6" max="6" width="14.28515625" bestFit="1" customWidth="1"/>
    <col min="7" max="7" width="19" bestFit="1" customWidth="1"/>
    <col min="8" max="8" width="18.42578125" bestFit="1" customWidth="1"/>
    <col min="9" max="9" width="14.7109375" bestFit="1" customWidth="1"/>
    <col min="10" max="10" width="18.5703125" bestFit="1" customWidth="1"/>
  </cols>
  <sheetData>
    <row r="1" spans="1:10" x14ac:dyDescent="0.25">
      <c r="A1" s="5" t="s">
        <v>212</v>
      </c>
      <c r="B1" t="s">
        <v>12</v>
      </c>
      <c r="C1" t="s">
        <v>13</v>
      </c>
      <c r="D1" t="s">
        <v>186</v>
      </c>
      <c r="E1" t="s">
        <v>213</v>
      </c>
      <c r="F1" t="s">
        <v>214</v>
      </c>
      <c r="G1" t="s">
        <v>216</v>
      </c>
      <c r="H1" t="s">
        <v>217</v>
      </c>
      <c r="I1" t="s">
        <v>237</v>
      </c>
    </row>
    <row r="3" spans="1:10" x14ac:dyDescent="0.25">
      <c r="A3" s="5" t="s">
        <v>238</v>
      </c>
      <c r="B3" s="30" t="s">
        <v>224</v>
      </c>
      <c r="C3" s="30" t="s">
        <v>221</v>
      </c>
      <c r="D3" s="30" t="s">
        <v>219</v>
      </c>
      <c r="E3" s="30" t="s">
        <v>220</v>
      </c>
      <c r="F3" s="14" t="s">
        <v>84</v>
      </c>
      <c r="G3" s="14" t="s">
        <v>85</v>
      </c>
    </row>
    <row r="5" spans="1:10" x14ac:dyDescent="0.25">
      <c r="A5" s="5" t="s">
        <v>4</v>
      </c>
      <c r="B5" s="30" t="s">
        <v>222</v>
      </c>
      <c r="C5" s="30" t="s">
        <v>223</v>
      </c>
    </row>
    <row r="7" spans="1:10" x14ac:dyDescent="0.25">
      <c r="A7" s="5" t="s">
        <v>5</v>
      </c>
      <c r="B7" t="s">
        <v>16</v>
      </c>
      <c r="C7" t="s">
        <v>203</v>
      </c>
      <c r="D7" t="s">
        <v>17</v>
      </c>
      <c r="E7" t="s">
        <v>226</v>
      </c>
      <c r="F7" t="s">
        <v>227</v>
      </c>
      <c r="G7" t="s">
        <v>235</v>
      </c>
      <c r="H7" s="30" t="s">
        <v>230</v>
      </c>
      <c r="I7" s="30" t="s">
        <v>207</v>
      </c>
      <c r="J7" s="30" t="s">
        <v>246</v>
      </c>
    </row>
    <row r="9" spans="1:10" x14ac:dyDescent="0.25">
      <c r="A9" s="5" t="s">
        <v>231</v>
      </c>
      <c r="B9" s="30" t="s">
        <v>232</v>
      </c>
      <c r="C9" t="s">
        <v>242</v>
      </c>
      <c r="D9" t="s">
        <v>244</v>
      </c>
    </row>
    <row r="11" spans="1:10" x14ac:dyDescent="0.25">
      <c r="A11" s="5" t="s">
        <v>233</v>
      </c>
      <c r="B11" s="30" t="s">
        <v>234</v>
      </c>
    </row>
    <row r="13" spans="1:10" x14ac:dyDescent="0.25">
      <c r="A13" s="5" t="s">
        <v>245</v>
      </c>
      <c r="B13" t="s">
        <v>7</v>
      </c>
    </row>
    <row r="15" spans="1:10" x14ac:dyDescent="0.25">
      <c r="A15" s="5"/>
      <c r="B15" s="22" t="s">
        <v>239</v>
      </c>
      <c r="C15" t="s">
        <v>240</v>
      </c>
    </row>
    <row r="17" spans="1:3" x14ac:dyDescent="0.25">
      <c r="A17" s="29"/>
      <c r="B17" s="22" t="s">
        <v>239</v>
      </c>
      <c r="C17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AE15-6C32-447E-8770-E58ED18ED65A}">
  <dimension ref="A1:AN101"/>
  <sheetViews>
    <sheetView tabSelected="1" topLeftCell="M1" workbookViewId="0">
      <selection activeCell="S2" sqref="S2:T101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9.7109375" bestFit="1" customWidth="1"/>
    <col min="4" max="4" width="10.5703125" bestFit="1" customWidth="1"/>
    <col min="5" max="5" width="11.5703125" bestFit="1" customWidth="1"/>
    <col min="6" max="6" width="15.85546875" bestFit="1" customWidth="1"/>
    <col min="7" max="7" width="40.85546875" bestFit="1" customWidth="1"/>
    <col min="8" max="8" width="14.42578125" bestFit="1" customWidth="1"/>
    <col min="9" max="9" width="12.140625" bestFit="1" customWidth="1"/>
    <col min="11" max="11" width="9" bestFit="1" customWidth="1"/>
    <col min="12" max="12" width="10.7109375" bestFit="1" customWidth="1"/>
    <col min="13" max="13" width="13.140625" bestFit="1" customWidth="1"/>
    <col min="14" max="14" width="11.7109375" bestFit="1" customWidth="1"/>
    <col min="15" max="16" width="19.5703125" customWidth="1"/>
    <col min="17" max="17" width="11.5703125" bestFit="1" customWidth="1"/>
    <col min="19" max="19" width="10.7109375" bestFit="1" customWidth="1"/>
    <col min="20" max="20" width="14.5703125" bestFit="1" customWidth="1"/>
    <col min="22" max="22" width="14.5703125" bestFit="1" customWidth="1"/>
    <col min="23" max="23" width="18.140625" bestFit="1" customWidth="1"/>
    <col min="25" max="25" width="7" bestFit="1" customWidth="1"/>
    <col min="26" max="26" width="10.5703125" bestFit="1" customWidth="1"/>
    <col min="27" max="27" width="9.5703125" bestFit="1" customWidth="1"/>
    <col min="28" max="28" width="15.28515625" bestFit="1" customWidth="1"/>
    <col min="29" max="29" width="15.5703125" bestFit="1" customWidth="1"/>
    <col min="30" max="30" width="11.42578125" bestFit="1" customWidth="1"/>
    <col min="31" max="31" width="14.42578125" bestFit="1" customWidth="1"/>
    <col min="32" max="32" width="17.5703125" bestFit="1" customWidth="1"/>
    <col min="33" max="33" width="10.7109375" bestFit="1" customWidth="1"/>
    <col min="36" max="36" width="21.5703125" bestFit="1" customWidth="1"/>
    <col min="37" max="37" width="14.85546875" bestFit="1" customWidth="1"/>
    <col min="39" max="39" width="17.5703125" bestFit="1" customWidth="1"/>
    <col min="40" max="40" width="21.42578125" bestFit="1" customWidth="1"/>
  </cols>
  <sheetData>
    <row r="1" spans="1:40" x14ac:dyDescent="0.25">
      <c r="A1" s="5" t="s">
        <v>211</v>
      </c>
      <c r="B1" t="s">
        <v>12</v>
      </c>
      <c r="C1" t="s">
        <v>186</v>
      </c>
      <c r="D1" t="s">
        <v>13</v>
      </c>
      <c r="E1" t="s">
        <v>14</v>
      </c>
      <c r="F1" t="s">
        <v>215</v>
      </c>
      <c r="G1" t="s">
        <v>217</v>
      </c>
      <c r="H1" t="s">
        <v>15</v>
      </c>
      <c r="I1" t="s">
        <v>247</v>
      </c>
      <c r="K1" s="28" t="s">
        <v>238</v>
      </c>
      <c r="L1" s="14" t="s">
        <v>84</v>
      </c>
      <c r="M1" s="27" t="s">
        <v>85</v>
      </c>
      <c r="N1" s="32" t="s">
        <v>262</v>
      </c>
      <c r="O1" s="30" t="s">
        <v>352</v>
      </c>
      <c r="P1" s="30" t="s">
        <v>353</v>
      </c>
      <c r="Q1" s="30" t="s">
        <v>351</v>
      </c>
      <c r="S1" s="5" t="s">
        <v>4</v>
      </c>
      <c r="T1" s="30" t="s">
        <v>248</v>
      </c>
      <c r="V1" s="5" t="s">
        <v>248</v>
      </c>
      <c r="W1" s="14" t="s">
        <v>253</v>
      </c>
      <c r="Y1" s="5" t="s">
        <v>255</v>
      </c>
      <c r="Z1" t="s">
        <v>16</v>
      </c>
      <c r="AA1" s="14" t="s">
        <v>203</v>
      </c>
      <c r="AB1" t="s">
        <v>17</v>
      </c>
      <c r="AC1" s="14" t="s">
        <v>235</v>
      </c>
      <c r="AD1" t="s">
        <v>18</v>
      </c>
      <c r="AE1" t="s">
        <v>19</v>
      </c>
      <c r="AF1" s="30" t="s">
        <v>245</v>
      </c>
      <c r="AG1" s="30" t="s">
        <v>4</v>
      </c>
      <c r="AI1" s="5" t="s">
        <v>9</v>
      </c>
      <c r="AJ1" t="s">
        <v>242</v>
      </c>
      <c r="AK1" s="30" t="s">
        <v>211</v>
      </c>
      <c r="AM1" s="5" t="s">
        <v>245</v>
      </c>
      <c r="AN1" t="s">
        <v>280</v>
      </c>
    </row>
    <row r="2" spans="1:40" x14ac:dyDescent="0.25">
      <c r="A2">
        <v>7368261</v>
      </c>
      <c r="B2" t="s">
        <v>44</v>
      </c>
      <c r="C2" t="s">
        <v>188</v>
      </c>
      <c r="D2" t="s">
        <v>45</v>
      </c>
      <c r="E2" t="s">
        <v>80</v>
      </c>
      <c r="F2" s="1">
        <v>6782867851</v>
      </c>
      <c r="G2" t="s">
        <v>168</v>
      </c>
      <c r="H2" s="3">
        <v>31836</v>
      </c>
      <c r="I2" s="31">
        <v>240</v>
      </c>
      <c r="K2" s="24">
        <v>21645260</v>
      </c>
      <c r="L2" s="2">
        <v>43840</v>
      </c>
      <c r="M2">
        <v>1</v>
      </c>
      <c r="N2" s="22">
        <v>3441257</v>
      </c>
      <c r="O2">
        <v>170210</v>
      </c>
      <c r="P2">
        <v>125268</v>
      </c>
      <c r="Q2">
        <v>535697</v>
      </c>
      <c r="S2">
        <f>1</f>
        <v>1</v>
      </c>
      <c r="T2" t="s">
        <v>249</v>
      </c>
      <c r="V2" t="s">
        <v>249</v>
      </c>
      <c r="W2" t="s">
        <v>289</v>
      </c>
      <c r="Y2">
        <v>170210</v>
      </c>
      <c r="Z2" t="s">
        <v>112</v>
      </c>
      <c r="AA2" t="s">
        <v>188</v>
      </c>
      <c r="AB2" t="s">
        <v>113</v>
      </c>
      <c r="AC2" s="2">
        <v>43655</v>
      </c>
      <c r="AD2" t="s">
        <v>81</v>
      </c>
      <c r="AE2" s="2">
        <v>23155</v>
      </c>
      <c r="AF2" t="s">
        <v>256</v>
      </c>
      <c r="AG2">
        <v>59</v>
      </c>
      <c r="AI2">
        <v>7923</v>
      </c>
      <c r="AJ2">
        <v>3360</v>
      </c>
      <c r="AK2">
        <v>5668759</v>
      </c>
      <c r="AM2" t="s">
        <v>256</v>
      </c>
      <c r="AN2" t="s">
        <v>150</v>
      </c>
    </row>
    <row r="3" spans="1:40" x14ac:dyDescent="0.25">
      <c r="A3">
        <v>5846902</v>
      </c>
      <c r="B3" t="s">
        <v>74</v>
      </c>
      <c r="C3" t="s">
        <v>194</v>
      </c>
      <c r="D3" t="s">
        <v>75</v>
      </c>
      <c r="E3" t="s">
        <v>80</v>
      </c>
      <c r="F3" s="1">
        <v>5690652174</v>
      </c>
      <c r="G3" t="s">
        <v>179</v>
      </c>
      <c r="H3" s="3">
        <v>32499</v>
      </c>
      <c r="I3" s="31">
        <v>252</v>
      </c>
      <c r="K3" s="24">
        <v>12285950</v>
      </c>
      <c r="L3" s="2">
        <v>43836</v>
      </c>
      <c r="M3">
        <v>2</v>
      </c>
      <c r="N3" s="23">
        <v>2472220</v>
      </c>
      <c r="O3">
        <v>278410</v>
      </c>
      <c r="P3">
        <v>701517</v>
      </c>
      <c r="S3">
        <f>S2+1</f>
        <v>2</v>
      </c>
      <c r="T3" t="s">
        <v>249</v>
      </c>
      <c r="V3" t="s">
        <v>250</v>
      </c>
      <c r="W3" t="s">
        <v>286</v>
      </c>
      <c r="Y3">
        <v>490983</v>
      </c>
      <c r="Z3" t="s">
        <v>137</v>
      </c>
      <c r="AA3" t="s">
        <v>187</v>
      </c>
      <c r="AB3" t="s">
        <v>138</v>
      </c>
      <c r="AC3" s="2">
        <v>43819</v>
      </c>
      <c r="AD3" t="s">
        <v>80</v>
      </c>
      <c r="AE3" s="2">
        <v>36955</v>
      </c>
      <c r="AF3" t="s">
        <v>257</v>
      </c>
      <c r="AG3">
        <v>99</v>
      </c>
      <c r="AI3">
        <v>1765</v>
      </c>
      <c r="AJ3">
        <v>3276</v>
      </c>
      <c r="AK3">
        <v>6073311</v>
      </c>
      <c r="AM3" t="s">
        <v>257</v>
      </c>
      <c r="AN3" t="s">
        <v>149</v>
      </c>
    </row>
    <row r="4" spans="1:40" x14ac:dyDescent="0.25">
      <c r="A4">
        <v>5280044</v>
      </c>
      <c r="B4" t="s">
        <v>56</v>
      </c>
      <c r="C4" t="s">
        <v>192</v>
      </c>
      <c r="D4" t="s">
        <v>57</v>
      </c>
      <c r="E4" t="s">
        <v>80</v>
      </c>
      <c r="F4" s="1">
        <v>7739286557</v>
      </c>
      <c r="G4" t="s">
        <v>178</v>
      </c>
      <c r="H4" s="3">
        <v>33047</v>
      </c>
      <c r="I4" s="31">
        <v>240</v>
      </c>
      <c r="K4" s="24">
        <v>78624123</v>
      </c>
      <c r="L4" s="2">
        <v>43838</v>
      </c>
      <c r="M4">
        <v>2</v>
      </c>
      <c r="N4" s="22">
        <v>5284044</v>
      </c>
      <c r="O4">
        <v>467011</v>
      </c>
      <c r="P4" s="11">
        <v>738306</v>
      </c>
      <c r="S4">
        <f t="shared" ref="S4:S67" si="0">S3+1</f>
        <v>3</v>
      </c>
      <c r="T4" t="s">
        <v>249</v>
      </c>
      <c r="V4" t="s">
        <v>251</v>
      </c>
      <c r="W4" t="s">
        <v>287</v>
      </c>
      <c r="Y4">
        <v>701517</v>
      </c>
      <c r="Z4" t="s">
        <v>133</v>
      </c>
      <c r="AA4" t="s">
        <v>200</v>
      </c>
      <c r="AB4" t="s">
        <v>134</v>
      </c>
      <c r="AC4" s="2">
        <v>43763</v>
      </c>
      <c r="AD4" t="s">
        <v>80</v>
      </c>
      <c r="AE4" s="2">
        <v>35236</v>
      </c>
      <c r="AF4" t="s">
        <v>258</v>
      </c>
      <c r="AG4">
        <v>20</v>
      </c>
      <c r="AI4">
        <v>4592</v>
      </c>
      <c r="AJ4">
        <v>2880</v>
      </c>
      <c r="AK4">
        <v>6849140</v>
      </c>
      <c r="AM4" t="s">
        <v>258</v>
      </c>
      <c r="AN4" t="s">
        <v>281</v>
      </c>
    </row>
    <row r="5" spans="1:40" x14ac:dyDescent="0.25">
      <c r="A5">
        <v>3347905</v>
      </c>
      <c r="B5" t="s">
        <v>68</v>
      </c>
      <c r="C5" t="s">
        <v>200</v>
      </c>
      <c r="D5" t="s">
        <v>69</v>
      </c>
      <c r="E5" t="s">
        <v>80</v>
      </c>
      <c r="F5" s="1">
        <v>9693799575</v>
      </c>
      <c r="G5" t="s">
        <v>177</v>
      </c>
      <c r="H5" s="3">
        <v>34537</v>
      </c>
      <c r="I5" s="31">
        <v>252</v>
      </c>
      <c r="K5" s="24">
        <v>64589474</v>
      </c>
      <c r="L5" s="2">
        <v>43837</v>
      </c>
      <c r="M5">
        <v>3</v>
      </c>
      <c r="N5" s="22">
        <v>5996332</v>
      </c>
      <c r="O5">
        <v>627535</v>
      </c>
      <c r="S5">
        <f t="shared" si="0"/>
        <v>4</v>
      </c>
      <c r="T5" t="s">
        <v>249</v>
      </c>
      <c r="V5" t="s">
        <v>252</v>
      </c>
      <c r="W5" t="s">
        <v>288</v>
      </c>
      <c r="Y5">
        <v>919411</v>
      </c>
      <c r="Z5" t="s">
        <v>131</v>
      </c>
      <c r="AA5" t="s">
        <v>192</v>
      </c>
      <c r="AB5" t="s">
        <v>132</v>
      </c>
      <c r="AC5" s="2">
        <v>43746</v>
      </c>
      <c r="AD5" t="s">
        <v>81</v>
      </c>
      <c r="AE5" s="2">
        <v>34721</v>
      </c>
      <c r="AF5" t="s">
        <v>259</v>
      </c>
      <c r="AG5">
        <v>18</v>
      </c>
      <c r="AI5">
        <v>2723</v>
      </c>
      <c r="AJ5">
        <v>4032</v>
      </c>
      <c r="AK5">
        <v>7197719</v>
      </c>
      <c r="AM5" t="s">
        <v>259</v>
      </c>
      <c r="AN5" t="s">
        <v>282</v>
      </c>
    </row>
    <row r="6" spans="1:40" x14ac:dyDescent="0.25">
      <c r="A6">
        <v>1393118</v>
      </c>
      <c r="B6" t="s">
        <v>24</v>
      </c>
      <c r="C6" t="s">
        <v>195</v>
      </c>
      <c r="D6" t="s">
        <v>25</v>
      </c>
      <c r="E6" t="s">
        <v>80</v>
      </c>
      <c r="F6" s="1">
        <v>5453712210</v>
      </c>
      <c r="G6" t="s">
        <v>165</v>
      </c>
      <c r="H6" s="3">
        <v>29604</v>
      </c>
      <c r="I6" s="31">
        <v>264</v>
      </c>
      <c r="K6" s="24">
        <v>73706992</v>
      </c>
      <c r="L6" s="2">
        <v>43839</v>
      </c>
      <c r="M6">
        <v>3</v>
      </c>
      <c r="N6" s="22">
        <v>3523246</v>
      </c>
      <c r="O6">
        <v>340002</v>
      </c>
      <c r="P6">
        <v>286850</v>
      </c>
      <c r="Q6">
        <v>243227</v>
      </c>
      <c r="S6">
        <f t="shared" si="0"/>
        <v>5</v>
      </c>
      <c r="T6" t="s">
        <v>249</v>
      </c>
      <c r="Y6">
        <v>278410</v>
      </c>
      <c r="Z6" t="s">
        <v>106</v>
      </c>
      <c r="AA6" t="s">
        <v>205</v>
      </c>
      <c r="AB6" t="s">
        <v>107</v>
      </c>
      <c r="AC6" s="2">
        <v>43810</v>
      </c>
      <c r="AD6" t="s">
        <v>81</v>
      </c>
      <c r="AE6" s="2">
        <v>20575</v>
      </c>
      <c r="AF6" t="s">
        <v>260</v>
      </c>
      <c r="AG6">
        <v>58</v>
      </c>
      <c r="AI6">
        <v>2139</v>
      </c>
      <c r="AJ6">
        <v>3168</v>
      </c>
      <c r="AK6">
        <v>1399187</v>
      </c>
      <c r="AM6" t="s">
        <v>260</v>
      </c>
      <c r="AN6" t="s">
        <v>283</v>
      </c>
    </row>
    <row r="7" spans="1:40" x14ac:dyDescent="0.25">
      <c r="A7">
        <v>7791000</v>
      </c>
      <c r="B7" t="s">
        <v>70</v>
      </c>
      <c r="C7" t="s">
        <v>190</v>
      </c>
      <c r="D7" t="s">
        <v>71</v>
      </c>
      <c r="E7" t="s">
        <v>80</v>
      </c>
      <c r="F7" s="1">
        <v>6124977440</v>
      </c>
      <c r="G7" t="s">
        <v>183</v>
      </c>
      <c r="H7" s="3">
        <v>31986</v>
      </c>
      <c r="I7" s="31">
        <v>216</v>
      </c>
      <c r="K7" s="24">
        <v>36324467</v>
      </c>
      <c r="L7" s="2">
        <v>43831</v>
      </c>
      <c r="M7">
        <v>1</v>
      </c>
      <c r="N7" s="22">
        <v>2490466</v>
      </c>
      <c r="O7">
        <v>286850</v>
      </c>
      <c r="S7">
        <f t="shared" si="0"/>
        <v>6</v>
      </c>
      <c r="T7" t="s">
        <v>249</v>
      </c>
      <c r="Y7">
        <v>461215</v>
      </c>
      <c r="Z7" t="s">
        <v>144</v>
      </c>
      <c r="AA7" t="s">
        <v>81</v>
      </c>
      <c r="AB7" t="s">
        <v>145</v>
      </c>
      <c r="AC7" s="2">
        <v>43824</v>
      </c>
      <c r="AD7" t="s">
        <v>80</v>
      </c>
      <c r="AE7" s="2">
        <v>19296</v>
      </c>
      <c r="AF7" t="s">
        <v>261</v>
      </c>
      <c r="AG7">
        <v>17</v>
      </c>
      <c r="AI7">
        <v>6129</v>
      </c>
      <c r="AJ7">
        <v>2592</v>
      </c>
      <c r="AK7">
        <v>1925381</v>
      </c>
      <c r="AM7" t="s">
        <v>261</v>
      </c>
      <c r="AN7" t="s">
        <v>284</v>
      </c>
    </row>
    <row r="8" spans="1:40" x14ac:dyDescent="0.25">
      <c r="A8">
        <v>8095221</v>
      </c>
      <c r="B8" t="s">
        <v>40</v>
      </c>
      <c r="C8" t="s">
        <v>197</v>
      </c>
      <c r="D8" t="s">
        <v>41</v>
      </c>
      <c r="E8" t="s">
        <v>80</v>
      </c>
      <c r="F8" s="1">
        <v>7448577201</v>
      </c>
      <c r="G8" t="s">
        <v>169</v>
      </c>
      <c r="H8" s="3">
        <v>31377</v>
      </c>
      <c r="I8" s="31">
        <v>228</v>
      </c>
      <c r="K8" s="24">
        <v>46740174</v>
      </c>
      <c r="L8" s="2">
        <v>43835</v>
      </c>
      <c r="M8">
        <v>2</v>
      </c>
      <c r="N8" s="22">
        <v>7306571</v>
      </c>
      <c r="O8">
        <v>701517</v>
      </c>
      <c r="P8">
        <v>243227</v>
      </c>
      <c r="S8">
        <f t="shared" si="0"/>
        <v>7</v>
      </c>
      <c r="T8" t="s">
        <v>249</v>
      </c>
      <c r="Y8">
        <v>451458</v>
      </c>
      <c r="Z8" t="s">
        <v>114</v>
      </c>
      <c r="AA8" t="s">
        <v>199</v>
      </c>
      <c r="AB8" t="s">
        <v>115</v>
      </c>
      <c r="AC8" s="2">
        <v>43737</v>
      </c>
      <c r="AD8" t="s">
        <v>81</v>
      </c>
      <c r="AE8" s="2">
        <v>25482</v>
      </c>
      <c r="AF8" t="s">
        <v>256</v>
      </c>
      <c r="AG8">
        <v>54</v>
      </c>
      <c r="AI8">
        <v>5413</v>
      </c>
      <c r="AJ8">
        <v>2736</v>
      </c>
      <c r="AK8">
        <v>5285422</v>
      </c>
    </row>
    <row r="9" spans="1:40" x14ac:dyDescent="0.25">
      <c r="A9">
        <v>7794310</v>
      </c>
      <c r="B9" t="s">
        <v>32</v>
      </c>
      <c r="C9" t="s">
        <v>201</v>
      </c>
      <c r="D9" t="s">
        <v>33</v>
      </c>
      <c r="E9" s="20" t="s">
        <v>81</v>
      </c>
      <c r="F9" s="1">
        <v>6964575326</v>
      </c>
      <c r="G9" t="s">
        <v>156</v>
      </c>
      <c r="H9" s="3">
        <v>29978</v>
      </c>
      <c r="I9" s="31">
        <v>264</v>
      </c>
      <c r="K9" s="24">
        <v>72323280</v>
      </c>
      <c r="L9" s="2">
        <v>43834</v>
      </c>
      <c r="M9">
        <v>2</v>
      </c>
      <c r="N9" s="22">
        <v>1130040</v>
      </c>
      <c r="O9">
        <v>125268</v>
      </c>
      <c r="P9">
        <v>653162</v>
      </c>
      <c r="Q9">
        <v>345834</v>
      </c>
      <c r="S9">
        <f t="shared" si="0"/>
        <v>8</v>
      </c>
      <c r="T9" t="s">
        <v>249</v>
      </c>
      <c r="Y9">
        <v>340002</v>
      </c>
      <c r="Z9" t="s">
        <v>135</v>
      </c>
      <c r="AA9" t="s">
        <v>81</v>
      </c>
      <c r="AB9" t="s">
        <v>136</v>
      </c>
      <c r="AC9" s="2">
        <v>43829</v>
      </c>
      <c r="AD9" t="s">
        <v>81</v>
      </c>
      <c r="AE9" s="2">
        <v>35997</v>
      </c>
      <c r="AF9" t="s">
        <v>258</v>
      </c>
      <c r="AG9">
        <v>51</v>
      </c>
      <c r="AI9">
        <v>7744</v>
      </c>
      <c r="AJ9">
        <v>3960</v>
      </c>
      <c r="AK9">
        <v>8258818</v>
      </c>
    </row>
    <row r="10" spans="1:40" x14ac:dyDescent="0.25">
      <c r="A10" s="11">
        <v>2472220</v>
      </c>
      <c r="B10" s="11" t="s">
        <v>52</v>
      </c>
      <c r="C10" t="s">
        <v>190</v>
      </c>
      <c r="D10" s="11" t="s">
        <v>53</v>
      </c>
      <c r="E10" s="11" t="s">
        <v>80</v>
      </c>
      <c r="F10" s="16">
        <v>5960541233</v>
      </c>
      <c r="G10" s="11" t="s">
        <v>158</v>
      </c>
      <c r="H10" s="17">
        <v>32840</v>
      </c>
      <c r="I10" s="31">
        <v>216</v>
      </c>
      <c r="K10" s="24">
        <v>99776590</v>
      </c>
      <c r="L10" s="2">
        <v>43833</v>
      </c>
      <c r="M10">
        <v>3</v>
      </c>
      <c r="N10" s="22">
        <v>3441257</v>
      </c>
      <c r="O10">
        <v>988793</v>
      </c>
      <c r="P10">
        <v>962035</v>
      </c>
      <c r="S10">
        <f t="shared" si="0"/>
        <v>9</v>
      </c>
      <c r="T10" t="s">
        <v>249</v>
      </c>
      <c r="Y10" s="11">
        <v>460778</v>
      </c>
      <c r="Z10" s="11" t="s">
        <v>92</v>
      </c>
      <c r="AA10" s="11" t="s">
        <v>194</v>
      </c>
      <c r="AB10" s="11" t="s">
        <v>93</v>
      </c>
      <c r="AC10" s="2">
        <v>43657</v>
      </c>
      <c r="AD10" s="11" t="s">
        <v>81</v>
      </c>
      <c r="AE10" s="18">
        <v>16864</v>
      </c>
      <c r="AF10" t="s">
        <v>258</v>
      </c>
      <c r="AG10">
        <v>11</v>
      </c>
      <c r="AI10" s="11">
        <v>1440</v>
      </c>
      <c r="AJ10" s="11">
        <v>2592</v>
      </c>
      <c r="AK10">
        <v>6674525</v>
      </c>
    </row>
    <row r="11" spans="1:40" x14ac:dyDescent="0.25">
      <c r="A11">
        <v>4857463</v>
      </c>
      <c r="B11" t="s">
        <v>78</v>
      </c>
      <c r="C11" t="s">
        <v>195</v>
      </c>
      <c r="D11" t="s">
        <v>79</v>
      </c>
      <c r="E11" t="s">
        <v>80</v>
      </c>
      <c r="F11" s="1">
        <v>8038633057</v>
      </c>
      <c r="G11" t="s">
        <v>176</v>
      </c>
      <c r="H11" s="3">
        <v>33217</v>
      </c>
      <c r="I11" s="31">
        <v>228</v>
      </c>
      <c r="K11" s="24">
        <v>80837547</v>
      </c>
      <c r="L11" s="2">
        <v>43836</v>
      </c>
      <c r="M11">
        <v>3</v>
      </c>
      <c r="N11" s="22">
        <v>8821167</v>
      </c>
      <c r="O11">
        <v>962035</v>
      </c>
      <c r="S11">
        <f t="shared" si="0"/>
        <v>10</v>
      </c>
      <c r="T11" t="s">
        <v>249</v>
      </c>
      <c r="Y11">
        <v>729881</v>
      </c>
      <c r="Z11" t="s">
        <v>129</v>
      </c>
      <c r="AA11" t="s">
        <v>204</v>
      </c>
      <c r="AB11" t="s">
        <v>130</v>
      </c>
      <c r="AC11" s="2">
        <v>43658</v>
      </c>
      <c r="AD11" s="11" t="s">
        <v>81</v>
      </c>
      <c r="AE11" s="2">
        <v>31758</v>
      </c>
      <c r="AF11" t="s">
        <v>259</v>
      </c>
      <c r="AG11">
        <v>13</v>
      </c>
      <c r="AI11">
        <v>2318</v>
      </c>
      <c r="AJ11">
        <v>2964</v>
      </c>
      <c r="AK11">
        <v>9151134</v>
      </c>
    </row>
    <row r="12" spans="1:40" x14ac:dyDescent="0.25">
      <c r="A12">
        <v>1130040</v>
      </c>
      <c r="B12" t="s">
        <v>20</v>
      </c>
      <c r="C12" t="s">
        <v>194</v>
      </c>
      <c r="D12" t="s">
        <v>21</v>
      </c>
      <c r="E12" t="s">
        <v>80</v>
      </c>
      <c r="F12" s="1">
        <v>2750689290</v>
      </c>
      <c r="G12" t="s">
        <v>172</v>
      </c>
      <c r="H12" s="3">
        <v>29254</v>
      </c>
      <c r="I12" s="31">
        <v>240</v>
      </c>
      <c r="K12" s="24">
        <v>18406844</v>
      </c>
      <c r="L12" s="2">
        <v>43832</v>
      </c>
      <c r="M12">
        <v>2</v>
      </c>
      <c r="N12" s="22">
        <v>8095221</v>
      </c>
      <c r="O12">
        <v>919411</v>
      </c>
      <c r="P12">
        <v>451458</v>
      </c>
      <c r="S12">
        <f t="shared" si="0"/>
        <v>11</v>
      </c>
      <c r="T12" t="s">
        <v>249</v>
      </c>
      <c r="Y12">
        <v>467011</v>
      </c>
      <c r="Z12" t="s">
        <v>122</v>
      </c>
      <c r="AA12" t="s">
        <v>187</v>
      </c>
      <c r="AB12" t="s">
        <v>123</v>
      </c>
      <c r="AC12" s="2">
        <v>43675</v>
      </c>
      <c r="AD12" t="s">
        <v>81</v>
      </c>
      <c r="AE12" s="2">
        <v>28440</v>
      </c>
      <c r="AF12" t="s">
        <v>258</v>
      </c>
      <c r="AG12">
        <v>48</v>
      </c>
      <c r="AI12">
        <v>7927</v>
      </c>
      <c r="AJ12">
        <v>3600</v>
      </c>
      <c r="AK12">
        <v>7661162</v>
      </c>
    </row>
    <row r="13" spans="1:40" x14ac:dyDescent="0.25">
      <c r="A13">
        <v>5996414</v>
      </c>
      <c r="B13" t="s">
        <v>64</v>
      </c>
      <c r="C13" t="s">
        <v>80</v>
      </c>
      <c r="D13" t="s">
        <v>65</v>
      </c>
      <c r="E13" t="s">
        <v>81</v>
      </c>
      <c r="F13" s="1">
        <v>4874363293</v>
      </c>
      <c r="G13" t="s">
        <v>164</v>
      </c>
      <c r="H13" s="3">
        <v>34145</v>
      </c>
      <c r="I13" s="31">
        <v>252</v>
      </c>
      <c r="K13" s="24">
        <v>79949143</v>
      </c>
      <c r="L13" s="2">
        <v>43838</v>
      </c>
      <c r="M13">
        <v>3</v>
      </c>
      <c r="N13" s="22">
        <v>2227289</v>
      </c>
      <c r="O13">
        <v>243227</v>
      </c>
      <c r="P13">
        <v>781264</v>
      </c>
      <c r="Q13">
        <v>701517</v>
      </c>
      <c r="S13">
        <f t="shared" si="0"/>
        <v>12</v>
      </c>
      <c r="T13" t="s">
        <v>249</v>
      </c>
      <c r="Y13">
        <v>884634</v>
      </c>
      <c r="Z13" t="s">
        <v>104</v>
      </c>
      <c r="AA13" t="s">
        <v>187</v>
      </c>
      <c r="AB13" t="s">
        <v>105</v>
      </c>
      <c r="AC13" s="2">
        <v>43823</v>
      </c>
      <c r="AD13" t="s">
        <v>80</v>
      </c>
      <c r="AE13" s="2">
        <v>20352</v>
      </c>
      <c r="AF13" t="s">
        <v>261</v>
      </c>
      <c r="AG13">
        <v>49</v>
      </c>
      <c r="AI13">
        <v>9658</v>
      </c>
      <c r="AJ13">
        <v>3780</v>
      </c>
      <c r="AK13">
        <v>1827626</v>
      </c>
    </row>
    <row r="14" spans="1:40" x14ac:dyDescent="0.25">
      <c r="A14">
        <v>8017808</v>
      </c>
      <c r="B14" t="s">
        <v>66</v>
      </c>
      <c r="C14" t="s">
        <v>196</v>
      </c>
      <c r="D14" t="s">
        <v>67</v>
      </c>
      <c r="E14" t="s">
        <v>80</v>
      </c>
      <c r="F14" s="1">
        <v>9414486686</v>
      </c>
      <c r="G14" t="s">
        <v>166</v>
      </c>
      <c r="H14" s="3">
        <v>34484</v>
      </c>
      <c r="I14" s="31">
        <v>264</v>
      </c>
      <c r="K14" s="24">
        <v>57294399</v>
      </c>
      <c r="L14" s="2">
        <v>43836</v>
      </c>
      <c r="M14">
        <v>1</v>
      </c>
      <c r="N14" s="22">
        <v>3441257</v>
      </c>
      <c r="O14">
        <v>868775</v>
      </c>
      <c r="P14" s="11">
        <v>738306</v>
      </c>
      <c r="S14">
        <f t="shared" si="0"/>
        <v>13</v>
      </c>
      <c r="T14" t="s">
        <v>249</v>
      </c>
      <c r="Y14">
        <v>243227</v>
      </c>
      <c r="Z14" t="s">
        <v>108</v>
      </c>
      <c r="AA14" t="s">
        <v>194</v>
      </c>
      <c r="AB14" t="s">
        <v>109</v>
      </c>
      <c r="AC14" s="2">
        <v>43686</v>
      </c>
      <c r="AD14" t="s">
        <v>81</v>
      </c>
      <c r="AE14" s="2">
        <v>20794</v>
      </c>
      <c r="AF14" t="s">
        <v>261</v>
      </c>
      <c r="AG14">
        <v>41</v>
      </c>
      <c r="AI14">
        <v>7135</v>
      </c>
      <c r="AJ14">
        <v>3168</v>
      </c>
      <c r="AK14">
        <v>4259893</v>
      </c>
    </row>
    <row r="15" spans="1:40" x14ac:dyDescent="0.25">
      <c r="A15">
        <v>2227289</v>
      </c>
      <c r="B15" t="s">
        <v>60</v>
      </c>
      <c r="C15" t="s">
        <v>198</v>
      </c>
      <c r="D15" t="s">
        <v>61</v>
      </c>
      <c r="E15" t="s">
        <v>80</v>
      </c>
      <c r="F15" s="1">
        <v>9694929344</v>
      </c>
      <c r="G15" t="s">
        <v>171</v>
      </c>
      <c r="H15" s="3">
        <v>33673</v>
      </c>
      <c r="I15" s="31">
        <v>216</v>
      </c>
      <c r="K15" s="24">
        <v>19656016</v>
      </c>
      <c r="L15" s="2">
        <v>43840</v>
      </c>
      <c r="M15">
        <v>2</v>
      </c>
      <c r="N15" s="22">
        <v>1393118</v>
      </c>
      <c r="O15">
        <v>174563</v>
      </c>
      <c r="S15">
        <f t="shared" si="0"/>
        <v>14</v>
      </c>
      <c r="T15" t="s">
        <v>249</v>
      </c>
      <c r="Y15">
        <v>767694</v>
      </c>
      <c r="Z15" t="s">
        <v>120</v>
      </c>
      <c r="AA15" t="s">
        <v>190</v>
      </c>
      <c r="AB15" t="s">
        <v>121</v>
      </c>
      <c r="AC15" s="2">
        <v>43827</v>
      </c>
      <c r="AD15" t="s">
        <v>81</v>
      </c>
      <c r="AE15" s="2">
        <v>27859</v>
      </c>
      <c r="AF15" t="s">
        <v>256</v>
      </c>
      <c r="AG15">
        <v>30</v>
      </c>
      <c r="AI15">
        <v>6245</v>
      </c>
      <c r="AJ15">
        <v>2592</v>
      </c>
      <c r="AK15">
        <v>7834335</v>
      </c>
    </row>
    <row r="16" spans="1:40" x14ac:dyDescent="0.25">
      <c r="A16">
        <v>7689047</v>
      </c>
      <c r="B16" t="s">
        <v>30</v>
      </c>
      <c r="C16" t="s">
        <v>187</v>
      </c>
      <c r="D16" t="s">
        <v>31</v>
      </c>
      <c r="E16" t="s">
        <v>80</v>
      </c>
      <c r="F16" s="1">
        <v>7792893883</v>
      </c>
      <c r="G16" t="s">
        <v>174</v>
      </c>
      <c r="H16" s="3">
        <v>29929</v>
      </c>
      <c r="I16" s="31">
        <v>228</v>
      </c>
      <c r="K16" s="24">
        <v>53499852</v>
      </c>
      <c r="L16" s="2">
        <v>43832</v>
      </c>
      <c r="M16">
        <v>3</v>
      </c>
      <c r="N16" s="22">
        <v>5846902</v>
      </c>
      <c r="O16">
        <v>535697</v>
      </c>
      <c r="P16">
        <v>345834</v>
      </c>
      <c r="S16">
        <f t="shared" si="0"/>
        <v>15</v>
      </c>
      <c r="T16" t="s">
        <v>249</v>
      </c>
      <c r="Y16">
        <v>653162</v>
      </c>
      <c r="Z16" t="s">
        <v>126</v>
      </c>
      <c r="AA16" t="s">
        <v>80</v>
      </c>
      <c r="AB16" t="s">
        <v>154</v>
      </c>
      <c r="AC16" s="2">
        <v>43752</v>
      </c>
      <c r="AD16" t="s">
        <v>80</v>
      </c>
      <c r="AE16" s="2">
        <v>30344</v>
      </c>
      <c r="AF16" t="s">
        <v>256</v>
      </c>
      <c r="AG16">
        <v>19</v>
      </c>
      <c r="AI16">
        <v>6311</v>
      </c>
      <c r="AJ16">
        <v>3648</v>
      </c>
      <c r="AK16">
        <v>2607682</v>
      </c>
    </row>
    <row r="17" spans="1:37" x14ac:dyDescent="0.25">
      <c r="A17">
        <v>5732150</v>
      </c>
      <c r="B17" t="s">
        <v>72</v>
      </c>
      <c r="C17" t="s">
        <v>192</v>
      </c>
      <c r="D17" t="s">
        <v>73</v>
      </c>
      <c r="E17" t="s">
        <v>80</v>
      </c>
      <c r="F17" s="1">
        <v>7958777754</v>
      </c>
      <c r="G17" t="s">
        <v>184</v>
      </c>
      <c r="H17" s="3">
        <v>32485</v>
      </c>
      <c r="I17" s="31">
        <v>240</v>
      </c>
      <c r="K17" s="24">
        <v>22025676</v>
      </c>
      <c r="L17" s="2">
        <v>43837</v>
      </c>
      <c r="M17">
        <v>1</v>
      </c>
      <c r="N17" s="22">
        <v>3523246</v>
      </c>
      <c r="O17">
        <v>490983</v>
      </c>
      <c r="P17">
        <v>653162</v>
      </c>
      <c r="S17">
        <f t="shared" si="0"/>
        <v>16</v>
      </c>
      <c r="T17" t="s">
        <v>249</v>
      </c>
      <c r="Y17">
        <v>334693</v>
      </c>
      <c r="Z17" t="s">
        <v>146</v>
      </c>
      <c r="AA17" t="s">
        <v>190</v>
      </c>
      <c r="AB17" t="s">
        <v>147</v>
      </c>
      <c r="AC17" s="2">
        <v>43755</v>
      </c>
      <c r="AD17" t="s">
        <v>80</v>
      </c>
      <c r="AE17" s="2">
        <v>20178</v>
      </c>
      <c r="AF17" t="s">
        <v>258</v>
      </c>
      <c r="AG17">
        <v>78</v>
      </c>
      <c r="AI17">
        <v>3816</v>
      </c>
      <c r="AJ17">
        <v>2880</v>
      </c>
      <c r="AK17">
        <v>4419451</v>
      </c>
    </row>
    <row r="18" spans="1:37" x14ac:dyDescent="0.25">
      <c r="A18">
        <v>7306571</v>
      </c>
      <c r="B18" t="s">
        <v>28</v>
      </c>
      <c r="C18" t="s">
        <v>199</v>
      </c>
      <c r="D18" t="s">
        <v>29</v>
      </c>
      <c r="E18" t="s">
        <v>81</v>
      </c>
      <c r="F18" s="1">
        <v>7451316492</v>
      </c>
      <c r="G18" t="s">
        <v>175</v>
      </c>
      <c r="H18" s="3">
        <v>29904</v>
      </c>
      <c r="I18" s="31">
        <v>252</v>
      </c>
      <c r="K18" s="24">
        <v>26737667</v>
      </c>
      <c r="L18" s="2">
        <v>43835</v>
      </c>
      <c r="M18">
        <v>3</v>
      </c>
      <c r="N18" s="22">
        <v>7791020</v>
      </c>
      <c r="O18" s="11">
        <v>738306</v>
      </c>
      <c r="P18">
        <v>467011</v>
      </c>
      <c r="Q18">
        <v>199241</v>
      </c>
      <c r="S18">
        <f t="shared" si="0"/>
        <v>17</v>
      </c>
      <c r="T18" t="s">
        <v>249</v>
      </c>
      <c r="Y18">
        <v>868775</v>
      </c>
      <c r="Z18" t="s">
        <v>127</v>
      </c>
      <c r="AA18" t="s">
        <v>194</v>
      </c>
      <c r="AB18" t="s">
        <v>128</v>
      </c>
      <c r="AC18" s="2">
        <v>43730</v>
      </c>
      <c r="AD18" t="s">
        <v>81</v>
      </c>
      <c r="AE18" s="2">
        <v>30669</v>
      </c>
      <c r="AF18" t="s">
        <v>258</v>
      </c>
      <c r="AG18">
        <v>53</v>
      </c>
      <c r="AI18">
        <v>7209</v>
      </c>
      <c r="AJ18">
        <v>3528</v>
      </c>
      <c r="AK18">
        <v>9057289</v>
      </c>
    </row>
    <row r="19" spans="1:37" x14ac:dyDescent="0.25">
      <c r="A19">
        <v>2108289</v>
      </c>
      <c r="B19" t="s">
        <v>22</v>
      </c>
      <c r="C19" t="s">
        <v>195</v>
      </c>
      <c r="D19" t="s">
        <v>23</v>
      </c>
      <c r="E19" t="s">
        <v>80</v>
      </c>
      <c r="F19" s="1">
        <v>9061470179</v>
      </c>
      <c r="G19" t="s">
        <v>167</v>
      </c>
      <c r="H19" s="3">
        <v>29527</v>
      </c>
      <c r="I19" s="31">
        <v>264</v>
      </c>
      <c r="K19" s="24">
        <v>43006703</v>
      </c>
      <c r="L19" s="2">
        <v>43837</v>
      </c>
      <c r="M19">
        <v>2</v>
      </c>
      <c r="N19" s="22">
        <v>8017808</v>
      </c>
      <c r="O19">
        <v>884634</v>
      </c>
      <c r="S19">
        <f t="shared" si="0"/>
        <v>18</v>
      </c>
      <c r="T19" t="s">
        <v>249</v>
      </c>
      <c r="Y19">
        <v>640994</v>
      </c>
      <c r="Z19" t="s">
        <v>110</v>
      </c>
      <c r="AA19" t="s">
        <v>80</v>
      </c>
      <c r="AB19" t="s">
        <v>111</v>
      </c>
      <c r="AC19" s="2">
        <v>43676</v>
      </c>
      <c r="AD19" s="11" t="s">
        <v>81</v>
      </c>
      <c r="AE19" s="2">
        <v>23143</v>
      </c>
      <c r="AF19" t="s">
        <v>258</v>
      </c>
      <c r="AG19">
        <v>21</v>
      </c>
      <c r="AI19">
        <v>6898</v>
      </c>
      <c r="AJ19">
        <v>3432</v>
      </c>
      <c r="AK19">
        <v>1270699</v>
      </c>
    </row>
    <row r="20" spans="1:37" x14ac:dyDescent="0.25">
      <c r="A20" s="11">
        <v>4772890</v>
      </c>
      <c r="B20" s="11" t="s">
        <v>42</v>
      </c>
      <c r="C20" t="s">
        <v>193</v>
      </c>
      <c r="D20" s="11" t="s">
        <v>43</v>
      </c>
      <c r="E20" s="11" t="s">
        <v>80</v>
      </c>
      <c r="F20" s="16">
        <v>6379284039</v>
      </c>
      <c r="G20" s="11" t="s">
        <v>161</v>
      </c>
      <c r="H20" s="17">
        <v>31791</v>
      </c>
      <c r="I20" s="31">
        <v>216</v>
      </c>
      <c r="K20" s="24">
        <v>22939164</v>
      </c>
      <c r="L20" s="2">
        <v>43832</v>
      </c>
      <c r="M20">
        <v>1</v>
      </c>
      <c r="N20" s="22">
        <v>5284044</v>
      </c>
      <c r="O20">
        <v>640994</v>
      </c>
      <c r="P20">
        <v>729881</v>
      </c>
      <c r="Q20">
        <v>627535</v>
      </c>
      <c r="S20">
        <f t="shared" si="0"/>
        <v>19</v>
      </c>
      <c r="T20" t="s">
        <v>249</v>
      </c>
      <c r="Y20" s="11">
        <v>738306</v>
      </c>
      <c r="Z20" s="11" t="s">
        <v>98</v>
      </c>
      <c r="AA20" s="11" t="s">
        <v>192</v>
      </c>
      <c r="AB20" s="11" t="s">
        <v>99</v>
      </c>
      <c r="AC20" s="2">
        <v>43742</v>
      </c>
      <c r="AD20" s="11" t="s">
        <v>80</v>
      </c>
      <c r="AE20" s="18">
        <v>19050</v>
      </c>
      <c r="AF20" t="s">
        <v>258</v>
      </c>
      <c r="AG20">
        <v>100</v>
      </c>
      <c r="AI20" s="11">
        <v>1886</v>
      </c>
      <c r="AJ20" s="11">
        <v>3024</v>
      </c>
      <c r="AK20">
        <v>6061917</v>
      </c>
    </row>
    <row r="21" spans="1:37" x14ac:dyDescent="0.25">
      <c r="A21">
        <v>3490652</v>
      </c>
      <c r="B21" t="s">
        <v>36</v>
      </c>
      <c r="C21" t="s">
        <v>82</v>
      </c>
      <c r="D21" t="s">
        <v>37</v>
      </c>
      <c r="E21" t="s">
        <v>81</v>
      </c>
      <c r="F21" s="1">
        <v>9806804528</v>
      </c>
      <c r="G21" t="s">
        <v>170</v>
      </c>
      <c r="H21" s="3">
        <v>30238</v>
      </c>
      <c r="I21" s="31">
        <v>228</v>
      </c>
      <c r="K21" s="24">
        <v>74430252</v>
      </c>
      <c r="L21" s="2">
        <v>43831</v>
      </c>
      <c r="M21">
        <v>3</v>
      </c>
      <c r="N21" s="22">
        <v>3490652</v>
      </c>
      <c r="O21">
        <v>334693</v>
      </c>
      <c r="S21">
        <f t="shared" si="0"/>
        <v>20</v>
      </c>
      <c r="T21" t="s">
        <v>249</v>
      </c>
      <c r="Y21">
        <v>345834</v>
      </c>
      <c r="Z21" t="s">
        <v>118</v>
      </c>
      <c r="AA21" t="s">
        <v>200</v>
      </c>
      <c r="AB21" t="s">
        <v>119</v>
      </c>
      <c r="AC21" s="2">
        <v>43817</v>
      </c>
      <c r="AD21" t="s">
        <v>80</v>
      </c>
      <c r="AE21" s="2">
        <v>27515</v>
      </c>
      <c r="AF21" t="s">
        <v>260</v>
      </c>
      <c r="AG21">
        <v>33</v>
      </c>
      <c r="AI21">
        <v>3647</v>
      </c>
      <c r="AJ21">
        <v>2736</v>
      </c>
      <c r="AK21">
        <v>6489459</v>
      </c>
    </row>
    <row r="22" spans="1:37" x14ac:dyDescent="0.25">
      <c r="A22">
        <v>8821167</v>
      </c>
      <c r="B22" t="s">
        <v>50</v>
      </c>
      <c r="C22" t="s">
        <v>194</v>
      </c>
      <c r="D22" t="s">
        <v>51</v>
      </c>
      <c r="E22" t="s">
        <v>81</v>
      </c>
      <c r="F22" s="1">
        <v>9416080280</v>
      </c>
      <c r="G22" t="s">
        <v>163</v>
      </c>
      <c r="H22" s="3">
        <v>32173</v>
      </c>
      <c r="I22" s="31">
        <v>240</v>
      </c>
      <c r="K22" s="24">
        <v>49230132</v>
      </c>
      <c r="L22" s="2">
        <v>43838</v>
      </c>
      <c r="M22">
        <v>1</v>
      </c>
      <c r="N22" s="22">
        <v>7158607</v>
      </c>
      <c r="O22">
        <v>653162</v>
      </c>
      <c r="S22">
        <f t="shared" si="0"/>
        <v>21</v>
      </c>
      <c r="T22" t="s">
        <v>249</v>
      </c>
      <c r="Y22">
        <v>199241</v>
      </c>
      <c r="Z22" t="s">
        <v>102</v>
      </c>
      <c r="AA22" t="s">
        <v>201</v>
      </c>
      <c r="AB22" t="s">
        <v>103</v>
      </c>
      <c r="AC22" s="2">
        <v>43741</v>
      </c>
      <c r="AD22" t="s">
        <v>80</v>
      </c>
      <c r="AE22" s="2">
        <v>20246</v>
      </c>
      <c r="AF22" t="s">
        <v>260</v>
      </c>
      <c r="AG22">
        <v>8</v>
      </c>
      <c r="AI22">
        <v>3740</v>
      </c>
      <c r="AJ22">
        <v>3600</v>
      </c>
      <c r="AK22">
        <v>9696050</v>
      </c>
    </row>
    <row r="23" spans="1:37" x14ac:dyDescent="0.25">
      <c r="A23">
        <v>4063164</v>
      </c>
      <c r="B23" t="s">
        <v>54</v>
      </c>
      <c r="C23" t="s">
        <v>199</v>
      </c>
      <c r="D23" t="s">
        <v>55</v>
      </c>
      <c r="E23" t="s">
        <v>80</v>
      </c>
      <c r="F23" s="1">
        <v>8304383556</v>
      </c>
      <c r="G23" t="s">
        <v>180</v>
      </c>
      <c r="H23" s="3">
        <v>32927</v>
      </c>
      <c r="I23" s="31">
        <v>252</v>
      </c>
      <c r="K23" s="24">
        <v>70333715</v>
      </c>
      <c r="L23" s="2">
        <v>43839</v>
      </c>
      <c r="M23">
        <v>1</v>
      </c>
      <c r="N23" s="22">
        <v>5284044</v>
      </c>
      <c r="O23" s="11">
        <v>460778</v>
      </c>
      <c r="P23">
        <v>293752</v>
      </c>
      <c r="Q23">
        <v>461215</v>
      </c>
      <c r="S23">
        <f t="shared" si="0"/>
        <v>22</v>
      </c>
      <c r="T23" t="s">
        <v>249</v>
      </c>
      <c r="Y23">
        <v>988793</v>
      </c>
      <c r="Z23" t="s">
        <v>139</v>
      </c>
      <c r="AA23" t="s">
        <v>192</v>
      </c>
      <c r="AB23" t="s">
        <v>140</v>
      </c>
      <c r="AC23" s="2">
        <v>43776</v>
      </c>
      <c r="AD23" t="s">
        <v>80</v>
      </c>
      <c r="AE23" s="2">
        <v>16904</v>
      </c>
      <c r="AF23" t="s">
        <v>260</v>
      </c>
      <c r="AG23">
        <v>80</v>
      </c>
      <c r="AI23">
        <v>6762</v>
      </c>
      <c r="AJ23">
        <v>3780</v>
      </c>
      <c r="AK23">
        <v>5914612</v>
      </c>
    </row>
    <row r="24" spans="1:37" x14ac:dyDescent="0.25">
      <c r="A24">
        <v>9044651</v>
      </c>
      <c r="B24" t="s">
        <v>38</v>
      </c>
      <c r="C24" t="s">
        <v>192</v>
      </c>
      <c r="D24" t="s">
        <v>39</v>
      </c>
      <c r="E24" t="s">
        <v>81</v>
      </c>
      <c r="F24" s="1">
        <v>5161073263</v>
      </c>
      <c r="G24" t="s">
        <v>160</v>
      </c>
      <c r="H24" s="3">
        <v>30750</v>
      </c>
      <c r="I24" s="31">
        <v>264</v>
      </c>
      <c r="K24" s="24">
        <v>74604831</v>
      </c>
      <c r="L24" s="2">
        <v>43834</v>
      </c>
      <c r="M24">
        <v>1</v>
      </c>
      <c r="N24" s="22">
        <v>3349905</v>
      </c>
      <c r="O24">
        <v>293752</v>
      </c>
      <c r="S24">
        <f t="shared" si="0"/>
        <v>23</v>
      </c>
      <c r="T24" t="s">
        <v>249</v>
      </c>
      <c r="Y24">
        <v>962035</v>
      </c>
      <c r="Z24" t="s">
        <v>96</v>
      </c>
      <c r="AA24" t="s">
        <v>82</v>
      </c>
      <c r="AB24" t="s">
        <v>97</v>
      </c>
      <c r="AC24" s="2">
        <v>43823</v>
      </c>
      <c r="AD24" t="s">
        <v>80</v>
      </c>
      <c r="AE24" s="2">
        <v>17595</v>
      </c>
      <c r="AF24" t="s">
        <v>259</v>
      </c>
      <c r="AG24">
        <v>9</v>
      </c>
      <c r="AI24">
        <v>9583</v>
      </c>
      <c r="AJ24">
        <v>3696</v>
      </c>
      <c r="AK24">
        <v>5957284</v>
      </c>
    </row>
    <row r="25" spans="1:37" x14ac:dyDescent="0.25">
      <c r="A25">
        <v>3523246</v>
      </c>
      <c r="B25" t="s">
        <v>34</v>
      </c>
      <c r="C25" t="s">
        <v>187</v>
      </c>
      <c r="D25" t="s">
        <v>35</v>
      </c>
      <c r="E25" t="s">
        <v>80</v>
      </c>
      <c r="F25" s="1">
        <v>1868431278</v>
      </c>
      <c r="G25" t="s">
        <v>157</v>
      </c>
      <c r="H25" s="3">
        <v>30118</v>
      </c>
      <c r="I25" s="31">
        <v>216</v>
      </c>
      <c r="K25" s="24">
        <v>82786616</v>
      </c>
      <c r="L25" s="2">
        <v>43833</v>
      </c>
      <c r="M25">
        <v>2</v>
      </c>
      <c r="N25" s="22">
        <v>3867008</v>
      </c>
      <c r="O25">
        <v>345834</v>
      </c>
      <c r="P25">
        <v>125268</v>
      </c>
      <c r="S25">
        <f t="shared" si="0"/>
        <v>24</v>
      </c>
      <c r="T25" t="s">
        <v>249</v>
      </c>
      <c r="Y25">
        <v>781264</v>
      </c>
      <c r="Z25" t="s">
        <v>90</v>
      </c>
      <c r="AA25" t="s">
        <v>189</v>
      </c>
      <c r="AB25" t="s">
        <v>91</v>
      </c>
      <c r="AC25" s="2">
        <v>43799</v>
      </c>
      <c r="AD25" t="s">
        <v>81</v>
      </c>
      <c r="AE25" s="2">
        <v>16682</v>
      </c>
      <c r="AF25" t="s">
        <v>259</v>
      </c>
      <c r="AG25">
        <v>27</v>
      </c>
      <c r="AI25">
        <v>7367</v>
      </c>
      <c r="AJ25">
        <v>3024</v>
      </c>
      <c r="AK25">
        <v>2283181</v>
      </c>
    </row>
    <row r="26" spans="1:37" x14ac:dyDescent="0.25">
      <c r="A26">
        <v>7831983</v>
      </c>
      <c r="B26" t="s">
        <v>26</v>
      </c>
      <c r="C26" t="s">
        <v>80</v>
      </c>
      <c r="D26" t="s">
        <v>27</v>
      </c>
      <c r="E26" t="s">
        <v>80</v>
      </c>
      <c r="F26" s="1">
        <v>2695840808</v>
      </c>
      <c r="G26" t="s">
        <v>173</v>
      </c>
      <c r="H26" s="3">
        <v>29613</v>
      </c>
      <c r="I26" s="31">
        <v>228</v>
      </c>
      <c r="K26" s="24">
        <v>49200860</v>
      </c>
      <c r="L26" s="2">
        <v>43831</v>
      </c>
      <c r="M26">
        <v>2</v>
      </c>
      <c r="N26" s="22">
        <v>2108289</v>
      </c>
      <c r="O26">
        <v>729881</v>
      </c>
      <c r="P26">
        <v>461215</v>
      </c>
      <c r="S26">
        <f t="shared" si="0"/>
        <v>25</v>
      </c>
      <c r="T26" t="s">
        <v>249</v>
      </c>
      <c r="Y26">
        <v>286850</v>
      </c>
      <c r="Z26" t="s">
        <v>124</v>
      </c>
      <c r="AA26" t="s">
        <v>199</v>
      </c>
      <c r="AB26" t="s">
        <v>125</v>
      </c>
      <c r="AC26" s="2">
        <v>43736</v>
      </c>
      <c r="AD26" t="s">
        <v>80</v>
      </c>
      <c r="AE26" s="2">
        <v>28842</v>
      </c>
      <c r="AF26" t="s">
        <v>259</v>
      </c>
      <c r="AG26">
        <v>14</v>
      </c>
      <c r="AI26">
        <v>2656</v>
      </c>
      <c r="AJ26">
        <v>3648</v>
      </c>
      <c r="AK26">
        <v>7053400</v>
      </c>
    </row>
    <row r="27" spans="1:37" x14ac:dyDescent="0.25">
      <c r="A27">
        <v>7158607</v>
      </c>
      <c r="B27" t="s">
        <v>76</v>
      </c>
      <c r="C27" t="s">
        <v>81</v>
      </c>
      <c r="D27" t="s">
        <v>77</v>
      </c>
      <c r="E27" t="s">
        <v>81</v>
      </c>
      <c r="F27" s="1">
        <v>3786029465</v>
      </c>
      <c r="G27" s="19" t="s">
        <v>185</v>
      </c>
      <c r="H27" s="3">
        <v>33160</v>
      </c>
      <c r="I27" s="31">
        <v>240</v>
      </c>
      <c r="K27" s="24">
        <v>49498228</v>
      </c>
      <c r="L27" s="2">
        <v>43839</v>
      </c>
      <c r="M27">
        <v>2</v>
      </c>
      <c r="N27" s="22">
        <v>7794310</v>
      </c>
      <c r="O27">
        <v>767694</v>
      </c>
      <c r="S27">
        <f t="shared" si="0"/>
        <v>26</v>
      </c>
      <c r="T27" t="s">
        <v>250</v>
      </c>
      <c r="Y27">
        <v>293752</v>
      </c>
      <c r="Z27" t="s">
        <v>116</v>
      </c>
      <c r="AA27" t="s">
        <v>192</v>
      </c>
      <c r="AB27" t="s">
        <v>117</v>
      </c>
      <c r="AC27" s="2">
        <v>43704</v>
      </c>
      <c r="AD27" t="s">
        <v>81</v>
      </c>
      <c r="AE27" s="2">
        <v>26492</v>
      </c>
      <c r="AF27" t="s">
        <v>261</v>
      </c>
      <c r="AG27">
        <v>1</v>
      </c>
      <c r="AI27">
        <v>3711</v>
      </c>
      <c r="AJ27">
        <v>3840</v>
      </c>
      <c r="AK27">
        <v>6775282</v>
      </c>
    </row>
    <row r="28" spans="1:37" x14ac:dyDescent="0.25">
      <c r="A28">
        <v>3867008</v>
      </c>
      <c r="B28" t="s">
        <v>46</v>
      </c>
      <c r="C28" t="s">
        <v>187</v>
      </c>
      <c r="D28" t="s">
        <v>47</v>
      </c>
      <c r="E28" t="s">
        <v>80</v>
      </c>
      <c r="F28" s="1">
        <v>9226142961</v>
      </c>
      <c r="G28" t="s">
        <v>181</v>
      </c>
      <c r="H28" s="3">
        <v>32036</v>
      </c>
      <c r="I28" s="31">
        <v>252</v>
      </c>
      <c r="K28" s="24">
        <v>60666122</v>
      </c>
      <c r="L28" s="2">
        <v>43833</v>
      </c>
      <c r="M28">
        <v>1</v>
      </c>
      <c r="N28" s="22">
        <v>4063164</v>
      </c>
      <c r="O28">
        <v>451458</v>
      </c>
      <c r="P28">
        <v>199241</v>
      </c>
      <c r="S28">
        <f t="shared" si="0"/>
        <v>27</v>
      </c>
      <c r="T28" t="s">
        <v>250</v>
      </c>
      <c r="Y28">
        <v>535697</v>
      </c>
      <c r="Z28" t="s">
        <v>22</v>
      </c>
      <c r="AA28" t="s">
        <v>199</v>
      </c>
      <c r="AB28" t="s">
        <v>141</v>
      </c>
      <c r="AC28" s="2">
        <v>43784</v>
      </c>
      <c r="AD28" s="11" t="s">
        <v>80</v>
      </c>
      <c r="AE28" s="2">
        <v>17658</v>
      </c>
      <c r="AF28" t="s">
        <v>261</v>
      </c>
      <c r="AG28">
        <v>39</v>
      </c>
      <c r="AI28">
        <v>5709</v>
      </c>
      <c r="AJ28">
        <v>3528</v>
      </c>
      <c r="AK28">
        <v>7486511</v>
      </c>
    </row>
    <row r="29" spans="1:37" x14ac:dyDescent="0.25">
      <c r="A29">
        <v>7809097</v>
      </c>
      <c r="B29" t="s">
        <v>58</v>
      </c>
      <c r="C29" t="s">
        <v>193</v>
      </c>
      <c r="D29" t="s">
        <v>59</v>
      </c>
      <c r="E29" t="s">
        <v>80</v>
      </c>
      <c r="F29" s="1">
        <v>4305436956</v>
      </c>
      <c r="G29" t="s">
        <v>162</v>
      </c>
      <c r="H29" s="3">
        <v>33611</v>
      </c>
      <c r="I29" s="31">
        <v>264</v>
      </c>
      <c r="K29" s="24">
        <v>11976930</v>
      </c>
      <c r="L29" s="2">
        <v>43834</v>
      </c>
      <c r="M29">
        <v>3</v>
      </c>
      <c r="N29" s="22">
        <v>2108289</v>
      </c>
      <c r="O29">
        <v>199241</v>
      </c>
      <c r="S29">
        <f t="shared" si="0"/>
        <v>28</v>
      </c>
      <c r="T29" t="s">
        <v>250</v>
      </c>
      <c r="Y29">
        <v>174563</v>
      </c>
      <c r="Z29" t="s">
        <v>100</v>
      </c>
      <c r="AA29" t="s">
        <v>191</v>
      </c>
      <c r="AB29" t="s">
        <v>101</v>
      </c>
      <c r="AC29" s="2">
        <v>43825</v>
      </c>
      <c r="AD29" t="s">
        <v>80</v>
      </c>
      <c r="AE29" s="2">
        <v>19518</v>
      </c>
      <c r="AF29" t="s">
        <v>261</v>
      </c>
      <c r="AG29">
        <v>75</v>
      </c>
      <c r="AI29">
        <v>8312</v>
      </c>
      <c r="AJ29">
        <v>4224</v>
      </c>
      <c r="AK29">
        <v>8722631</v>
      </c>
    </row>
    <row r="30" spans="1:37" x14ac:dyDescent="0.25">
      <c r="A30">
        <v>2490466</v>
      </c>
      <c r="B30" t="s">
        <v>62</v>
      </c>
      <c r="C30" t="s">
        <v>191</v>
      </c>
      <c r="D30" t="s">
        <v>63</v>
      </c>
      <c r="E30" t="s">
        <v>81</v>
      </c>
      <c r="F30" s="1">
        <v>3455536983</v>
      </c>
      <c r="G30" t="s">
        <v>159</v>
      </c>
      <c r="H30" s="3">
        <v>33922</v>
      </c>
      <c r="I30" s="31">
        <v>216</v>
      </c>
      <c r="K30" s="24">
        <v>36604220</v>
      </c>
      <c r="L30" s="2">
        <v>43840</v>
      </c>
      <c r="M30">
        <v>3</v>
      </c>
      <c r="N30" s="22">
        <v>4857463</v>
      </c>
      <c r="O30">
        <v>461215</v>
      </c>
      <c r="P30">
        <v>627535</v>
      </c>
      <c r="S30">
        <f t="shared" si="0"/>
        <v>29</v>
      </c>
      <c r="T30" t="s">
        <v>250</v>
      </c>
      <c r="Y30">
        <v>627535</v>
      </c>
      <c r="Z30" t="s">
        <v>94</v>
      </c>
      <c r="AA30" t="s">
        <v>80</v>
      </c>
      <c r="AB30" t="s">
        <v>95</v>
      </c>
      <c r="AC30" s="2">
        <v>43764</v>
      </c>
      <c r="AD30" t="s">
        <v>81</v>
      </c>
      <c r="AE30" s="2">
        <v>16953</v>
      </c>
      <c r="AF30" t="s">
        <v>261</v>
      </c>
      <c r="AG30">
        <v>83</v>
      </c>
      <c r="AI30">
        <v>3772</v>
      </c>
      <c r="AJ30">
        <v>2592</v>
      </c>
      <c r="AK30">
        <v>1673535</v>
      </c>
    </row>
    <row r="31" spans="1:37" x14ac:dyDescent="0.25">
      <c r="A31">
        <v>5996332</v>
      </c>
      <c r="B31" t="s">
        <v>48</v>
      </c>
      <c r="C31" t="s">
        <v>202</v>
      </c>
      <c r="D31" t="s">
        <v>49</v>
      </c>
      <c r="E31" t="s">
        <v>80</v>
      </c>
      <c r="F31" s="1">
        <v>4709231718</v>
      </c>
      <c r="G31" t="s">
        <v>182</v>
      </c>
      <c r="H31" s="3">
        <v>32148</v>
      </c>
      <c r="I31" s="31">
        <v>228</v>
      </c>
      <c r="K31" s="24">
        <v>64327444</v>
      </c>
      <c r="L31" s="2">
        <v>43835</v>
      </c>
      <c r="M31">
        <v>1</v>
      </c>
      <c r="N31" s="22">
        <v>7309097</v>
      </c>
      <c r="O31">
        <v>781264</v>
      </c>
      <c r="P31">
        <v>701517</v>
      </c>
      <c r="S31">
        <f t="shared" si="0"/>
        <v>30</v>
      </c>
      <c r="T31" t="s">
        <v>250</v>
      </c>
      <c r="Y31">
        <v>125268</v>
      </c>
      <c r="Z31" t="s">
        <v>142</v>
      </c>
      <c r="AA31" t="s">
        <v>194</v>
      </c>
      <c r="AB31" t="s">
        <v>143</v>
      </c>
      <c r="AC31" s="2">
        <v>43703</v>
      </c>
      <c r="AD31" t="s">
        <v>81</v>
      </c>
      <c r="AE31" s="2">
        <v>18128</v>
      </c>
      <c r="AF31" t="s">
        <v>261</v>
      </c>
      <c r="AG31">
        <v>24</v>
      </c>
      <c r="AI31">
        <v>9474</v>
      </c>
      <c r="AJ31">
        <v>3648</v>
      </c>
      <c r="AK31">
        <v>1345454</v>
      </c>
    </row>
    <row r="32" spans="1:37" x14ac:dyDescent="0.25">
      <c r="S32">
        <f t="shared" si="0"/>
        <v>31</v>
      </c>
      <c r="T32" t="s">
        <v>250</v>
      </c>
    </row>
    <row r="33" spans="19:20" x14ac:dyDescent="0.25">
      <c r="S33">
        <f t="shared" si="0"/>
        <v>32</v>
      </c>
      <c r="T33" t="s">
        <v>250</v>
      </c>
    </row>
    <row r="34" spans="19:20" x14ac:dyDescent="0.25">
      <c r="S34">
        <f t="shared" si="0"/>
        <v>33</v>
      </c>
      <c r="T34" t="s">
        <v>250</v>
      </c>
    </row>
    <row r="35" spans="19:20" x14ac:dyDescent="0.25">
      <c r="S35">
        <f t="shared" si="0"/>
        <v>34</v>
      </c>
      <c r="T35" t="s">
        <v>250</v>
      </c>
    </row>
    <row r="36" spans="19:20" x14ac:dyDescent="0.25">
      <c r="S36">
        <f t="shared" si="0"/>
        <v>35</v>
      </c>
      <c r="T36" t="s">
        <v>250</v>
      </c>
    </row>
    <row r="37" spans="19:20" x14ac:dyDescent="0.25">
      <c r="S37">
        <f t="shared" si="0"/>
        <v>36</v>
      </c>
      <c r="T37" t="s">
        <v>250</v>
      </c>
    </row>
    <row r="38" spans="19:20" x14ac:dyDescent="0.25">
      <c r="S38">
        <f t="shared" si="0"/>
        <v>37</v>
      </c>
      <c r="T38" t="s">
        <v>250</v>
      </c>
    </row>
    <row r="39" spans="19:20" x14ac:dyDescent="0.25">
      <c r="S39">
        <f t="shared" si="0"/>
        <v>38</v>
      </c>
      <c r="T39" t="s">
        <v>250</v>
      </c>
    </row>
    <row r="40" spans="19:20" x14ac:dyDescent="0.25">
      <c r="S40">
        <f t="shared" si="0"/>
        <v>39</v>
      </c>
      <c r="T40" t="s">
        <v>250</v>
      </c>
    </row>
    <row r="41" spans="19:20" x14ac:dyDescent="0.25">
      <c r="S41">
        <f t="shared" si="0"/>
        <v>40</v>
      </c>
      <c r="T41" t="s">
        <v>250</v>
      </c>
    </row>
    <row r="42" spans="19:20" x14ac:dyDescent="0.25">
      <c r="S42">
        <f t="shared" si="0"/>
        <v>41</v>
      </c>
      <c r="T42" t="s">
        <v>250</v>
      </c>
    </row>
    <row r="43" spans="19:20" x14ac:dyDescent="0.25">
      <c r="S43">
        <f t="shared" si="0"/>
        <v>42</v>
      </c>
      <c r="T43" t="s">
        <v>250</v>
      </c>
    </row>
    <row r="44" spans="19:20" x14ac:dyDescent="0.25">
      <c r="S44">
        <f t="shared" si="0"/>
        <v>43</v>
      </c>
      <c r="T44" t="s">
        <v>250</v>
      </c>
    </row>
    <row r="45" spans="19:20" x14ac:dyDescent="0.25">
      <c r="S45">
        <f t="shared" si="0"/>
        <v>44</v>
      </c>
      <c r="T45" t="s">
        <v>250</v>
      </c>
    </row>
    <row r="46" spans="19:20" x14ac:dyDescent="0.25">
      <c r="S46">
        <f t="shared" si="0"/>
        <v>45</v>
      </c>
      <c r="T46" t="s">
        <v>250</v>
      </c>
    </row>
    <row r="47" spans="19:20" x14ac:dyDescent="0.25">
      <c r="S47">
        <f t="shared" si="0"/>
        <v>46</v>
      </c>
      <c r="T47" t="s">
        <v>250</v>
      </c>
    </row>
    <row r="48" spans="19:20" x14ac:dyDescent="0.25">
      <c r="S48">
        <f t="shared" si="0"/>
        <v>47</v>
      </c>
      <c r="T48" t="s">
        <v>250</v>
      </c>
    </row>
    <row r="49" spans="19:20" x14ac:dyDescent="0.25">
      <c r="S49">
        <f t="shared" si="0"/>
        <v>48</v>
      </c>
      <c r="T49" t="s">
        <v>250</v>
      </c>
    </row>
    <row r="50" spans="19:20" x14ac:dyDescent="0.25">
      <c r="S50">
        <f t="shared" si="0"/>
        <v>49</v>
      </c>
      <c r="T50" t="s">
        <v>250</v>
      </c>
    </row>
    <row r="51" spans="19:20" x14ac:dyDescent="0.25">
      <c r="S51">
        <f t="shared" si="0"/>
        <v>50</v>
      </c>
      <c r="T51" t="s">
        <v>250</v>
      </c>
    </row>
    <row r="52" spans="19:20" x14ac:dyDescent="0.25">
      <c r="S52">
        <f t="shared" si="0"/>
        <v>51</v>
      </c>
      <c r="T52" t="s">
        <v>251</v>
      </c>
    </row>
    <row r="53" spans="19:20" x14ac:dyDescent="0.25">
      <c r="S53">
        <f t="shared" si="0"/>
        <v>52</v>
      </c>
      <c r="T53" t="s">
        <v>251</v>
      </c>
    </row>
    <row r="54" spans="19:20" x14ac:dyDescent="0.25">
      <c r="S54">
        <f t="shared" si="0"/>
        <v>53</v>
      </c>
      <c r="T54" t="s">
        <v>251</v>
      </c>
    </row>
    <row r="55" spans="19:20" x14ac:dyDescent="0.25">
      <c r="S55">
        <f t="shared" si="0"/>
        <v>54</v>
      </c>
      <c r="T55" t="s">
        <v>251</v>
      </c>
    </row>
    <row r="56" spans="19:20" x14ac:dyDescent="0.25">
      <c r="S56">
        <f t="shared" si="0"/>
        <v>55</v>
      </c>
      <c r="T56" t="s">
        <v>251</v>
      </c>
    </row>
    <row r="57" spans="19:20" x14ac:dyDescent="0.25">
      <c r="S57">
        <f t="shared" si="0"/>
        <v>56</v>
      </c>
      <c r="T57" t="s">
        <v>251</v>
      </c>
    </row>
    <row r="58" spans="19:20" x14ac:dyDescent="0.25">
      <c r="S58">
        <f t="shared" si="0"/>
        <v>57</v>
      </c>
      <c r="T58" t="s">
        <v>251</v>
      </c>
    </row>
    <row r="59" spans="19:20" x14ac:dyDescent="0.25">
      <c r="S59">
        <f t="shared" si="0"/>
        <v>58</v>
      </c>
      <c r="T59" t="s">
        <v>251</v>
      </c>
    </row>
    <row r="60" spans="19:20" x14ac:dyDescent="0.25">
      <c r="S60">
        <f t="shared" si="0"/>
        <v>59</v>
      </c>
      <c r="T60" t="s">
        <v>251</v>
      </c>
    </row>
    <row r="61" spans="19:20" x14ac:dyDescent="0.25">
      <c r="S61">
        <f t="shared" si="0"/>
        <v>60</v>
      </c>
      <c r="T61" t="s">
        <v>251</v>
      </c>
    </row>
    <row r="62" spans="19:20" x14ac:dyDescent="0.25">
      <c r="S62">
        <f t="shared" si="0"/>
        <v>61</v>
      </c>
      <c r="T62" t="s">
        <v>251</v>
      </c>
    </row>
    <row r="63" spans="19:20" x14ac:dyDescent="0.25">
      <c r="S63">
        <f t="shared" si="0"/>
        <v>62</v>
      </c>
      <c r="T63" t="s">
        <v>251</v>
      </c>
    </row>
    <row r="64" spans="19:20" x14ac:dyDescent="0.25">
      <c r="S64">
        <f t="shared" si="0"/>
        <v>63</v>
      </c>
      <c r="T64" t="s">
        <v>251</v>
      </c>
    </row>
    <row r="65" spans="19:20" x14ac:dyDescent="0.25">
      <c r="S65">
        <f t="shared" si="0"/>
        <v>64</v>
      </c>
      <c r="T65" t="s">
        <v>251</v>
      </c>
    </row>
    <row r="66" spans="19:20" x14ac:dyDescent="0.25">
      <c r="S66">
        <f t="shared" si="0"/>
        <v>65</v>
      </c>
      <c r="T66" t="s">
        <v>251</v>
      </c>
    </row>
    <row r="67" spans="19:20" x14ac:dyDescent="0.25">
      <c r="S67">
        <f t="shared" si="0"/>
        <v>66</v>
      </c>
      <c r="T67" t="s">
        <v>251</v>
      </c>
    </row>
    <row r="68" spans="19:20" x14ac:dyDescent="0.25">
      <c r="S68">
        <f t="shared" ref="S68:S101" si="1">S67+1</f>
        <v>67</v>
      </c>
      <c r="T68" t="s">
        <v>251</v>
      </c>
    </row>
    <row r="69" spans="19:20" x14ac:dyDescent="0.25">
      <c r="S69">
        <f t="shared" si="1"/>
        <v>68</v>
      </c>
      <c r="T69" t="s">
        <v>251</v>
      </c>
    </row>
    <row r="70" spans="19:20" x14ac:dyDescent="0.25">
      <c r="S70">
        <f t="shared" si="1"/>
        <v>69</v>
      </c>
      <c r="T70" t="s">
        <v>251</v>
      </c>
    </row>
    <row r="71" spans="19:20" x14ac:dyDescent="0.25">
      <c r="S71">
        <f t="shared" si="1"/>
        <v>70</v>
      </c>
      <c r="T71" t="s">
        <v>251</v>
      </c>
    </row>
    <row r="72" spans="19:20" x14ac:dyDescent="0.25">
      <c r="S72">
        <f t="shared" si="1"/>
        <v>71</v>
      </c>
      <c r="T72" t="s">
        <v>251</v>
      </c>
    </row>
    <row r="73" spans="19:20" x14ac:dyDescent="0.25">
      <c r="S73">
        <f t="shared" si="1"/>
        <v>72</v>
      </c>
      <c r="T73" t="s">
        <v>251</v>
      </c>
    </row>
    <row r="74" spans="19:20" x14ac:dyDescent="0.25">
      <c r="S74">
        <f t="shared" si="1"/>
        <v>73</v>
      </c>
      <c r="T74" t="s">
        <v>251</v>
      </c>
    </row>
    <row r="75" spans="19:20" x14ac:dyDescent="0.25">
      <c r="S75">
        <f t="shared" si="1"/>
        <v>74</v>
      </c>
      <c r="T75" t="s">
        <v>251</v>
      </c>
    </row>
    <row r="76" spans="19:20" x14ac:dyDescent="0.25">
      <c r="S76">
        <f t="shared" si="1"/>
        <v>75</v>
      </c>
      <c r="T76" t="s">
        <v>251</v>
      </c>
    </row>
    <row r="77" spans="19:20" x14ac:dyDescent="0.25">
      <c r="S77">
        <f t="shared" si="1"/>
        <v>76</v>
      </c>
      <c r="T77" t="s">
        <v>252</v>
      </c>
    </row>
    <row r="78" spans="19:20" x14ac:dyDescent="0.25">
      <c r="S78">
        <f t="shared" si="1"/>
        <v>77</v>
      </c>
      <c r="T78" t="s">
        <v>252</v>
      </c>
    </row>
    <row r="79" spans="19:20" x14ac:dyDescent="0.25">
      <c r="S79">
        <f t="shared" si="1"/>
        <v>78</v>
      </c>
      <c r="T79" t="s">
        <v>252</v>
      </c>
    </row>
    <row r="80" spans="19:20" x14ac:dyDescent="0.25">
      <c r="S80">
        <f t="shared" si="1"/>
        <v>79</v>
      </c>
      <c r="T80" t="s">
        <v>252</v>
      </c>
    </row>
    <row r="81" spans="19:20" x14ac:dyDescent="0.25">
      <c r="S81">
        <f t="shared" si="1"/>
        <v>80</v>
      </c>
      <c r="T81" t="s">
        <v>252</v>
      </c>
    </row>
    <row r="82" spans="19:20" x14ac:dyDescent="0.25">
      <c r="S82">
        <f t="shared" si="1"/>
        <v>81</v>
      </c>
      <c r="T82" t="s">
        <v>252</v>
      </c>
    </row>
    <row r="83" spans="19:20" x14ac:dyDescent="0.25">
      <c r="S83">
        <f t="shared" si="1"/>
        <v>82</v>
      </c>
      <c r="T83" t="s">
        <v>252</v>
      </c>
    </row>
    <row r="84" spans="19:20" x14ac:dyDescent="0.25">
      <c r="S84">
        <f t="shared" si="1"/>
        <v>83</v>
      </c>
      <c r="T84" t="s">
        <v>252</v>
      </c>
    </row>
    <row r="85" spans="19:20" x14ac:dyDescent="0.25">
      <c r="S85">
        <f t="shared" si="1"/>
        <v>84</v>
      </c>
      <c r="T85" t="s">
        <v>252</v>
      </c>
    </row>
    <row r="86" spans="19:20" x14ac:dyDescent="0.25">
      <c r="S86">
        <f t="shared" si="1"/>
        <v>85</v>
      </c>
      <c r="T86" t="s">
        <v>252</v>
      </c>
    </row>
    <row r="87" spans="19:20" x14ac:dyDescent="0.25">
      <c r="S87">
        <f t="shared" si="1"/>
        <v>86</v>
      </c>
      <c r="T87" t="s">
        <v>252</v>
      </c>
    </row>
    <row r="88" spans="19:20" x14ac:dyDescent="0.25">
      <c r="S88">
        <f t="shared" si="1"/>
        <v>87</v>
      </c>
      <c r="T88" t="s">
        <v>252</v>
      </c>
    </row>
    <row r="89" spans="19:20" x14ac:dyDescent="0.25">
      <c r="S89">
        <f t="shared" si="1"/>
        <v>88</v>
      </c>
      <c r="T89" t="s">
        <v>252</v>
      </c>
    </row>
    <row r="90" spans="19:20" x14ac:dyDescent="0.25">
      <c r="S90">
        <f t="shared" si="1"/>
        <v>89</v>
      </c>
      <c r="T90" t="s">
        <v>252</v>
      </c>
    </row>
    <row r="91" spans="19:20" x14ac:dyDescent="0.25">
      <c r="S91">
        <f t="shared" si="1"/>
        <v>90</v>
      </c>
      <c r="T91" t="s">
        <v>252</v>
      </c>
    </row>
    <row r="92" spans="19:20" x14ac:dyDescent="0.25">
      <c r="S92">
        <f t="shared" si="1"/>
        <v>91</v>
      </c>
      <c r="T92" t="s">
        <v>252</v>
      </c>
    </row>
    <row r="93" spans="19:20" x14ac:dyDescent="0.25">
      <c r="S93">
        <f t="shared" si="1"/>
        <v>92</v>
      </c>
      <c r="T93" t="s">
        <v>252</v>
      </c>
    </row>
    <row r="94" spans="19:20" x14ac:dyDescent="0.25">
      <c r="S94">
        <f t="shared" si="1"/>
        <v>93</v>
      </c>
      <c r="T94" t="s">
        <v>252</v>
      </c>
    </row>
    <row r="95" spans="19:20" x14ac:dyDescent="0.25">
      <c r="S95">
        <f t="shared" si="1"/>
        <v>94</v>
      </c>
      <c r="T95" t="s">
        <v>252</v>
      </c>
    </row>
    <row r="96" spans="19:20" x14ac:dyDescent="0.25">
      <c r="S96">
        <f t="shared" si="1"/>
        <v>95</v>
      </c>
      <c r="T96" t="s">
        <v>252</v>
      </c>
    </row>
    <row r="97" spans="19:20" x14ac:dyDescent="0.25">
      <c r="S97">
        <f t="shared" si="1"/>
        <v>96</v>
      </c>
      <c r="T97" t="s">
        <v>252</v>
      </c>
    </row>
    <row r="98" spans="19:20" x14ac:dyDescent="0.25">
      <c r="S98">
        <f t="shared" si="1"/>
        <v>97</v>
      </c>
      <c r="T98" t="s">
        <v>252</v>
      </c>
    </row>
    <row r="99" spans="19:20" x14ac:dyDescent="0.25">
      <c r="S99">
        <f t="shared" si="1"/>
        <v>98</v>
      </c>
      <c r="T99" t="s">
        <v>252</v>
      </c>
    </row>
    <row r="100" spans="19:20" x14ac:dyDescent="0.25">
      <c r="S100">
        <f t="shared" si="1"/>
        <v>99</v>
      </c>
      <c r="T100" t="s">
        <v>252</v>
      </c>
    </row>
    <row r="101" spans="19:20" x14ac:dyDescent="0.25">
      <c r="S101">
        <f t="shared" si="1"/>
        <v>100</v>
      </c>
      <c r="T101" t="s">
        <v>252</v>
      </c>
    </row>
  </sheetData>
  <phoneticPr fontId="7" type="noConversion"/>
  <conditionalFormatting sqref="A2:A31">
    <cfRule type="duplicateValues" dxfId="33" priority="34"/>
  </conditionalFormatting>
  <conditionalFormatting sqref="F2:F31">
    <cfRule type="duplicateValues" dxfId="32" priority="33"/>
  </conditionalFormatting>
  <conditionalFormatting sqref="K2:K31">
    <cfRule type="duplicateValues" dxfId="31" priority="32"/>
  </conditionalFormatting>
  <conditionalFormatting sqref="N2:N31">
    <cfRule type="duplicateValues" dxfId="30" priority="31"/>
  </conditionalFormatting>
  <conditionalFormatting sqref="O2:O31">
    <cfRule type="duplicateValues" dxfId="29" priority="30"/>
  </conditionalFormatting>
  <conditionalFormatting sqref="S2:S101">
    <cfRule type="duplicateValues" dxfId="28" priority="28"/>
  </conditionalFormatting>
  <conditionalFormatting sqref="P2">
    <cfRule type="duplicateValues" dxfId="27" priority="27"/>
  </conditionalFormatting>
  <conditionalFormatting sqref="Q2">
    <cfRule type="duplicateValues" dxfId="26" priority="26"/>
  </conditionalFormatting>
  <conditionalFormatting sqref="P3">
    <cfRule type="duplicateValues" dxfId="25" priority="25"/>
  </conditionalFormatting>
  <conditionalFormatting sqref="P4">
    <cfRule type="duplicateValues" dxfId="24" priority="24"/>
  </conditionalFormatting>
  <conditionalFormatting sqref="P6">
    <cfRule type="duplicateValues" dxfId="23" priority="23"/>
  </conditionalFormatting>
  <conditionalFormatting sqref="Q6">
    <cfRule type="duplicateValues" dxfId="22" priority="22"/>
  </conditionalFormatting>
  <conditionalFormatting sqref="P8">
    <cfRule type="duplicateValues" dxfId="21" priority="21"/>
  </conditionalFormatting>
  <conditionalFormatting sqref="P9">
    <cfRule type="duplicateValues" dxfId="20" priority="20"/>
  </conditionalFormatting>
  <conditionalFormatting sqref="Q9">
    <cfRule type="duplicateValues" dxfId="19" priority="19"/>
  </conditionalFormatting>
  <conditionalFormatting sqref="P10">
    <cfRule type="duplicateValues" dxfId="18" priority="18"/>
  </conditionalFormatting>
  <conditionalFormatting sqref="P12">
    <cfRule type="duplicateValues" dxfId="17" priority="17"/>
  </conditionalFormatting>
  <conditionalFormatting sqref="P13">
    <cfRule type="duplicateValues" dxfId="16" priority="16"/>
  </conditionalFormatting>
  <conditionalFormatting sqref="Q13">
    <cfRule type="duplicateValues" dxfId="15" priority="15"/>
  </conditionalFormatting>
  <conditionalFormatting sqref="P14">
    <cfRule type="duplicateValues" dxfId="14" priority="14"/>
  </conditionalFormatting>
  <conditionalFormatting sqref="P16">
    <cfRule type="duplicateValues" dxfId="13" priority="13"/>
  </conditionalFormatting>
  <conditionalFormatting sqref="P17">
    <cfRule type="duplicateValues" dxfId="12" priority="12"/>
  </conditionalFormatting>
  <conditionalFormatting sqref="P18">
    <cfRule type="duplicateValues" dxfId="11" priority="11"/>
  </conditionalFormatting>
  <conditionalFormatting sqref="Q18">
    <cfRule type="duplicateValues" dxfId="10" priority="10"/>
  </conditionalFormatting>
  <conditionalFormatting sqref="P20">
    <cfRule type="duplicateValues" dxfId="9" priority="9"/>
  </conditionalFormatting>
  <conditionalFormatting sqref="Q20">
    <cfRule type="duplicateValues" dxfId="8" priority="8"/>
  </conditionalFormatting>
  <conditionalFormatting sqref="P23">
    <cfRule type="duplicateValues" dxfId="7" priority="7"/>
  </conditionalFormatting>
  <conditionalFormatting sqref="Q23">
    <cfRule type="duplicateValues" dxfId="6" priority="6"/>
  </conditionalFormatting>
  <conditionalFormatting sqref="P25">
    <cfRule type="duplicateValues" dxfId="5" priority="5"/>
  </conditionalFormatting>
  <conditionalFormatting sqref="P26">
    <cfRule type="duplicateValues" dxfId="4" priority="4"/>
  </conditionalFormatting>
  <conditionalFormatting sqref="P28">
    <cfRule type="duplicateValues" dxfId="3" priority="3"/>
  </conditionalFormatting>
  <conditionalFormatting sqref="P30">
    <cfRule type="duplicateValues" dxfId="2" priority="2"/>
  </conditionalFormatting>
  <conditionalFormatting sqref="P31">
    <cfRule type="duplicateValues" dxfId="1" priority="1"/>
  </conditionalFormatting>
  <conditionalFormatting sqref="AG2:AG31">
    <cfRule type="duplicateValues" dxfId="0" priority="36"/>
  </conditionalFormatting>
  <hyperlinks>
    <hyperlink ref="G27" r:id="rId1" xr:uid="{ABFEC54E-8A4E-4E7C-8F21-4225508356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UNF</vt:lpstr>
      <vt:lpstr>1NF</vt:lpstr>
      <vt:lpstr>1NF Tables</vt:lpstr>
      <vt:lpstr>2NF Tables</vt:lpstr>
      <vt:lpstr>2NF</vt:lpstr>
      <vt:lpstr>3NF Tables</vt:lpstr>
      <vt:lpstr>3NF</vt:lpstr>
      <vt:lpstr>BCNF Tables</vt:lpstr>
      <vt:lpstr>BCNF FINAL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Tallent</dc:creator>
  <cp:lastModifiedBy>Derek Tallent</cp:lastModifiedBy>
  <dcterms:created xsi:type="dcterms:W3CDTF">2019-10-05T02:02:27Z</dcterms:created>
  <dcterms:modified xsi:type="dcterms:W3CDTF">2019-12-10T23:44:29Z</dcterms:modified>
</cp:coreProperties>
</file>