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Master\2.Semester\Research_project\Project\Data\"/>
    </mc:Choice>
  </mc:AlternateContent>
  <xr:revisionPtr revIDLastSave="0" documentId="13_ncr:1_{402FA563-F8B1-4FEC-896E-D5B942D82D05}" xr6:coauthVersionLast="47" xr6:coauthVersionMax="47" xr10:uidLastSave="{00000000-0000-0000-0000-000000000000}"/>
  <bookViews>
    <workbookView xWindow="-120" yWindow="-120" windowWidth="38640" windowHeight="21240" activeTab="2" xr2:uid="{3A57ACA7-CE8F-434D-875E-E46DA53AF8A3}"/>
  </bookViews>
  <sheets>
    <sheet name="dataset_complete" sheetId="1" r:id="rId1"/>
    <sheet name="body weight calculations" sheetId="2" r:id="rId2"/>
    <sheet name="Refere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L7" i="2"/>
  <c r="I6" i="2"/>
  <c r="E6" i="2" s="1"/>
  <c r="C6" i="2" s="1"/>
  <c r="L5" i="2"/>
  <c r="E4" i="2"/>
  <c r="C4" i="2" s="1"/>
  <c r="C3" i="2"/>
  <c r="D4" i="1" s="1"/>
  <c r="E2" i="2"/>
  <c r="D2" i="2" s="1"/>
  <c r="O2" i="2"/>
  <c r="F2" i="2"/>
  <c r="M7" i="2"/>
  <c r="E7" i="2" s="1"/>
  <c r="M5" i="2"/>
  <c r="E5" i="2" s="1"/>
  <c r="J6" i="2"/>
  <c r="I4" i="2"/>
  <c r="O5" i="2" l="1"/>
  <c r="F5" i="2" s="1"/>
  <c r="D5" i="2" s="1"/>
  <c r="D3" i="1"/>
  <c r="O7" i="2"/>
  <c r="F7" i="2" s="1"/>
  <c r="D7" i="2" s="1"/>
  <c r="D5" i="1"/>
  <c r="D7" i="1"/>
  <c r="D16" i="1" l="1"/>
  <c r="D6" i="1"/>
</calcChain>
</file>

<file path=xl/sharedStrings.xml><?xml version="1.0" encoding="utf-8"?>
<sst xmlns="http://schemas.openxmlformats.org/spreadsheetml/2006/main" count="672" uniqueCount="282">
  <si>
    <t>Taxa</t>
  </si>
  <si>
    <t>Clade</t>
  </si>
  <si>
    <t>Sauropodomorpha</t>
  </si>
  <si>
    <t>Theropoda</t>
  </si>
  <si>
    <t>Locomotion</t>
  </si>
  <si>
    <t>Quadrupedal</t>
  </si>
  <si>
    <t>Bipedal</t>
  </si>
  <si>
    <t>Body mass (Kg)</t>
  </si>
  <si>
    <t>Early Interval</t>
  </si>
  <si>
    <t>Late Interval</t>
  </si>
  <si>
    <t>Body mass estimation</t>
  </si>
  <si>
    <t>Reference</t>
  </si>
  <si>
    <t>calculated</t>
  </si>
  <si>
    <t>Max ma</t>
  </si>
  <si>
    <t>Min ma</t>
  </si>
  <si>
    <t>Latitude</t>
  </si>
  <si>
    <t>Longitude</t>
  </si>
  <si>
    <t>Taxon</t>
  </si>
  <si>
    <t>Carnian</t>
  </si>
  <si>
    <t xml:space="preserve">HC (Humeral circumference) </t>
  </si>
  <si>
    <t xml:space="preserve">HL (Humeral length) </t>
  </si>
  <si>
    <t xml:space="preserve">HML (Humeral medial-lateral diameter) </t>
  </si>
  <si>
    <t xml:space="preserve">HAP (Humeral antero-posterior diameter) </t>
  </si>
  <si>
    <t xml:space="preserve">FC (Femur circumference) </t>
  </si>
  <si>
    <t xml:space="preserve">FL (Femur length) </t>
  </si>
  <si>
    <t xml:space="preserve">FML (Femur medial-lateral diameter) </t>
  </si>
  <si>
    <t xml:space="preserve">FAP (Femur antero-posterior diameter) </t>
  </si>
  <si>
    <t xml:space="preserve">TC (Tibia circumference) </t>
  </si>
  <si>
    <t xml:space="preserve">TL (Tibia length) </t>
  </si>
  <si>
    <t>Norian</t>
  </si>
  <si>
    <t>Rhaetian</t>
  </si>
  <si>
    <t>Sauropodomorpha/Sauropodiformes</t>
  </si>
  <si>
    <t>Ledumahadi mafube</t>
  </si>
  <si>
    <t>McPhee et al. 2018</t>
  </si>
  <si>
    <t>Hettangian</t>
  </si>
  <si>
    <t>Sinemurian</t>
  </si>
  <si>
    <t>Toarcian</t>
  </si>
  <si>
    <t>calcualted</t>
  </si>
  <si>
    <t>Nhandumirim waldsangae</t>
  </si>
  <si>
    <t>Marsola et al. 2019</t>
  </si>
  <si>
    <t>Qianlong shouhu</t>
  </si>
  <si>
    <t>Han et al. 2024</t>
  </si>
  <si>
    <t>Toarian</t>
  </si>
  <si>
    <t>Pendraig milnerae</t>
  </si>
  <si>
    <t>Theropod/Ceolophysoidea</t>
  </si>
  <si>
    <t>Spiekman et al. 2021</t>
  </si>
  <si>
    <t>Tuebingosaurus maierfritzorum</t>
  </si>
  <si>
    <t>Sauropodomorpha/Massopoda</t>
  </si>
  <si>
    <t>Regalado Fernàndez &amp; Werneburg 2022</t>
  </si>
  <si>
    <t>From Cashmore</t>
  </si>
  <si>
    <t>Notes</t>
  </si>
  <si>
    <t>Yunnanosaurus robustus</t>
  </si>
  <si>
    <t>Quadroped</t>
  </si>
  <si>
    <t>Calculated from Cashmore</t>
  </si>
  <si>
    <t>Pliensbachian</t>
  </si>
  <si>
    <t>From Benson</t>
  </si>
  <si>
    <t>Anchisaurus_polyzelus</t>
  </si>
  <si>
    <t>Antetonitrus_ingenipes</t>
  </si>
  <si>
    <t>Camelotia_borealis</t>
  </si>
  <si>
    <t>Chromogisaurus_novasi</t>
  </si>
  <si>
    <t>Eucnemesaurus_fortis</t>
  </si>
  <si>
    <t>Isanosaurus_attavipachi</t>
  </si>
  <si>
    <t>Jingshanosaurus_xinwaensis</t>
  </si>
  <si>
    <t>Kotasaurus_yamanpalliensis</t>
  </si>
  <si>
    <t>Lamplughsaura_dharmarensis</t>
  </si>
  <si>
    <t>Lessemsaurus_sauropoides</t>
  </si>
  <si>
    <t>Lufengosaurus_magnus</t>
  </si>
  <si>
    <t>Massospondylus_carinatus</t>
  </si>
  <si>
    <t>Pampadromaeus_barberenai</t>
  </si>
  <si>
    <t>Plateosauravus_cullingworthi</t>
  </si>
  <si>
    <t>Plateosaurus_engelhardti</t>
  </si>
  <si>
    <t>Riojasaurus_incertus</t>
  </si>
  <si>
    <t>Ruehleia_bedheimensis</t>
  </si>
  <si>
    <t>Sarahsaurus_aurifontanalis</t>
  </si>
  <si>
    <t>Saturnalia_tupiniquim</t>
  </si>
  <si>
    <t>Tazoudasaurus_naimi</t>
  </si>
  <si>
    <t>Tonganosaurus_hei</t>
  </si>
  <si>
    <t>Vulcanodon_karibaensis</t>
  </si>
  <si>
    <t>Xixiposaurus_suni_</t>
  </si>
  <si>
    <t>Yimenosaurus_youngi</t>
  </si>
  <si>
    <t>Yunnanosaurus_huangi</t>
  </si>
  <si>
    <t>Coelophysis_bauri</t>
  </si>
  <si>
    <t>Coelophysis_kayentakatae</t>
  </si>
  <si>
    <t>Coelophysis_rhodesiensis</t>
  </si>
  <si>
    <t>Cryolophosaurus_ellioti</t>
  </si>
  <si>
    <t>Dilophosaurus_sinensis</t>
  </si>
  <si>
    <t>Dilophosaurus_wetherilli</t>
  </si>
  <si>
    <t>Eoraptor_lunensis</t>
  </si>
  <si>
    <t>Eodromaeus_murphi</t>
  </si>
  <si>
    <t>Gojirasaurus_quayi</t>
  </si>
  <si>
    <t>Guaibasaurus_candelariensis</t>
  </si>
  <si>
    <t>Herrerasaurus_ischigualastensis</t>
  </si>
  <si>
    <t>Liliensternus_liliensterni</t>
  </si>
  <si>
    <t>Procompsognathus_triassicus</t>
  </si>
  <si>
    <t>Sarcosaurus_woodi</t>
  </si>
  <si>
    <t>Segisaurus_halli</t>
  </si>
  <si>
    <t>Staurikosaurus_pricei</t>
  </si>
  <si>
    <t>Tawa_hallae</t>
  </si>
  <si>
    <t>Abrictosaurus_consors</t>
  </si>
  <si>
    <t>Heterodontosaurus_tucki</t>
  </si>
  <si>
    <t>Lesothosaurus_diagnosticus</t>
  </si>
  <si>
    <t>Pisanosaurus_mertii</t>
  </si>
  <si>
    <t>Scelidosaurus_harrisonii</t>
  </si>
  <si>
    <t>Scutellosaurus_lawleri</t>
  </si>
  <si>
    <t>Stormbergia_dangershoeki</t>
  </si>
  <si>
    <t>Ornithischia</t>
  </si>
  <si>
    <t>NA</t>
  </si>
  <si>
    <t>PVL 3808 (MTC, largest individual); Bonaparte 1969; PVL 3808 (holotype)</t>
  </si>
  <si>
    <t>MB RVL 1 individual (PDM: MBR 4718.99 [femur] and 4718.39 [humerus]); Galton 2001</t>
  </si>
  <si>
    <t>Rowe et al. 2010; TMM 43646-2, measured from figures</t>
  </si>
  <si>
    <t>AMNH 2704 (MTC); 'C. longicollis'</t>
  </si>
  <si>
    <t>LDM-LCA 10</t>
  </si>
  <si>
    <t>UCMP 77270 (RBJB)</t>
  </si>
  <si>
    <t>PVSJ 373</t>
  </si>
  <si>
    <t>BMNH 4840 (MTC)</t>
  </si>
  <si>
    <t>SAM-PK-K1332 (NEC)</t>
  </si>
  <si>
    <t>BMNH RUB17 (RBJB)</t>
  </si>
  <si>
    <t>PVL 2577 (MTC)</t>
  </si>
  <si>
    <t>BMNH R1111 (MTC)</t>
  </si>
  <si>
    <t>MCZ 8797 (MTC)</t>
  </si>
  <si>
    <t>Butler 2005</t>
    <phoneticPr fontId="0" type="noConversion"/>
  </si>
  <si>
    <t>Early_Jurassic</t>
  </si>
  <si>
    <t>Early_Carnian</t>
  </si>
  <si>
    <t>Early_Sinemurian</t>
  </si>
  <si>
    <t>Middle_Carnian</t>
  </si>
  <si>
    <t>Final Humeral circumference</t>
  </si>
  <si>
    <t>Body mass(Kg)</t>
  </si>
  <si>
    <t>Calulation Bipedal</t>
  </si>
  <si>
    <t>Calculation Quadrupedal</t>
  </si>
  <si>
    <t>Final Femoral Circumference</t>
  </si>
  <si>
    <t>Calculations</t>
  </si>
  <si>
    <t>Femural Circumfernce from femoral length</t>
  </si>
  <si>
    <t>Femoral circumference from tibia length</t>
  </si>
  <si>
    <t>Quadrupedal. Femur</t>
  </si>
  <si>
    <t>Femoral circumference from femoral length</t>
  </si>
  <si>
    <t>Quadrupedal. Humerus</t>
  </si>
  <si>
    <t>Humeral circumference from femoral circumference (calculated)</t>
  </si>
  <si>
    <t>Holotypeposition taken from S. Hu. 1993. [A new Theropoda (Dilophosaurus sinensis sp. nov.) from Yunnan, China]</t>
  </si>
  <si>
    <t>Cope 1887</t>
  </si>
  <si>
    <t>Reig 1963</t>
  </si>
  <si>
    <t>Position of Holotype from Hammer and Hickerson 1994</t>
  </si>
  <si>
    <t>Cromopton and Charig 1962</t>
  </si>
  <si>
    <t>Thulborn 1970</t>
  </si>
  <si>
    <t>Casamiquela 1967</t>
  </si>
  <si>
    <t>Owen 1861</t>
  </si>
  <si>
    <t>Holotype from UCMP V6468</t>
  </si>
  <si>
    <t>Position = UCMP V6468 taken from:"A comprehensive anatomical and phylogenetic evaluation of Dilophosaurus wetherilli (Dinosauria, Theropoda) with descriptions of new specimens from the Kayenta Formation of northern Arizona"</t>
  </si>
  <si>
    <t>Might be synonym to Y. huangi</t>
  </si>
  <si>
    <t>Bagualosaurus_agudoensis</t>
  </si>
  <si>
    <t>Buriolestes_schultzi</t>
  </si>
  <si>
    <t>Eucnemesaurus_entaxonis</t>
  </si>
  <si>
    <t>Macrocollum_itaquii</t>
  </si>
  <si>
    <t>Meroktenos_thabanensis</t>
  </si>
  <si>
    <t>Xingxiulong_chengi</t>
  </si>
  <si>
    <t>Yizhousaurus_sunae</t>
  </si>
  <si>
    <t>Yunnanosaurus_robustus</t>
  </si>
  <si>
    <t>Sanpasaurus_yaoi</t>
  </si>
  <si>
    <t>Qianlong_shouhu</t>
  </si>
  <si>
    <t>Tuebingosaurus_maierfritzorum</t>
  </si>
  <si>
    <t>Pendraig_milnerae</t>
  </si>
  <si>
    <t>Nhandumirim_waldsangae</t>
  </si>
  <si>
    <t>Ledumahadi_mafube</t>
  </si>
  <si>
    <t>Femoral circumference from femoral medial-lateral width</t>
  </si>
  <si>
    <t>Already in Cashmore but with nonreproduceable data</t>
  </si>
  <si>
    <t>Full Citation</t>
  </si>
  <si>
    <t>Abbreviation</t>
  </si>
  <si>
    <t>Newly added Dinosaurs</t>
  </si>
  <si>
    <t>Pretto et al. 2018.</t>
  </si>
  <si>
    <t>Cabreira et al. 2016.</t>
  </si>
  <si>
    <t>McPhee et al. 2015</t>
  </si>
  <si>
    <t>Muller et al. 2018</t>
  </si>
  <si>
    <t>Peyre de Fabrègues and Allain 2016</t>
  </si>
  <si>
    <t>Wang et al 2017</t>
  </si>
  <si>
    <t>Zhang et al. 2018</t>
  </si>
  <si>
    <t>Young. 1951</t>
  </si>
  <si>
    <t>McPhee et al 2016</t>
  </si>
  <si>
    <r>
      <t>MCPHEE, Blair W.; BENSON Roger B.J.; BOTHA-BRINK, Jennifer; EMESE M. Bordy; CHOINIERE, Jonah N. 2018. A giant dinosaur from the earliest Jurassic of South Africa and the transition to quadrupedality.</t>
    </r>
    <r>
      <rPr>
        <i/>
        <sz val="11"/>
        <color theme="1"/>
        <rFont val="Aptos Narrow"/>
        <family val="2"/>
        <scheme val="minor"/>
      </rPr>
      <t xml:space="preserve"> Current Biology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28</t>
    </r>
    <r>
      <rPr>
        <sz val="12"/>
        <color theme="1"/>
        <rFont val="Aptos Narrow"/>
        <family val="2"/>
        <scheme val="minor"/>
      </rPr>
      <t>(19), 3143-3151</t>
    </r>
  </si>
  <si>
    <r>
      <t>MARSOLA, Júlio C.A.; BITTENCOURT, Jonathas S.; BUTLER, Richard J.; DA ROSA, Átila A.S.; SAYÃO, Juliana M.; LANGER, Max C. 2019. A new dinosaur with theropod affinities from the Late Triassic Santa Maria Formation, south Brazil.</t>
    </r>
    <r>
      <rPr>
        <i/>
        <sz val="11"/>
        <color theme="1"/>
        <rFont val="Aptos Narrow"/>
        <family val="2"/>
        <scheme val="minor"/>
      </rPr>
      <t xml:space="preserve"> Journal of Vertebrate Paleontology. </t>
    </r>
    <r>
      <rPr>
        <b/>
        <sz val="11"/>
        <color theme="1"/>
        <rFont val="Aptos Narrow"/>
        <family val="2"/>
        <scheme val="minor"/>
      </rPr>
      <t>38</t>
    </r>
    <r>
      <rPr>
        <sz val="12"/>
        <color theme="1"/>
        <rFont val="Aptos Narrow"/>
        <family val="2"/>
        <scheme val="minor"/>
      </rPr>
      <t>(5), e1531878</t>
    </r>
  </si>
  <si>
    <r>
      <t xml:space="preserve">SPIEKMAN, Stephan N.F.; EZCURRA, Martín D.; BUTLER, Richard J.; FRASER, Nicholas C.; MAIDMENT, Susannah C.R. 2021. Pendraig milnerae, a new small-sized coelophysoid theropod from the Late Triassic of Wales. </t>
    </r>
    <r>
      <rPr>
        <i/>
        <sz val="11"/>
        <color theme="1"/>
        <rFont val="Aptos Narrow"/>
        <family val="2"/>
        <scheme val="minor"/>
      </rPr>
      <t>Royal Society Open Science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8</t>
    </r>
    <r>
      <rPr>
        <sz val="12"/>
        <color theme="1"/>
        <rFont val="Aptos Narrow"/>
        <family val="2"/>
        <scheme val="minor"/>
      </rPr>
      <t>(10), 210915</t>
    </r>
  </si>
  <si>
    <r>
      <t xml:space="preserve">REGALADO, Fernández O.R.;WERNEBURG, Ingmar 2022. A new massopodan sauropodomorph from Trossingen Formation (Germany) hidden as ‘ Plateosaurus’ for 100 years in the historical Tübingen collection. </t>
    </r>
    <r>
      <rPr>
        <i/>
        <sz val="11"/>
        <color theme="1"/>
        <rFont val="Aptos Narrow"/>
        <family val="2"/>
        <scheme val="minor"/>
      </rPr>
      <t>Vertebrate Zoology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72</t>
    </r>
    <r>
      <rPr>
        <sz val="12"/>
        <color theme="1"/>
        <rFont val="Aptos Narrow"/>
        <family val="2"/>
        <scheme val="minor"/>
      </rPr>
      <t>, 771-822</t>
    </r>
  </si>
  <si>
    <r>
      <t xml:space="preserve">HAN, Fenglu; YU, Yilun, ZHANG,Shukang; ZENG, Rong; WANG, Xinjin; CAI, Huiyang; WU, Tianzhuang; WEN, Yingfeng; CAI, Sifu; LI, Chun; WU, Rui; ZHAO, Qi; XU, Xing 2024. Exceptional Early Jurassic fossils with leathery eggs shed light on dinosaur reproductive biology. </t>
    </r>
    <r>
      <rPr>
        <i/>
        <sz val="11"/>
        <color theme="1"/>
        <rFont val="Aptos Narrow"/>
        <family val="2"/>
        <scheme val="minor"/>
      </rPr>
      <t>National Science Review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11</t>
    </r>
    <r>
      <rPr>
        <sz val="12"/>
        <color theme="1"/>
        <rFont val="Aptos Narrow"/>
        <family val="2"/>
        <scheme val="minor"/>
      </rPr>
      <t>(6), nwad258</t>
    </r>
  </si>
  <si>
    <t>Pretto et al. 2018</t>
  </si>
  <si>
    <t>Cabreira et al. 2016</t>
  </si>
  <si>
    <r>
      <t xml:space="preserve">PRETTO, Flávio A.; LANGER, Max C.; SCHULTZ, Cesar L. 2018. A new dinosaur (Saurischia: Sauropodomorpha) from the Late Triassic of Brazil provides insights on the evolution of sauropodomorph body plan. </t>
    </r>
    <r>
      <rPr>
        <i/>
        <sz val="11"/>
        <color theme="1"/>
        <rFont val="Aptos Narrow"/>
        <family val="2"/>
        <scheme val="minor"/>
      </rPr>
      <t xml:space="preserve">Zoological Journal of the Linnean Society. </t>
    </r>
    <r>
      <rPr>
        <b/>
        <sz val="11"/>
        <color theme="1"/>
        <rFont val="Aptos Narrow"/>
        <family val="2"/>
        <scheme val="minor"/>
      </rPr>
      <t>185</t>
    </r>
    <r>
      <rPr>
        <sz val="12"/>
        <color theme="1"/>
        <rFont val="Aptos Narrow"/>
        <family val="2"/>
        <scheme val="minor"/>
      </rPr>
      <t>, 388-416</t>
    </r>
  </si>
  <si>
    <r>
      <t xml:space="preserve">CABREIRA, Sergio Furtado; KELLNER, Alexander W.A.; DIAS-DA-SILVA, Sérgio; DA SILVA, Lúcio R.; BRONZATI, Mario; DE ALMEIDA MARSOLA, Júlio Cesar; MÜLLER, Rodrigo Temp; BITTENCOURT, Jonathas S.; BATISTA, Brunna J.; RAUGUST, Tiago;  CARRILHO, Rodrigo; BRODT, André; LANGER, Max C. 2016. A Unique Late Triassic Dinosauromorph Assemblage Reveals Dinosaur Ancestral Anatomy and Diet. </t>
    </r>
    <r>
      <rPr>
        <i/>
        <sz val="11"/>
        <color theme="1"/>
        <rFont val="Aptos Narrow"/>
        <family val="2"/>
        <scheme val="minor"/>
      </rPr>
      <t>Current Biology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26</t>
    </r>
    <r>
      <rPr>
        <sz val="12"/>
        <color theme="1"/>
        <rFont val="Aptos Narrow"/>
        <family val="2"/>
        <scheme val="minor"/>
      </rPr>
      <t>(22), 3090-3095</t>
    </r>
  </si>
  <si>
    <r>
      <t xml:space="preserve">MCPHEE, Blair W.; CHOINIERE, Jonah; YATES, Adam; VIGLIETTI, Pia A. 2015. A second species of Eucnemesaurus Van Hoepen, 1920 (Dinosauria, Sauropodomorpha): New information on the diversity and evolution of the sauropodomorph fauna of South Africa's lower Elliot Formation (latest Triassic). </t>
    </r>
    <r>
      <rPr>
        <i/>
        <sz val="11"/>
        <color theme="1"/>
        <rFont val="Aptos Narrow"/>
        <family val="2"/>
        <scheme val="minor"/>
      </rPr>
      <t>Journal of Vertebrate Paleontology</t>
    </r>
    <r>
      <rPr>
        <sz val="12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35(</t>
    </r>
    <r>
      <rPr>
        <sz val="12"/>
        <color theme="1"/>
        <rFont val="Aptos Narrow"/>
        <family val="2"/>
        <scheme val="minor"/>
      </rPr>
      <t>5), e980504</t>
    </r>
  </si>
  <si>
    <r>
      <t xml:space="preserve">MÜLLER, Rodrigo Temp; LANGER, Max C.; DIAS-DA-SILVA, Sérgio. 2018. An exceptionally preserved association of complete dinosaur skeletons reveals the oldest long-necked sauropodomorphs. </t>
    </r>
    <r>
      <rPr>
        <i/>
        <sz val="11"/>
        <color theme="1"/>
        <rFont val="Aptos Narrow"/>
        <family val="2"/>
        <scheme val="minor"/>
      </rPr>
      <t>Biol Lett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14</t>
    </r>
    <r>
      <rPr>
        <sz val="12"/>
        <color theme="1"/>
        <rFont val="Aptos Narrow"/>
        <family val="2"/>
        <scheme val="minor"/>
      </rPr>
      <t>(11), 20180633</t>
    </r>
  </si>
  <si>
    <r>
      <t>DE FABRÉGUES, Claire Pyre; ALLAIN, Ronan. 2016. New material and revision of Melanorosaurus thabanensis, a basal sauropodomorph from the Upper Triassic of Lesotho.</t>
    </r>
    <r>
      <rPr>
        <i/>
        <sz val="11"/>
        <color theme="1"/>
        <rFont val="Aptos Narrow"/>
        <family val="2"/>
        <scheme val="minor"/>
      </rPr>
      <t xml:space="preserve"> PeerJ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</t>
    </r>
    <r>
      <rPr>
        <sz val="12"/>
        <color theme="1"/>
        <rFont val="Aptos Narrow"/>
        <family val="2"/>
        <scheme val="minor"/>
      </rPr>
      <t>, e1639</t>
    </r>
  </si>
  <si>
    <r>
      <t xml:space="preserve">WANG, Ya-Ming; YOU, Hai-Lu; WANG, Tao. 2017. A new basal sauropodiform dinosaur from the Lower Jurassic of Yunnan Province, China. </t>
    </r>
    <r>
      <rPr>
        <i/>
        <sz val="11"/>
        <color theme="1"/>
        <rFont val="Aptos Narrow"/>
        <family val="2"/>
        <scheme val="minor"/>
      </rPr>
      <t>Scientific Reports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7</t>
    </r>
    <r>
      <rPr>
        <sz val="12"/>
        <color theme="1"/>
        <rFont val="Aptos Narrow"/>
        <family val="2"/>
        <scheme val="minor"/>
      </rPr>
      <t>, 41881</t>
    </r>
  </si>
  <si>
    <r>
      <t xml:space="preserve">ZHANG, Qian-Nan; YOU, Hai-Lu; WANG, Tao; CHATTERJEE, Sankar. 2018. A new sauropodiform dinosaur with a ‘sauropodan’ skull from the Lower Jurassic Lufeng Formation of Yunnan Province, China. </t>
    </r>
    <r>
      <rPr>
        <i/>
        <sz val="11"/>
        <color theme="1"/>
        <rFont val="Aptos Narrow"/>
        <family val="2"/>
        <scheme val="minor"/>
      </rPr>
      <t>Scientific Reports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8</t>
    </r>
    <r>
      <rPr>
        <sz val="12"/>
        <color theme="1"/>
        <rFont val="Aptos Narrow"/>
        <family val="2"/>
        <scheme val="minor"/>
      </rPr>
      <t>, 134644</t>
    </r>
  </si>
  <si>
    <r>
      <t xml:space="preserve">YOUNG, CC. 1951. The Lufeng saurischian fauna in China. Palaeontologia Sinica. </t>
    </r>
    <r>
      <rPr>
        <i/>
        <sz val="11"/>
        <color theme="1"/>
        <rFont val="Aptos Narrow"/>
        <family val="2"/>
        <scheme val="minor"/>
      </rPr>
      <t>New Series</t>
    </r>
    <r>
      <rPr>
        <sz val="12"/>
        <color theme="1"/>
        <rFont val="Aptos Narrow"/>
        <family val="2"/>
        <scheme val="minor"/>
      </rPr>
      <t xml:space="preserve">. C </t>
    </r>
    <r>
      <rPr>
        <b/>
        <sz val="11"/>
        <color theme="1"/>
        <rFont val="Aptos Narrow"/>
        <family val="2"/>
        <scheme val="minor"/>
      </rPr>
      <t>13</t>
    </r>
    <r>
      <rPr>
        <sz val="12"/>
        <color theme="1"/>
        <rFont val="Aptos Narrow"/>
        <family val="2"/>
        <scheme val="minor"/>
      </rPr>
      <t>, 1-96</t>
    </r>
  </si>
  <si>
    <r>
      <t>MCPHEE, Blair W.; UPCHURCH, Paul; MANNION, Philip D.; SULLIVAN, Corwin; BUTLER,Richard J.; BARRET, Paul M. 2016. A revision of Sanpasaurus yaoi Young, 1944 from the Early Jurassic of China, and its relevance to the early evolution of Sauropoda (Dinosauria).</t>
    </r>
    <r>
      <rPr>
        <i/>
        <sz val="11"/>
        <color theme="1"/>
        <rFont val="Aptos Narrow"/>
        <family val="2"/>
        <scheme val="minor"/>
      </rPr>
      <t xml:space="preserve"> PeerJ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</t>
    </r>
    <r>
      <rPr>
        <sz val="12"/>
        <color theme="1"/>
        <rFont val="Aptos Narrow"/>
        <family val="2"/>
        <scheme val="minor"/>
      </rPr>
      <t>, e2578</t>
    </r>
  </si>
  <si>
    <t>From Benson et al. 2018</t>
  </si>
  <si>
    <r>
      <t xml:space="preserve">GALTON, Peter. 1973. On the anatomy and relationships of Efraasia diagnostica (Huene) n. gen., a prosauropod dinosaur (Reptilia: Saurischia) from the Upper Triassic of Germany. </t>
    </r>
    <r>
      <rPr>
        <i/>
        <sz val="11"/>
        <color theme="1"/>
        <rFont val="Aptos Narrow"/>
        <family val="2"/>
        <scheme val="minor"/>
      </rPr>
      <t>Paläontologische Zeitschrift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47</t>
    </r>
    <r>
      <rPr>
        <sz val="12"/>
        <color theme="1"/>
        <rFont val="Aptos Narrow"/>
        <family val="2"/>
        <scheme val="minor"/>
      </rPr>
      <t>(3), 229–255</t>
    </r>
  </si>
  <si>
    <r>
      <t xml:space="preserve">YATES, Adam M.; KITCHING, James W. 2003. The earliest known sauropod dinosaur and the first steps towards sauropod locomotion. </t>
    </r>
    <r>
      <rPr>
        <i/>
        <sz val="11"/>
        <color theme="1"/>
        <rFont val="Aptos Narrow"/>
        <family val="2"/>
        <scheme val="minor"/>
      </rPr>
      <t>Proceedings of the Royal Society of London B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270</t>
    </r>
    <r>
      <rPr>
        <sz val="12"/>
        <color theme="1"/>
        <rFont val="Aptos Narrow"/>
        <family val="2"/>
        <scheme val="minor"/>
      </rPr>
      <t>(1525), 1753-1758</t>
    </r>
  </si>
  <si>
    <r>
      <t xml:space="preserve">GALTON, Peter. 1998. Saurischian dinosaur from the Upper Triassic of England: Camelotia (Prosauropoda, Melanorosauridae) and Avalonianus (Theropoda, ?Carnosauria). </t>
    </r>
    <r>
      <rPr>
        <i/>
        <sz val="11"/>
        <color theme="1"/>
        <rFont val="Aptos Narrow"/>
        <family val="2"/>
        <scheme val="minor"/>
      </rPr>
      <t>Palaeontographica Abteilung 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250</t>
    </r>
    <r>
      <rPr>
        <sz val="12"/>
        <color theme="1"/>
        <rFont val="Aptos Narrow"/>
        <family val="2"/>
        <scheme val="minor"/>
      </rPr>
      <t>(4-6), 155-172</t>
    </r>
  </si>
  <si>
    <r>
      <t xml:space="preserve">EZCURRA, Martin D. 2010. A new early dinosaur (Saurischia: Sauropodomorpha) from the Late Triassic of Argentina: a reassessment of dinosaur origin and phylogeny. </t>
    </r>
    <r>
      <rPr>
        <i/>
        <sz val="11"/>
        <color theme="1"/>
        <rFont val="Aptos Narrow"/>
        <family val="2"/>
        <scheme val="minor"/>
      </rPr>
      <t>Journal of Systematic Palaeontology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8</t>
    </r>
    <r>
      <rPr>
        <sz val="12"/>
        <color theme="1"/>
        <rFont val="Aptos Narrow"/>
        <family val="2"/>
        <scheme val="minor"/>
      </rPr>
      <t>(3), 371-425</t>
    </r>
  </si>
  <si>
    <r>
      <t xml:space="preserve">YATES, Adam M. 2007. Solving a dinosaurian puzzle: the identity of Aliwalia rex Galton. </t>
    </r>
    <r>
      <rPr>
        <i/>
        <sz val="11"/>
        <color theme="1"/>
        <rFont val="Aptos Narrow"/>
        <family val="2"/>
        <scheme val="minor"/>
      </rPr>
      <t>Historical Biology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19</t>
    </r>
    <r>
      <rPr>
        <sz val="12"/>
        <color theme="1"/>
        <rFont val="Aptos Narrow"/>
        <family val="2"/>
        <scheme val="minor"/>
      </rPr>
      <t>(1), 93-123</t>
    </r>
  </si>
  <si>
    <r>
      <t xml:space="preserve">Buffetaut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2000</t>
    </r>
  </si>
  <si>
    <r>
      <t xml:space="preserve">BUFFETAUT, Eric; SUTEETHORN, Varavudh; CUNY, Gilles; TONG, Haiyan. 2000. The earliest known sauropod dinosaur. </t>
    </r>
    <r>
      <rPr>
        <i/>
        <sz val="11"/>
        <color theme="1"/>
        <rFont val="Aptos Narrow"/>
        <family val="2"/>
        <scheme val="minor"/>
      </rPr>
      <t>Nature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407</t>
    </r>
    <r>
      <rPr>
        <sz val="12"/>
        <color theme="1"/>
        <rFont val="Aptos Narrow"/>
        <family val="2"/>
        <scheme val="minor"/>
      </rPr>
      <t>(6800), 72-74</t>
    </r>
  </si>
  <si>
    <t>Zhang &amp; Yang 1994</t>
  </si>
  <si>
    <r>
      <t xml:space="preserve">ZHANG, Y.; YANG, Z. 1994. A new complete osteology of Prosauropoda in Lufeng Basin, Yunnan, China. </t>
    </r>
    <r>
      <rPr>
        <i/>
        <sz val="11"/>
        <color theme="1"/>
        <rFont val="Aptos Narrow"/>
        <family val="2"/>
        <scheme val="minor"/>
      </rPr>
      <t>Yunnan Publishing House of Science and Technology, Kunming, China</t>
    </r>
    <r>
      <rPr>
        <sz val="12"/>
        <color theme="1"/>
        <rFont val="Aptos Narrow"/>
        <family val="2"/>
        <scheme val="minor"/>
      </rPr>
      <t>. 1-100</t>
    </r>
  </si>
  <si>
    <r>
      <t xml:space="preserve">YADAGIRI, P. 1988. A new sauropod Kotasaurus yamanpalliensis from Lower Jurassic Kota Formation of India. </t>
    </r>
    <r>
      <rPr>
        <i/>
        <sz val="11"/>
        <color theme="1"/>
        <rFont val="Aptos Narrow"/>
        <family val="2"/>
        <scheme val="minor"/>
      </rPr>
      <t>Records of the Geological Survey of India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11</t>
    </r>
    <r>
      <rPr>
        <sz val="12"/>
        <color theme="1"/>
        <rFont val="Aptos Narrow"/>
        <family val="2"/>
        <scheme val="minor"/>
      </rPr>
      <t>, 102-127</t>
    </r>
  </si>
  <si>
    <r>
      <t xml:space="preserve">YADAGIRI, P. 2001. The osteology of Kotasaurus yamanpalliensis, a sauropod dinosaur from the Early Jurassic Kota Formation of India. </t>
    </r>
    <r>
      <rPr>
        <i/>
        <sz val="11"/>
        <color theme="1"/>
        <rFont val="Aptos Narrow"/>
        <family val="2"/>
        <scheme val="minor"/>
      </rPr>
      <t>Journal of Vertebrate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21</t>
    </r>
    <r>
      <rPr>
        <sz val="12"/>
        <color theme="1"/>
        <rFont val="Aptos Narrow"/>
        <family val="2"/>
        <scheme val="minor"/>
      </rPr>
      <t>(2), 242-252</t>
    </r>
  </si>
  <si>
    <r>
      <t xml:space="preserve">Kutty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2007</t>
    </r>
  </si>
  <si>
    <r>
      <t xml:space="preserve">KUTTY, T.S.; CHATTERJEE, Sankar; GALTON, Peter; UPCHURCH, Paul. 2007. Basal sauropodomorphs (Dinosauria, Saurischia) from the Lower Jurassic of India: their anatomy and relationships. </t>
    </r>
    <r>
      <rPr>
        <i/>
        <sz val="11"/>
        <color theme="1"/>
        <rFont val="Aptos Narrow"/>
        <family val="2"/>
        <scheme val="minor"/>
      </rPr>
      <t>Journal of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81</t>
    </r>
    <r>
      <rPr>
        <sz val="12"/>
        <color theme="1"/>
        <rFont val="Aptos Narrow"/>
        <family val="2"/>
        <scheme val="minor"/>
      </rPr>
      <t>(6), 1552-1574</t>
    </r>
  </si>
  <si>
    <t>Pol &amp; Powell 2007</t>
  </si>
  <si>
    <r>
      <t xml:space="preserve">POL, Diego; POWELL, Jaime E. 2007. Skull anatomy of Mussaurus patagonicus (Dinosauria: Sauropodomorpha) from the Late Triassic of Patagonia. </t>
    </r>
    <r>
      <rPr>
        <i/>
        <sz val="11"/>
        <color theme="1"/>
        <rFont val="Aptos Narrow"/>
        <family val="2"/>
        <scheme val="minor"/>
      </rPr>
      <t>Historical Biology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19</t>
    </r>
    <r>
      <rPr>
        <sz val="12"/>
        <color theme="1"/>
        <rFont val="Aptos Narrow"/>
        <family val="2"/>
        <scheme val="minor"/>
      </rPr>
      <t>(1), 125-144</t>
    </r>
  </si>
  <si>
    <r>
      <t xml:space="preserve">YOUNG, Chung-chien. 1947. On Lufengosaurus magnus Young (sp. nov.) and additional finds of Lufengosaurus huenei Young. </t>
    </r>
    <r>
      <rPr>
        <i/>
        <sz val="11"/>
        <color theme="1"/>
        <rFont val="Aptos Narrow"/>
        <family val="2"/>
        <scheme val="minor"/>
      </rPr>
      <t>Palaeontologia Sinica, New Series C, Whole Series No. 132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12</t>
    </r>
    <r>
      <rPr>
        <sz val="12"/>
        <color theme="1"/>
        <rFont val="Aptos Narrow"/>
        <family val="2"/>
        <scheme val="minor"/>
      </rPr>
      <t>, 1-53</t>
    </r>
  </si>
  <si>
    <r>
      <t xml:space="preserve">YATES, Adam M.; BARRETT, Paul M. 2010. Massospondylus carinatus Owen 1854 (Dinosauria: Sauropodomorpha) from the Lower Jurassic of South Africa: proposed conservation of usage by designation of a neotype. </t>
    </r>
    <r>
      <rPr>
        <i/>
        <sz val="11"/>
        <color theme="1"/>
        <rFont val="Aptos Narrow"/>
        <family val="2"/>
        <scheme val="minor"/>
      </rPr>
      <t>Palaeontologica Africana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45</t>
    </r>
    <r>
      <rPr>
        <sz val="12"/>
        <color theme="1"/>
        <rFont val="Aptos Narrow"/>
        <family val="2"/>
        <scheme val="minor"/>
      </rPr>
      <t>, 7-10</t>
    </r>
  </si>
  <si>
    <r>
      <t xml:space="preserve">CABREIRA, Sergio F.; SCHULTZ, Cesar L.; BITTENCOURT, Jonathas S.; FORTIER, Daniel C.; SILVA, Lúcio R.; LANGER, Max C. 2011. New stem-sauropodomorph (Dinosauria, Saurischia) from the Triassic of Brazil. </t>
    </r>
    <r>
      <rPr>
        <i/>
        <sz val="11"/>
        <color theme="1"/>
        <rFont val="Aptos Narrow"/>
        <family val="2"/>
        <scheme val="minor"/>
      </rPr>
      <t>Naturwissenschaften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98</t>
    </r>
    <r>
      <rPr>
        <sz val="12"/>
        <color theme="1"/>
        <rFont val="Aptos Narrow"/>
        <family val="2"/>
        <scheme val="minor"/>
      </rPr>
      <t>(12), 1035-104</t>
    </r>
  </si>
  <si>
    <r>
      <t xml:space="preserve">HAUGHTON, Sidney H. 1924. The fauna and stratigraphy of the Stormberg Series. </t>
    </r>
    <r>
      <rPr>
        <i/>
        <sz val="11"/>
        <color theme="1"/>
        <rFont val="Aptos Narrow"/>
        <family val="2"/>
        <scheme val="minor"/>
      </rPr>
      <t>Annals of the South African Museum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12</t>
    </r>
    <r>
      <rPr>
        <sz val="12"/>
        <color theme="1"/>
        <rFont val="Aptos Narrow"/>
        <family val="2"/>
        <scheme val="minor"/>
      </rPr>
      <t>, 323-497</t>
    </r>
  </si>
  <si>
    <r>
      <t xml:space="preserve">MOSER, Markus. 2004. Pluteosaurtls engelhurdti MEYER, 1837 (Dinos auria: Sauropodomorpha) aus dem Feuerletten (Mittelkeuper; Obertrias) von Bayern. </t>
    </r>
    <r>
      <rPr>
        <i/>
        <sz val="11"/>
        <color theme="1"/>
        <rFont val="Aptos Narrow"/>
        <family val="2"/>
        <scheme val="minor"/>
      </rPr>
      <t>Zitteliana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Reihe B 24</t>
    </r>
    <r>
      <rPr>
        <sz val="12"/>
        <color theme="1"/>
        <rFont val="Aptos Narrow"/>
        <family val="2"/>
        <scheme val="minor"/>
      </rPr>
      <t>, 3-186</t>
    </r>
  </si>
  <si>
    <r>
      <t xml:space="preserve">BONAPARTE, José F. 1969. Dos nuevas "faunas" de reptiles triasicos de Argentina [Two new reptilian "faunas" of the Argentine Triassic]. </t>
    </r>
    <r>
      <rPr>
        <i/>
        <sz val="11"/>
        <color theme="1"/>
        <rFont val="Aptos Narrow"/>
        <family val="2"/>
        <scheme val="minor"/>
      </rPr>
      <t>Gondwana Stratigraphy (IUGS Symposium, Buenos Aires)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, 283-306</t>
    </r>
  </si>
  <si>
    <r>
      <t xml:space="preserve">GALTON, Peter. 2001. The prosauropod dinosaur Plateosaurus Meyer, 1837 (Saurischia: Sauropodomorpha; Upper Triassic). II. Notes on the referred species. </t>
    </r>
    <r>
      <rPr>
        <i/>
        <sz val="11"/>
        <color theme="1"/>
        <rFont val="Aptos Narrow"/>
        <family val="2"/>
        <scheme val="minor"/>
      </rPr>
      <t>Revue Paléobiologie, Genève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20</t>
    </r>
    <r>
      <rPr>
        <sz val="12"/>
        <color theme="1"/>
        <rFont val="Aptos Narrow"/>
        <family val="2"/>
        <scheme val="minor"/>
      </rPr>
      <t>(2), 435-502</t>
    </r>
  </si>
  <si>
    <r>
      <t xml:space="preserve">ROWE, Tomithy B.; SUES, Hans-Dieter; REISZ, Robert R. 2011. Dispersal and diversity in the earliest North American sauropodomorph dinosaurs, with a description of a new taxon. </t>
    </r>
    <r>
      <rPr>
        <i/>
        <sz val="11"/>
        <color theme="1"/>
        <rFont val="Aptos Narrow"/>
        <family val="2"/>
        <scheme val="minor"/>
      </rPr>
      <t>Proceedings of the Royal Society B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278</t>
    </r>
    <r>
      <rPr>
        <sz val="12"/>
        <color theme="1"/>
        <rFont val="Aptos Narrow"/>
        <family val="2"/>
        <scheme val="minor"/>
      </rPr>
      <t>, 1044-1053</t>
    </r>
  </si>
  <si>
    <t>Langer et al. 1999, 2007; Langer 2003</t>
  </si>
  <si>
    <r>
      <t xml:space="preserve">LANGER, Max C., ABDALA, Fernando, RICHTER, Martha; BENTON, Michael J. 1999. A sauropodomorph dinosaur from the Upper Triassic (Carnian) of southern Brazil. </t>
    </r>
    <r>
      <rPr>
        <i/>
        <sz val="11"/>
        <color theme="1"/>
        <rFont val="Aptos Narrow"/>
        <family val="2"/>
        <scheme val="minor"/>
      </rPr>
      <t>Comptes Rendus de l'Académie des Sciences. Série 2a. Sciences de la Terre et des Planètes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329</t>
    </r>
    <r>
      <rPr>
        <sz val="12"/>
        <color theme="1"/>
        <rFont val="Aptos Narrow"/>
        <family val="2"/>
        <scheme val="minor"/>
      </rPr>
      <t>(7), 511–517</t>
    </r>
  </si>
  <si>
    <r>
      <t xml:space="preserve">LANGER, Max C.; FRANÇA Marco A.G.; GABRIEL, Stefan. 2007. The pectoral girdle and forelimb anatomy of the stem-sauropodomorph Saturnalia tupiniquim (Upper Triassic, Brazil). </t>
    </r>
    <r>
      <rPr>
        <i/>
        <sz val="11"/>
        <color theme="1"/>
        <rFont val="Aptos Narrow"/>
        <family val="2"/>
        <scheme val="minor"/>
      </rPr>
      <t>Special Papers in Palaeontology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77</t>
    </r>
    <r>
      <rPr>
        <sz val="12"/>
        <color theme="1"/>
        <rFont val="Aptos Narrow"/>
        <family val="2"/>
        <scheme val="minor"/>
      </rPr>
      <t>(77), 113-137</t>
    </r>
  </si>
  <si>
    <r>
      <t xml:space="preserve">LANGER, Max C. 2003. The pelvic and hind limb anatomy of the stem-sauropodomorph Saturnalia tupiniquim (Late Triassic, Brazil). </t>
    </r>
    <r>
      <rPr>
        <i/>
        <sz val="11"/>
        <color theme="1"/>
        <rFont val="Aptos Narrow"/>
        <family val="2"/>
        <scheme val="minor"/>
      </rPr>
      <t>PaleoBios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23</t>
    </r>
    <r>
      <rPr>
        <sz val="12"/>
        <color theme="1"/>
        <rFont val="Aptos Narrow"/>
        <family val="2"/>
        <scheme val="minor"/>
      </rPr>
      <t>(2), 1-40</t>
    </r>
  </si>
  <si>
    <r>
      <t xml:space="preserve">PEYER, Karin; ALLAIN, Ronan. 2010. A reconstruction of Tazoudasaurus naimi (Dinosauria, Sauropoda) from the late Early Jurassic of Morocco. </t>
    </r>
    <r>
      <rPr>
        <i/>
        <sz val="11"/>
        <color theme="1"/>
        <rFont val="Aptos Narrow"/>
        <family val="2"/>
        <scheme val="minor"/>
      </rPr>
      <t>Historical Biology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22</t>
    </r>
    <r>
      <rPr>
        <sz val="12"/>
        <color theme="1"/>
        <rFont val="Aptos Narrow"/>
        <family val="2"/>
        <scheme val="minor"/>
      </rPr>
      <t>(1-3), 134-141</t>
    </r>
  </si>
  <si>
    <r>
      <t xml:space="preserve">ANDERSON,  J.F.; HALL-MARTIN, A.; RUSSEL, D.A. 1985. Long-bone circumference and weight in mammals, birds and dinosaurs. </t>
    </r>
    <r>
      <rPr>
        <i/>
        <sz val="11"/>
        <color theme="1"/>
        <rFont val="Aptos Narrow"/>
        <family val="2"/>
        <scheme val="minor"/>
      </rPr>
      <t>Journal of  Zoology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207</t>
    </r>
    <r>
      <rPr>
        <sz val="12"/>
        <color theme="1"/>
        <rFont val="Aptos Narrow"/>
        <family val="2"/>
        <scheme val="minor"/>
      </rPr>
      <t>(1), 53-61</t>
    </r>
  </si>
  <si>
    <r>
      <t xml:space="preserve">ALLAIN, Ronan; AQUESBI, Najat. 2008. Anatomy and phylogenetic relationships of Tazoudasaurus naimi (Dinosauria, Sauropoda) from the late Early Jurassic of Morocco. </t>
    </r>
    <r>
      <rPr>
        <i/>
        <sz val="11"/>
        <color theme="1"/>
        <rFont val="Aptos Narrow"/>
        <family val="2"/>
        <scheme val="minor"/>
      </rPr>
      <t>Geodiversits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30</t>
    </r>
    <r>
      <rPr>
        <sz val="12"/>
        <color theme="1"/>
        <rFont val="Aptos Narrow"/>
        <family val="2"/>
        <scheme val="minor"/>
      </rPr>
      <t>(2), 345-424</t>
    </r>
  </si>
  <si>
    <r>
      <t xml:space="preserve">LI, Kui; YANG, Chun-Yan; LIU, Jian; WANG, Zheng-Xin. 2010. A new sauropod from the Lower Jurassic of Huili, Sichuan, China. </t>
    </r>
    <r>
      <rPr>
        <i/>
        <sz val="11"/>
        <color theme="1"/>
        <rFont val="Aptos Narrow"/>
        <family val="2"/>
        <scheme val="minor"/>
      </rPr>
      <t>Vertebrata PalAsiatica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48</t>
    </r>
    <r>
      <rPr>
        <sz val="12"/>
        <color theme="1"/>
        <rFont val="Aptos Narrow"/>
        <family val="2"/>
        <scheme val="minor"/>
      </rPr>
      <t>(3), 185-202</t>
    </r>
  </si>
  <si>
    <r>
      <t xml:space="preserve">RAATH, Michael A. 1972. Fossil vertebrate studies in Rhodesia: a new dinosaur (Reptilia: Saurischia) from near the Tria-Jurassic boundary. </t>
    </r>
    <r>
      <rPr>
        <i/>
        <sz val="11"/>
        <color theme="1"/>
        <rFont val="Aptos Narrow"/>
        <family val="2"/>
        <scheme val="minor"/>
      </rPr>
      <t>Arnoldia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5</t>
    </r>
    <r>
      <rPr>
        <sz val="12"/>
        <color theme="1"/>
        <rFont val="Aptos Narrow"/>
        <family val="2"/>
        <scheme val="minor"/>
      </rPr>
      <t>(30), 1-37.</t>
    </r>
  </si>
  <si>
    <r>
      <t xml:space="preserve">COPPER, Michael R. 1984. A reassessment of Vulcanodon karibaensis Raath (Dinosauria: Saurischia) and the origin of the Sauropoda. </t>
    </r>
    <r>
      <rPr>
        <i/>
        <sz val="11"/>
        <color theme="1"/>
        <rFont val="Aptos Narrow"/>
        <family val="2"/>
        <scheme val="minor"/>
      </rPr>
      <t>Palaeontologica Africana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25</t>
    </r>
    <r>
      <rPr>
        <sz val="12"/>
        <color theme="1"/>
        <rFont val="Aptos Narrow"/>
        <family val="2"/>
        <scheme val="minor"/>
      </rPr>
      <t>, 203-231.</t>
    </r>
  </si>
  <si>
    <r>
      <t xml:space="preserve">SEKIYA, Toru. 2010. A new prosauropod dinosaur from Lower Jurassic in Lufeng of Yunnan. </t>
    </r>
    <r>
      <rPr>
        <i/>
        <sz val="11"/>
        <color theme="1"/>
        <rFont val="Aptos Narrow"/>
        <family val="2"/>
        <scheme val="minor"/>
      </rPr>
      <t>Global Geology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29</t>
    </r>
    <r>
      <rPr>
        <sz val="12"/>
        <color theme="1"/>
        <rFont val="Aptos Narrow"/>
        <family val="2"/>
        <scheme val="minor"/>
      </rPr>
      <t>(1), 6-15</t>
    </r>
  </si>
  <si>
    <r>
      <t xml:space="preserve">BAI, Ziqi; YANG, Jie; WANG, Guohui. 1990. Yimenosaurus, a new genus of Prosauropoda from Yimen County, Yunnan province. </t>
    </r>
    <r>
      <rPr>
        <i/>
        <sz val="11"/>
        <color theme="1"/>
        <rFont val="Aptos Narrow"/>
        <family val="2"/>
        <scheme val="minor"/>
      </rPr>
      <t>Yuxiwenbo (Yuxi Culture and Scholarship)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</t>
    </r>
    <r>
      <rPr>
        <sz val="12"/>
        <color theme="1"/>
        <rFont val="Aptos Narrow"/>
        <family val="2"/>
        <scheme val="minor"/>
      </rPr>
      <t>, 14-23.</t>
    </r>
  </si>
  <si>
    <r>
      <t xml:space="preserve">YOUNG, Chung-chien. 1942. Yunnanosaurus huangi Young (gen. et sp. nov.), a new Prosauropoda from the Red Beds at Lufeng, Yunnan. </t>
    </r>
    <r>
      <rPr>
        <i/>
        <sz val="11"/>
        <color theme="1"/>
        <rFont val="Aptos Narrow"/>
        <family val="2"/>
        <scheme val="minor"/>
      </rPr>
      <t>Bulletin of the Geological Society of China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22</t>
    </r>
    <r>
      <rPr>
        <sz val="12"/>
        <color theme="1"/>
        <rFont val="Aptos Narrow"/>
        <family val="2"/>
        <scheme val="minor"/>
      </rPr>
      <t>(1-2), 63-104.</t>
    </r>
  </si>
  <si>
    <t>#</t>
  </si>
  <si>
    <r>
      <t xml:space="preserve">COLBERT, Edwin H. 1989. The Triassic Dinosaur Coelophysis. </t>
    </r>
    <r>
      <rPr>
        <i/>
        <sz val="11"/>
        <color theme="1"/>
        <rFont val="Aptos Narrow"/>
        <family val="2"/>
        <scheme val="minor"/>
      </rPr>
      <t>Museum of Northern Arizona Bulletin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57</t>
    </r>
    <r>
      <rPr>
        <sz val="12"/>
        <color theme="1"/>
        <rFont val="Aptos Narrow"/>
        <family val="2"/>
        <scheme val="minor"/>
      </rPr>
      <t>, 1–160</t>
    </r>
  </si>
  <si>
    <r>
      <t xml:space="preserve">ROWE, Timothy B. 1989. A new species of the theropod dinosaur Syntarsus from the Early Jurassic Kayenta Formation of Arizona. </t>
    </r>
    <r>
      <rPr>
        <i/>
        <sz val="11"/>
        <color theme="1"/>
        <rFont val="Aptos Narrow"/>
        <family val="2"/>
        <scheme val="minor"/>
      </rPr>
      <t>Journal of Vertebrate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9</t>
    </r>
    <r>
      <rPr>
        <sz val="12"/>
        <color theme="1"/>
        <rFont val="Aptos Narrow"/>
        <family val="2"/>
        <scheme val="minor"/>
      </rPr>
      <t>(2), 125–136</t>
    </r>
  </si>
  <si>
    <r>
      <t xml:space="preserve">RAATH, Michael 1969. A new Coelurosaurian dinosaur from the Forest Sandstone of Rhodesia. </t>
    </r>
    <r>
      <rPr>
        <i/>
        <sz val="11"/>
        <color theme="1"/>
        <rFont val="Aptos Narrow"/>
        <family val="2"/>
        <scheme val="minor"/>
      </rPr>
      <t>Arnoldia Rhodensia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4</t>
    </r>
    <r>
      <rPr>
        <sz val="12"/>
        <color theme="1"/>
        <rFont val="Aptos Narrow"/>
        <family val="2"/>
        <scheme val="minor"/>
      </rPr>
      <t>(28), 1-25</t>
    </r>
  </si>
  <si>
    <r>
      <t xml:space="preserve">SMITH, Nathan D.; MAKOVICKY, Peter J.; HAMMER, William R.; CURRIE, Philip J. 2007. Osteology of Cryolophosaurus ellioti from the Early Jurassic of Antarctica and implications for early theropod evolution. </t>
    </r>
    <r>
      <rPr>
        <i/>
        <sz val="11"/>
        <color theme="1"/>
        <rFont val="Aptos Narrow"/>
        <family val="2"/>
        <scheme val="minor"/>
      </rPr>
      <t>Zoological Journal of the Linnean Society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151</t>
    </r>
    <r>
      <rPr>
        <sz val="12"/>
        <color theme="1"/>
        <rFont val="Aptos Narrow"/>
        <family val="2"/>
        <scheme val="minor"/>
      </rPr>
      <t>(2), 377–421</t>
    </r>
  </si>
  <si>
    <r>
      <t xml:space="preserve">WELLES, Samuel P. 1984. Dilophosaurus wetherilli (Dinosauria, Theropoda). Osteology and comparisons. </t>
    </r>
    <r>
      <rPr>
        <i/>
        <sz val="11"/>
        <color theme="1"/>
        <rFont val="Aptos Narrow"/>
        <family val="2"/>
        <scheme val="minor"/>
      </rPr>
      <t>Palaeontographica Abteilung A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185</t>
    </r>
    <r>
      <rPr>
        <sz val="12"/>
        <color theme="1"/>
        <rFont val="Aptos Narrow"/>
        <family val="2"/>
        <scheme val="minor"/>
      </rPr>
      <t>(4-6), 85–180</t>
    </r>
  </si>
  <si>
    <r>
      <t xml:space="preserve">MARTIENZ, Ricardo N.; SERENO, Paul C.; ALCOBER, Oscar A.; COLOMBI, Carina E.; RENNE, Paul; MONTAÑES, Isabel P.; CURRIE, Brian S. 2011. A basal dinosaur from the dawn of the dinosaur era in southwestern Pangaea. </t>
    </r>
    <r>
      <rPr>
        <i/>
        <sz val="11"/>
        <color theme="1"/>
        <rFont val="Aptos Narrow"/>
        <family val="2"/>
        <scheme val="minor"/>
      </rPr>
      <t>Science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331</t>
    </r>
    <r>
      <rPr>
        <sz val="12"/>
        <color theme="1"/>
        <rFont val="Aptos Narrow"/>
        <family val="2"/>
        <scheme val="minor"/>
      </rPr>
      <t>(6014), 206–210</t>
    </r>
  </si>
  <si>
    <t>Carpenter 1997</t>
  </si>
  <si>
    <r>
      <t>CARPENTER, Kenneth. 1997. A giant coelophysoid (Ceratosauria) theropod from the Upper Triassic of New Mexico, USA.</t>
    </r>
    <r>
      <rPr>
        <i/>
        <sz val="11"/>
        <color theme="1"/>
        <rFont val="Aptos Narrow"/>
        <family val="2"/>
        <scheme val="minor"/>
      </rPr>
      <t xml:space="preserve"> Neues Jarhbuch für Geologie und Paläontologie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205</t>
    </r>
    <r>
      <rPr>
        <sz val="12"/>
        <color theme="1"/>
        <rFont val="Aptos Narrow"/>
        <family val="2"/>
        <scheme val="minor"/>
      </rPr>
      <t>(2), 189-208</t>
    </r>
  </si>
  <si>
    <r>
      <t xml:space="preserve">BONAPARTE, José F.; FERIGOLO, Jorge, RIBEIRO, Ana Maria. 1999. A new early Late Triassic saurischian dinosaur from Rio Grande do Sul State, Brazil. </t>
    </r>
    <r>
      <rPr>
        <i/>
        <sz val="11"/>
        <color theme="1"/>
        <rFont val="Aptos Narrow"/>
        <family val="2"/>
        <scheme val="minor"/>
      </rPr>
      <t>National Science Museum Monographs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15</t>
    </r>
    <r>
      <rPr>
        <sz val="12"/>
        <color theme="1"/>
        <rFont val="Aptos Narrow"/>
        <family val="2"/>
        <scheme val="minor"/>
      </rPr>
      <t>, 89-109</t>
    </r>
  </si>
  <si>
    <r>
      <t xml:space="preserve">LANGER, Max C.; BITTENCOURT, Jonathas; SCHULTZ, Cesar L. 2011. A reassessment of the basal dinosaur Guaibasaurus candelariensis, from the Late Triassic Caturrita Formation of south Brazil. </t>
    </r>
    <r>
      <rPr>
        <i/>
        <sz val="11"/>
        <color theme="1"/>
        <rFont val="Aptos Narrow"/>
        <family val="2"/>
        <scheme val="minor"/>
      </rPr>
      <t>Earth and Enviromental Science Transactions of the Royal Society of Edinburgh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101</t>
    </r>
    <r>
      <rPr>
        <sz val="12"/>
        <color theme="1"/>
        <rFont val="Aptos Narrow"/>
        <family val="2"/>
        <scheme val="minor"/>
      </rPr>
      <t>(3-4)</t>
    </r>
  </si>
  <si>
    <r>
      <t xml:space="preserve">NOVAS, Fernando E. 1993. New information on the systematics and postcranial skeleton of Herrerasaurus ischigualastensis (Theropoda: Herrerasauridae) from the Ischigualasto Formation (Upper Triassic) of Argentina. </t>
    </r>
    <r>
      <rPr>
        <i/>
        <sz val="11"/>
        <color theme="1"/>
        <rFont val="Aptos Narrow"/>
        <family val="2"/>
        <scheme val="minor"/>
      </rPr>
      <t>Journal of Vertebrate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13</t>
    </r>
    <r>
      <rPr>
        <sz val="12"/>
        <color theme="1"/>
        <rFont val="Aptos Narrow"/>
        <family val="2"/>
        <scheme val="minor"/>
      </rPr>
      <t>(49), 400-423.</t>
    </r>
  </si>
  <si>
    <r>
      <t>VON HUENE, Friedrich, 1934. A new Coelurosaur in the Thuringian Jurassic.</t>
    </r>
    <r>
      <rPr>
        <i/>
        <sz val="11"/>
        <color theme="1"/>
        <rFont val="Aptos Narrow"/>
        <family val="2"/>
        <scheme val="minor"/>
      </rPr>
      <t xml:space="preserve"> Palaeontologische Zeitschrift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16</t>
    </r>
    <r>
      <rPr>
        <sz val="12"/>
        <color theme="1"/>
        <rFont val="Aptos Narrow"/>
        <family val="2"/>
        <scheme val="minor"/>
      </rPr>
      <t>, 145–170</t>
    </r>
  </si>
  <si>
    <r>
      <t>SERENO, Paul C.; WILD Rupert. 1992. Procompsognathus: theropod, “thecodont” or both?</t>
    </r>
    <r>
      <rPr>
        <i/>
        <sz val="11"/>
        <color theme="1"/>
        <rFont val="Aptos Narrow"/>
        <family val="2"/>
        <scheme val="minor"/>
      </rPr>
      <t xml:space="preserve"> Journal of Vertebrate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12</t>
    </r>
    <r>
      <rPr>
        <sz val="12"/>
        <color theme="1"/>
        <rFont val="Aptos Narrow"/>
        <family val="2"/>
        <scheme val="minor"/>
      </rPr>
      <t>(4), 435-458</t>
    </r>
  </si>
  <si>
    <r>
      <t xml:space="preserve">CARRANO, Matthew T.; HUTCHINSON, John R.; SAMPSON, Scott D. 2005. </t>
    </r>
    <r>
      <rPr>
        <i/>
        <sz val="11"/>
        <color theme="1"/>
        <rFont val="Aptos Narrow"/>
        <family val="2"/>
        <scheme val="minor"/>
      </rPr>
      <t>Journal of Vertebrate Paleontology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25</t>
    </r>
    <r>
      <rPr>
        <sz val="12"/>
        <color theme="1"/>
        <rFont val="Aptos Narrow"/>
        <family val="2"/>
        <scheme val="minor"/>
      </rPr>
      <t>(4), 835-849</t>
    </r>
  </si>
  <si>
    <r>
      <t xml:space="preserve">Colbert, Edwin H. 1970. A saurischian dinosaur from the Triassic of Brazil. </t>
    </r>
    <r>
      <rPr>
        <i/>
        <sz val="11"/>
        <color theme="1"/>
        <rFont val="Aptos Narrow"/>
        <family val="2"/>
        <scheme val="minor"/>
      </rPr>
      <t>American Museum Novitates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2405</t>
    </r>
    <r>
      <rPr>
        <sz val="12"/>
        <color theme="1"/>
        <rFont val="Aptos Narrow"/>
        <family val="2"/>
        <scheme val="minor"/>
      </rPr>
      <t>, 1–39.</t>
    </r>
  </si>
  <si>
    <r>
      <t xml:space="preserve">NESBITT, Sterling J.; SMITH, Nathan D.; IRMIS, Randall B.; TURNER, Alan H.; DOWNS Alex; NORELL, Mark A. 2009. A complete skeleton of a Late Triassic saurischian and the early evolution of dinosaurs. </t>
    </r>
    <r>
      <rPr>
        <i/>
        <sz val="11"/>
        <color theme="1"/>
        <rFont val="Aptos Narrow"/>
        <family val="2"/>
        <scheme val="minor"/>
      </rPr>
      <t>Science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326</t>
    </r>
    <r>
      <rPr>
        <sz val="12"/>
        <color theme="1"/>
        <rFont val="Aptos Narrow"/>
        <family val="2"/>
        <scheme val="minor"/>
      </rPr>
      <t>(5959), 1530-1533.</t>
    </r>
  </si>
  <si>
    <r>
      <t xml:space="preserve">THULBORN, Richard A. 1974. A new heterodontosaurid dinosaur (Reptilia: Ornithischia) from the Upper Triassic red beds of Lesotho. </t>
    </r>
    <r>
      <rPr>
        <i/>
        <sz val="11"/>
        <color theme="1"/>
        <rFont val="Aptos Narrow"/>
        <family val="2"/>
        <scheme val="minor"/>
      </rPr>
      <t>Zoological Journal of the Linnean Society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55</t>
    </r>
    <r>
      <rPr>
        <sz val="12"/>
        <color theme="1"/>
        <rFont val="Aptos Narrow"/>
        <family val="2"/>
        <scheme val="minor"/>
      </rPr>
      <t>(2), 151-175.</t>
    </r>
  </si>
  <si>
    <r>
      <t xml:space="preserve">BUTLER, Richard J. 2005. The 'fabrosaurid' ornithischian dinosaurs of the Upper Elliot Formation (Lower Jurassic) of South Africa and Lesotho. </t>
    </r>
    <r>
      <rPr>
        <i/>
        <sz val="11"/>
        <color theme="1"/>
        <rFont val="Aptos Narrow"/>
        <family val="2"/>
        <scheme val="minor"/>
      </rPr>
      <t>Zoological Journal of the Linnean Society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145</t>
    </r>
    <r>
      <rPr>
        <sz val="12"/>
        <color theme="1"/>
        <rFont val="Aptos Narrow"/>
        <family val="2"/>
        <scheme val="minor"/>
      </rPr>
      <t>(2), 175-218.</t>
    </r>
  </si>
  <si>
    <t>Yadagiri 1988 / Yadagiri 2001</t>
  </si>
  <si>
    <t>Young 1947 / IVPP V82</t>
  </si>
  <si>
    <t>Cabreira et al 2011</t>
  </si>
  <si>
    <t>Haughton 1924</t>
  </si>
  <si>
    <t>Moser 2004</t>
  </si>
  <si>
    <t>Yates &amp; Barrett 2010</t>
  </si>
  <si>
    <t>Yates 2007</t>
  </si>
  <si>
    <r>
      <t xml:space="preserve">Ezcurra </t>
    </r>
    <r>
      <rPr>
        <sz val="12"/>
        <color theme="1"/>
        <rFont val="Aptos Narrow"/>
        <family val="2"/>
        <scheme val="minor"/>
      </rPr>
      <t>2010</t>
    </r>
  </si>
  <si>
    <t>Galton 1998</t>
  </si>
  <si>
    <t>Yates &amp; Kitching 2003</t>
  </si>
  <si>
    <t>Galton 1973</t>
  </si>
  <si>
    <r>
      <t xml:space="preserve">Allain &amp; Aquesbi 2008 / Peyer &amp; Allain (2010) / Anderson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1985</t>
    </r>
  </si>
  <si>
    <t>Li et al. 2010</t>
  </si>
  <si>
    <t>Raath 1972 / Cooper 1984</t>
  </si>
  <si>
    <t>Seika 2010</t>
  </si>
  <si>
    <t>Bai et al. 1990</t>
  </si>
  <si>
    <t>Young 1942</t>
  </si>
  <si>
    <t>Colbert (1989)</t>
  </si>
  <si>
    <t>Rowe 1989</t>
  </si>
  <si>
    <t>Raath 1969</t>
  </si>
  <si>
    <r>
      <t xml:space="preserve">Smith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2007</t>
    </r>
  </si>
  <si>
    <t>Welles 1983</t>
  </si>
  <si>
    <r>
      <t xml:space="preserve">Martinez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2011</t>
    </r>
  </si>
  <si>
    <r>
      <t xml:space="preserve">Bonaparte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1999 / Langer et al. 2011</t>
    </r>
  </si>
  <si>
    <t>Novas 1993</t>
  </si>
  <si>
    <t>Huene 1934</t>
  </si>
  <si>
    <t>Sereno &amp; Wild 1992</t>
  </si>
  <si>
    <r>
      <t xml:space="preserve">Carrano </t>
    </r>
    <r>
      <rPr>
        <i/>
        <sz val="10"/>
        <rFont val="Arial"/>
        <family val="2"/>
      </rPr>
      <t>et al.</t>
    </r>
    <r>
      <rPr>
        <sz val="12"/>
        <color theme="1"/>
        <rFont val="Aptos Narrow"/>
        <family val="2"/>
        <scheme val="minor"/>
      </rPr>
      <t xml:space="preserve"> 2005</t>
    </r>
  </si>
  <si>
    <t>Colbert 1970</t>
  </si>
  <si>
    <r>
      <t xml:space="preserve">Nesbitt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2009</t>
    </r>
  </si>
  <si>
    <t>Thulborn 1974</t>
  </si>
  <si>
    <t>From Cashmore et al. 2020</t>
  </si>
  <si>
    <r>
      <t xml:space="preserve">BENSON, Roger B.J.; HUNT, Gene; CARRANO, Matthew T.; CAMPIONE, Nicolás. 2018. Copes's Rule and the adaptive landscape of dinosaur body size evolution. </t>
    </r>
    <r>
      <rPr>
        <i/>
        <sz val="12"/>
        <color theme="1"/>
        <rFont val="Aptos Narrow"/>
        <family val="2"/>
        <scheme val="minor"/>
      </rPr>
      <t>Palaeontology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2"/>
        <color theme="1"/>
        <rFont val="Aptos Narrow"/>
        <family val="2"/>
        <scheme val="minor"/>
      </rPr>
      <t>61</t>
    </r>
    <r>
      <rPr>
        <sz val="12"/>
        <color theme="1"/>
        <rFont val="Aptos Narrow"/>
        <family val="2"/>
        <scheme val="minor"/>
      </rPr>
      <t>(1), 13-48</t>
    </r>
  </si>
  <si>
    <r>
      <t xml:space="preserve">CASHMORE, Daniel D.; MANNION, Philip D.; UPCHURCH, Paul; BUTLER, Richard J. 2020. Ten more years of discovery: revisiting the quality of the sauropodomorph dinosaur fossil record. </t>
    </r>
    <r>
      <rPr>
        <i/>
        <sz val="12"/>
        <color theme="1"/>
        <rFont val="Aptos Narrow"/>
        <family val="2"/>
        <scheme val="minor"/>
      </rPr>
      <t>Palaeontology</t>
    </r>
    <r>
      <rPr>
        <sz val="12"/>
        <color theme="1"/>
        <rFont val="Aptos Narrow"/>
        <family val="2"/>
        <scheme val="minor"/>
      </rPr>
      <t xml:space="preserve">. </t>
    </r>
    <r>
      <rPr>
        <b/>
        <sz val="12"/>
        <color theme="1"/>
        <rFont val="Aptos Narrow"/>
        <family val="2"/>
        <scheme val="minor"/>
      </rPr>
      <t>63</t>
    </r>
    <r>
      <rPr>
        <sz val="12"/>
        <color theme="1"/>
        <rFont val="Aptos Narrow"/>
        <family val="2"/>
        <scheme val="minor"/>
      </rPr>
      <t>(6), 951-978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</si>
</sst>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Calibri"/>
      <family val="2"/>
    </font>
    <font>
      <sz val="12"/>
      <name val="Aptos Narrow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Verdana"/>
      <family val="2"/>
    </font>
    <font>
      <sz val="10"/>
      <name val="Verdana"/>
      <family val="2"/>
    </font>
    <font>
      <b/>
      <sz val="12"/>
      <color theme="0"/>
      <name val="Aptos Narrow"/>
      <family val="2"/>
      <scheme val="minor"/>
    </font>
    <font>
      <sz val="1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7">
    <xf numFmtId="0" fontId="0" fillId="0" borderId="0" xfId="0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4" borderId="0" xfId="1" applyFont="1" applyFill="1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5" fillId="0" borderId="0" xfId="0" applyFont="1"/>
    <xf numFmtId="0" fontId="1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0" borderId="0" xfId="0" applyFont="1"/>
    <xf numFmtId="164" fontId="0" fillId="0" borderId="0" xfId="0" applyNumberFormat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0" xfId="2" applyAlignment="1">
      <alignment wrapText="1"/>
    </xf>
    <xf numFmtId="0" fontId="0" fillId="0" borderId="0" xfId="0" applyAlignment="1"/>
  </cellXfs>
  <cellStyles count="3">
    <cellStyle name="40 % - Akzent6" xfId="1" builtinId="51"/>
    <cellStyle name="Normal_Sheet1" xfId="2" xr:uid="{B8077B1C-5159-426E-A2CA-7C2E90389B9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AC8-590D-1040-BC83-C4A1D1E1766F}">
  <dimension ref="A1:W70"/>
  <sheetViews>
    <sheetView zoomScale="70" zoomScaleNormal="70" workbookViewId="0">
      <selection activeCell="E20" sqref="E20"/>
    </sheetView>
  </sheetViews>
  <sheetFormatPr baseColWidth="10" defaultRowHeight="15.75" x14ac:dyDescent="0.25"/>
  <cols>
    <col min="1" max="1" width="72.875" customWidth="1"/>
    <col min="2" max="2" width="29.5" customWidth="1"/>
    <col min="3" max="3" width="15.5" customWidth="1"/>
    <col min="4" max="4" width="22.625" customWidth="1"/>
    <col min="5" max="5" width="24.625" customWidth="1"/>
    <col min="6" max="6" width="14.75" customWidth="1"/>
    <col min="7" max="7" width="16.875" customWidth="1"/>
    <col min="8" max="8" width="16" customWidth="1"/>
    <col min="9" max="9" width="11" customWidth="1"/>
    <col min="10" max="10" width="10.75" customWidth="1"/>
    <col min="11" max="11" width="10.5" customWidth="1"/>
    <col min="12" max="12" width="13.625" customWidth="1"/>
    <col min="13" max="13" width="14" customWidth="1"/>
    <col min="14" max="14" width="17.25" customWidth="1"/>
    <col min="15" max="15" width="16.125" customWidth="1"/>
    <col min="16" max="16" width="17" customWidth="1"/>
    <col min="17" max="17" width="17.375" customWidth="1"/>
    <col min="18" max="18" width="17.5" customWidth="1"/>
    <col min="19" max="19" width="15.375" customWidth="1"/>
    <col min="20" max="20" width="16.625" customWidth="1"/>
    <col min="21" max="21" width="16.25" customWidth="1"/>
    <col min="22" max="22" width="21.125" customWidth="1"/>
    <col min="23" max="23" width="15.125" customWidth="1"/>
  </cols>
  <sheetData>
    <row r="1" spans="1:23" x14ac:dyDescent="0.25">
      <c r="A1" s="1" t="s">
        <v>0</v>
      </c>
      <c r="B1" s="1" t="s">
        <v>1</v>
      </c>
      <c r="C1" s="1" t="s">
        <v>4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50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</row>
    <row r="2" spans="1:23" s="2" customFormat="1" x14ac:dyDescent="0.25">
      <c r="A2" s="3" t="s">
        <v>166</v>
      </c>
    </row>
    <row r="3" spans="1:23" x14ac:dyDescent="0.25">
      <c r="A3" t="s">
        <v>161</v>
      </c>
      <c r="B3" t="s">
        <v>31</v>
      </c>
      <c r="C3" t="s">
        <v>5</v>
      </c>
      <c r="D3" s="12">
        <f>'body weight calculations'!D2</f>
        <v>13308.339941693728</v>
      </c>
      <c r="E3" t="s">
        <v>12</v>
      </c>
      <c r="F3" t="s">
        <v>33</v>
      </c>
      <c r="G3" t="s">
        <v>34</v>
      </c>
      <c r="H3" t="s">
        <v>35</v>
      </c>
      <c r="I3">
        <v>200</v>
      </c>
      <c r="J3">
        <v>195</v>
      </c>
      <c r="K3">
        <v>-28.6</v>
      </c>
      <c r="L3">
        <v>28.5</v>
      </c>
      <c r="M3" t="s">
        <v>163</v>
      </c>
      <c r="R3">
        <v>540</v>
      </c>
    </row>
    <row r="4" spans="1:23" x14ac:dyDescent="0.25">
      <c r="A4" t="s">
        <v>160</v>
      </c>
      <c r="B4" t="s">
        <v>3</v>
      </c>
      <c r="C4" t="s">
        <v>6</v>
      </c>
      <c r="D4" s="12">
        <f>'body weight calculations'!C3</f>
        <v>3.5843365675726706</v>
      </c>
      <c r="E4" t="s">
        <v>37</v>
      </c>
      <c r="F4" t="s">
        <v>39</v>
      </c>
      <c r="G4" t="s">
        <v>18</v>
      </c>
      <c r="H4" t="s">
        <v>18</v>
      </c>
      <c r="I4">
        <v>233</v>
      </c>
      <c r="J4">
        <v>233</v>
      </c>
      <c r="K4">
        <v>-29.7</v>
      </c>
      <c r="L4">
        <v>-53.8</v>
      </c>
      <c r="R4">
        <v>35</v>
      </c>
      <c r="S4">
        <v>120</v>
      </c>
      <c r="T4">
        <v>12</v>
      </c>
    </row>
    <row r="5" spans="1:23" x14ac:dyDescent="0.25">
      <c r="A5" t="s">
        <v>159</v>
      </c>
      <c r="B5" t="s">
        <v>44</v>
      </c>
      <c r="C5" t="s">
        <v>6</v>
      </c>
      <c r="D5" s="12">
        <f>'body weight calculations'!C4</f>
        <v>1.9408999873437265</v>
      </c>
      <c r="E5" t="s">
        <v>12</v>
      </c>
      <c r="F5" t="s">
        <v>45</v>
      </c>
      <c r="G5" t="s">
        <v>29</v>
      </c>
      <c r="H5" t="s">
        <v>30</v>
      </c>
      <c r="I5">
        <v>214.7</v>
      </c>
      <c r="J5">
        <v>201.3</v>
      </c>
      <c r="K5">
        <v>51.5</v>
      </c>
      <c r="L5">
        <v>-3.4</v>
      </c>
      <c r="R5">
        <v>28</v>
      </c>
      <c r="S5">
        <v>102.1</v>
      </c>
    </row>
    <row r="6" spans="1:23" x14ac:dyDescent="0.25">
      <c r="A6" t="s">
        <v>158</v>
      </c>
      <c r="B6" t="s">
        <v>47</v>
      </c>
      <c r="C6" t="s">
        <v>5</v>
      </c>
      <c r="D6" s="12">
        <f>'body weight calculations'!D5</f>
        <v>1608.9440886398625</v>
      </c>
      <c r="E6" t="s">
        <v>12</v>
      </c>
      <c r="F6" t="s">
        <v>48</v>
      </c>
      <c r="G6" t="s">
        <v>29</v>
      </c>
      <c r="H6" t="s">
        <v>30</v>
      </c>
      <c r="I6">
        <v>227</v>
      </c>
      <c r="J6">
        <v>201.3</v>
      </c>
      <c r="K6">
        <v>48</v>
      </c>
      <c r="L6">
        <v>8.6999999999999993</v>
      </c>
      <c r="S6">
        <v>755</v>
      </c>
      <c r="T6">
        <v>91.7</v>
      </c>
    </row>
    <row r="7" spans="1:23" x14ac:dyDescent="0.25">
      <c r="A7" t="s">
        <v>157</v>
      </c>
      <c r="B7" t="s">
        <v>2</v>
      </c>
      <c r="C7" t="s">
        <v>6</v>
      </c>
      <c r="D7" s="12">
        <f>'body weight calculations'!C6</f>
        <v>1404.4589388946995</v>
      </c>
      <c r="E7" t="s">
        <v>12</v>
      </c>
      <c r="F7" t="s">
        <v>41</v>
      </c>
      <c r="G7" t="s">
        <v>34</v>
      </c>
      <c r="H7" t="s">
        <v>42</v>
      </c>
      <c r="I7">
        <v>201.3</v>
      </c>
      <c r="J7">
        <v>174.7</v>
      </c>
      <c r="K7">
        <v>26.4</v>
      </c>
      <c r="L7">
        <v>106.2</v>
      </c>
      <c r="O7">
        <v>370</v>
      </c>
      <c r="S7">
        <v>748</v>
      </c>
      <c r="W7">
        <v>590</v>
      </c>
    </row>
    <row r="8" spans="1:23" s="5" customFormat="1" x14ac:dyDescent="0.25">
      <c r="A8" s="6" t="s">
        <v>49</v>
      </c>
    </row>
    <row r="9" spans="1:23" x14ac:dyDescent="0.25">
      <c r="A9" s="7" t="s">
        <v>148</v>
      </c>
      <c r="B9" s="8" t="s">
        <v>2</v>
      </c>
      <c r="C9" s="8" t="s">
        <v>6</v>
      </c>
      <c r="D9" s="12">
        <v>33.42</v>
      </c>
      <c r="E9" t="s">
        <v>49</v>
      </c>
      <c r="F9" s="8" t="s">
        <v>167</v>
      </c>
      <c r="G9" s="8" t="s">
        <v>18</v>
      </c>
      <c r="H9" s="8" t="s">
        <v>18</v>
      </c>
      <c r="I9" s="8">
        <v>237</v>
      </c>
      <c r="J9" s="8">
        <v>228.4</v>
      </c>
      <c r="K9" s="8">
        <v>-29.7</v>
      </c>
      <c r="L9" s="8">
        <v>-53.3</v>
      </c>
    </row>
    <row r="10" spans="1:23" x14ac:dyDescent="0.25">
      <c r="A10" s="7" t="s">
        <v>149</v>
      </c>
      <c r="B10" s="8" t="s">
        <v>2</v>
      </c>
      <c r="C10" s="8" t="s">
        <v>6</v>
      </c>
      <c r="D10" s="12">
        <v>34.03</v>
      </c>
      <c r="E10" t="s">
        <v>49</v>
      </c>
      <c r="F10" s="8" t="s">
        <v>168</v>
      </c>
      <c r="G10" s="8" t="s">
        <v>18</v>
      </c>
      <c r="H10" s="8" t="s">
        <v>18</v>
      </c>
      <c r="I10" s="8">
        <v>237</v>
      </c>
      <c r="J10" s="8">
        <v>228.4</v>
      </c>
      <c r="K10" s="8">
        <v>-29.7</v>
      </c>
      <c r="L10" s="8">
        <v>-53.4</v>
      </c>
    </row>
    <row r="11" spans="1:23" x14ac:dyDescent="0.25">
      <c r="A11" s="7" t="s">
        <v>150</v>
      </c>
      <c r="B11" s="8" t="s">
        <v>2</v>
      </c>
      <c r="C11" s="8" t="s">
        <v>6</v>
      </c>
      <c r="D11" s="12">
        <v>494.98</v>
      </c>
      <c r="E11" t="s">
        <v>49</v>
      </c>
      <c r="F11" s="8" t="s">
        <v>169</v>
      </c>
      <c r="G11" s="8" t="s">
        <v>29</v>
      </c>
      <c r="H11" s="8" t="s">
        <v>30</v>
      </c>
      <c r="I11" s="8">
        <v>227</v>
      </c>
      <c r="J11" s="8">
        <v>201.3</v>
      </c>
      <c r="K11" s="8">
        <v>-30.9</v>
      </c>
      <c r="L11" s="8">
        <v>26.9</v>
      </c>
    </row>
    <row r="12" spans="1:23" x14ac:dyDescent="0.25">
      <c r="A12" s="7" t="s">
        <v>151</v>
      </c>
      <c r="B12" s="8" t="s">
        <v>2</v>
      </c>
      <c r="C12" s="8" t="s">
        <v>6</v>
      </c>
      <c r="D12" s="12">
        <v>115.32</v>
      </c>
      <c r="E12" t="s">
        <v>49</v>
      </c>
      <c r="F12" s="8" t="s">
        <v>170</v>
      </c>
      <c r="G12" s="8" t="s">
        <v>29</v>
      </c>
      <c r="H12" s="8" t="s">
        <v>29</v>
      </c>
      <c r="I12" s="8">
        <v>227</v>
      </c>
      <c r="J12" s="8">
        <v>208.5</v>
      </c>
      <c r="K12" s="8">
        <v>-29.6</v>
      </c>
      <c r="L12" s="8">
        <v>-53.3</v>
      </c>
    </row>
    <row r="13" spans="1:23" x14ac:dyDescent="0.25">
      <c r="A13" s="7" t="s">
        <v>152</v>
      </c>
      <c r="B13" s="8" t="s">
        <v>2</v>
      </c>
      <c r="C13" s="8" t="s">
        <v>6</v>
      </c>
      <c r="D13" s="12">
        <v>353.16</v>
      </c>
      <c r="E13" t="s">
        <v>49</v>
      </c>
      <c r="F13" s="8" t="s">
        <v>171</v>
      </c>
      <c r="G13" s="8" t="s">
        <v>29</v>
      </c>
      <c r="H13" s="8" t="s">
        <v>30</v>
      </c>
      <c r="I13" s="8">
        <v>227</v>
      </c>
      <c r="J13" s="8">
        <v>201.3</v>
      </c>
      <c r="K13" s="8">
        <v>-29.9</v>
      </c>
      <c r="L13" s="8">
        <v>27.4</v>
      </c>
    </row>
    <row r="14" spans="1:23" x14ac:dyDescent="0.25">
      <c r="A14" s="7" t="s">
        <v>153</v>
      </c>
      <c r="B14" s="8" t="s">
        <v>2</v>
      </c>
      <c r="C14" s="8" t="s">
        <v>5</v>
      </c>
      <c r="D14" s="12">
        <v>1607.65</v>
      </c>
      <c r="E14" t="s">
        <v>49</v>
      </c>
      <c r="F14" s="8" t="s">
        <v>172</v>
      </c>
      <c r="G14" s="8" t="s">
        <v>34</v>
      </c>
      <c r="H14" s="8" t="s">
        <v>34</v>
      </c>
      <c r="I14" s="8">
        <v>201.3</v>
      </c>
      <c r="J14" s="8">
        <v>199.3</v>
      </c>
      <c r="K14" s="8">
        <v>25.1</v>
      </c>
      <c r="L14" s="8">
        <v>102.1</v>
      </c>
    </row>
    <row r="15" spans="1:23" x14ac:dyDescent="0.25">
      <c r="A15" s="7" t="s">
        <v>154</v>
      </c>
      <c r="B15" s="8" t="s">
        <v>2</v>
      </c>
      <c r="C15" s="8" t="s">
        <v>6</v>
      </c>
      <c r="D15" s="12">
        <v>1771.89</v>
      </c>
      <c r="E15" t="s">
        <v>49</v>
      </c>
      <c r="F15" s="8" t="s">
        <v>173</v>
      </c>
      <c r="G15" s="8" t="s">
        <v>35</v>
      </c>
      <c r="H15" s="8" t="s">
        <v>35</v>
      </c>
      <c r="I15" s="8">
        <v>199.3</v>
      </c>
      <c r="J15" s="8">
        <v>190.8</v>
      </c>
      <c r="K15" s="8">
        <v>25</v>
      </c>
      <c r="L15" s="8">
        <v>102</v>
      </c>
    </row>
    <row r="16" spans="1:23" x14ac:dyDescent="0.25">
      <c r="A16" s="7" t="s">
        <v>155</v>
      </c>
      <c r="B16" s="8" t="s">
        <v>2</v>
      </c>
      <c r="C16" s="8" t="s">
        <v>5</v>
      </c>
      <c r="D16" s="12">
        <f>'body weight calculations'!D7</f>
        <v>130.99898220408087</v>
      </c>
      <c r="E16" t="s">
        <v>53</v>
      </c>
      <c r="F16" s="8" t="s">
        <v>174</v>
      </c>
      <c r="G16" s="8" t="s">
        <v>34</v>
      </c>
      <c r="H16" s="8" t="s">
        <v>34</v>
      </c>
      <c r="I16" s="8">
        <v>201.3</v>
      </c>
      <c r="J16" s="8">
        <v>199.3</v>
      </c>
      <c r="K16" s="8">
        <v>25.2</v>
      </c>
      <c r="L16" s="8">
        <v>102.1</v>
      </c>
      <c r="M16" t="s">
        <v>147</v>
      </c>
      <c r="O16" s="8">
        <v>155</v>
      </c>
      <c r="S16">
        <v>249</v>
      </c>
      <c r="T16">
        <v>35</v>
      </c>
    </row>
    <row r="17" spans="1:12" x14ac:dyDescent="0.25">
      <c r="A17" s="7" t="s">
        <v>156</v>
      </c>
      <c r="B17" s="8" t="s">
        <v>2</v>
      </c>
      <c r="C17" s="8" t="s">
        <v>52</v>
      </c>
      <c r="D17" s="12">
        <v>3095.65</v>
      </c>
      <c r="E17" t="s">
        <v>49</v>
      </c>
      <c r="F17" s="8" t="s">
        <v>175</v>
      </c>
      <c r="G17" s="8" t="s">
        <v>36</v>
      </c>
      <c r="H17" s="8" t="s">
        <v>36</v>
      </c>
      <c r="I17" s="8">
        <v>182.7</v>
      </c>
      <c r="J17" s="8">
        <v>174.1</v>
      </c>
      <c r="K17" s="8">
        <v>29.6</v>
      </c>
      <c r="L17" s="8">
        <v>104.6</v>
      </c>
    </row>
    <row r="18" spans="1:12" s="3" customFormat="1" x14ac:dyDescent="0.25">
      <c r="A18" s="3" t="s">
        <v>55</v>
      </c>
    </row>
    <row r="19" spans="1:12" x14ac:dyDescent="0.25">
      <c r="A19" t="s">
        <v>56</v>
      </c>
      <c r="B19" s="13" t="s">
        <v>2</v>
      </c>
      <c r="C19" s="8" t="s">
        <v>106</v>
      </c>
      <c r="D19" s="12">
        <v>235.60134842380199</v>
      </c>
      <c r="E19" t="s">
        <v>55</v>
      </c>
      <c r="F19" t="s">
        <v>258</v>
      </c>
      <c r="G19" t="s">
        <v>34</v>
      </c>
      <c r="H19" t="s">
        <v>35</v>
      </c>
      <c r="I19">
        <v>201.4</v>
      </c>
      <c r="J19">
        <v>199.5</v>
      </c>
      <c r="K19">
        <v>42.3</v>
      </c>
      <c r="L19">
        <v>-72.5</v>
      </c>
    </row>
    <row r="20" spans="1:12" x14ac:dyDescent="0.25">
      <c r="A20" t="s">
        <v>57</v>
      </c>
      <c r="B20" s="13" t="s">
        <v>2</v>
      </c>
      <c r="C20" s="8" t="s">
        <v>106</v>
      </c>
      <c r="D20" s="12">
        <v>5639.7433955639199</v>
      </c>
      <c r="E20" t="s">
        <v>55</v>
      </c>
      <c r="F20" s="14" t="s">
        <v>257</v>
      </c>
      <c r="G20" t="s">
        <v>29</v>
      </c>
      <c r="H20" t="s">
        <v>30</v>
      </c>
      <c r="I20">
        <v>227</v>
      </c>
      <c r="J20">
        <v>201.4</v>
      </c>
      <c r="K20">
        <v>-29.1</v>
      </c>
      <c r="L20">
        <v>27.3</v>
      </c>
    </row>
    <row r="21" spans="1:12" x14ac:dyDescent="0.25">
      <c r="A21" t="s">
        <v>58</v>
      </c>
      <c r="B21" s="13" t="s">
        <v>2</v>
      </c>
      <c r="C21" s="8" t="s">
        <v>106</v>
      </c>
      <c r="D21" s="12">
        <v>3800.3382722485298</v>
      </c>
      <c r="E21" t="s">
        <v>55</v>
      </c>
      <c r="F21" t="s">
        <v>256</v>
      </c>
      <c r="G21" t="s">
        <v>30</v>
      </c>
      <c r="H21" t="s">
        <v>30</v>
      </c>
      <c r="I21">
        <v>208.5</v>
      </c>
      <c r="J21">
        <v>201.4</v>
      </c>
      <c r="K21">
        <v>51.2</v>
      </c>
      <c r="L21">
        <v>-2.8</v>
      </c>
    </row>
    <row r="22" spans="1:12" x14ac:dyDescent="0.25">
      <c r="A22" t="s">
        <v>59</v>
      </c>
      <c r="B22" s="13" t="s">
        <v>2</v>
      </c>
      <c r="C22" s="8" t="s">
        <v>106</v>
      </c>
      <c r="D22" s="12">
        <v>13.0528220298457</v>
      </c>
      <c r="E22" t="s">
        <v>55</v>
      </c>
      <c r="F22" s="14" t="s">
        <v>255</v>
      </c>
      <c r="G22" t="s">
        <v>18</v>
      </c>
      <c r="H22" t="s">
        <v>18</v>
      </c>
      <c r="I22">
        <v>237</v>
      </c>
      <c r="J22">
        <v>227</v>
      </c>
      <c r="K22">
        <v>-29.1</v>
      </c>
      <c r="L22">
        <v>-68</v>
      </c>
    </row>
    <row r="23" spans="1:12" x14ac:dyDescent="0.25">
      <c r="A23" t="s">
        <v>60</v>
      </c>
      <c r="B23" s="13" t="s">
        <v>2</v>
      </c>
      <c r="C23" s="8" t="s">
        <v>106</v>
      </c>
      <c r="D23" s="12">
        <v>1428.9506444757801</v>
      </c>
      <c r="E23" t="s">
        <v>55</v>
      </c>
      <c r="F23" t="s">
        <v>254</v>
      </c>
      <c r="G23" t="s">
        <v>29</v>
      </c>
      <c r="H23" t="s">
        <v>30</v>
      </c>
      <c r="I23">
        <v>227</v>
      </c>
      <c r="J23">
        <v>201.4</v>
      </c>
      <c r="K23">
        <v>-28.7</v>
      </c>
      <c r="L23">
        <v>28.1</v>
      </c>
    </row>
    <row r="24" spans="1:12" x14ac:dyDescent="0.25">
      <c r="A24" t="s">
        <v>61</v>
      </c>
      <c r="B24" s="13" t="s">
        <v>2</v>
      </c>
      <c r="C24" s="8" t="s">
        <v>106</v>
      </c>
      <c r="D24" s="12">
        <v>3504.9258026538901</v>
      </c>
      <c r="E24" t="s">
        <v>55</v>
      </c>
      <c r="F24" t="s">
        <v>198</v>
      </c>
      <c r="G24" t="s">
        <v>29</v>
      </c>
      <c r="H24" t="s">
        <v>30</v>
      </c>
      <c r="I24">
        <v>227</v>
      </c>
      <c r="J24">
        <v>201.4</v>
      </c>
      <c r="K24">
        <v>19.7</v>
      </c>
      <c r="L24">
        <v>100.6</v>
      </c>
    </row>
    <row r="25" spans="1:12" x14ac:dyDescent="0.25">
      <c r="A25" t="s">
        <v>62</v>
      </c>
      <c r="B25" s="15" t="s">
        <v>2</v>
      </c>
      <c r="C25" s="8" t="s">
        <v>106</v>
      </c>
      <c r="D25" s="12">
        <v>3105.8612658986999</v>
      </c>
      <c r="E25" t="s">
        <v>55</v>
      </c>
      <c r="F25" s="14" t="s">
        <v>200</v>
      </c>
      <c r="G25" t="s">
        <v>34</v>
      </c>
      <c r="H25" t="s">
        <v>35</v>
      </c>
      <c r="I25">
        <v>201.4</v>
      </c>
      <c r="J25">
        <v>192.9</v>
      </c>
      <c r="K25">
        <v>25.1</v>
      </c>
      <c r="L25">
        <v>102.1</v>
      </c>
    </row>
    <row r="26" spans="1:12" x14ac:dyDescent="0.25">
      <c r="A26" t="s">
        <v>63</v>
      </c>
      <c r="B26" s="13" t="s">
        <v>2</v>
      </c>
      <c r="C26" s="8" t="s">
        <v>106</v>
      </c>
      <c r="D26" s="12">
        <v>5735.6583521454304</v>
      </c>
      <c r="E26" t="s">
        <v>55</v>
      </c>
      <c r="F26" t="s">
        <v>248</v>
      </c>
      <c r="G26" t="s">
        <v>121</v>
      </c>
      <c r="H26" t="s">
        <v>121</v>
      </c>
      <c r="I26">
        <v>201.3</v>
      </c>
      <c r="J26">
        <v>174.7</v>
      </c>
      <c r="K26">
        <v>18.600000000000001</v>
      </c>
      <c r="L26">
        <v>80</v>
      </c>
    </row>
    <row r="27" spans="1:12" x14ac:dyDescent="0.25">
      <c r="A27" t="s">
        <v>64</v>
      </c>
      <c r="B27" s="13" t="s">
        <v>2</v>
      </c>
      <c r="C27" s="8" t="s">
        <v>106</v>
      </c>
      <c r="D27" s="12">
        <v>1108.6749812503101</v>
      </c>
      <c r="E27" t="s">
        <v>55</v>
      </c>
      <c r="F27" t="s">
        <v>204</v>
      </c>
      <c r="G27" t="s">
        <v>35</v>
      </c>
      <c r="H27" t="s">
        <v>35</v>
      </c>
      <c r="I27">
        <v>199.5</v>
      </c>
      <c r="J27">
        <v>192.9</v>
      </c>
      <c r="K27">
        <v>19.5</v>
      </c>
      <c r="L27">
        <v>78.900000000000006</v>
      </c>
    </row>
    <row r="28" spans="1:12" x14ac:dyDescent="0.25">
      <c r="A28" t="s">
        <v>65</v>
      </c>
      <c r="B28" s="13" t="s">
        <v>2</v>
      </c>
      <c r="C28" s="8" t="s">
        <v>106</v>
      </c>
      <c r="D28" s="12">
        <v>2113.64864374954</v>
      </c>
      <c r="E28" t="s">
        <v>55</v>
      </c>
      <c r="F28" s="14" t="s">
        <v>206</v>
      </c>
      <c r="G28" t="s">
        <v>29</v>
      </c>
      <c r="H28" t="s">
        <v>29</v>
      </c>
      <c r="I28">
        <v>227</v>
      </c>
      <c r="J28">
        <v>208.5</v>
      </c>
      <c r="K28">
        <v>-29.1</v>
      </c>
      <c r="L28">
        <v>65.3</v>
      </c>
    </row>
    <row r="29" spans="1:12" x14ac:dyDescent="0.25">
      <c r="A29" t="s">
        <v>66</v>
      </c>
      <c r="B29" s="13" t="s">
        <v>2</v>
      </c>
      <c r="C29" s="8" t="s">
        <v>106</v>
      </c>
      <c r="D29" s="12">
        <v>2259.0119761229698</v>
      </c>
      <c r="E29" t="s">
        <v>55</v>
      </c>
      <c r="F29" s="14" t="s">
        <v>249</v>
      </c>
      <c r="G29" t="s">
        <v>34</v>
      </c>
      <c r="H29" t="s">
        <v>35</v>
      </c>
      <c r="I29">
        <v>201.4</v>
      </c>
      <c r="J29">
        <v>192.9</v>
      </c>
      <c r="K29">
        <v>25</v>
      </c>
      <c r="L29">
        <v>102</v>
      </c>
    </row>
    <row r="30" spans="1:12" x14ac:dyDescent="0.25">
      <c r="A30" t="s">
        <v>67</v>
      </c>
      <c r="B30" s="13" t="s">
        <v>2</v>
      </c>
      <c r="C30" s="8" t="s">
        <v>106</v>
      </c>
      <c r="D30" s="12">
        <v>487.73759033070002</v>
      </c>
      <c r="E30" t="s">
        <v>55</v>
      </c>
      <c r="F30" s="14" t="s">
        <v>253</v>
      </c>
      <c r="G30" t="s">
        <v>34</v>
      </c>
      <c r="H30" t="s">
        <v>35</v>
      </c>
      <c r="I30">
        <v>201.4</v>
      </c>
      <c r="J30">
        <v>192.9</v>
      </c>
      <c r="K30">
        <v>-30.1</v>
      </c>
      <c r="L30">
        <v>27.1</v>
      </c>
    </row>
    <row r="31" spans="1:12" x14ac:dyDescent="0.25">
      <c r="A31" t="s">
        <v>68</v>
      </c>
      <c r="B31" s="15" t="s">
        <v>2</v>
      </c>
      <c r="C31" s="8" t="s">
        <v>106</v>
      </c>
      <c r="D31" s="12">
        <v>8.5437387990962801</v>
      </c>
      <c r="E31" t="s">
        <v>55</v>
      </c>
      <c r="F31" t="s">
        <v>250</v>
      </c>
      <c r="G31" t="s">
        <v>122</v>
      </c>
      <c r="H31" t="s">
        <v>124</v>
      </c>
      <c r="I31">
        <v>237</v>
      </c>
      <c r="J31">
        <v>232</v>
      </c>
      <c r="K31">
        <v>-29.7</v>
      </c>
      <c r="L31">
        <v>-53.9</v>
      </c>
    </row>
    <row r="32" spans="1:12" x14ac:dyDescent="0.25">
      <c r="A32" t="s">
        <v>69</v>
      </c>
      <c r="B32" s="13" t="s">
        <v>2</v>
      </c>
      <c r="C32" s="8" t="s">
        <v>106</v>
      </c>
      <c r="D32" s="12">
        <v>1352.83017705983</v>
      </c>
      <c r="E32" t="s">
        <v>55</v>
      </c>
      <c r="F32" s="14" t="s">
        <v>251</v>
      </c>
      <c r="G32" t="s">
        <v>29</v>
      </c>
      <c r="H32" t="s">
        <v>30</v>
      </c>
      <c r="I32">
        <v>227</v>
      </c>
      <c r="J32">
        <v>201.4</v>
      </c>
      <c r="K32">
        <v>-30.1</v>
      </c>
      <c r="L32">
        <v>27.1</v>
      </c>
    </row>
    <row r="33" spans="1:13" x14ac:dyDescent="0.25">
      <c r="A33" t="s">
        <v>70</v>
      </c>
      <c r="B33" s="13" t="s">
        <v>2</v>
      </c>
      <c r="C33" s="8" t="s">
        <v>106</v>
      </c>
      <c r="D33" s="12">
        <v>917.469962265704</v>
      </c>
      <c r="E33" t="s">
        <v>55</v>
      </c>
      <c r="F33" s="14" t="s">
        <v>252</v>
      </c>
      <c r="G33" t="s">
        <v>30</v>
      </c>
      <c r="H33" t="s">
        <v>30</v>
      </c>
      <c r="I33">
        <v>227</v>
      </c>
      <c r="J33">
        <v>201.4</v>
      </c>
      <c r="K33">
        <v>49.1</v>
      </c>
      <c r="L33">
        <v>11</v>
      </c>
    </row>
    <row r="34" spans="1:13" x14ac:dyDescent="0.25">
      <c r="A34" t="s">
        <v>71</v>
      </c>
      <c r="B34" s="13" t="s">
        <v>2</v>
      </c>
      <c r="C34" s="8" t="s">
        <v>106</v>
      </c>
      <c r="D34" s="12">
        <v>2232.7844061900701</v>
      </c>
      <c r="E34" t="s">
        <v>55</v>
      </c>
      <c r="F34" s="14" t="s">
        <v>107</v>
      </c>
      <c r="G34" t="s">
        <v>29</v>
      </c>
      <c r="H34" t="s">
        <v>29</v>
      </c>
      <c r="I34">
        <v>227</v>
      </c>
      <c r="J34">
        <v>208.5</v>
      </c>
      <c r="K34">
        <v>-29.1</v>
      </c>
      <c r="L34">
        <v>-67.2</v>
      </c>
    </row>
    <row r="35" spans="1:13" x14ac:dyDescent="0.25">
      <c r="A35" t="s">
        <v>72</v>
      </c>
      <c r="B35" s="13" t="s">
        <v>2</v>
      </c>
      <c r="C35" s="8" t="s">
        <v>106</v>
      </c>
      <c r="D35" s="12">
        <v>1144.22729628979</v>
      </c>
      <c r="E35" t="s">
        <v>55</v>
      </c>
      <c r="F35" s="14" t="s">
        <v>108</v>
      </c>
      <c r="G35" t="s">
        <v>30</v>
      </c>
      <c r="H35" t="s">
        <v>30</v>
      </c>
      <c r="I35">
        <v>208.5</v>
      </c>
      <c r="J35">
        <v>201.4</v>
      </c>
      <c r="K35">
        <v>50.1</v>
      </c>
      <c r="L35">
        <v>10.1</v>
      </c>
    </row>
    <row r="36" spans="1:13" x14ac:dyDescent="0.25">
      <c r="A36" t="s">
        <v>73</v>
      </c>
      <c r="B36" s="15" t="s">
        <v>2</v>
      </c>
      <c r="C36" s="8" t="s">
        <v>106</v>
      </c>
      <c r="D36" s="12">
        <v>161.70926525055501</v>
      </c>
      <c r="E36" t="s">
        <v>55</v>
      </c>
      <c r="F36" s="14" t="s">
        <v>109</v>
      </c>
      <c r="G36" t="s">
        <v>35</v>
      </c>
      <c r="H36" t="s">
        <v>54</v>
      </c>
      <c r="I36">
        <v>199.5</v>
      </c>
      <c r="J36">
        <v>184.2</v>
      </c>
      <c r="K36">
        <v>35.799999999999997</v>
      </c>
      <c r="L36">
        <v>-111.1</v>
      </c>
    </row>
    <row r="37" spans="1:13" x14ac:dyDescent="0.25">
      <c r="A37" t="s">
        <v>74</v>
      </c>
      <c r="B37" s="13" t="s">
        <v>2</v>
      </c>
      <c r="C37" s="8" t="s">
        <v>106</v>
      </c>
      <c r="D37" s="12">
        <v>10.646803461554599</v>
      </c>
      <c r="E37" t="s">
        <v>55</v>
      </c>
      <c r="F37" s="14" t="s">
        <v>216</v>
      </c>
      <c r="G37" t="s">
        <v>122</v>
      </c>
      <c r="H37" t="s">
        <v>124</v>
      </c>
      <c r="I37">
        <v>237</v>
      </c>
      <c r="J37">
        <v>232</v>
      </c>
      <c r="K37">
        <v>-29.7</v>
      </c>
      <c r="L37">
        <v>-53.8</v>
      </c>
    </row>
    <row r="38" spans="1:13" x14ac:dyDescent="0.25">
      <c r="A38" t="s">
        <v>75</v>
      </c>
      <c r="B38" s="13" t="s">
        <v>2</v>
      </c>
      <c r="C38" s="8" t="s">
        <v>106</v>
      </c>
      <c r="D38" s="12">
        <v>10314.9528330706</v>
      </c>
      <c r="E38" t="s">
        <v>55</v>
      </c>
      <c r="F38" s="14" t="s">
        <v>259</v>
      </c>
      <c r="G38" t="s">
        <v>54</v>
      </c>
      <c r="H38" t="s">
        <v>36</v>
      </c>
      <c r="I38">
        <v>192.9</v>
      </c>
      <c r="J38">
        <v>174.7</v>
      </c>
      <c r="K38">
        <v>31.3</v>
      </c>
      <c r="L38">
        <v>-6.6</v>
      </c>
    </row>
    <row r="39" spans="1:13" x14ac:dyDescent="0.25">
      <c r="A39" t="s">
        <v>76</v>
      </c>
      <c r="B39" s="13" t="s">
        <v>2</v>
      </c>
      <c r="C39" s="8" t="s">
        <v>106</v>
      </c>
      <c r="D39" s="12">
        <v>4573.7110387471002</v>
      </c>
      <c r="E39" t="s">
        <v>55</v>
      </c>
      <c r="F39" t="s">
        <v>260</v>
      </c>
      <c r="G39" t="s">
        <v>121</v>
      </c>
      <c r="H39" t="s">
        <v>121</v>
      </c>
      <c r="I39">
        <v>201.3</v>
      </c>
      <c r="J39">
        <v>174.7</v>
      </c>
      <c r="K39">
        <v>26.3</v>
      </c>
      <c r="L39">
        <v>102.1</v>
      </c>
    </row>
    <row r="40" spans="1:13" x14ac:dyDescent="0.25">
      <c r="A40" t="s">
        <v>77</v>
      </c>
      <c r="B40" s="13" t="s">
        <v>2</v>
      </c>
      <c r="C40" s="8" t="s">
        <v>106</v>
      </c>
      <c r="D40" s="12">
        <v>8662.2455129759801</v>
      </c>
      <c r="E40" t="s">
        <v>55</v>
      </c>
      <c r="F40" s="14" t="s">
        <v>261</v>
      </c>
      <c r="G40" t="s">
        <v>34</v>
      </c>
      <c r="H40" t="s">
        <v>34</v>
      </c>
      <c r="I40">
        <v>201.4</v>
      </c>
      <c r="J40">
        <v>199.5</v>
      </c>
      <c r="K40">
        <v>-16.8</v>
      </c>
      <c r="L40">
        <v>28.3</v>
      </c>
    </row>
    <row r="41" spans="1:13" x14ac:dyDescent="0.25">
      <c r="A41" t="s">
        <v>78</v>
      </c>
      <c r="B41" s="15" t="s">
        <v>2</v>
      </c>
      <c r="C41" s="8" t="s">
        <v>106</v>
      </c>
      <c r="D41" s="12">
        <v>230.86639706874701</v>
      </c>
      <c r="E41" t="s">
        <v>55</v>
      </c>
      <c r="F41" t="s">
        <v>262</v>
      </c>
      <c r="G41" t="s">
        <v>34</v>
      </c>
      <c r="H41" t="s">
        <v>35</v>
      </c>
      <c r="I41">
        <v>201.4</v>
      </c>
      <c r="J41">
        <v>192.9</v>
      </c>
      <c r="K41">
        <v>25.6</v>
      </c>
      <c r="L41">
        <v>102.3</v>
      </c>
    </row>
    <row r="42" spans="1:13" x14ac:dyDescent="0.25">
      <c r="A42" t="s">
        <v>79</v>
      </c>
      <c r="B42" s="13" t="s">
        <v>2</v>
      </c>
      <c r="C42" s="8" t="s">
        <v>106</v>
      </c>
      <c r="D42" s="12">
        <v>1904.1055914348501</v>
      </c>
      <c r="E42" t="s">
        <v>55</v>
      </c>
      <c r="F42" t="s">
        <v>263</v>
      </c>
      <c r="G42" t="s">
        <v>34</v>
      </c>
      <c r="H42" t="s">
        <v>35</v>
      </c>
      <c r="I42">
        <v>201.4</v>
      </c>
      <c r="J42">
        <v>192.9</v>
      </c>
      <c r="K42">
        <v>24.4</v>
      </c>
      <c r="L42">
        <v>102.1</v>
      </c>
    </row>
    <row r="43" spans="1:13" x14ac:dyDescent="0.25">
      <c r="A43" t="s">
        <v>80</v>
      </c>
      <c r="B43" s="13" t="s">
        <v>2</v>
      </c>
      <c r="C43" s="8" t="s">
        <v>106</v>
      </c>
      <c r="D43" s="12">
        <v>453.76584380471502</v>
      </c>
      <c r="E43" t="s">
        <v>55</v>
      </c>
      <c r="F43" s="14" t="s">
        <v>264</v>
      </c>
      <c r="G43" t="s">
        <v>34</v>
      </c>
      <c r="H43" t="s">
        <v>35</v>
      </c>
      <c r="I43">
        <v>201.4</v>
      </c>
      <c r="J43">
        <v>192.9</v>
      </c>
      <c r="K43">
        <v>25.2</v>
      </c>
      <c r="L43">
        <v>102.1</v>
      </c>
    </row>
    <row r="44" spans="1:13" x14ac:dyDescent="0.25">
      <c r="A44" t="s">
        <v>81</v>
      </c>
      <c r="B44" t="s">
        <v>3</v>
      </c>
      <c r="C44" s="8" t="s">
        <v>106</v>
      </c>
      <c r="D44" s="12">
        <v>9.8235915683361998</v>
      </c>
      <c r="E44" t="s">
        <v>55</v>
      </c>
      <c r="F44" t="s">
        <v>110</v>
      </c>
      <c r="G44" t="s">
        <v>29</v>
      </c>
      <c r="H44" t="s">
        <v>30</v>
      </c>
      <c r="I44">
        <v>227</v>
      </c>
      <c r="J44">
        <v>201.4</v>
      </c>
      <c r="K44">
        <v>36.200000000000003</v>
      </c>
      <c r="L44">
        <v>-106.3</v>
      </c>
      <c r="M44" t="s">
        <v>138</v>
      </c>
    </row>
    <row r="45" spans="1:13" x14ac:dyDescent="0.25">
      <c r="A45" t="s">
        <v>81</v>
      </c>
      <c r="B45" t="s">
        <v>3</v>
      </c>
      <c r="C45" s="8" t="s">
        <v>106</v>
      </c>
      <c r="D45" s="12">
        <v>9.0420616547412003</v>
      </c>
      <c r="E45" t="s">
        <v>55</v>
      </c>
      <c r="F45" t="s">
        <v>265</v>
      </c>
      <c r="G45" t="s">
        <v>29</v>
      </c>
      <c r="H45" t="s">
        <v>30</v>
      </c>
      <c r="I45">
        <v>227</v>
      </c>
      <c r="J45">
        <v>201.4</v>
      </c>
      <c r="K45">
        <v>36.299999999999997</v>
      </c>
      <c r="L45">
        <v>-106.5</v>
      </c>
    </row>
    <row r="46" spans="1:13" x14ac:dyDescent="0.25">
      <c r="A46" t="s">
        <v>82</v>
      </c>
      <c r="B46" t="s">
        <v>3</v>
      </c>
      <c r="C46" s="8" t="s">
        <v>106</v>
      </c>
      <c r="D46" s="12">
        <v>30.2225552795494</v>
      </c>
      <c r="E46" t="s">
        <v>55</v>
      </c>
      <c r="F46" t="s">
        <v>266</v>
      </c>
      <c r="G46" t="s">
        <v>35</v>
      </c>
      <c r="H46" t="s">
        <v>54</v>
      </c>
      <c r="I46">
        <v>199.5</v>
      </c>
      <c r="J46">
        <v>184.2</v>
      </c>
      <c r="K46">
        <v>35.700000000000003</v>
      </c>
      <c r="L46">
        <v>-111</v>
      </c>
    </row>
    <row r="47" spans="1:13" x14ac:dyDescent="0.25">
      <c r="A47" t="s">
        <v>83</v>
      </c>
      <c r="B47" t="s">
        <v>3</v>
      </c>
      <c r="C47" s="8" t="s">
        <v>106</v>
      </c>
      <c r="D47" s="12">
        <v>13.0528220298457</v>
      </c>
      <c r="E47" t="s">
        <v>55</v>
      </c>
      <c r="F47" t="s">
        <v>267</v>
      </c>
      <c r="G47" t="s">
        <v>34</v>
      </c>
      <c r="H47" t="s">
        <v>35</v>
      </c>
      <c r="I47">
        <v>201.4</v>
      </c>
      <c r="J47">
        <v>192.9</v>
      </c>
      <c r="K47">
        <v>-20</v>
      </c>
      <c r="L47">
        <v>28.4</v>
      </c>
    </row>
    <row r="48" spans="1:13" x14ac:dyDescent="0.25">
      <c r="A48" t="s">
        <v>84</v>
      </c>
      <c r="B48" t="s">
        <v>3</v>
      </c>
      <c r="C48" s="8" t="s">
        <v>106</v>
      </c>
      <c r="D48" s="12">
        <v>348.77356252938603</v>
      </c>
      <c r="E48" t="s">
        <v>55</v>
      </c>
      <c r="F48" t="s">
        <v>268</v>
      </c>
      <c r="G48" t="s">
        <v>35</v>
      </c>
      <c r="H48" t="s">
        <v>54</v>
      </c>
      <c r="I48">
        <v>199.5</v>
      </c>
      <c r="J48">
        <v>184.2</v>
      </c>
      <c r="K48">
        <v>-83.4</v>
      </c>
      <c r="L48">
        <v>166.4</v>
      </c>
      <c r="M48" t="s">
        <v>140</v>
      </c>
    </row>
    <row r="49" spans="1:13" x14ac:dyDescent="0.25">
      <c r="A49" t="s">
        <v>85</v>
      </c>
      <c r="B49" t="s">
        <v>3</v>
      </c>
      <c r="C49" s="8" t="s">
        <v>106</v>
      </c>
      <c r="D49" s="12">
        <v>561.60453005608895</v>
      </c>
      <c r="E49" t="s">
        <v>55</v>
      </c>
      <c r="F49" s="14" t="s">
        <v>111</v>
      </c>
      <c r="G49" t="s">
        <v>34</v>
      </c>
      <c r="H49" t="s">
        <v>35</v>
      </c>
      <c r="I49">
        <v>201.4</v>
      </c>
      <c r="J49">
        <v>192.9</v>
      </c>
      <c r="K49">
        <v>24.1</v>
      </c>
      <c r="L49">
        <v>102.1</v>
      </c>
      <c r="M49" t="s">
        <v>137</v>
      </c>
    </row>
    <row r="50" spans="1:13" x14ac:dyDescent="0.25">
      <c r="A50" t="s">
        <v>86</v>
      </c>
      <c r="B50" t="s">
        <v>3</v>
      </c>
      <c r="C50" s="8" t="s">
        <v>106</v>
      </c>
      <c r="D50" s="12">
        <v>348.77356252938603</v>
      </c>
      <c r="E50" t="s">
        <v>55</v>
      </c>
      <c r="F50" t="s">
        <v>112</v>
      </c>
      <c r="G50" t="s">
        <v>35</v>
      </c>
      <c r="H50" t="s">
        <v>54</v>
      </c>
      <c r="I50">
        <v>199.5</v>
      </c>
      <c r="J50">
        <v>184.2</v>
      </c>
      <c r="K50">
        <v>36.1</v>
      </c>
      <c r="L50">
        <v>110.3</v>
      </c>
      <c r="M50" t="s">
        <v>146</v>
      </c>
    </row>
    <row r="51" spans="1:13" x14ac:dyDescent="0.25">
      <c r="A51" t="s">
        <v>86</v>
      </c>
      <c r="B51" t="s">
        <v>3</v>
      </c>
      <c r="C51" s="8" t="s">
        <v>106</v>
      </c>
      <c r="D51" s="12">
        <v>290.04716851693797</v>
      </c>
      <c r="E51" t="s">
        <v>55</v>
      </c>
      <c r="F51" t="s">
        <v>269</v>
      </c>
      <c r="G51" t="s">
        <v>35</v>
      </c>
      <c r="H51" t="s">
        <v>54</v>
      </c>
      <c r="I51">
        <v>199.5</v>
      </c>
      <c r="J51">
        <v>184.2</v>
      </c>
      <c r="K51">
        <v>36.1</v>
      </c>
      <c r="L51">
        <v>110.3</v>
      </c>
      <c r="M51" t="s">
        <v>145</v>
      </c>
    </row>
    <row r="52" spans="1:13" x14ac:dyDescent="0.25">
      <c r="A52" t="s">
        <v>87</v>
      </c>
      <c r="B52" t="s">
        <v>3</v>
      </c>
      <c r="C52" s="8" t="s">
        <v>106</v>
      </c>
      <c r="D52" s="12">
        <v>17.267652958942101</v>
      </c>
      <c r="E52" t="s">
        <v>55</v>
      </c>
      <c r="F52" t="s">
        <v>270</v>
      </c>
      <c r="G52" t="s">
        <v>18</v>
      </c>
      <c r="H52" t="s">
        <v>18</v>
      </c>
      <c r="I52">
        <v>237</v>
      </c>
      <c r="J52">
        <v>227</v>
      </c>
      <c r="K52">
        <v>-30.1</v>
      </c>
      <c r="L52">
        <v>-67.900000000000006</v>
      </c>
    </row>
    <row r="53" spans="1:13" x14ac:dyDescent="0.25">
      <c r="A53" t="s">
        <v>88</v>
      </c>
      <c r="B53" t="s">
        <v>3</v>
      </c>
      <c r="C53" s="8" t="s">
        <v>106</v>
      </c>
      <c r="D53" s="12">
        <v>7.0805911771802599</v>
      </c>
      <c r="E53" t="s">
        <v>55</v>
      </c>
      <c r="F53" t="s">
        <v>270</v>
      </c>
      <c r="G53" t="s">
        <v>18</v>
      </c>
      <c r="H53" t="s">
        <v>18</v>
      </c>
      <c r="I53">
        <v>237</v>
      </c>
      <c r="J53">
        <v>227</v>
      </c>
      <c r="K53">
        <v>-30.1</v>
      </c>
      <c r="L53">
        <v>-67.900000000000006</v>
      </c>
    </row>
    <row r="54" spans="1:13" x14ac:dyDescent="0.25">
      <c r="A54" t="s">
        <v>89</v>
      </c>
      <c r="B54" t="s">
        <v>3</v>
      </c>
      <c r="C54" s="8" t="s">
        <v>106</v>
      </c>
      <c r="D54" s="12">
        <v>193.015141705259</v>
      </c>
      <c r="E54" t="s">
        <v>55</v>
      </c>
      <c r="F54" t="s">
        <v>236</v>
      </c>
      <c r="G54" t="s">
        <v>29</v>
      </c>
      <c r="H54" t="s">
        <v>29</v>
      </c>
      <c r="I54">
        <v>227</v>
      </c>
      <c r="J54">
        <v>208.5</v>
      </c>
      <c r="K54">
        <v>35.4</v>
      </c>
      <c r="L54">
        <v>-103.4</v>
      </c>
    </row>
    <row r="55" spans="1:13" x14ac:dyDescent="0.25">
      <c r="A55" t="s">
        <v>90</v>
      </c>
      <c r="B55" t="s">
        <v>3</v>
      </c>
      <c r="C55" s="8" t="s">
        <v>106</v>
      </c>
      <c r="D55" s="12">
        <v>33.476603558507399</v>
      </c>
      <c r="E55" t="s">
        <v>55</v>
      </c>
      <c r="F55" t="s">
        <v>271</v>
      </c>
      <c r="G55" t="s">
        <v>29</v>
      </c>
      <c r="H55" t="s">
        <v>29</v>
      </c>
      <c r="I55">
        <v>227</v>
      </c>
      <c r="J55">
        <v>208.5</v>
      </c>
      <c r="K55">
        <v>-29.7</v>
      </c>
      <c r="L55">
        <v>-52.8</v>
      </c>
    </row>
    <row r="56" spans="1:13" x14ac:dyDescent="0.25">
      <c r="A56" t="s">
        <v>91</v>
      </c>
      <c r="B56" t="s">
        <v>3</v>
      </c>
      <c r="C56" s="8" t="s">
        <v>106</v>
      </c>
      <c r="D56" s="12">
        <v>274.19831968492002</v>
      </c>
      <c r="E56" t="s">
        <v>55</v>
      </c>
      <c r="F56" t="s">
        <v>272</v>
      </c>
      <c r="G56" t="s">
        <v>18</v>
      </c>
      <c r="H56" t="s">
        <v>18</v>
      </c>
      <c r="I56">
        <v>237</v>
      </c>
      <c r="J56">
        <v>227</v>
      </c>
      <c r="K56">
        <v>-29.2</v>
      </c>
      <c r="L56">
        <v>-68.7</v>
      </c>
      <c r="M56" t="s">
        <v>139</v>
      </c>
    </row>
    <row r="57" spans="1:13" x14ac:dyDescent="0.25">
      <c r="A57" t="s">
        <v>91</v>
      </c>
      <c r="B57" t="s">
        <v>3</v>
      </c>
      <c r="C57" s="8" t="s">
        <v>106</v>
      </c>
      <c r="D57" s="12">
        <v>83.816419506510201</v>
      </c>
      <c r="E57" t="s">
        <v>55</v>
      </c>
      <c r="F57" t="s">
        <v>113</v>
      </c>
      <c r="G57" t="s">
        <v>18</v>
      </c>
      <c r="H57" t="s">
        <v>18</v>
      </c>
      <c r="I57">
        <v>237</v>
      </c>
      <c r="J57">
        <v>227</v>
      </c>
      <c r="K57">
        <v>-29.2</v>
      </c>
      <c r="L57">
        <v>-68.7</v>
      </c>
      <c r="M57" t="s">
        <v>139</v>
      </c>
    </row>
    <row r="58" spans="1:13" x14ac:dyDescent="0.25">
      <c r="A58" t="s">
        <v>92</v>
      </c>
      <c r="B58" t="s">
        <v>3</v>
      </c>
      <c r="C58" s="8" t="s">
        <v>106</v>
      </c>
      <c r="D58" s="12">
        <v>83.523835615288405</v>
      </c>
      <c r="E58" t="s">
        <v>55</v>
      </c>
      <c r="F58" t="s">
        <v>273</v>
      </c>
      <c r="G58" t="s">
        <v>30</v>
      </c>
      <c r="H58" t="s">
        <v>30</v>
      </c>
      <c r="I58">
        <v>208.5</v>
      </c>
      <c r="J58">
        <v>201.4</v>
      </c>
      <c r="K58">
        <v>50.4</v>
      </c>
      <c r="L58">
        <v>10.6</v>
      </c>
    </row>
    <row r="59" spans="1:13" x14ac:dyDescent="0.25">
      <c r="A59" t="s">
        <v>93</v>
      </c>
      <c r="B59" t="s">
        <v>3</v>
      </c>
      <c r="C59" s="8" t="s">
        <v>106</v>
      </c>
      <c r="D59" s="12">
        <v>1.1303461537925401</v>
      </c>
      <c r="E59" t="s">
        <v>55</v>
      </c>
      <c r="F59" t="s">
        <v>274</v>
      </c>
      <c r="G59" t="s">
        <v>29</v>
      </c>
      <c r="H59" t="s">
        <v>29</v>
      </c>
      <c r="I59">
        <v>227</v>
      </c>
      <c r="J59">
        <v>208.5</v>
      </c>
      <c r="K59">
        <v>49.1</v>
      </c>
      <c r="L59">
        <v>9</v>
      </c>
    </row>
    <row r="60" spans="1:13" x14ac:dyDescent="0.25">
      <c r="A60" t="s">
        <v>94</v>
      </c>
      <c r="B60" t="s">
        <v>3</v>
      </c>
      <c r="C60" s="8" t="s">
        <v>106</v>
      </c>
      <c r="D60" s="12">
        <v>101.30585863071499</v>
      </c>
      <c r="E60" t="s">
        <v>55</v>
      </c>
      <c r="F60" t="s">
        <v>114</v>
      </c>
      <c r="G60" t="s">
        <v>123</v>
      </c>
      <c r="H60" t="s">
        <v>123</v>
      </c>
      <c r="I60">
        <v>199.5</v>
      </c>
      <c r="J60">
        <v>199.5</v>
      </c>
      <c r="K60">
        <v>52.8</v>
      </c>
      <c r="L60">
        <v>-1.1000000000000001</v>
      </c>
    </row>
    <row r="61" spans="1:13" x14ac:dyDescent="0.25">
      <c r="A61" t="s">
        <v>95</v>
      </c>
      <c r="B61" t="s">
        <v>3</v>
      </c>
      <c r="C61" s="8" t="s">
        <v>106</v>
      </c>
      <c r="D61" s="12">
        <v>4.9822316674319103</v>
      </c>
      <c r="E61" t="s">
        <v>55</v>
      </c>
      <c r="F61" t="s">
        <v>275</v>
      </c>
      <c r="G61" t="s">
        <v>54</v>
      </c>
      <c r="H61" t="s">
        <v>36</v>
      </c>
      <c r="I61">
        <v>192.9</v>
      </c>
      <c r="J61">
        <v>174.7</v>
      </c>
      <c r="K61">
        <v>36.799999999999997</v>
      </c>
      <c r="L61">
        <v>-110.5</v>
      </c>
    </row>
    <row r="62" spans="1:13" x14ac:dyDescent="0.25">
      <c r="A62" t="s">
        <v>96</v>
      </c>
      <c r="B62" t="s">
        <v>3</v>
      </c>
      <c r="C62" s="8" t="s">
        <v>106</v>
      </c>
      <c r="D62" s="12">
        <v>23.171726768605701</v>
      </c>
      <c r="E62" t="s">
        <v>55</v>
      </c>
      <c r="F62" t="s">
        <v>276</v>
      </c>
      <c r="G62" t="s">
        <v>122</v>
      </c>
      <c r="H62" t="s">
        <v>124</v>
      </c>
      <c r="I62">
        <v>237</v>
      </c>
      <c r="J62">
        <v>232</v>
      </c>
      <c r="K62">
        <v>-29.7</v>
      </c>
      <c r="L62">
        <v>-53.8</v>
      </c>
    </row>
    <row r="63" spans="1:13" x14ac:dyDescent="0.25">
      <c r="A63" t="s">
        <v>97</v>
      </c>
      <c r="B63" t="s">
        <v>3</v>
      </c>
      <c r="C63" s="8" t="s">
        <v>106</v>
      </c>
      <c r="D63" s="12">
        <v>3.2256430831600502</v>
      </c>
      <c r="E63" t="s">
        <v>55</v>
      </c>
      <c r="F63" t="s">
        <v>277</v>
      </c>
      <c r="G63" t="s">
        <v>29</v>
      </c>
      <c r="H63" t="s">
        <v>29</v>
      </c>
      <c r="I63">
        <v>227</v>
      </c>
      <c r="J63">
        <v>208.5</v>
      </c>
      <c r="K63">
        <v>36.299999999999997</v>
      </c>
      <c r="L63">
        <v>-106.5</v>
      </c>
    </row>
    <row r="64" spans="1:13" x14ac:dyDescent="0.25">
      <c r="A64" t="s">
        <v>98</v>
      </c>
      <c r="B64" s="14" t="s">
        <v>105</v>
      </c>
      <c r="C64" s="8" t="s">
        <v>106</v>
      </c>
      <c r="D64" s="12">
        <v>1.4419895942937999</v>
      </c>
      <c r="E64" t="s">
        <v>55</v>
      </c>
      <c r="F64" s="14" t="s">
        <v>278</v>
      </c>
      <c r="G64" s="14" t="s">
        <v>34</v>
      </c>
      <c r="H64" s="14" t="s">
        <v>35</v>
      </c>
      <c r="I64">
        <v>201.4</v>
      </c>
      <c r="J64">
        <v>192.9</v>
      </c>
      <c r="K64">
        <v>-30.1</v>
      </c>
      <c r="L64">
        <v>28.5</v>
      </c>
    </row>
    <row r="65" spans="1:13" x14ac:dyDescent="0.25">
      <c r="A65" t="s">
        <v>99</v>
      </c>
      <c r="B65" s="14" t="s">
        <v>105</v>
      </c>
      <c r="C65" s="8" t="s">
        <v>106</v>
      </c>
      <c r="D65" s="12">
        <v>5.2362351816444797</v>
      </c>
      <c r="E65" t="s">
        <v>55</v>
      </c>
      <c r="F65" s="14" t="s">
        <v>115</v>
      </c>
      <c r="G65" s="14" t="s">
        <v>34</v>
      </c>
      <c r="H65" s="14" t="s">
        <v>35</v>
      </c>
      <c r="I65">
        <v>201.4</v>
      </c>
      <c r="J65">
        <v>192.9</v>
      </c>
      <c r="K65">
        <v>-30.5</v>
      </c>
      <c r="L65">
        <v>27.5</v>
      </c>
      <c r="M65" t="s">
        <v>141</v>
      </c>
    </row>
    <row r="66" spans="1:13" x14ac:dyDescent="0.25">
      <c r="A66" t="s">
        <v>100</v>
      </c>
      <c r="B66" s="14" t="s">
        <v>105</v>
      </c>
      <c r="C66" s="8" t="s">
        <v>106</v>
      </c>
      <c r="D66" s="12">
        <v>6.3140280461379197</v>
      </c>
      <c r="E66" t="s">
        <v>55</v>
      </c>
      <c r="F66" s="14" t="s">
        <v>116</v>
      </c>
      <c r="G66" s="14" t="s">
        <v>34</v>
      </c>
      <c r="H66" s="14" t="s">
        <v>35</v>
      </c>
      <c r="I66">
        <v>201.4</v>
      </c>
      <c r="J66">
        <v>192.9</v>
      </c>
      <c r="K66">
        <v>-29.9</v>
      </c>
      <c r="L66">
        <v>27.3</v>
      </c>
      <c r="M66" t="s">
        <v>142</v>
      </c>
    </row>
    <row r="67" spans="1:13" x14ac:dyDescent="0.25">
      <c r="A67" t="s">
        <v>101</v>
      </c>
      <c r="B67" s="14" t="s">
        <v>105</v>
      </c>
      <c r="C67" s="8" t="s">
        <v>106</v>
      </c>
      <c r="D67" s="12">
        <v>35.461429592892898</v>
      </c>
      <c r="E67" t="s">
        <v>55</v>
      </c>
      <c r="F67" s="14" t="s">
        <v>117</v>
      </c>
      <c r="G67" s="14" t="s">
        <v>18</v>
      </c>
      <c r="H67" s="14" t="s">
        <v>18</v>
      </c>
      <c r="I67">
        <v>237</v>
      </c>
      <c r="J67">
        <v>227</v>
      </c>
      <c r="K67">
        <v>-30</v>
      </c>
      <c r="L67">
        <v>-68</v>
      </c>
      <c r="M67" t="s">
        <v>143</v>
      </c>
    </row>
    <row r="68" spans="1:13" x14ac:dyDescent="0.25">
      <c r="A68" t="s">
        <v>102</v>
      </c>
      <c r="B68" s="14" t="s">
        <v>105</v>
      </c>
      <c r="C68" s="8" t="s">
        <v>106</v>
      </c>
      <c r="D68" s="12">
        <v>645.34514569769703</v>
      </c>
      <c r="E68" t="s">
        <v>55</v>
      </c>
      <c r="F68" s="14" t="s">
        <v>118</v>
      </c>
      <c r="G68" s="14" t="s">
        <v>35</v>
      </c>
      <c r="H68" s="14" t="s">
        <v>35</v>
      </c>
      <c r="I68">
        <v>199.5</v>
      </c>
      <c r="J68">
        <v>192.9</v>
      </c>
      <c r="K68">
        <v>50.7</v>
      </c>
      <c r="L68">
        <v>-2.9</v>
      </c>
      <c r="M68" t="s">
        <v>144</v>
      </c>
    </row>
    <row r="69" spans="1:13" x14ac:dyDescent="0.25">
      <c r="A69" t="s">
        <v>103</v>
      </c>
      <c r="B69" s="14" t="s">
        <v>105</v>
      </c>
      <c r="C69" s="8" t="s">
        <v>106</v>
      </c>
      <c r="D69" s="12">
        <v>26.626399353525301</v>
      </c>
      <c r="E69" t="s">
        <v>55</v>
      </c>
      <c r="F69" s="14" t="s">
        <v>119</v>
      </c>
      <c r="G69" s="14" t="s">
        <v>35</v>
      </c>
      <c r="H69" s="14" t="s">
        <v>54</v>
      </c>
      <c r="I69">
        <v>199.5</v>
      </c>
      <c r="J69">
        <v>184.2</v>
      </c>
      <c r="K69">
        <v>36.5</v>
      </c>
      <c r="L69">
        <v>-110.5</v>
      </c>
    </row>
    <row r="70" spans="1:13" x14ac:dyDescent="0.25">
      <c r="A70" t="s">
        <v>104</v>
      </c>
      <c r="B70" s="14" t="s">
        <v>105</v>
      </c>
      <c r="C70" s="8" t="s">
        <v>106</v>
      </c>
      <c r="D70" s="12">
        <v>46.306698604926503</v>
      </c>
      <c r="E70" t="s">
        <v>55</v>
      </c>
      <c r="F70" s="14" t="s">
        <v>120</v>
      </c>
      <c r="G70" s="14" t="s">
        <v>34</v>
      </c>
      <c r="H70" s="14" t="s">
        <v>35</v>
      </c>
      <c r="I70">
        <v>201.4</v>
      </c>
      <c r="J70">
        <v>192.9</v>
      </c>
      <c r="K70">
        <v>-30.6</v>
      </c>
      <c r="L70">
        <v>27.8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7B1-CFA1-554E-A680-B6E0BB284517}">
  <dimension ref="A1:O7"/>
  <sheetViews>
    <sheetView workbookViewId="0">
      <selection activeCell="F6" sqref="F6"/>
    </sheetView>
  </sheetViews>
  <sheetFormatPr baseColWidth="10" defaultRowHeight="15.75" x14ac:dyDescent="0.25"/>
  <cols>
    <col min="1" max="1" width="36.125" customWidth="1"/>
    <col min="2" max="2" width="14.875" customWidth="1"/>
    <col min="3" max="3" width="19" customWidth="1"/>
    <col min="4" max="4" width="20.75" customWidth="1"/>
    <col min="5" max="5" width="23" customWidth="1"/>
    <col min="6" max="6" width="24.875" customWidth="1"/>
    <col min="7" max="7" width="22.125" style="2" customWidth="1"/>
    <col min="8" max="8" width="11" style="2" customWidth="1"/>
    <col min="9" max="9" width="11" customWidth="1"/>
    <col min="10" max="10" width="35.625" customWidth="1"/>
    <col min="11" max="11" width="23.5" style="2" customWidth="1"/>
    <col min="14" max="14" width="23.5" style="2" customWidth="1"/>
  </cols>
  <sheetData>
    <row r="1" spans="1:15" x14ac:dyDescent="0.25">
      <c r="A1" s="1" t="s">
        <v>17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125</v>
      </c>
      <c r="G1" s="9" t="s">
        <v>130</v>
      </c>
      <c r="H1" s="9" t="s">
        <v>6</v>
      </c>
      <c r="I1" s="1" t="s">
        <v>131</v>
      </c>
      <c r="J1" s="1" t="s">
        <v>132</v>
      </c>
      <c r="K1" s="10" t="s">
        <v>133</v>
      </c>
      <c r="L1" s="1" t="s">
        <v>134</v>
      </c>
      <c r="M1" t="s">
        <v>162</v>
      </c>
      <c r="N1" s="10" t="s">
        <v>135</v>
      </c>
      <c r="O1" t="s">
        <v>136</v>
      </c>
    </row>
    <row r="2" spans="1:15" x14ac:dyDescent="0.25">
      <c r="A2" t="s">
        <v>32</v>
      </c>
      <c r="B2" t="s">
        <v>5</v>
      </c>
      <c r="D2">
        <f>(10^(2.749*LOG10(E2+F2)-1.104))/1000</f>
        <v>13308.339941693728</v>
      </c>
      <c r="E2">
        <f>dataset_complete!R3</f>
        <v>540</v>
      </c>
      <c r="F2">
        <f>O2</f>
        <v>444.31354526518527</v>
      </c>
      <c r="O2">
        <f>10^(0.969*LOG10(E2))</f>
        <v>444.31354526518527</v>
      </c>
    </row>
    <row r="3" spans="1:15" x14ac:dyDescent="0.25">
      <c r="A3" t="s">
        <v>38</v>
      </c>
      <c r="B3" t="s">
        <v>6</v>
      </c>
      <c r="C3">
        <f t="shared" ref="C3:C6" si="0">(10^(2.749*LOG10(E3*2^0.5)-1.104))/1000</f>
        <v>3.5843365675726706</v>
      </c>
      <c r="E3">
        <f>dataset_complete!R4</f>
        <v>35</v>
      </c>
      <c r="I3" s="11"/>
      <c r="J3" s="11"/>
    </row>
    <row r="4" spans="1:15" x14ac:dyDescent="0.25">
      <c r="A4" t="s">
        <v>43</v>
      </c>
      <c r="B4" t="s">
        <v>6</v>
      </c>
      <c r="C4">
        <f t="shared" si="0"/>
        <v>1.9408999873437265</v>
      </c>
      <c r="E4">
        <f>dataset_complete!R5</f>
        <v>28</v>
      </c>
      <c r="I4" s="11">
        <f>10^(1.132*LOG10(dataset_complete!S5)-0.7659)</f>
        <v>32.234218098189082</v>
      </c>
      <c r="J4" s="11"/>
    </row>
    <row r="5" spans="1:15" x14ac:dyDescent="0.25">
      <c r="A5" t="s">
        <v>46</v>
      </c>
      <c r="B5" t="s">
        <v>5</v>
      </c>
      <c r="D5">
        <f t="shared" ref="D5" si="1">(10^(2.749*LOG10(E5+F5)-1.104))/1000</f>
        <v>1608.9440886398625</v>
      </c>
      <c r="E5">
        <f>M5</f>
        <v>247.64920125027342</v>
      </c>
      <c r="F5">
        <f>O5</f>
        <v>208.75072222116404</v>
      </c>
      <c r="L5">
        <f>10^(1.002*LOG10(dataset_complete!S6)-0.39)</f>
        <v>311.67562966168288</v>
      </c>
      <c r="M5">
        <f>10^(0.961*LOG10(dataset_complete!T6)+0.508)</f>
        <v>247.64920125027342</v>
      </c>
      <c r="O5">
        <f>10^(0.969*LOG10(E5))</f>
        <v>208.75072222116404</v>
      </c>
    </row>
    <row r="6" spans="1:15" x14ac:dyDescent="0.25">
      <c r="A6" t="s">
        <v>40</v>
      </c>
      <c r="B6" t="s">
        <v>6</v>
      </c>
      <c r="C6">
        <f t="shared" si="0"/>
        <v>1404.4589388946995</v>
      </c>
      <c r="E6">
        <f>I6</f>
        <v>307.15430649834093</v>
      </c>
      <c r="I6" s="11">
        <f>10^(1.132*LOG10(dataset_complete!S7)-0.7659)</f>
        <v>307.15430649834093</v>
      </c>
      <c r="J6" s="11">
        <f>10^(1.333*LOG10(dataset_complete!W7)-1.185)</f>
        <v>322.51189087599971</v>
      </c>
    </row>
    <row r="7" spans="1:15" x14ac:dyDescent="0.25">
      <c r="A7" s="7" t="s">
        <v>51</v>
      </c>
      <c r="B7" s="8" t="s">
        <v>52</v>
      </c>
      <c r="D7">
        <f>(10^(2.749*LOG10(E7+F7)-1.104))/1000</f>
        <v>130.99898220408087</v>
      </c>
      <c r="E7">
        <f>M7</f>
        <v>98.140754078324321</v>
      </c>
      <c r="F7">
        <f>O7</f>
        <v>85.13380797492627</v>
      </c>
      <c r="L7">
        <f>10^(1.002*LOG10(dataset_complete!S16)-0.39)</f>
        <v>102.56324328745372</v>
      </c>
      <c r="M7">
        <f>10^(0.961*LOG10(dataset_complete!T16)+0.508)</f>
        <v>98.140754078324321</v>
      </c>
      <c r="O7">
        <f>10^(0.969*LOG10(E7))</f>
        <v>85.13380797492627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BA37-D1FD-46B3-AC9D-0927C2037BBC}">
  <dimension ref="A1:B82"/>
  <sheetViews>
    <sheetView tabSelected="1" workbookViewId="0">
      <selection activeCell="B9" sqref="B9"/>
    </sheetView>
  </sheetViews>
  <sheetFormatPr baseColWidth="10" defaultRowHeight="15.75" x14ac:dyDescent="0.25"/>
  <cols>
    <col min="1" max="1" width="21.875" customWidth="1"/>
    <col min="2" max="2" width="33" customWidth="1"/>
  </cols>
  <sheetData>
    <row r="1" spans="1:2" x14ac:dyDescent="0.25">
      <c r="A1" s="1" t="s">
        <v>165</v>
      </c>
      <c r="B1" s="1" t="s">
        <v>164</v>
      </c>
    </row>
    <row r="2" spans="1:2" x14ac:dyDescent="0.25">
      <c r="A2" t="s">
        <v>33</v>
      </c>
      <c r="B2" t="s">
        <v>176</v>
      </c>
    </row>
    <row r="3" spans="1:2" x14ac:dyDescent="0.25">
      <c r="A3" t="s">
        <v>39</v>
      </c>
      <c r="B3" t="s">
        <v>177</v>
      </c>
    </row>
    <row r="4" spans="1:2" x14ac:dyDescent="0.25">
      <c r="A4" t="s">
        <v>45</v>
      </c>
      <c r="B4" t="s">
        <v>178</v>
      </c>
    </row>
    <row r="5" spans="1:2" x14ac:dyDescent="0.25">
      <c r="A5" t="s">
        <v>48</v>
      </c>
      <c r="B5" t="s">
        <v>179</v>
      </c>
    </row>
    <row r="6" spans="1:2" x14ac:dyDescent="0.25">
      <c r="A6" t="s">
        <v>41</v>
      </c>
      <c r="B6" t="s">
        <v>180</v>
      </c>
    </row>
    <row r="9" spans="1:2" x14ac:dyDescent="0.25">
      <c r="A9" t="s">
        <v>279</v>
      </c>
      <c r="B9" t="s">
        <v>281</v>
      </c>
    </row>
    <row r="11" spans="1:2" x14ac:dyDescent="0.25">
      <c r="A11" s="8" t="s">
        <v>181</v>
      </c>
      <c r="B11" t="s">
        <v>183</v>
      </c>
    </row>
    <row r="12" spans="1:2" x14ac:dyDescent="0.25">
      <c r="A12" s="8" t="s">
        <v>182</v>
      </c>
      <c r="B12" t="s">
        <v>184</v>
      </c>
    </row>
    <row r="13" spans="1:2" x14ac:dyDescent="0.25">
      <c r="A13" s="8" t="s">
        <v>169</v>
      </c>
      <c r="B13" t="s">
        <v>185</v>
      </c>
    </row>
    <row r="14" spans="1:2" x14ac:dyDescent="0.25">
      <c r="A14" s="8" t="s">
        <v>170</v>
      </c>
      <c r="B14" t="s">
        <v>186</v>
      </c>
    </row>
    <row r="15" spans="1:2" x14ac:dyDescent="0.25">
      <c r="A15" s="8" t="s">
        <v>171</v>
      </c>
      <c r="B15" t="s">
        <v>187</v>
      </c>
    </row>
    <row r="16" spans="1:2" x14ac:dyDescent="0.25">
      <c r="A16" s="8" t="s">
        <v>172</v>
      </c>
      <c r="B16" t="s">
        <v>188</v>
      </c>
    </row>
    <row r="17" spans="1:2" x14ac:dyDescent="0.25">
      <c r="A17" s="8" t="s">
        <v>173</v>
      </c>
      <c r="B17" t="s">
        <v>189</v>
      </c>
    </row>
    <row r="18" spans="1:2" x14ac:dyDescent="0.25">
      <c r="A18" s="8" t="s">
        <v>174</v>
      </c>
      <c r="B18" t="s">
        <v>190</v>
      </c>
    </row>
    <row r="19" spans="1:2" x14ac:dyDescent="0.25">
      <c r="A19" s="8" t="s">
        <v>175</v>
      </c>
      <c r="B19" t="s">
        <v>191</v>
      </c>
    </row>
    <row r="20" spans="1:2" x14ac:dyDescent="0.25">
      <c r="A20" s="8"/>
    </row>
    <row r="21" spans="1:2" x14ac:dyDescent="0.25">
      <c r="A21" s="8"/>
    </row>
    <row r="22" spans="1:2" x14ac:dyDescent="0.25">
      <c r="A22" s="8" t="s">
        <v>192</v>
      </c>
      <c r="B22" s="16" t="s">
        <v>280</v>
      </c>
    </row>
    <row r="23" spans="1:2" x14ac:dyDescent="0.25">
      <c r="A23" s="8"/>
    </row>
    <row r="24" spans="1:2" x14ac:dyDescent="0.25">
      <c r="A24" t="s">
        <v>258</v>
      </c>
      <c r="B24" t="s">
        <v>193</v>
      </c>
    </row>
    <row r="25" spans="1:2" x14ac:dyDescent="0.25">
      <c r="A25" s="14" t="s">
        <v>257</v>
      </c>
      <c r="B25" t="s">
        <v>194</v>
      </c>
    </row>
    <row r="26" spans="1:2" x14ac:dyDescent="0.25">
      <c r="A26" t="s">
        <v>256</v>
      </c>
      <c r="B26" t="s">
        <v>195</v>
      </c>
    </row>
    <row r="27" spans="1:2" x14ac:dyDescent="0.25">
      <c r="A27" s="14" t="s">
        <v>255</v>
      </c>
      <c r="B27" t="s">
        <v>196</v>
      </c>
    </row>
    <row r="28" spans="1:2" x14ac:dyDescent="0.25">
      <c r="A28" t="s">
        <v>254</v>
      </c>
      <c r="B28" t="s">
        <v>197</v>
      </c>
    </row>
    <row r="29" spans="1:2" x14ac:dyDescent="0.25">
      <c r="A29" t="s">
        <v>198</v>
      </c>
      <c r="B29" t="s">
        <v>199</v>
      </c>
    </row>
    <row r="30" spans="1:2" x14ac:dyDescent="0.25">
      <c r="A30" s="14" t="s">
        <v>200</v>
      </c>
      <c r="B30" t="s">
        <v>201</v>
      </c>
    </row>
    <row r="31" spans="1:2" x14ac:dyDescent="0.25">
      <c r="A31" t="s">
        <v>248</v>
      </c>
      <c r="B31" t="s">
        <v>202</v>
      </c>
    </row>
    <row r="32" spans="1:2" x14ac:dyDescent="0.25">
      <c r="B32" t="s">
        <v>203</v>
      </c>
    </row>
    <row r="33" spans="1:2" x14ac:dyDescent="0.25">
      <c r="A33" t="s">
        <v>204</v>
      </c>
      <c r="B33" t="s">
        <v>205</v>
      </c>
    </row>
    <row r="34" spans="1:2" x14ac:dyDescent="0.25">
      <c r="A34" s="14" t="s">
        <v>206</v>
      </c>
      <c r="B34" t="s">
        <v>207</v>
      </c>
    </row>
    <row r="35" spans="1:2" x14ac:dyDescent="0.25">
      <c r="A35" s="14" t="s">
        <v>249</v>
      </c>
      <c r="B35" t="s">
        <v>208</v>
      </c>
    </row>
    <row r="36" spans="1:2" x14ac:dyDescent="0.25">
      <c r="A36" s="14" t="s">
        <v>253</v>
      </c>
      <c r="B36" t="s">
        <v>209</v>
      </c>
    </row>
    <row r="37" spans="1:2" x14ac:dyDescent="0.25">
      <c r="A37" t="s">
        <v>250</v>
      </c>
      <c r="B37" t="s">
        <v>210</v>
      </c>
    </row>
    <row r="38" spans="1:2" x14ac:dyDescent="0.25">
      <c r="A38" s="14" t="s">
        <v>251</v>
      </c>
      <c r="B38" t="s">
        <v>211</v>
      </c>
    </row>
    <row r="39" spans="1:2" x14ac:dyDescent="0.25">
      <c r="A39" s="14" t="s">
        <v>252</v>
      </c>
      <c r="B39" t="s">
        <v>212</v>
      </c>
    </row>
    <row r="40" spans="1:2" x14ac:dyDescent="0.25">
      <c r="A40" s="14" t="s">
        <v>107</v>
      </c>
      <c r="B40" t="s">
        <v>213</v>
      </c>
    </row>
    <row r="41" spans="1:2" x14ac:dyDescent="0.25">
      <c r="A41" s="14" t="s">
        <v>108</v>
      </c>
      <c r="B41" t="s">
        <v>214</v>
      </c>
    </row>
    <row r="42" spans="1:2" x14ac:dyDescent="0.25">
      <c r="A42" s="14" t="s">
        <v>109</v>
      </c>
      <c r="B42" t="s">
        <v>215</v>
      </c>
    </row>
    <row r="43" spans="1:2" x14ac:dyDescent="0.25">
      <c r="A43" s="14" t="s">
        <v>216</v>
      </c>
      <c r="B43" t="s">
        <v>217</v>
      </c>
    </row>
    <row r="44" spans="1:2" x14ac:dyDescent="0.25">
      <c r="A44" s="14"/>
      <c r="B44" t="s">
        <v>218</v>
      </c>
    </row>
    <row r="45" spans="1:2" x14ac:dyDescent="0.25">
      <c r="A45" s="14"/>
      <c r="B45" t="s">
        <v>219</v>
      </c>
    </row>
    <row r="46" spans="1:2" x14ac:dyDescent="0.25">
      <c r="A46" s="14" t="s">
        <v>259</v>
      </c>
      <c r="B46" t="s">
        <v>220</v>
      </c>
    </row>
    <row r="47" spans="1:2" x14ac:dyDescent="0.25">
      <c r="A47" s="14"/>
      <c r="B47" t="s">
        <v>221</v>
      </c>
    </row>
    <row r="48" spans="1:2" x14ac:dyDescent="0.25">
      <c r="A48" s="14"/>
      <c r="B48" t="s">
        <v>222</v>
      </c>
    </row>
    <row r="49" spans="1:2" x14ac:dyDescent="0.25">
      <c r="A49" t="s">
        <v>260</v>
      </c>
      <c r="B49" t="s">
        <v>223</v>
      </c>
    </row>
    <row r="50" spans="1:2" x14ac:dyDescent="0.25">
      <c r="A50" s="14" t="s">
        <v>261</v>
      </c>
      <c r="B50" t="s">
        <v>224</v>
      </c>
    </row>
    <row r="51" spans="1:2" x14ac:dyDescent="0.25">
      <c r="A51" s="14"/>
      <c r="B51" t="s">
        <v>225</v>
      </c>
    </row>
    <row r="52" spans="1:2" x14ac:dyDescent="0.25">
      <c r="A52" t="s">
        <v>262</v>
      </c>
      <c r="B52" t="s">
        <v>226</v>
      </c>
    </row>
    <row r="53" spans="1:2" x14ac:dyDescent="0.25">
      <c r="A53" t="s">
        <v>263</v>
      </c>
      <c r="B53" t="s">
        <v>227</v>
      </c>
    </row>
    <row r="54" spans="1:2" x14ac:dyDescent="0.25">
      <c r="A54" s="14" t="s">
        <v>264</v>
      </c>
      <c r="B54" t="s">
        <v>228</v>
      </c>
    </row>
    <row r="55" spans="1:2" x14ac:dyDescent="0.25">
      <c r="A55" t="s">
        <v>110</v>
      </c>
      <c r="B55" t="s">
        <v>229</v>
      </c>
    </row>
    <row r="56" spans="1:2" x14ac:dyDescent="0.25">
      <c r="A56" t="s">
        <v>265</v>
      </c>
      <c r="B56" t="s">
        <v>230</v>
      </c>
    </row>
    <row r="57" spans="1:2" x14ac:dyDescent="0.25">
      <c r="A57" t="s">
        <v>266</v>
      </c>
      <c r="B57" t="s">
        <v>231</v>
      </c>
    </row>
    <row r="58" spans="1:2" x14ac:dyDescent="0.25">
      <c r="A58" t="s">
        <v>267</v>
      </c>
      <c r="B58" t="s">
        <v>232</v>
      </c>
    </row>
    <row r="59" spans="1:2" x14ac:dyDescent="0.25">
      <c r="A59" t="s">
        <v>268</v>
      </c>
      <c r="B59" t="s">
        <v>233</v>
      </c>
    </row>
    <row r="60" spans="1:2" x14ac:dyDescent="0.25">
      <c r="A60" s="14" t="s">
        <v>111</v>
      </c>
      <c r="B60" t="s">
        <v>229</v>
      </c>
    </row>
    <row r="61" spans="1:2" x14ac:dyDescent="0.25">
      <c r="A61" t="s">
        <v>112</v>
      </c>
      <c r="B61" t="s">
        <v>229</v>
      </c>
    </row>
    <row r="62" spans="1:2" x14ac:dyDescent="0.25">
      <c r="A62" t="s">
        <v>269</v>
      </c>
      <c r="B62" t="s">
        <v>234</v>
      </c>
    </row>
    <row r="63" spans="1:2" x14ac:dyDescent="0.25">
      <c r="A63" t="s">
        <v>270</v>
      </c>
      <c r="B63" t="s">
        <v>235</v>
      </c>
    </row>
    <row r="64" spans="1:2" x14ac:dyDescent="0.25">
      <c r="A64" t="s">
        <v>270</v>
      </c>
    </row>
    <row r="65" spans="1:2" x14ac:dyDescent="0.25">
      <c r="A65" t="s">
        <v>236</v>
      </c>
      <c r="B65" t="s">
        <v>237</v>
      </c>
    </row>
    <row r="66" spans="1:2" x14ac:dyDescent="0.25">
      <c r="A66" t="s">
        <v>271</v>
      </c>
      <c r="B66" t="s">
        <v>238</v>
      </c>
    </row>
    <row r="67" spans="1:2" x14ac:dyDescent="0.25">
      <c r="B67" t="s">
        <v>239</v>
      </c>
    </row>
    <row r="68" spans="1:2" x14ac:dyDescent="0.25">
      <c r="A68" t="s">
        <v>272</v>
      </c>
      <c r="B68" t="s">
        <v>240</v>
      </c>
    </row>
    <row r="69" spans="1:2" x14ac:dyDescent="0.25">
      <c r="A69" t="s">
        <v>113</v>
      </c>
      <c r="B69" t="s">
        <v>229</v>
      </c>
    </row>
    <row r="70" spans="1:2" x14ac:dyDescent="0.25">
      <c r="A70" t="s">
        <v>273</v>
      </c>
      <c r="B70" t="s">
        <v>241</v>
      </c>
    </row>
    <row r="71" spans="1:2" x14ac:dyDescent="0.25">
      <c r="A71" t="s">
        <v>274</v>
      </c>
      <c r="B71" t="s">
        <v>242</v>
      </c>
    </row>
    <row r="72" spans="1:2" x14ac:dyDescent="0.25">
      <c r="A72" t="s">
        <v>114</v>
      </c>
      <c r="B72" t="s">
        <v>229</v>
      </c>
    </row>
    <row r="73" spans="1:2" x14ac:dyDescent="0.25">
      <c r="A73" t="s">
        <v>275</v>
      </c>
      <c r="B73" t="s">
        <v>243</v>
      </c>
    </row>
    <row r="74" spans="1:2" x14ac:dyDescent="0.25">
      <c r="A74" t="s">
        <v>276</v>
      </c>
      <c r="B74" t="s">
        <v>244</v>
      </c>
    </row>
    <row r="75" spans="1:2" x14ac:dyDescent="0.25">
      <c r="A75" t="s">
        <v>277</v>
      </c>
      <c r="B75" t="s">
        <v>245</v>
      </c>
    </row>
    <row r="76" spans="1:2" x14ac:dyDescent="0.25">
      <c r="A76" s="14" t="s">
        <v>278</v>
      </c>
      <c r="B76" t="s">
        <v>246</v>
      </c>
    </row>
    <row r="77" spans="1:2" x14ac:dyDescent="0.25">
      <c r="A77" s="14" t="s">
        <v>115</v>
      </c>
      <c r="B77" t="s">
        <v>229</v>
      </c>
    </row>
    <row r="78" spans="1:2" x14ac:dyDescent="0.25">
      <c r="A78" s="14" t="s">
        <v>116</v>
      </c>
      <c r="B78" t="s">
        <v>229</v>
      </c>
    </row>
    <row r="79" spans="1:2" x14ac:dyDescent="0.25">
      <c r="A79" s="14" t="s">
        <v>117</v>
      </c>
      <c r="B79" t="s">
        <v>229</v>
      </c>
    </row>
    <row r="80" spans="1:2" x14ac:dyDescent="0.25">
      <c r="A80" s="14" t="s">
        <v>118</v>
      </c>
      <c r="B80" t="s">
        <v>229</v>
      </c>
    </row>
    <row r="81" spans="1:2" x14ac:dyDescent="0.25">
      <c r="A81" s="14" t="s">
        <v>119</v>
      </c>
      <c r="B81" t="s">
        <v>229</v>
      </c>
    </row>
    <row r="82" spans="1:2" x14ac:dyDescent="0.25">
      <c r="A82" s="14" t="s">
        <v>120</v>
      </c>
      <c r="B82" t="s">
        <v>247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dataset_complete</vt:lpstr>
      <vt:lpstr>body weight calculations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XVI Encontro Nacional de Biologia Evolutiva</dc:creator>
  <cp:lastModifiedBy>Stammberger, Max</cp:lastModifiedBy>
  <dcterms:created xsi:type="dcterms:W3CDTF">2024-05-15T12:33:21Z</dcterms:created>
  <dcterms:modified xsi:type="dcterms:W3CDTF">2024-06-30T17:01:39Z</dcterms:modified>
</cp:coreProperties>
</file>