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<sst xmlns="http://schemas.openxmlformats.org/spreadsheetml/2006/main" count="34" uniqueCount="30">
  <si>
    <t>Department</t>
  </si>
  <si>
    <t>Low-End Range ($)</t>
  </si>
  <si>
    <t>High-End Range ($)</t>
  </si>
  <si>
    <t>Average Price ($)</t>
  </si>
  <si>
    <t>Desired Percent of Sales</t>
  </si>
  <si>
    <t>Base Transactions Needed</t>
  </si>
  <si>
    <t>Relative Frequency of Transactions</t>
  </si>
  <si>
    <t>Transactions Needed with Coefficient</t>
  </si>
  <si>
    <t>Automotive</t>
  </si>
  <si>
    <t>Lawn &amp; Garden</t>
  </si>
  <si>
    <t>Electronics</t>
  </si>
  <si>
    <t>Grocery</t>
  </si>
  <si>
    <t>Household Essentials</t>
  </si>
  <si>
    <t>Clothing</t>
  </si>
  <si>
    <t>Appliances</t>
  </si>
  <si>
    <t>Home Improvement</t>
  </si>
  <si>
    <t>Pharmacy</t>
  </si>
  <si>
    <t>TOTAL</t>
  </si>
  <si>
    <t>Coefficient</t>
  </si>
  <si>
    <t>Independent VAR</t>
  </si>
  <si>
    <t>Total Moonville Citizens</t>
  </si>
  <si>
    <t>Percentage of Customers</t>
  </si>
  <si>
    <t>Total Customers</t>
  </si>
  <si>
    <t>Desired 2023 Sales</t>
  </si>
  <si>
    <t>Average Yearly Purchases Per Customer</t>
  </si>
  <si>
    <t>Transactions Needed:</t>
  </si>
  <si>
    <t>Payroll Level:</t>
  </si>
  <si>
    <t>Dependent VAR</t>
  </si>
  <si>
    <t>Payroll-to-Sales:</t>
  </si>
  <si>
    <t>**Should Be Green**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</si>
</sst>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2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0" fillId="0" fontId="2" numFmtId="1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2" numFmtId="1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5" fillId="0" fontId="2" numFmtId="1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readingOrder="0"/>
    </xf>
    <xf borderId="7" fillId="0" fontId="2" numFmtId="1" xfId="0" applyAlignment="1" applyBorder="1" applyFont="1" applyNumberFormat="1">
      <alignment horizontal="center" readingOrder="0"/>
    </xf>
    <xf borderId="7" fillId="0" fontId="2" numFmtId="4" xfId="0" applyAlignment="1" applyBorder="1" applyFont="1" applyNumberFormat="1">
      <alignment horizontal="center" readingOrder="0"/>
    </xf>
    <xf borderId="7" fillId="0" fontId="2" numFmtId="9" xfId="0" applyAlignment="1" applyBorder="1" applyFont="1" applyNumberFormat="1">
      <alignment horizontal="center" readingOrder="0"/>
    </xf>
    <xf borderId="7" fillId="0" fontId="2" numFmtId="1" xfId="0" applyAlignment="1" applyBorder="1" applyFont="1" applyNumberFormat="1">
      <alignment horizontal="center"/>
    </xf>
    <xf borderId="7" fillId="0" fontId="2" numFmtId="10" xfId="0" applyAlignment="1" applyBorder="1" applyFont="1" applyNumberFormat="1">
      <alignment horizontal="center"/>
    </xf>
    <xf borderId="8" fillId="0" fontId="2" numFmtId="1" xfId="0" applyAlignment="1" applyBorder="1" applyFont="1" applyNumberFormat="1">
      <alignment horizontal="center" readingOrder="0"/>
    </xf>
    <xf borderId="9" fillId="0" fontId="1" numFmtId="0" xfId="0" applyAlignment="1" applyBorder="1" applyFont="1">
      <alignment readingOrder="0"/>
    </xf>
    <xf borderId="10" fillId="0" fontId="2" numFmtId="0" xfId="0" applyAlignment="1" applyBorder="1" applyFont="1">
      <alignment horizontal="center"/>
    </xf>
    <xf borderId="10" fillId="0" fontId="2" numFmtId="9" xfId="0" applyAlignment="1" applyBorder="1" applyFont="1" applyNumberFormat="1">
      <alignment horizontal="center"/>
    </xf>
    <xf borderId="10" fillId="0" fontId="2" numFmtId="1" xfId="0" applyAlignment="1" applyBorder="1" applyFont="1" applyNumberFormat="1">
      <alignment horizontal="center"/>
    </xf>
    <xf borderId="10" fillId="0" fontId="2" numFmtId="10" xfId="0" applyAlignment="1" applyBorder="1" applyFont="1" applyNumberFormat="1">
      <alignment horizontal="center"/>
    </xf>
    <xf borderId="11" fillId="0" fontId="2" numFmtId="1" xfId="0" applyAlignment="1" applyBorder="1" applyFont="1" applyNumberFormat="1">
      <alignment horizontal="center"/>
    </xf>
    <xf borderId="12" fillId="0" fontId="2" numFmtId="0" xfId="0" applyAlignment="1" applyBorder="1" applyFont="1">
      <alignment readingOrder="0"/>
    </xf>
    <xf borderId="13" fillId="0" fontId="3" numFmtId="0" xfId="0" applyBorder="1" applyFont="1"/>
    <xf borderId="14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5" fillId="0" fontId="3" numFmtId="0" xfId="0" applyBorder="1" applyFont="1"/>
    <xf borderId="0" fillId="0" fontId="2" numFmtId="0" xfId="0" applyAlignment="1" applyFont="1">
      <alignment horizontal="center" readingOrder="0"/>
    </xf>
    <xf borderId="5" fillId="0" fontId="2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5" fillId="0" fontId="2" numFmtId="0" xfId="0" applyBorder="1" applyFont="1"/>
    <xf borderId="0" fillId="0" fontId="2" numFmtId="164" xfId="0" applyAlignment="1" applyFont="1" applyNumberFormat="1">
      <alignment horizontal="center" readingOrder="0"/>
    </xf>
    <xf borderId="8" fillId="0" fontId="3" numFmtId="0" xfId="0" applyBorder="1" applyFont="1"/>
    <xf borderId="7" fillId="0" fontId="2" numFmtId="165" xfId="0" applyAlignment="1" applyBorder="1" applyFont="1" applyNumberFormat="1">
      <alignment horizontal="center"/>
    </xf>
    <xf borderId="8" fillId="0" fontId="2" numFmtId="0" xfId="0" applyBorder="1" applyFont="1"/>
    <xf borderId="16" fillId="0" fontId="1" numFmtId="0" xfId="0" applyAlignment="1" applyBorder="1" applyFont="1">
      <alignment readingOrder="0"/>
    </xf>
    <xf borderId="17" fillId="0" fontId="1" numFmtId="1" xfId="0" applyAlignment="1" applyBorder="1" applyFont="1" applyNumberFormat="1">
      <alignment horizontal="center"/>
    </xf>
    <xf borderId="18" fillId="0" fontId="2" numFmtId="0" xfId="0" applyAlignment="1" applyBorder="1" applyFont="1">
      <alignment readingOrder="0"/>
    </xf>
    <xf borderId="19" fillId="0" fontId="2" numFmtId="0" xfId="0" applyAlignment="1" applyBorder="1" applyFont="1">
      <alignment readingOrder="0"/>
    </xf>
    <xf borderId="14" fillId="0" fontId="2" numFmtId="164" xfId="0" applyAlignment="1" applyBorder="1" applyFont="1" applyNumberFormat="1">
      <alignment horizontal="center" readingOrder="0"/>
    </xf>
    <xf borderId="20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8.38"/>
    <col customWidth="1" min="3" max="3" width="16.13"/>
    <col customWidth="1" min="4" max="4" width="16.5"/>
    <col customWidth="1" min="5" max="5" width="14.5"/>
    <col customWidth="1" min="6" max="6" width="20.5"/>
    <col customWidth="1" min="7" max="7" width="22.25"/>
    <col customWidth="1" min="8" max="8" width="29.13"/>
    <col customWidth="1" min="9" max="9" width="30.63"/>
  </cols>
  <sheetData>
    <row r="1">
      <c r="A1" s="1"/>
      <c r="B1" s="1"/>
      <c r="C1" s="2"/>
      <c r="D1" s="2"/>
      <c r="E1" s="2"/>
      <c r="F1" s="2"/>
      <c r="G1" s="2"/>
      <c r="H1" s="2"/>
      <c r="I1" s="2"/>
    </row>
    <row r="2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>
      <c r="A3" s="6"/>
      <c r="B3" s="7" t="s">
        <v>8</v>
      </c>
      <c r="C3" s="8">
        <v>10.0</v>
      </c>
      <c r="D3" s="8">
        <v>120.0</v>
      </c>
      <c r="E3" s="9">
        <f t="shared" ref="E3:E11" si="1">AVERAGE(C3:D3)</f>
        <v>65</v>
      </c>
      <c r="F3" s="10">
        <v>0.03</v>
      </c>
      <c r="G3" s="11">
        <f t="shared" ref="G3:G11" si="2">$D$18*F3/E3</f>
        <v>6923.076923</v>
      </c>
      <c r="H3" s="12">
        <f t="shared" ref="H3:H11" si="3">G3/$G$12</f>
        <v>0.02615072011</v>
      </c>
      <c r="I3" s="13">
        <f t="shared" ref="I3:I11" si="4">IF(H3 * $D$14 &lt;= 100%, G3 / $D$14, G3 / (100% / H3))</f>
        <v>1730.769231</v>
      </c>
    </row>
    <row r="4">
      <c r="A4" s="6"/>
      <c r="B4" s="7" t="s">
        <v>9</v>
      </c>
      <c r="C4" s="8">
        <v>10.0</v>
      </c>
      <c r="D4" s="8">
        <v>90.0</v>
      </c>
      <c r="E4" s="9">
        <f t="shared" si="1"/>
        <v>50</v>
      </c>
      <c r="F4" s="10">
        <v>0.05</v>
      </c>
      <c r="G4" s="11">
        <f t="shared" si="2"/>
        <v>15000</v>
      </c>
      <c r="H4" s="12">
        <f t="shared" si="3"/>
        <v>0.05665989357</v>
      </c>
      <c r="I4" s="13">
        <f t="shared" si="4"/>
        <v>3750</v>
      </c>
    </row>
    <row r="5">
      <c r="A5" s="6"/>
      <c r="B5" s="7" t="s">
        <v>10</v>
      </c>
      <c r="C5" s="8">
        <v>30.0</v>
      </c>
      <c r="D5" s="8">
        <v>300.0</v>
      </c>
      <c r="E5" s="9">
        <f t="shared" si="1"/>
        <v>165</v>
      </c>
      <c r="F5" s="10">
        <v>0.13</v>
      </c>
      <c r="G5" s="11">
        <f t="shared" si="2"/>
        <v>11818.18182</v>
      </c>
      <c r="H5" s="12">
        <f t="shared" si="3"/>
        <v>0.04464112827</v>
      </c>
      <c r="I5" s="13">
        <f t="shared" si="4"/>
        <v>2954.545455</v>
      </c>
    </row>
    <row r="6">
      <c r="A6" s="6"/>
      <c r="B6" s="7" t="s">
        <v>11</v>
      </c>
      <c r="C6" s="8">
        <v>2.0</v>
      </c>
      <c r="D6" s="8">
        <v>200.0</v>
      </c>
      <c r="E6" s="9">
        <f t="shared" si="1"/>
        <v>101</v>
      </c>
      <c r="F6" s="10">
        <v>0.35</v>
      </c>
      <c r="G6" s="11">
        <f t="shared" si="2"/>
        <v>51980.19802</v>
      </c>
      <c r="H6" s="12">
        <f t="shared" si="3"/>
        <v>0.1963461658</v>
      </c>
      <c r="I6" s="13">
        <f t="shared" si="4"/>
        <v>12995.0495</v>
      </c>
    </row>
    <row r="7">
      <c r="A7" s="6"/>
      <c r="B7" s="7" t="s">
        <v>12</v>
      </c>
      <c r="C7" s="8">
        <v>2.0</v>
      </c>
      <c r="D7" s="8">
        <v>50.0</v>
      </c>
      <c r="E7" s="9">
        <f t="shared" si="1"/>
        <v>26</v>
      </c>
      <c r="F7" s="10">
        <v>0.15</v>
      </c>
      <c r="G7" s="11">
        <f t="shared" si="2"/>
        <v>86538.46154</v>
      </c>
      <c r="H7" s="12">
        <f t="shared" si="3"/>
        <v>0.3268840014</v>
      </c>
      <c r="I7" s="13">
        <f t="shared" si="4"/>
        <v>28288.03858</v>
      </c>
    </row>
    <row r="8">
      <c r="A8" s="6"/>
      <c r="B8" s="7" t="s">
        <v>13</v>
      </c>
      <c r="C8" s="8">
        <v>8.0</v>
      </c>
      <c r="D8" s="8">
        <v>90.0</v>
      </c>
      <c r="E8" s="9">
        <f t="shared" si="1"/>
        <v>49</v>
      </c>
      <c r="F8" s="10">
        <v>0.12</v>
      </c>
      <c r="G8" s="11">
        <f t="shared" si="2"/>
        <v>36734.69388</v>
      </c>
      <c r="H8" s="12">
        <f t="shared" si="3"/>
        <v>0.138758923</v>
      </c>
      <c r="I8" s="13">
        <f t="shared" si="4"/>
        <v>9183.673469</v>
      </c>
    </row>
    <row r="9">
      <c r="A9" s="6"/>
      <c r="B9" s="7" t="s">
        <v>14</v>
      </c>
      <c r="C9" s="8">
        <v>40.0</v>
      </c>
      <c r="D9" s="8">
        <v>500.0</v>
      </c>
      <c r="E9" s="9">
        <f t="shared" si="1"/>
        <v>270</v>
      </c>
      <c r="F9" s="10">
        <v>0.03</v>
      </c>
      <c r="G9" s="11">
        <f t="shared" si="2"/>
        <v>1666.666667</v>
      </c>
      <c r="H9" s="12">
        <f t="shared" si="3"/>
        <v>0.00629554373</v>
      </c>
      <c r="I9" s="13">
        <f t="shared" si="4"/>
        <v>416.6666667</v>
      </c>
    </row>
    <row r="10">
      <c r="A10" s="6"/>
      <c r="B10" s="7" t="s">
        <v>15</v>
      </c>
      <c r="C10" s="8">
        <v>5.0</v>
      </c>
      <c r="D10" s="8">
        <v>50.0</v>
      </c>
      <c r="E10" s="9">
        <f t="shared" si="1"/>
        <v>27.5</v>
      </c>
      <c r="F10" s="10">
        <v>0.04</v>
      </c>
      <c r="G10" s="11">
        <f t="shared" si="2"/>
        <v>21818.18182</v>
      </c>
      <c r="H10" s="12">
        <f t="shared" si="3"/>
        <v>0.08241439064</v>
      </c>
      <c r="I10" s="13">
        <f t="shared" si="4"/>
        <v>5454.545455</v>
      </c>
    </row>
    <row r="11">
      <c r="A11" s="6"/>
      <c r="B11" s="14" t="s">
        <v>16</v>
      </c>
      <c r="C11" s="15">
        <v>13.0</v>
      </c>
      <c r="D11" s="15">
        <v>80.0</v>
      </c>
      <c r="E11" s="16">
        <f t="shared" si="1"/>
        <v>46.5</v>
      </c>
      <c r="F11" s="17">
        <v>0.1</v>
      </c>
      <c r="G11" s="18">
        <f t="shared" si="2"/>
        <v>32258.06452</v>
      </c>
      <c r="H11" s="19">
        <f t="shared" si="3"/>
        <v>0.1218492335</v>
      </c>
      <c r="I11" s="20">
        <f t="shared" si="4"/>
        <v>8064.516129</v>
      </c>
    </row>
    <row r="12">
      <c r="A12" s="2"/>
      <c r="B12" s="21" t="s">
        <v>17</v>
      </c>
      <c r="C12" s="22"/>
      <c r="D12" s="22"/>
      <c r="E12" s="22"/>
      <c r="F12" s="23">
        <f t="shared" ref="F12:I12" si="5">SUM(F3:F11)</f>
        <v>1</v>
      </c>
      <c r="G12" s="24">
        <f t="shared" si="5"/>
        <v>264737.5252</v>
      </c>
      <c r="H12" s="25">
        <f t="shared" si="5"/>
        <v>1</v>
      </c>
      <c r="I12" s="26">
        <f t="shared" si="5"/>
        <v>72837.80449</v>
      </c>
    </row>
    <row r="14">
      <c r="A14" s="6"/>
      <c r="B14" s="27" t="s">
        <v>18</v>
      </c>
      <c r="C14" s="28"/>
      <c r="D14" s="29">
        <v>4.0</v>
      </c>
      <c r="E14" s="30" t="s">
        <v>19</v>
      </c>
    </row>
    <row r="15">
      <c r="A15" s="6"/>
      <c r="B15" s="7" t="s">
        <v>20</v>
      </c>
      <c r="C15" s="31"/>
      <c r="D15" s="32">
        <v>818.0</v>
      </c>
      <c r="E15" s="33" t="s">
        <v>19</v>
      </c>
    </row>
    <row r="16">
      <c r="A16" s="6"/>
      <c r="B16" s="34" t="s">
        <v>21</v>
      </c>
      <c r="C16" s="34"/>
      <c r="D16" s="10">
        <v>0.95</v>
      </c>
      <c r="E16" s="33" t="s">
        <v>19</v>
      </c>
    </row>
    <row r="17">
      <c r="A17" s="6"/>
      <c r="B17" s="7" t="s">
        <v>22</v>
      </c>
      <c r="C17" s="31"/>
      <c r="D17" s="32">
        <f>ROUND(D15*D16,0)</f>
        <v>777</v>
      </c>
      <c r="E17" s="35"/>
    </row>
    <row r="18">
      <c r="A18" s="6"/>
      <c r="B18" s="7" t="s">
        <v>23</v>
      </c>
      <c r="C18" s="31"/>
      <c r="D18" s="36">
        <v>1.5E7</v>
      </c>
      <c r="E18" s="33" t="s">
        <v>19</v>
      </c>
    </row>
    <row r="19">
      <c r="A19" s="6"/>
      <c r="B19" s="14" t="s">
        <v>24</v>
      </c>
      <c r="C19" s="37"/>
      <c r="D19" s="38">
        <f>D18/D17</f>
        <v>19305.01931</v>
      </c>
      <c r="E19" s="39"/>
    </row>
    <row r="21">
      <c r="A21" s="2"/>
      <c r="B21" s="40" t="s">
        <v>25</v>
      </c>
      <c r="C21" s="41">
        <f>I12</f>
        <v>72837.80449</v>
      </c>
      <c r="D21" s="42" t="s">
        <v>19</v>
      </c>
    </row>
    <row r="23">
      <c r="A23" s="6"/>
      <c r="B23" s="43" t="s">
        <v>26</v>
      </c>
      <c r="C23" s="44">
        <v>3420103.0</v>
      </c>
      <c r="D23" s="30" t="s">
        <v>27</v>
      </c>
    </row>
    <row r="24">
      <c r="A24" s="6"/>
      <c r="B24" s="45" t="s">
        <v>28</v>
      </c>
      <c r="C24" s="19">
        <f>C23/D18</f>
        <v>0.2280068667</v>
      </c>
      <c r="D24" s="46" t="s">
        <v>29</v>
      </c>
    </row>
  </sheetData>
  <mergeCells count="5">
    <mergeCell ref="B14:C14"/>
    <mergeCell ref="B15:C15"/>
    <mergeCell ref="B17:C17"/>
    <mergeCell ref="B18:C18"/>
    <mergeCell ref="B19:C19"/>
  </mergeCells>
  <conditionalFormatting sqref="C24">
    <cfRule type="cellIs" dxfId="0" priority="1" operator="between">
      <formula>"15%"</formula>
      <formula>"30%"</formula>
    </cfRule>
  </conditionalFormatting>
  <conditionalFormatting sqref="C24">
    <cfRule type="cellIs" dxfId="1" priority="2" operator="notBetween">
      <formula>"15%"</formula>
      <formula>"30%"</formula>
    </cfRule>
  </conditionalFormatting>
  <drawing r:id="rId1"/>
</worksheet>
</file>