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 08.08.2018\Calcul\Mise en orbite fusée\"/>
    </mc:Choice>
  </mc:AlternateContent>
  <xr:revisionPtr revIDLastSave="0" documentId="10_ncr:100000_{9100D62E-5C88-4987-9F21-2135E0126FF4}" xr6:coauthVersionLast="31" xr6:coauthVersionMax="31" xr10:uidLastSave="{00000000-0000-0000-0000-000000000000}"/>
  <bookViews>
    <workbookView xWindow="0" yWindow="0" windowWidth="20490" windowHeight="8130" xr2:uid="{1445F81C-E447-4263-AAFF-D5444E735831}"/>
  </bookViews>
  <sheets>
    <sheet name="Simulation_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B11" i="1" l="1"/>
  <c r="B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B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H2" i="1" l="1"/>
  <c r="J2" i="1" s="1"/>
  <c r="K2" i="1" l="1"/>
  <c r="H3" i="1" l="1"/>
  <c r="J3" i="1" s="1"/>
  <c r="K3" i="1" s="1"/>
  <c r="L4" i="1" l="1"/>
  <c r="H4" i="1" l="1"/>
  <c r="J4" i="1" s="1"/>
  <c r="K4" i="1" s="1"/>
  <c r="L5" i="1" s="1"/>
  <c r="H5" i="1" s="1"/>
  <c r="J5" i="1" s="1"/>
  <c r="M4" i="1"/>
  <c r="K5" i="1" l="1"/>
  <c r="L6" i="1" s="1"/>
  <c r="H6" i="1" s="1"/>
  <c r="J6" i="1" s="1"/>
  <c r="M5" i="1"/>
  <c r="M6" i="1" l="1"/>
  <c r="K6" i="1"/>
  <c r="L7" i="1" s="1"/>
  <c r="H7" i="1" s="1"/>
  <c r="J7" i="1" s="1"/>
  <c r="K7" i="1" l="1"/>
  <c r="L8" i="1" s="1"/>
  <c r="H8" i="1" s="1"/>
  <c r="J8" i="1" s="1"/>
  <c r="M7" i="1"/>
  <c r="K8" i="1" l="1"/>
  <c r="L9" i="1" s="1"/>
  <c r="H9" i="1" s="1"/>
  <c r="J9" i="1" s="1"/>
  <c r="M8" i="1"/>
  <c r="K9" i="1" l="1"/>
  <c r="L10" i="1" s="1"/>
  <c r="H10" i="1" s="1"/>
  <c r="J10" i="1" s="1"/>
  <c r="M9" i="1"/>
  <c r="K10" i="1" l="1"/>
  <c r="L11" i="1" s="1"/>
  <c r="H11" i="1" s="1"/>
  <c r="J11" i="1" s="1"/>
  <c r="M10" i="1"/>
  <c r="K11" i="1" l="1"/>
  <c r="L12" i="1" s="1"/>
  <c r="H12" i="1" s="1"/>
  <c r="J12" i="1" s="1"/>
  <c r="M11" i="1"/>
  <c r="K12" i="1" l="1"/>
  <c r="L13" i="1" s="1"/>
  <c r="H13" i="1" s="1"/>
  <c r="J13" i="1" s="1"/>
  <c r="M12" i="1"/>
  <c r="M13" i="1" l="1"/>
  <c r="K13" i="1"/>
  <c r="L14" i="1" s="1"/>
  <c r="H14" i="1" s="1"/>
  <c r="J14" i="1" s="1"/>
  <c r="K14" i="1" l="1"/>
  <c r="L15" i="1" s="1"/>
  <c r="H15" i="1" s="1"/>
  <c r="J15" i="1" s="1"/>
  <c r="M14" i="1"/>
  <c r="M15" i="1" l="1"/>
  <c r="K15" i="1"/>
  <c r="L16" i="1" s="1"/>
  <c r="H16" i="1" s="1"/>
  <c r="J16" i="1" s="1"/>
  <c r="K16" i="1" l="1"/>
  <c r="L17" i="1" s="1"/>
  <c r="H17" i="1" s="1"/>
  <c r="J17" i="1" s="1"/>
  <c r="M16" i="1"/>
  <c r="M17" i="1" l="1"/>
  <c r="K17" i="1"/>
  <c r="L18" i="1" s="1"/>
  <c r="H18" i="1" s="1"/>
  <c r="J18" i="1" s="1"/>
  <c r="K18" i="1" l="1"/>
  <c r="L19" i="1" s="1"/>
  <c r="H19" i="1" s="1"/>
  <c r="J19" i="1" s="1"/>
  <c r="M18" i="1"/>
  <c r="M19" i="1" l="1"/>
  <c r="K19" i="1"/>
  <c r="L20" i="1" s="1"/>
  <c r="H20" i="1" s="1"/>
  <c r="J20" i="1" s="1"/>
  <c r="M20" i="1" l="1"/>
  <c r="K20" i="1"/>
  <c r="L21" i="1" s="1"/>
  <c r="H21" i="1" s="1"/>
  <c r="J21" i="1" s="1"/>
  <c r="M21" i="1" l="1"/>
  <c r="K21" i="1"/>
  <c r="L22" i="1" s="1"/>
  <c r="H22" i="1" s="1"/>
  <c r="J22" i="1" s="1"/>
  <c r="K22" i="1" l="1"/>
  <c r="M22" i="1"/>
</calcChain>
</file>

<file path=xl/sharedStrings.xml><?xml version="1.0" encoding="utf-8"?>
<sst xmlns="http://schemas.openxmlformats.org/spreadsheetml/2006/main" count="25" uniqueCount="25">
  <si>
    <t>masse totale</t>
  </si>
  <si>
    <t>[kg]</t>
  </si>
  <si>
    <t>temps</t>
  </si>
  <si>
    <t>pas de temps</t>
  </si>
  <si>
    <t>[s]</t>
  </si>
  <si>
    <t>rho air</t>
  </si>
  <si>
    <t>[kg/m^3]</t>
  </si>
  <si>
    <t>Fpoussée</t>
  </si>
  <si>
    <t>Ffrottement</t>
  </si>
  <si>
    <t>F gravité</t>
  </si>
  <si>
    <t>somme force</t>
  </si>
  <si>
    <t>accélération</t>
  </si>
  <si>
    <t>g</t>
  </si>
  <si>
    <t>altitude</t>
  </si>
  <si>
    <t>Vitesse</t>
  </si>
  <si>
    <t>k</t>
  </si>
  <si>
    <t>frottement laminaire</t>
  </si>
  <si>
    <t>eta air 20°C</t>
  </si>
  <si>
    <t>Re</t>
  </si>
  <si>
    <t>R</t>
  </si>
  <si>
    <t>frottement turbulant</t>
  </si>
  <si>
    <t>Cx</t>
  </si>
  <si>
    <t>Ecoulement</t>
  </si>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</sst>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0B9A-BF84-46DA-B406-6626B9E8ADB7}">
  <dimension ref="A1:N22"/>
  <sheetViews>
    <sheetView tabSelected="1" workbookViewId="0">
      <selection activeCell="H4" sqref="H4"/>
    </sheetView>
  </sheetViews>
  <sheetFormatPr defaultRowHeight="15" x14ac:dyDescent="0.25"/>
  <cols>
    <col min="1" max="1" width="20" bestFit="1" customWidth="1"/>
    <col min="5" max="5" width="11.5703125" bestFit="1" customWidth="1"/>
    <col min="8" max="8" width="11.85546875" bestFit="1" customWidth="1"/>
  </cols>
  <sheetData>
    <row r="1" spans="1:14" x14ac:dyDescent="0.25">
      <c r="A1" t="s">
        <v>3</v>
      </c>
      <c r="B1">
        <v>0.1</v>
      </c>
      <c r="C1" t="s">
        <v>4</v>
      </c>
      <c r="E1" t="s">
        <v>22</v>
      </c>
      <c r="F1" t="s">
        <v>2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14</v>
      </c>
      <c r="M1" t="s">
        <v>13</v>
      </c>
      <c r="N1" t="s">
        <v>18</v>
      </c>
    </row>
    <row r="2" spans="1:14" x14ac:dyDescent="0.25">
      <c r="A2" t="s">
        <v>0</v>
      </c>
      <c r="B2">
        <v>50</v>
      </c>
      <c r="C2" t="s">
        <v>1</v>
      </c>
      <c r="E2" s="1"/>
      <c r="F2">
        <v>0</v>
      </c>
      <c r="G2">
        <v>800</v>
      </c>
      <c r="H2">
        <f>-$B$6*$B$7*L2</f>
        <v>0</v>
      </c>
      <c r="I2">
        <f>-$B$2*$B$4</f>
        <v>-490.5</v>
      </c>
      <c r="J2">
        <f>G2+H2+I2</f>
        <v>309.5</v>
      </c>
      <c r="K2">
        <f>J2/$B$2</f>
        <v>6.19</v>
      </c>
      <c r="L2">
        <v>0</v>
      </c>
      <c r="M2">
        <v>0</v>
      </c>
      <c r="N2">
        <f>L2*$B$13*$B$3/$B$7</f>
        <v>0</v>
      </c>
    </row>
    <row r="3" spans="1:14" x14ac:dyDescent="0.25">
      <c r="A3" t="s">
        <v>5</v>
      </c>
      <c r="B3">
        <v>1.23</v>
      </c>
      <c r="C3" t="s">
        <v>6</v>
      </c>
      <c r="E3" s="1"/>
      <c r="F3">
        <f>F2+$B$1</f>
        <v>0.1</v>
      </c>
      <c r="G3">
        <v>800</v>
      </c>
      <c r="H3">
        <f>-$B$6*$B$7*L3</f>
        <v>-4.2004350415556977E-5</v>
      </c>
      <c r="I3">
        <f t="shared" ref="I3:I22" si="0">-$B$2*$B$4</f>
        <v>-490.5</v>
      </c>
      <c r="J3">
        <f t="shared" ref="J3:J22" si="1">G3+H3+I3</f>
        <v>309.49995799564954</v>
      </c>
      <c r="K3">
        <f>J3/$B$2</f>
        <v>6.1899991599129907</v>
      </c>
      <c r="L3">
        <f>K2*F3</f>
        <v>0.61900000000000011</v>
      </c>
      <c r="M3">
        <f>0.5*K2*F3^2+L3*F3+M2</f>
        <v>9.2850000000000016E-2</v>
      </c>
      <c r="N3">
        <f t="shared" ref="N3:N22" si="2">L3*$B$13*$B$3/$B$7</f>
        <v>50758.000000000007</v>
      </c>
    </row>
    <row r="4" spans="1:14" x14ac:dyDescent="0.25">
      <c r="A4" t="s">
        <v>12</v>
      </c>
      <c r="B4">
        <v>9.81</v>
      </c>
      <c r="E4" s="2"/>
      <c r="F4">
        <f t="shared" ref="F4:F22" si="3">F3+$B$1</f>
        <v>0.2</v>
      </c>
      <c r="G4">
        <v>800</v>
      </c>
      <c r="H4">
        <f>-0.5*$B$10*$B$11*$B$3*L4^2</f>
        <v>-5.9223784435583633E-2</v>
      </c>
      <c r="I4">
        <f t="shared" si="0"/>
        <v>-490.5</v>
      </c>
      <c r="J4">
        <f t="shared" si="1"/>
        <v>309.44077621556437</v>
      </c>
      <c r="K4">
        <f t="shared" ref="K4:K22" si="4">J4/$B$2</f>
        <v>6.1888155243112877</v>
      </c>
      <c r="L4">
        <f t="shared" ref="L4:L22" si="5">K3*F4</f>
        <v>1.2379998319825982</v>
      </c>
      <c r="M4">
        <f t="shared" ref="M4:M22" si="6">0.5*K3*F4^2+L4*F4+M3</f>
        <v>0.4642499495947795</v>
      </c>
      <c r="N4">
        <f t="shared" si="2"/>
        <v>101515.98622257305</v>
      </c>
    </row>
    <row r="5" spans="1:14" x14ac:dyDescent="0.25">
      <c r="A5" s="1" t="s">
        <v>16</v>
      </c>
      <c r="E5" s="2"/>
      <c r="F5">
        <f t="shared" si="3"/>
        <v>0.30000000000000004</v>
      </c>
      <c r="G5">
        <v>800</v>
      </c>
      <c r="H5">
        <f t="shared" ref="H5:H22" si="7">-0.5*$B$10*$B$11*$B$3*L5^2</f>
        <v>-0.13320255906858122</v>
      </c>
      <c r="I5">
        <f t="shared" si="0"/>
        <v>-490.5</v>
      </c>
      <c r="J5">
        <f t="shared" si="1"/>
        <v>309.36679744093146</v>
      </c>
      <c r="K5">
        <f t="shared" si="4"/>
        <v>6.187335948818629</v>
      </c>
      <c r="L5">
        <f t="shared" si="5"/>
        <v>1.8566446572933866</v>
      </c>
      <c r="M5">
        <f t="shared" si="6"/>
        <v>1.2997400453768035</v>
      </c>
      <c r="N5">
        <f t="shared" si="2"/>
        <v>152244.86189805772</v>
      </c>
    </row>
    <row r="6" spans="1:14" x14ac:dyDescent="0.25">
      <c r="A6" t="s">
        <v>15</v>
      </c>
      <c r="B6">
        <f>6*PI()*B8</f>
        <v>3.7699111843077517</v>
      </c>
      <c r="E6" s="2"/>
      <c r="F6">
        <f t="shared" si="3"/>
        <v>0.4</v>
      </c>
      <c r="G6">
        <v>800</v>
      </c>
      <c r="H6">
        <f t="shared" si="7"/>
        <v>-0.23669133608684595</v>
      </c>
      <c r="I6">
        <f t="shared" si="0"/>
        <v>-490.5</v>
      </c>
      <c r="J6">
        <f t="shared" si="1"/>
        <v>309.26330866391311</v>
      </c>
      <c r="K6">
        <f t="shared" si="4"/>
        <v>6.1852661732782623</v>
      </c>
      <c r="L6">
        <f t="shared" si="5"/>
        <v>2.4749343795274519</v>
      </c>
      <c r="M6">
        <f>0.5*K5*F6^2+L6*F6+M5</f>
        <v>2.7847006730932748</v>
      </c>
      <c r="N6">
        <f t="shared" si="2"/>
        <v>202944.61912125105</v>
      </c>
    </row>
    <row r="7" spans="1:14" x14ac:dyDescent="0.25">
      <c r="A7" t="s">
        <v>17</v>
      </c>
      <c r="B7">
        <f>0.000018</f>
        <v>1.8E-5</v>
      </c>
      <c r="E7" s="2"/>
      <c r="F7">
        <f t="shared" si="3"/>
        <v>0.5</v>
      </c>
      <c r="G7">
        <v>800</v>
      </c>
      <c r="H7">
        <f t="shared" si="7"/>
        <v>-0.36958282425933703</v>
      </c>
      <c r="I7">
        <f t="shared" si="0"/>
        <v>-490.5</v>
      </c>
      <c r="J7">
        <f t="shared" si="1"/>
        <v>309.13041717574072</v>
      </c>
      <c r="K7">
        <f t="shared" si="4"/>
        <v>6.182608343514814</v>
      </c>
      <c r="L7">
        <f t="shared" si="5"/>
        <v>3.0926330866391312</v>
      </c>
      <c r="M7">
        <f t="shared" si="6"/>
        <v>5.1041754880726238</v>
      </c>
      <c r="N7">
        <f t="shared" si="2"/>
        <v>253595.91310440871</v>
      </c>
    </row>
    <row r="8" spans="1:14" x14ac:dyDescent="0.25">
      <c r="A8" t="s">
        <v>19</v>
      </c>
      <c r="B8">
        <v>0.2</v>
      </c>
      <c r="E8" s="2"/>
      <c r="F8">
        <f t="shared" si="3"/>
        <v>0.6</v>
      </c>
      <c r="G8">
        <v>800</v>
      </c>
      <c r="H8">
        <f t="shared" si="7"/>
        <v>-0.53174198955670104</v>
      </c>
      <c r="I8">
        <f t="shared" si="0"/>
        <v>-490.5</v>
      </c>
      <c r="J8">
        <f t="shared" si="1"/>
        <v>308.96825801044326</v>
      </c>
      <c r="K8">
        <f t="shared" si="4"/>
        <v>6.1793651602088655</v>
      </c>
      <c r="L8">
        <f t="shared" si="5"/>
        <v>3.7095650061088881</v>
      </c>
      <c r="M8">
        <f t="shared" si="6"/>
        <v>8.4427839935706235</v>
      </c>
      <c r="N8">
        <f t="shared" si="2"/>
        <v>304184.3305009288</v>
      </c>
    </row>
    <row r="9" spans="1:14" x14ac:dyDescent="0.25">
      <c r="A9" s="2" t="s">
        <v>20</v>
      </c>
      <c r="E9" s="2"/>
      <c r="F9">
        <f t="shared" si="3"/>
        <v>0.7</v>
      </c>
      <c r="G9">
        <v>800</v>
      </c>
      <c r="H9">
        <f t="shared" si="7"/>
        <v>-0.72300081034393149</v>
      </c>
      <c r="I9">
        <f t="shared" si="0"/>
        <v>-490.5</v>
      </c>
      <c r="J9">
        <f t="shared" si="1"/>
        <v>308.77699918965607</v>
      </c>
      <c r="K9">
        <f t="shared" si="4"/>
        <v>6.1755399837931213</v>
      </c>
      <c r="L9">
        <f t="shared" si="5"/>
        <v>4.3255556121462053</v>
      </c>
      <c r="M9">
        <f t="shared" si="6"/>
        <v>12.984617386324139</v>
      </c>
      <c r="N9">
        <f t="shared" si="2"/>
        <v>354695.5601959888</v>
      </c>
    </row>
    <row r="10" spans="1:14" x14ac:dyDescent="0.25">
      <c r="A10" t="s">
        <v>21</v>
      </c>
      <c r="B10">
        <v>0.5</v>
      </c>
      <c r="E10" s="2"/>
      <c r="F10">
        <f t="shared" si="3"/>
        <v>0.79999999999999993</v>
      </c>
      <c r="G10">
        <v>800</v>
      </c>
      <c r="H10">
        <f t="shared" si="7"/>
        <v>-0.9431588276663635</v>
      </c>
      <c r="I10">
        <f t="shared" si="0"/>
        <v>-490.5</v>
      </c>
      <c r="J10">
        <f t="shared" si="1"/>
        <v>308.55684117233363</v>
      </c>
      <c r="K10">
        <f t="shared" si="4"/>
        <v>6.1711368234466724</v>
      </c>
      <c r="L10">
        <f t="shared" si="5"/>
        <v>4.940431987034497</v>
      </c>
      <c r="M10">
        <f t="shared" si="6"/>
        <v>18.913135770765535</v>
      </c>
      <c r="N10">
        <f t="shared" si="2"/>
        <v>405115.42293682875</v>
      </c>
    </row>
    <row r="11" spans="1:14" x14ac:dyDescent="0.25">
      <c r="A11" t="s">
        <v>23</v>
      </c>
      <c r="B11">
        <f>PI()*B8^2</f>
        <v>0.12566370614359174</v>
      </c>
      <c r="E11" s="2"/>
      <c r="F11">
        <f t="shared" si="3"/>
        <v>0.89999999999999991</v>
      </c>
      <c r="G11">
        <v>800</v>
      </c>
      <c r="H11">
        <f t="shared" si="7"/>
        <v>-1.1919838025993714</v>
      </c>
      <c r="I11">
        <f t="shared" si="0"/>
        <v>-490.5</v>
      </c>
      <c r="J11">
        <f t="shared" si="1"/>
        <v>308.30801619740066</v>
      </c>
      <c r="K11">
        <f t="shared" si="4"/>
        <v>6.1661603239480129</v>
      </c>
      <c r="L11">
        <f t="shared" si="5"/>
        <v>5.5540231411020047</v>
      </c>
      <c r="M11">
        <f t="shared" si="6"/>
        <v>26.411067011253241</v>
      </c>
      <c r="N11">
        <f t="shared" si="2"/>
        <v>455429.89757036435</v>
      </c>
    </row>
    <row r="12" spans="1:14" x14ac:dyDescent="0.25">
      <c r="E12" s="2"/>
      <c r="F12">
        <f t="shared" si="3"/>
        <v>0.99999999999999989</v>
      </c>
      <c r="G12">
        <v>800</v>
      </c>
      <c r="H12">
        <f t="shared" si="7"/>
        <v>-1.4692124810717611</v>
      </c>
      <c r="I12">
        <f t="shared" si="0"/>
        <v>-490.5</v>
      </c>
      <c r="J12">
        <f t="shared" si="1"/>
        <v>308.03078751892826</v>
      </c>
      <c r="K12">
        <f t="shared" si="4"/>
        <v>6.1606157503785655</v>
      </c>
      <c r="L12">
        <f t="shared" si="5"/>
        <v>6.1661603239480121</v>
      </c>
      <c r="M12">
        <f t="shared" si="6"/>
        <v>35.660307497175253</v>
      </c>
      <c r="N12">
        <f t="shared" si="2"/>
        <v>505625.14656373695</v>
      </c>
    </row>
    <row r="13" spans="1:14" x14ac:dyDescent="0.25">
      <c r="A13" t="s">
        <v>24</v>
      </c>
      <c r="B13">
        <v>1.2</v>
      </c>
      <c r="E13" s="2"/>
      <c r="F13">
        <f t="shared" si="3"/>
        <v>1.0999999999999999</v>
      </c>
      <c r="G13">
        <v>800</v>
      </c>
      <c r="H13">
        <f t="shared" si="7"/>
        <v>-1.7745514608976192</v>
      </c>
      <c r="I13">
        <f t="shared" si="0"/>
        <v>-490.5</v>
      </c>
      <c r="J13">
        <f t="shared" si="1"/>
        <v>307.72544853910233</v>
      </c>
      <c r="K13">
        <f t="shared" si="4"/>
        <v>6.1545089707820466</v>
      </c>
      <c r="L13">
        <f t="shared" si="5"/>
        <v>6.7766773254164212</v>
      </c>
      <c r="M13">
        <f t="shared" si="6"/>
        <v>46.841825084112344</v>
      </c>
      <c r="N13">
        <f t="shared" si="2"/>
        <v>555687.54068414646</v>
      </c>
    </row>
    <row r="14" spans="1:14" x14ac:dyDescent="0.25">
      <c r="E14" s="2"/>
      <c r="F14">
        <f t="shared" si="3"/>
        <v>1.2</v>
      </c>
      <c r="G14">
        <v>800</v>
      </c>
      <c r="H14">
        <f t="shared" si="7"/>
        <v>-2.1076781550702921</v>
      </c>
      <c r="I14">
        <f t="shared" si="0"/>
        <v>-490.5</v>
      </c>
      <c r="J14">
        <f t="shared" si="1"/>
        <v>307.39232184492971</v>
      </c>
      <c r="K14">
        <f t="shared" si="4"/>
        <v>6.1478464368985941</v>
      </c>
      <c r="L14">
        <f t="shared" si="5"/>
        <v>7.3854107649384559</v>
      </c>
      <c r="M14">
        <f t="shared" si="6"/>
        <v>60.135564461001564</v>
      </c>
      <c r="N14">
        <f t="shared" si="2"/>
        <v>605603.68272495328</v>
      </c>
    </row>
    <row r="15" spans="1:14" x14ac:dyDescent="0.25">
      <c r="E15" s="2"/>
      <c r="F15">
        <f t="shared" si="3"/>
        <v>1.3</v>
      </c>
      <c r="G15">
        <v>800</v>
      </c>
      <c r="H15">
        <f t="shared" si="7"/>
        <v>-2.4682418447534253</v>
      </c>
      <c r="I15">
        <f t="shared" si="0"/>
        <v>-490.5</v>
      </c>
      <c r="J15">
        <f t="shared" si="1"/>
        <v>307.03175815524662</v>
      </c>
      <c r="K15">
        <f t="shared" si="4"/>
        <v>6.1406351631049327</v>
      </c>
      <c r="L15">
        <f t="shared" si="5"/>
        <v>7.9922003679681728</v>
      </c>
      <c r="M15">
        <f t="shared" si="6"/>
        <v>75.720355178539506</v>
      </c>
      <c r="N15">
        <f t="shared" si="2"/>
        <v>655360.43017339008</v>
      </c>
    </row>
    <row r="16" spans="1:14" x14ac:dyDescent="0.25">
      <c r="E16" s="2"/>
      <c r="F16">
        <f t="shared" si="3"/>
        <v>1.4000000000000001</v>
      </c>
      <c r="G16">
        <v>800</v>
      </c>
      <c r="H16">
        <f t="shared" si="7"/>
        <v>-2.855864814861778</v>
      </c>
      <c r="I16">
        <f t="shared" si="0"/>
        <v>-490.5</v>
      </c>
      <c r="J16">
        <f t="shared" si="1"/>
        <v>306.64413518513823</v>
      </c>
      <c r="K16">
        <f t="shared" si="4"/>
        <v>6.1328827037027649</v>
      </c>
      <c r="L16">
        <f t="shared" si="5"/>
        <v>8.5968892283469067</v>
      </c>
      <c r="M16">
        <f t="shared" si="6"/>
        <v>93.773822558068019</v>
      </c>
      <c r="N16">
        <f t="shared" si="2"/>
        <v>704944.91672444635</v>
      </c>
    </row>
    <row r="17" spans="5:14" x14ac:dyDescent="0.25">
      <c r="E17" s="2"/>
      <c r="F17">
        <f t="shared" si="3"/>
        <v>1.5000000000000002</v>
      </c>
      <c r="G17">
        <v>800</v>
      </c>
      <c r="H17">
        <f t="shared" si="7"/>
        <v>-3.2701435646641337</v>
      </c>
      <c r="I17">
        <f t="shared" si="0"/>
        <v>-490.5</v>
      </c>
      <c r="J17">
        <f t="shared" si="1"/>
        <v>306.22985643533582</v>
      </c>
      <c r="K17">
        <f t="shared" si="4"/>
        <v>6.124597128706716</v>
      </c>
      <c r="L17">
        <f t="shared" si="5"/>
        <v>9.1993240555541487</v>
      </c>
      <c r="M17">
        <f t="shared" si="6"/>
        <v>114.47230168306486</v>
      </c>
      <c r="N17">
        <f t="shared" si="2"/>
        <v>754344.57255544001</v>
      </c>
    </row>
    <row r="18" spans="5:14" x14ac:dyDescent="0.25">
      <c r="E18" s="2"/>
      <c r="F18">
        <f t="shared" si="3"/>
        <v>1.6000000000000003</v>
      </c>
      <c r="G18">
        <v>800</v>
      </c>
      <c r="H18">
        <f t="shared" si="7"/>
        <v>-3.7106500854656779</v>
      </c>
      <c r="I18">
        <f t="shared" si="0"/>
        <v>-490.5</v>
      </c>
      <c r="J18">
        <f t="shared" si="1"/>
        <v>305.78934991453434</v>
      </c>
      <c r="K18">
        <f t="shared" si="4"/>
        <v>6.1157869982906865</v>
      </c>
      <c r="L18">
        <f t="shared" si="5"/>
        <v>9.7993554059307471</v>
      </c>
      <c r="M18">
        <f t="shared" si="6"/>
        <v>137.99075465729865</v>
      </c>
      <c r="N18">
        <f t="shared" si="2"/>
        <v>803547.1432863212</v>
      </c>
    </row>
    <row r="19" spans="5:14" x14ac:dyDescent="0.25">
      <c r="E19" s="2"/>
      <c r="F19">
        <f t="shared" si="3"/>
        <v>1.7000000000000004</v>
      </c>
      <c r="G19">
        <v>800</v>
      </c>
      <c r="H19">
        <f t="shared" si="7"/>
        <v>-4.1769331971401495</v>
      </c>
      <c r="I19">
        <f t="shared" si="0"/>
        <v>-490.5</v>
      </c>
      <c r="J19">
        <f t="shared" si="1"/>
        <v>305.3230668028599</v>
      </c>
      <c r="K19">
        <f t="shared" si="4"/>
        <v>6.1064613360571975</v>
      </c>
      <c r="L19">
        <f t="shared" si="5"/>
        <v>10.396837897094169</v>
      </c>
      <c r="M19">
        <f t="shared" si="6"/>
        <v>164.50269129488879</v>
      </c>
      <c r="N19">
        <f t="shared" si="2"/>
        <v>852540.70756172191</v>
      </c>
    </row>
    <row r="20" spans="5:14" x14ac:dyDescent="0.25">
      <c r="E20" s="2"/>
      <c r="F20">
        <f t="shared" si="3"/>
        <v>1.8000000000000005</v>
      </c>
      <c r="G20">
        <v>800</v>
      </c>
      <c r="H20">
        <f t="shared" si="7"/>
        <v>-4.6685199350836744</v>
      </c>
      <c r="I20">
        <f t="shared" si="0"/>
        <v>-490.5</v>
      </c>
      <c r="J20">
        <f t="shared" si="1"/>
        <v>304.83148006491638</v>
      </c>
      <c r="K20">
        <f t="shared" si="4"/>
        <v>6.0966296012983276</v>
      </c>
      <c r="L20">
        <f t="shared" si="5"/>
        <v>10.991630404902958</v>
      </c>
      <c r="M20">
        <f t="shared" si="6"/>
        <v>194.18009338812678</v>
      </c>
      <c r="N20">
        <f t="shared" si="2"/>
        <v>901313.69320204249</v>
      </c>
    </row>
    <row r="21" spans="5:14" x14ac:dyDescent="0.25">
      <c r="E21" s="2"/>
      <c r="F21">
        <f t="shared" si="3"/>
        <v>1.9000000000000006</v>
      </c>
      <c r="G21">
        <v>800</v>
      </c>
      <c r="H21">
        <f t="shared" si="7"/>
        <v>-5.1849169790520007</v>
      </c>
      <c r="I21">
        <f t="shared" si="0"/>
        <v>-490.5</v>
      </c>
      <c r="J21">
        <f t="shared" si="1"/>
        <v>304.31508302094801</v>
      </c>
      <c r="K21">
        <f t="shared" si="4"/>
        <v>6.0863016604189601</v>
      </c>
      <c r="L21">
        <f t="shared" si="5"/>
        <v>11.583596242466825</v>
      </c>
      <c r="M21">
        <f t="shared" si="6"/>
        <v>227.19334267915724</v>
      </c>
      <c r="N21">
        <f t="shared" si="2"/>
        <v>949854.89188227965</v>
      </c>
    </row>
    <row r="22" spans="5:14" x14ac:dyDescent="0.25">
      <c r="E22" s="2"/>
      <c r="F22">
        <f t="shared" si="3"/>
        <v>2.0000000000000004</v>
      </c>
      <c r="G22">
        <v>800</v>
      </c>
      <c r="H22">
        <f t="shared" si="7"/>
        <v>-5.7256121153187234</v>
      </c>
      <c r="I22">
        <f t="shared" si="0"/>
        <v>-490.5</v>
      </c>
      <c r="J22">
        <f t="shared" si="1"/>
        <v>303.77438788468123</v>
      </c>
      <c r="K22">
        <f t="shared" si="4"/>
        <v>6.075487757693625</v>
      </c>
      <c r="L22">
        <f t="shared" si="5"/>
        <v>12.172603320837924</v>
      </c>
      <c r="M22">
        <f t="shared" si="6"/>
        <v>263.71115264167099</v>
      </c>
      <c r="N22">
        <f t="shared" si="2"/>
        <v>998153.47230870975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2018-08-15T17:43:19Z</dcterms:created>
  <dcterms:modified xsi:type="dcterms:W3CDTF">2018-08-18T22:13:57Z</dcterms:modified>
</cp:coreProperties>
</file>