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28800" windowHeight="15600"/>
  </bookViews>
  <sheets>
    <sheet name="Token costs" sheetId="1" r:id="rId1"/>
    <sheet name="Token allocation" sheetId="2" r:id="rId2"/>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3" i="1" l="1"/>
  <c r="L3" i="1"/>
  <c r="M3" i="1"/>
  <c r="N3" i="1"/>
  <c r="K8" i="1"/>
  <c r="L8" i="1"/>
  <c r="M8" i="1"/>
  <c r="N8" i="1"/>
  <c r="K11" i="1"/>
  <c r="L11" i="1"/>
  <c r="M11" i="1"/>
  <c r="N11" i="1"/>
  <c r="K13" i="1"/>
  <c r="L13" i="1"/>
  <c r="M13" i="1"/>
  <c r="N13" i="1"/>
  <c r="K10" i="1"/>
  <c r="L10" i="1"/>
  <c r="M10" i="1"/>
  <c r="N10" i="1"/>
  <c r="K9" i="1"/>
  <c r="L9" i="1"/>
  <c r="M9" i="1"/>
  <c r="N9" i="1"/>
  <c r="K6" i="1"/>
  <c r="L6" i="1"/>
  <c r="M6" i="1"/>
  <c r="N6" i="1"/>
  <c r="K4" i="1"/>
  <c r="L4" i="1"/>
  <c r="M4" i="1"/>
  <c r="N4" i="1"/>
  <c r="K7" i="1"/>
  <c r="L7" i="1"/>
  <c r="M7" i="1"/>
  <c r="N7" i="1"/>
  <c r="K12" i="1"/>
  <c r="L12" i="1"/>
  <c r="M12" i="1"/>
  <c r="N12" i="1"/>
  <c r="K5" i="1"/>
  <c r="L5" i="1"/>
  <c r="M5" i="1"/>
  <c r="N5" i="1"/>
  <c r="K14" i="1"/>
  <c r="L14" i="1"/>
  <c r="M14" i="1"/>
  <c r="N14" i="1"/>
  <c r="K15" i="1"/>
  <c r="L15" i="1"/>
  <c r="M15" i="1"/>
  <c r="N15" i="1"/>
  <c r="K16" i="1"/>
  <c r="L16" i="1"/>
  <c r="M16" i="1"/>
  <c r="N16" i="1"/>
  <c r="J8" i="1"/>
  <c r="J11" i="1"/>
  <c r="J13" i="1"/>
  <c r="J10" i="1"/>
  <c r="J9" i="1"/>
  <c r="J6" i="1"/>
  <c r="J4" i="1"/>
  <c r="J7" i="1"/>
  <c r="J12" i="1"/>
  <c r="J5" i="1"/>
  <c r="J14" i="1"/>
  <c r="J15" i="1"/>
  <c r="J16" i="1"/>
  <c r="N19" i="2" l="1"/>
  <c r="F20" i="2" l="1"/>
  <c r="F18" i="2"/>
  <c r="F19" i="2"/>
  <c r="N20" i="2"/>
  <c r="F17" i="2"/>
  <c r="J3" i="1"/>
  <c r="K18" i="1" l="1"/>
  <c r="L18" i="1"/>
  <c r="M18" i="1"/>
  <c r="N18" i="1"/>
  <c r="N12" i="2"/>
  <c r="N10" i="2"/>
  <c r="N8" i="2"/>
  <c r="N6" i="2"/>
  <c r="N4" i="2"/>
  <c r="N15" i="2" l="1"/>
  <c r="N17" i="2" s="1"/>
  <c r="F12" i="2"/>
  <c r="F10" i="2"/>
  <c r="F8" i="2"/>
  <c r="F6" i="2"/>
  <c r="F15" i="2" s="1"/>
  <c r="F4" i="2"/>
  <c r="N18" i="2" l="1"/>
  <c r="J18" i="1"/>
</calcChain>
</file>

<file path=xl/sharedStrings.xml><?xml version="1.0" encoding="utf-8"?>
<sst xmlns="http://schemas.openxmlformats.org/spreadsheetml/2006/main" count="95" uniqueCount="60">
  <si>
    <t>Locomotion</t>
  </si>
  <si>
    <t>RailAdapter</t>
  </si>
  <si>
    <t>BarrelExtension</t>
  </si>
  <si>
    <t>Firearm</t>
  </si>
  <si>
    <t>MuzzleBrake</t>
  </si>
  <si>
    <t>Suppressor</t>
  </si>
  <si>
    <t>ReflexSight</t>
  </si>
  <si>
    <t>AttachableStock</t>
  </si>
  <si>
    <t>Consumable</t>
  </si>
  <si>
    <t>Laser</t>
  </si>
  <si>
    <t>Foregrip</t>
  </si>
  <si>
    <t>Storage</t>
  </si>
  <si>
    <t>Health</t>
  </si>
  <si>
    <t>Start</t>
  </si>
  <si>
    <t>Hold 1</t>
  </si>
  <si>
    <t>Hold 2</t>
  </si>
  <si>
    <t>Hold 3</t>
  </si>
  <si>
    <t>Hold 4</t>
  </si>
  <si>
    <t>Hold 5</t>
  </si>
  <si>
    <t>Group</t>
  </si>
  <si>
    <t>Item</t>
  </si>
  <si>
    <t>Cost</t>
  </si>
  <si>
    <t>Basic magazines</t>
  </si>
  <si>
    <t>Magazine upgrades</t>
  </si>
  <si>
    <t>TOTAL</t>
  </si>
  <si>
    <t>Supply points</t>
  </si>
  <si>
    <t>Level</t>
  </si>
  <si>
    <t>MinTotal</t>
  </si>
  <si>
    <t>Progress</t>
  </si>
  <si>
    <t>Drops per point</t>
  </si>
  <si>
    <t>Tokens per level</t>
  </si>
  <si>
    <t>(Hunt)</t>
  </si>
  <si>
    <t>(End)</t>
  </si>
  <si>
    <t>Shield</t>
  </si>
  <si>
    <t>Bayonet</t>
  </si>
  <si>
    <t>Minimalist</t>
  </si>
  <si>
    <t>MachinePistol</t>
  </si>
  <si>
    <t>Spending as little as possible. You get a muzzle brake and a laser to improve your shooting, and your capacity improves as the guns improve.</t>
  </si>
  <si>
    <t>Machine pistol</t>
  </si>
  <si>
    <t>You save up in the early game so that you can get a great machine pistol at the end.</t>
  </si>
  <si>
    <t>Minimalist Healing</t>
  </si>
  <si>
    <t>Machine pistol Healing</t>
  </si>
  <si>
    <t>Above, but healing once.</t>
  </si>
  <si>
    <t>MaPi Healing</t>
  </si>
  <si>
    <t>Min Healing</t>
  </si>
  <si>
    <t>MinHe Total</t>
  </si>
  <si>
    <t>MaPi Total</t>
  </si>
  <si>
    <t>MaPiHe Total</t>
  </si>
  <si>
    <t>Token value</t>
  </si>
  <si>
    <t>Base price (3)</t>
  </si>
  <si>
    <t>Health price (6)</t>
  </si>
  <si>
    <t>Ideal</t>
  </si>
  <si>
    <t>Base price (1)</t>
  </si>
  <si>
    <t>Shield price (4)</t>
  </si>
  <si>
    <t>Shield price (9)</t>
  </si>
  <si>
    <t>Kitting out a machine pistol fairly well, with all of my preferred attachments.</t>
  </si>
  <si>
    <t>With the spending examples below, it's desirable for the total cost to go slightly above the total tokens of the run. This means that the player will have to make interesting decisions about what is important for their strategy and what to skip in order to afford it. For example, the player may decide not to adopt a new gun so that they can save the magazine purchase cost. Or they may hope to find guns that have compatible magazines so that they can just keep upgrading the same ones.</t>
  </si>
  <si>
    <t>Health price (4)</t>
  </si>
  <si>
    <t>Claymore</t>
  </si>
  <si>
    <t>Equipment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</si>
</sst>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8">
    <fill>
      <patternFill patternType="none"/>
    </fill>
    <fill>
      <patternFill patternType="gray125"/>
    </fill>
    <fill>
      <patternFill patternType="solid">
        <fgColor theme="5"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s>
  <borders count="1">
    <border>
      <left/>
      <right/>
      <top/>
      <bottom/>
      <diagonal/>
    </border>
  </borders>
  <cellStyleXfs count="1">
    <xf numFmtId="0" fontId="0" fillId="0" borderId="0"/>
  </cellStyleXfs>
  <cellXfs count="21">
    <xf numFmtId="0" fontId="0" fillId="0" borderId="0" xfId="0"/>
    <xf numFmtId="0" fontId="0" fillId="0" borderId="0" xfId="0" applyAlignment="1">
      <alignment horizontal="center"/>
    </xf>
    <xf numFmtId="0" fontId="1" fillId="0" borderId="0" xfId="0" applyFont="1"/>
    <xf numFmtId="0" fontId="1" fillId="0" borderId="0" xfId="0" applyFont="1" applyAlignment="1">
      <alignment horizontal="center"/>
    </xf>
    <xf numFmtId="0" fontId="2" fillId="0" borderId="0" xfId="0" applyFont="1" applyAlignment="1">
      <alignment horizontal="right"/>
    </xf>
    <xf numFmtId="0" fontId="0" fillId="0" borderId="0" xfId="0" applyAlignment="1">
      <alignment vertical="top" wrapText="1"/>
    </xf>
    <xf numFmtId="0" fontId="0" fillId="0" borderId="0" xfId="0" applyBorder="1" applyAlignment="1">
      <alignment horizontal="center"/>
    </xf>
    <xf numFmtId="0" fontId="0" fillId="0" borderId="0" xfId="0" applyBorder="1"/>
    <xf numFmtId="0" fontId="0" fillId="6" borderId="0" xfId="0" applyFill="1" applyBorder="1"/>
    <xf numFmtId="0" fontId="0" fillId="6" borderId="0" xfId="0" applyFill="1" applyBorder="1" applyAlignment="1">
      <alignment horizontal="center"/>
    </xf>
    <xf numFmtId="0" fontId="0" fillId="0" borderId="0" xfId="0" applyAlignment="1">
      <alignment horizontal="left" vertical="top" wrapText="1"/>
    </xf>
    <xf numFmtId="0" fontId="0" fillId="2" borderId="0" xfId="0" applyFill="1" applyBorder="1"/>
    <xf numFmtId="0" fontId="0" fillId="2" borderId="0" xfId="0" applyFill="1" applyBorder="1" applyAlignment="1">
      <alignment horizontal="center"/>
    </xf>
    <xf numFmtId="0" fontId="0" fillId="0" borderId="0" xfId="0" applyFill="1" applyBorder="1" applyAlignment="1">
      <alignment horizontal="center"/>
    </xf>
    <xf numFmtId="0" fontId="0" fillId="7" borderId="0" xfId="0" applyFill="1" applyBorder="1"/>
    <xf numFmtId="0" fontId="0" fillId="7" borderId="0" xfId="0" applyFill="1" applyBorder="1" applyAlignment="1">
      <alignment horizontal="center"/>
    </xf>
    <xf numFmtId="0" fontId="0" fillId="5" borderId="0" xfId="0" applyFill="1" applyBorder="1"/>
    <xf numFmtId="0" fontId="0" fillId="4" borderId="0" xfId="0" applyFill="1" applyBorder="1"/>
    <xf numFmtId="0" fontId="0" fillId="4" borderId="0" xfId="0" applyFill="1" applyBorder="1" applyAlignment="1">
      <alignment horizontal="center"/>
    </xf>
    <xf numFmtId="0" fontId="0" fillId="3" borderId="0" xfId="0" applyFill="1" applyBorder="1"/>
    <xf numFmtId="0" fontId="0" fillId="3" borderId="0" xfId="0" applyFill="1" applyBorder="1" applyAlignment="1">
      <alignment horizontal="center"/>
    </xf>
  </cellXfs>
  <cellStyles count="1">
    <cellStyle name="Normal" xfId="0" builtinId="0"/>
  </cellStyles>
  <dxfs count="1">
    <dxf>
      <font>
        <color theme="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6"/>
  <sheetViews>
    <sheetView tabSelected="1" topLeftCell="B1" zoomScale="160" zoomScaleNormal="160" workbookViewId="0">
      <selection activeCell="C9" sqref="C9"/>
    </sheetView>
  </sheetViews>
  <sheetFormatPr defaultRowHeight="15" x14ac:dyDescent="0.25"/>
  <cols>
    <col min="2" max="2" width="18.28515625" bestFit="1" customWidth="1"/>
    <col min="3" max="3" width="15.42578125" bestFit="1" customWidth="1"/>
    <col min="4" max="4" width="7.28515625" bestFit="1" customWidth="1"/>
    <col min="5" max="5" width="10.42578125" bestFit="1" customWidth="1"/>
    <col min="6" max="6" width="11.5703125" customWidth="1"/>
    <col min="7" max="7" width="13.7109375" bestFit="1" customWidth="1"/>
    <col min="8" max="9" width="12.5703125" customWidth="1"/>
    <col min="10" max="10" width="8.85546875" bestFit="1" customWidth="1"/>
    <col min="11" max="11" width="14.5703125" style="1" bestFit="1" customWidth="1"/>
    <col min="12" max="12" width="15.28515625" bestFit="1" customWidth="1"/>
  </cols>
  <sheetData>
    <row r="2" spans="2:14" x14ac:dyDescent="0.25">
      <c r="B2" t="s">
        <v>19</v>
      </c>
      <c r="C2" t="s">
        <v>20</v>
      </c>
      <c r="D2" s="1" t="s">
        <v>21</v>
      </c>
      <c r="E2" s="1" t="s">
        <v>35</v>
      </c>
      <c r="F2" s="1" t="s">
        <v>44</v>
      </c>
      <c r="G2" s="1" t="s">
        <v>36</v>
      </c>
      <c r="H2" s="1" t="s">
        <v>43</v>
      </c>
      <c r="I2" s="1" t="s">
        <v>51</v>
      </c>
      <c r="J2" s="1" t="s">
        <v>27</v>
      </c>
      <c r="K2" s="1" t="s">
        <v>45</v>
      </c>
      <c r="L2" s="1" t="s">
        <v>46</v>
      </c>
      <c r="M2" s="1" t="s">
        <v>47</v>
      </c>
      <c r="N2" s="1" t="s">
        <v>51</v>
      </c>
    </row>
    <row r="3" spans="2:14" s="7" customFormat="1" x14ac:dyDescent="0.25">
      <c r="B3" s="11" t="s">
        <v>0</v>
      </c>
      <c r="C3" s="11" t="s">
        <v>4</v>
      </c>
      <c r="D3" s="12">
        <v>1</v>
      </c>
      <c r="E3" s="6">
        <v>1</v>
      </c>
      <c r="F3" s="6">
        <v>1</v>
      </c>
      <c r="G3" s="6">
        <v>1</v>
      </c>
      <c r="H3" s="6">
        <v>1</v>
      </c>
      <c r="I3" s="6">
        <v>1</v>
      </c>
      <c r="J3" s="13">
        <f>D3*E3</f>
        <v>1</v>
      </c>
      <c r="K3" s="13">
        <f t="shared" ref="K3:N16" si="0">E3*F3</f>
        <v>1</v>
      </c>
      <c r="L3" s="13">
        <f t="shared" si="0"/>
        <v>1</v>
      </c>
      <c r="M3" s="13">
        <f t="shared" si="0"/>
        <v>1</v>
      </c>
      <c r="N3" s="13">
        <f t="shared" si="0"/>
        <v>1</v>
      </c>
    </row>
    <row r="4" spans="2:14" s="7" customFormat="1" x14ac:dyDescent="0.25">
      <c r="B4" s="11" t="s">
        <v>0</v>
      </c>
      <c r="C4" s="11" t="s">
        <v>5</v>
      </c>
      <c r="D4" s="12">
        <v>1</v>
      </c>
      <c r="E4" s="6">
        <v>0</v>
      </c>
      <c r="F4" s="6">
        <v>0</v>
      </c>
      <c r="G4" s="6">
        <v>0</v>
      </c>
      <c r="H4" s="6">
        <v>0</v>
      </c>
      <c r="I4" s="6">
        <v>0</v>
      </c>
      <c r="J4" s="13">
        <f>D4*E4</f>
        <v>0</v>
      </c>
      <c r="K4" s="13">
        <f>E4*F4</f>
        <v>0</v>
      </c>
      <c r="L4" s="13">
        <f>F4*G4</f>
        <v>0</v>
      </c>
      <c r="M4" s="13">
        <f>G4*H4</f>
        <v>0</v>
      </c>
      <c r="N4" s="13">
        <f>H4*I4</f>
        <v>0</v>
      </c>
    </row>
    <row r="5" spans="2:14" s="7" customFormat="1" x14ac:dyDescent="0.25">
      <c r="B5" s="11" t="s">
        <v>0</v>
      </c>
      <c r="C5" s="11" t="s">
        <v>34</v>
      </c>
      <c r="D5" s="12">
        <v>1</v>
      </c>
      <c r="E5" s="6">
        <v>0</v>
      </c>
      <c r="F5" s="6">
        <v>0</v>
      </c>
      <c r="G5" s="6">
        <v>0</v>
      </c>
      <c r="H5" s="6">
        <v>0</v>
      </c>
      <c r="I5" s="6">
        <v>0</v>
      </c>
      <c r="J5" s="13">
        <f>D5*E5</f>
        <v>0</v>
      </c>
      <c r="K5" s="13">
        <f>E5*F5</f>
        <v>0</v>
      </c>
      <c r="L5" s="13">
        <f>F5*G5</f>
        <v>0</v>
      </c>
      <c r="M5" s="13">
        <f>G5*H5</f>
        <v>0</v>
      </c>
      <c r="N5" s="13">
        <f>H5*I5</f>
        <v>0</v>
      </c>
    </row>
    <row r="6" spans="2:14" s="7" customFormat="1" x14ac:dyDescent="0.25">
      <c r="B6" s="14" t="s">
        <v>3</v>
      </c>
      <c r="C6" s="14" t="s">
        <v>6</v>
      </c>
      <c r="D6" s="15">
        <v>1</v>
      </c>
      <c r="E6" s="6">
        <v>0</v>
      </c>
      <c r="F6" s="6">
        <v>0</v>
      </c>
      <c r="G6" s="6">
        <v>1</v>
      </c>
      <c r="H6" s="6">
        <v>1</v>
      </c>
      <c r="I6" s="6">
        <v>1</v>
      </c>
      <c r="J6" s="13">
        <f>D6*E6</f>
        <v>0</v>
      </c>
      <c r="K6" s="13">
        <f>E6*F6</f>
        <v>0</v>
      </c>
      <c r="L6" s="13">
        <f>F6*G6</f>
        <v>0</v>
      </c>
      <c r="M6" s="13">
        <f>G6*H6</f>
        <v>1</v>
      </c>
      <c r="N6" s="13">
        <f>H6*I6</f>
        <v>1</v>
      </c>
    </row>
    <row r="7" spans="2:14" s="7" customFormat="1" x14ac:dyDescent="0.25">
      <c r="B7" s="16" t="s">
        <v>3</v>
      </c>
      <c r="C7" s="14" t="s">
        <v>9</v>
      </c>
      <c r="D7" s="15">
        <v>1</v>
      </c>
      <c r="E7" s="6">
        <v>1</v>
      </c>
      <c r="F7" s="6">
        <v>1</v>
      </c>
      <c r="G7" s="6">
        <v>0</v>
      </c>
      <c r="H7" s="6">
        <v>0</v>
      </c>
      <c r="I7" s="6">
        <v>1</v>
      </c>
      <c r="J7" s="13">
        <f>D7*E7</f>
        <v>1</v>
      </c>
      <c r="K7" s="13">
        <f>E7*F7</f>
        <v>1</v>
      </c>
      <c r="L7" s="13">
        <f>F7*G7</f>
        <v>0</v>
      </c>
      <c r="M7" s="13">
        <f>G7*H7</f>
        <v>0</v>
      </c>
      <c r="N7" s="13">
        <f>H7*I7</f>
        <v>0</v>
      </c>
    </row>
    <row r="8" spans="2:14" s="7" customFormat="1" x14ac:dyDescent="0.25">
      <c r="B8" s="16" t="s">
        <v>3</v>
      </c>
      <c r="C8" s="14" t="s">
        <v>10</v>
      </c>
      <c r="D8" s="15">
        <v>1</v>
      </c>
      <c r="E8" s="6">
        <v>0</v>
      </c>
      <c r="F8" s="6">
        <v>0</v>
      </c>
      <c r="G8" s="6">
        <v>0</v>
      </c>
      <c r="H8" s="6">
        <v>0</v>
      </c>
      <c r="I8" s="6">
        <v>0</v>
      </c>
      <c r="J8" s="13">
        <f t="shared" ref="J8:J16" si="1">D8*E8</f>
        <v>0</v>
      </c>
      <c r="K8" s="13">
        <f t="shared" si="0"/>
        <v>0</v>
      </c>
      <c r="L8" s="13">
        <f t="shared" si="0"/>
        <v>0</v>
      </c>
      <c r="M8" s="13">
        <f t="shared" si="0"/>
        <v>0</v>
      </c>
      <c r="N8" s="13">
        <f t="shared" si="0"/>
        <v>0</v>
      </c>
    </row>
    <row r="9" spans="2:14" s="7" customFormat="1" x14ac:dyDescent="0.25">
      <c r="B9" s="8" t="s">
        <v>59</v>
      </c>
      <c r="C9" s="8" t="s">
        <v>1</v>
      </c>
      <c r="D9" s="9">
        <v>1</v>
      </c>
      <c r="E9" s="6">
        <v>0</v>
      </c>
      <c r="F9" s="6">
        <v>0</v>
      </c>
      <c r="G9" s="6">
        <v>0</v>
      </c>
      <c r="H9" s="6">
        <v>0</v>
      </c>
      <c r="I9" s="6">
        <v>0</v>
      </c>
      <c r="J9" s="13">
        <f>D9*E9</f>
        <v>0</v>
      </c>
      <c r="K9" s="13">
        <f>E9*F9</f>
        <v>0</v>
      </c>
      <c r="L9" s="13">
        <f>F9*G9</f>
        <v>0</v>
      </c>
      <c r="M9" s="13">
        <f>G9*H9</f>
        <v>0</v>
      </c>
      <c r="N9" s="13">
        <f>H9*I9</f>
        <v>0</v>
      </c>
    </row>
    <row r="10" spans="2:14" s="7" customFormat="1" x14ac:dyDescent="0.25">
      <c r="B10" s="8" t="s">
        <v>59</v>
      </c>
      <c r="C10" s="8" t="s">
        <v>2</v>
      </c>
      <c r="D10" s="9">
        <v>1</v>
      </c>
      <c r="E10" s="6">
        <v>0</v>
      </c>
      <c r="F10" s="6">
        <v>0</v>
      </c>
      <c r="G10" s="6">
        <v>0</v>
      </c>
      <c r="H10" s="6">
        <v>0</v>
      </c>
      <c r="I10" s="6">
        <v>1</v>
      </c>
      <c r="J10" s="13">
        <f>D10*E10</f>
        <v>0</v>
      </c>
      <c r="K10" s="13">
        <f>E10*F10</f>
        <v>0</v>
      </c>
      <c r="L10" s="13">
        <f>F10*G10</f>
        <v>0</v>
      </c>
      <c r="M10" s="13">
        <f>G10*H10</f>
        <v>0</v>
      </c>
      <c r="N10" s="13">
        <f>H10*I10</f>
        <v>0</v>
      </c>
    </row>
    <row r="11" spans="2:14" s="7" customFormat="1" x14ac:dyDescent="0.25">
      <c r="B11" s="19" t="s">
        <v>8</v>
      </c>
      <c r="C11" s="19" t="s">
        <v>58</v>
      </c>
      <c r="D11" s="20">
        <v>4</v>
      </c>
      <c r="E11" s="6">
        <v>0</v>
      </c>
      <c r="F11" s="6">
        <v>0</v>
      </c>
      <c r="G11" s="6">
        <v>0</v>
      </c>
      <c r="H11" s="6">
        <v>0</v>
      </c>
      <c r="I11" s="6">
        <v>0</v>
      </c>
      <c r="J11" s="13">
        <f>D11*E11</f>
        <v>0</v>
      </c>
      <c r="K11" s="13">
        <f>E11*F11</f>
        <v>0</v>
      </c>
      <c r="L11" s="13">
        <f>F11*G11</f>
        <v>0</v>
      </c>
      <c r="M11" s="13">
        <f>G11*H11</f>
        <v>0</v>
      </c>
      <c r="N11" s="13">
        <f>H11*I11</f>
        <v>0</v>
      </c>
    </row>
    <row r="12" spans="2:14" s="7" customFormat="1" x14ac:dyDescent="0.25">
      <c r="B12" s="19" t="s">
        <v>8</v>
      </c>
      <c r="C12" s="19" t="s">
        <v>33</v>
      </c>
      <c r="D12" s="20">
        <v>4</v>
      </c>
      <c r="E12" s="6">
        <v>0</v>
      </c>
      <c r="F12" s="6">
        <v>0</v>
      </c>
      <c r="G12" s="6">
        <v>0</v>
      </c>
      <c r="H12" s="6">
        <v>0</v>
      </c>
      <c r="I12" s="6">
        <v>0</v>
      </c>
      <c r="J12" s="13">
        <f t="shared" ref="J12:N12" si="2">D12*E12</f>
        <v>0</v>
      </c>
      <c r="K12" s="13">
        <f t="shared" si="2"/>
        <v>0</v>
      </c>
      <c r="L12" s="13">
        <f t="shared" si="2"/>
        <v>0</v>
      </c>
      <c r="M12" s="13">
        <f t="shared" si="2"/>
        <v>0</v>
      </c>
      <c r="N12" s="13">
        <f t="shared" si="2"/>
        <v>0</v>
      </c>
    </row>
    <row r="13" spans="2:14" s="7" customFormat="1" x14ac:dyDescent="0.25">
      <c r="B13" s="19" t="s">
        <v>8</v>
      </c>
      <c r="C13" s="19" t="s">
        <v>7</v>
      </c>
      <c r="D13" s="20">
        <v>1</v>
      </c>
      <c r="E13" s="6">
        <v>0</v>
      </c>
      <c r="F13" s="6">
        <v>0</v>
      </c>
      <c r="G13" s="6">
        <v>1</v>
      </c>
      <c r="H13" s="6">
        <v>1</v>
      </c>
      <c r="I13" s="6">
        <v>1</v>
      </c>
      <c r="J13" s="13">
        <f t="shared" si="1"/>
        <v>0</v>
      </c>
      <c r="K13" s="13">
        <f t="shared" si="0"/>
        <v>0</v>
      </c>
      <c r="L13" s="13">
        <f t="shared" si="0"/>
        <v>0</v>
      </c>
      <c r="M13" s="13">
        <f t="shared" si="0"/>
        <v>1</v>
      </c>
      <c r="N13" s="13">
        <f t="shared" si="0"/>
        <v>1</v>
      </c>
    </row>
    <row r="14" spans="2:14" s="7" customFormat="1" x14ac:dyDescent="0.25">
      <c r="B14" s="17" t="s">
        <v>11</v>
      </c>
      <c r="C14" s="17" t="s">
        <v>12</v>
      </c>
      <c r="D14" s="18">
        <v>4</v>
      </c>
      <c r="E14" s="6">
        <v>0</v>
      </c>
      <c r="F14" s="6">
        <v>1</v>
      </c>
      <c r="G14" s="6">
        <v>0</v>
      </c>
      <c r="H14" s="6">
        <v>1</v>
      </c>
      <c r="I14" s="6">
        <v>0</v>
      </c>
      <c r="J14" s="13">
        <f t="shared" si="1"/>
        <v>0</v>
      </c>
      <c r="K14" s="13">
        <f t="shared" si="0"/>
        <v>0</v>
      </c>
      <c r="L14" s="13">
        <f t="shared" si="0"/>
        <v>0</v>
      </c>
      <c r="M14" s="13">
        <f t="shared" si="0"/>
        <v>0</v>
      </c>
      <c r="N14" s="13">
        <f t="shared" si="0"/>
        <v>0</v>
      </c>
    </row>
    <row r="15" spans="2:14" s="7" customFormat="1" x14ac:dyDescent="0.25">
      <c r="B15" s="7" t="s">
        <v>22</v>
      </c>
      <c r="D15" s="6">
        <v>2</v>
      </c>
      <c r="E15" s="6">
        <v>5</v>
      </c>
      <c r="F15" s="6">
        <v>5</v>
      </c>
      <c r="G15" s="6">
        <v>4</v>
      </c>
      <c r="H15" s="6">
        <v>4</v>
      </c>
      <c r="I15" s="6">
        <v>4</v>
      </c>
      <c r="J15" s="13">
        <f t="shared" si="1"/>
        <v>10</v>
      </c>
      <c r="K15" s="13">
        <f t="shared" si="0"/>
        <v>25</v>
      </c>
      <c r="L15" s="13">
        <f t="shared" si="0"/>
        <v>20</v>
      </c>
      <c r="M15" s="13">
        <f t="shared" si="0"/>
        <v>16</v>
      </c>
      <c r="N15" s="13">
        <f t="shared" si="0"/>
        <v>16</v>
      </c>
    </row>
    <row r="16" spans="2:14" s="7" customFormat="1" x14ac:dyDescent="0.25">
      <c r="B16" s="7" t="s">
        <v>23</v>
      </c>
      <c r="D16" s="6">
        <v>3</v>
      </c>
      <c r="E16" s="6">
        <v>0</v>
      </c>
      <c r="F16" s="6">
        <v>0</v>
      </c>
      <c r="G16" s="6">
        <v>3</v>
      </c>
      <c r="H16" s="6">
        <v>3</v>
      </c>
      <c r="I16" s="6">
        <v>3</v>
      </c>
      <c r="J16" s="13">
        <f t="shared" si="1"/>
        <v>0</v>
      </c>
      <c r="K16" s="13">
        <f t="shared" si="0"/>
        <v>0</v>
      </c>
      <c r="L16" s="13">
        <f t="shared" si="0"/>
        <v>0</v>
      </c>
      <c r="M16" s="13">
        <f t="shared" si="0"/>
        <v>9</v>
      </c>
      <c r="N16" s="13">
        <f t="shared" si="0"/>
        <v>9</v>
      </c>
    </row>
    <row r="17" spans="2:14" s="7" customFormat="1" x14ac:dyDescent="0.25">
      <c r="K17" s="6"/>
    </row>
    <row r="18" spans="2:14" x14ac:dyDescent="0.25">
      <c r="D18" t="s">
        <v>24</v>
      </c>
      <c r="J18" s="1">
        <f>SUM(J6:J16)</f>
        <v>11</v>
      </c>
      <c r="K18" s="1">
        <f>SUM(K6:K16)</f>
        <v>26</v>
      </c>
      <c r="L18" s="1">
        <f>SUM(L6:L16)</f>
        <v>20</v>
      </c>
      <c r="M18" s="1">
        <f>SUM(M6:M16)</f>
        <v>27</v>
      </c>
      <c r="N18" s="1">
        <f>SUM(N6:N16)</f>
        <v>27</v>
      </c>
    </row>
    <row r="20" spans="2:14" ht="102" customHeight="1" x14ac:dyDescent="0.25">
      <c r="B20" s="10" t="s">
        <v>56</v>
      </c>
      <c r="C20" s="10"/>
      <c r="D20" s="10"/>
      <c r="E20" s="10"/>
      <c r="F20" s="10"/>
      <c r="G20" s="10"/>
      <c r="H20" s="10"/>
      <c r="I20" s="10"/>
      <c r="J20" s="5"/>
      <c r="K20" s="5"/>
      <c r="L20" s="5"/>
      <c r="M20" s="5"/>
      <c r="N20" s="5"/>
    </row>
    <row r="22" spans="2:14" x14ac:dyDescent="0.25">
      <c r="B22" t="s">
        <v>35</v>
      </c>
      <c r="C22" t="s">
        <v>37</v>
      </c>
    </row>
    <row r="23" spans="2:14" x14ac:dyDescent="0.25">
      <c r="B23" t="s">
        <v>38</v>
      </c>
      <c r="C23" t="s">
        <v>39</v>
      </c>
    </row>
    <row r="24" spans="2:14" x14ac:dyDescent="0.25">
      <c r="B24" t="s">
        <v>40</v>
      </c>
      <c r="C24" t="s">
        <v>42</v>
      </c>
    </row>
    <row r="25" spans="2:14" x14ac:dyDescent="0.25">
      <c r="B25" t="s">
        <v>41</v>
      </c>
      <c r="C25" t="s">
        <v>42</v>
      </c>
    </row>
    <row r="26" spans="2:14" x14ac:dyDescent="0.25">
      <c r="B26" t="s">
        <v>51</v>
      </c>
      <c r="C26" t="s">
        <v>55</v>
      </c>
    </row>
  </sheetData>
  <mergeCells count="1">
    <mergeCell ref="B20:I20"/>
  </mergeCells>
  <conditionalFormatting sqref="E3:N16">
    <cfRule type="cellIs" dxfId="0" priority="1"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0"/>
  <sheetViews>
    <sheetView workbookViewId="0">
      <selection activeCell="P21" sqref="P21"/>
    </sheetView>
  </sheetViews>
  <sheetFormatPr defaultRowHeight="15" x14ac:dyDescent="0.25"/>
  <cols>
    <col min="3" max="3" width="5.7109375" bestFit="1" customWidth="1"/>
    <col min="4" max="4" width="13.140625" bestFit="1" customWidth="1"/>
    <col min="5" max="5" width="14.85546875" bestFit="1" customWidth="1"/>
    <col min="6" max="6" width="15.7109375" bestFit="1" customWidth="1"/>
    <col min="10" max="10" width="8.5703125" bestFit="1" customWidth="1"/>
    <col min="11" max="11" width="5.7109375" bestFit="1" customWidth="1"/>
    <col min="12" max="12" width="13.140625" bestFit="1" customWidth="1"/>
    <col min="13" max="13" width="14.85546875" bestFit="1" customWidth="1"/>
    <col min="14" max="14" width="15.7109375" bestFit="1" customWidth="1"/>
  </cols>
  <sheetData>
    <row r="2" spans="2:14" x14ac:dyDescent="0.25">
      <c r="B2" s="2" t="s">
        <v>28</v>
      </c>
      <c r="C2" s="3" t="s">
        <v>26</v>
      </c>
      <c r="D2" s="3" t="s">
        <v>25</v>
      </c>
      <c r="E2" s="3" t="s">
        <v>29</v>
      </c>
      <c r="F2" s="3" t="s">
        <v>30</v>
      </c>
      <c r="J2" s="2" t="s">
        <v>28</v>
      </c>
      <c r="K2" s="3" t="s">
        <v>26</v>
      </c>
      <c r="L2" s="3" t="s">
        <v>25</v>
      </c>
      <c r="M2" s="3" t="s">
        <v>29</v>
      </c>
      <c r="N2" s="3" t="s">
        <v>30</v>
      </c>
    </row>
    <row r="3" spans="2:14" x14ac:dyDescent="0.25">
      <c r="B3" s="2" t="s">
        <v>13</v>
      </c>
      <c r="C3" s="1"/>
      <c r="D3" s="1"/>
      <c r="E3" s="1"/>
      <c r="F3" s="1"/>
      <c r="J3" s="2" t="s">
        <v>13</v>
      </c>
      <c r="K3" s="1"/>
      <c r="L3" s="1"/>
      <c r="M3" s="1"/>
      <c r="N3" s="1"/>
    </row>
    <row r="4" spans="2:14" x14ac:dyDescent="0.25">
      <c r="B4" s="4" t="s">
        <v>31</v>
      </c>
      <c r="C4" s="1">
        <v>0</v>
      </c>
      <c r="D4" s="1">
        <v>2</v>
      </c>
      <c r="E4" s="1">
        <v>3</v>
      </c>
      <c r="F4" s="1">
        <f>E4*D4</f>
        <v>6</v>
      </c>
      <c r="J4" s="4" t="s">
        <v>31</v>
      </c>
      <c r="K4" s="1">
        <v>0</v>
      </c>
      <c r="L4" s="1">
        <v>2</v>
      </c>
      <c r="M4" s="1">
        <v>2</v>
      </c>
      <c r="N4" s="1">
        <f>M4*L4</f>
        <v>4</v>
      </c>
    </row>
    <row r="5" spans="2:14" x14ac:dyDescent="0.25">
      <c r="B5" s="2" t="s">
        <v>14</v>
      </c>
      <c r="C5" s="1"/>
      <c r="D5" s="1"/>
      <c r="E5" s="1"/>
      <c r="F5" s="1"/>
      <c r="J5" s="2" t="s">
        <v>14</v>
      </c>
      <c r="K5" s="1"/>
      <c r="L5" s="1"/>
      <c r="M5" s="1"/>
      <c r="N5" s="1"/>
    </row>
    <row r="6" spans="2:14" x14ac:dyDescent="0.25">
      <c r="B6" s="4" t="s">
        <v>31</v>
      </c>
      <c r="C6" s="1">
        <v>1</v>
      </c>
      <c r="D6" s="1">
        <v>2</v>
      </c>
      <c r="E6" s="1">
        <v>3</v>
      </c>
      <c r="F6" s="1">
        <f>E6*D6</f>
        <v>6</v>
      </c>
      <c r="J6" s="4" t="s">
        <v>31</v>
      </c>
      <c r="K6" s="1">
        <v>1</v>
      </c>
      <c r="L6" s="1">
        <v>2</v>
      </c>
      <c r="M6" s="1">
        <v>2</v>
      </c>
      <c r="N6" s="1">
        <f>M6*L6</f>
        <v>4</v>
      </c>
    </row>
    <row r="7" spans="2:14" x14ac:dyDescent="0.25">
      <c r="B7" s="2" t="s">
        <v>15</v>
      </c>
      <c r="C7" s="1"/>
      <c r="D7" s="1"/>
      <c r="E7" s="1"/>
      <c r="F7" s="1"/>
      <c r="J7" s="2" t="s">
        <v>15</v>
      </c>
      <c r="K7" s="1"/>
      <c r="L7" s="1"/>
      <c r="M7" s="1"/>
      <c r="N7" s="1"/>
    </row>
    <row r="8" spans="2:14" x14ac:dyDescent="0.25">
      <c r="B8" s="4" t="s">
        <v>31</v>
      </c>
      <c r="C8" s="1">
        <v>2</v>
      </c>
      <c r="D8" s="1">
        <v>3</v>
      </c>
      <c r="E8" s="1">
        <v>3</v>
      </c>
      <c r="F8" s="1">
        <f>E8*D8</f>
        <v>9</v>
      </c>
      <c r="J8" s="4" t="s">
        <v>31</v>
      </c>
      <c r="K8" s="1">
        <v>2</v>
      </c>
      <c r="L8" s="1">
        <v>2</v>
      </c>
      <c r="M8" s="1">
        <v>2</v>
      </c>
      <c r="N8" s="1">
        <f>M8*L8</f>
        <v>4</v>
      </c>
    </row>
    <row r="9" spans="2:14" x14ac:dyDescent="0.25">
      <c r="B9" s="2" t="s">
        <v>16</v>
      </c>
      <c r="C9" s="1"/>
      <c r="D9" s="1"/>
      <c r="E9" s="1"/>
      <c r="F9" s="1"/>
      <c r="J9" s="2" t="s">
        <v>16</v>
      </c>
      <c r="K9" s="1"/>
      <c r="L9" s="1"/>
      <c r="M9" s="1"/>
      <c r="N9" s="1"/>
    </row>
    <row r="10" spans="2:14" x14ac:dyDescent="0.25">
      <c r="B10" s="4" t="s">
        <v>31</v>
      </c>
      <c r="C10" s="1">
        <v>3</v>
      </c>
      <c r="D10" s="1">
        <v>3</v>
      </c>
      <c r="E10" s="1">
        <v>3</v>
      </c>
      <c r="F10" s="1">
        <f>E10*D10</f>
        <v>9</v>
      </c>
      <c r="J10" s="4" t="s">
        <v>31</v>
      </c>
      <c r="K10" s="1">
        <v>3</v>
      </c>
      <c r="L10" s="1">
        <v>2</v>
      </c>
      <c r="M10" s="1">
        <v>2</v>
      </c>
      <c r="N10" s="1">
        <f>M10*L10</f>
        <v>4</v>
      </c>
    </row>
    <row r="11" spans="2:14" x14ac:dyDescent="0.25">
      <c r="B11" s="2" t="s">
        <v>17</v>
      </c>
      <c r="C11" s="1"/>
      <c r="D11" s="1"/>
      <c r="E11" s="1"/>
      <c r="F11" s="1"/>
      <c r="J11" s="2" t="s">
        <v>17</v>
      </c>
      <c r="K11" s="1"/>
      <c r="L11" s="1"/>
      <c r="M11" s="1"/>
      <c r="N11" s="1"/>
    </row>
    <row r="12" spans="2:14" x14ac:dyDescent="0.25">
      <c r="B12" s="4" t="s">
        <v>31</v>
      </c>
      <c r="C12" s="1">
        <v>4</v>
      </c>
      <c r="D12" s="1">
        <v>3</v>
      </c>
      <c r="E12" s="1">
        <v>3</v>
      </c>
      <c r="F12" s="1">
        <f>E12*D12</f>
        <v>9</v>
      </c>
      <c r="J12" s="4" t="s">
        <v>31</v>
      </c>
      <c r="K12" s="1">
        <v>4</v>
      </c>
      <c r="L12" s="1">
        <v>2</v>
      </c>
      <c r="M12" s="1">
        <v>2</v>
      </c>
      <c r="N12" s="1">
        <f>M12*L12</f>
        <v>4</v>
      </c>
    </row>
    <row r="13" spans="2:14" x14ac:dyDescent="0.25">
      <c r="B13" s="2" t="s">
        <v>18</v>
      </c>
      <c r="J13" s="2" t="s">
        <v>18</v>
      </c>
    </row>
    <row r="14" spans="2:14" x14ac:dyDescent="0.25">
      <c r="B14" s="4" t="s">
        <v>32</v>
      </c>
      <c r="J14" s="4" t="s">
        <v>32</v>
      </c>
    </row>
    <row r="15" spans="2:14" x14ac:dyDescent="0.25">
      <c r="E15" s="3" t="s">
        <v>24</v>
      </c>
      <c r="F15" s="3">
        <f>SUM(F4:F12)</f>
        <v>39</v>
      </c>
      <c r="M15" s="3" t="s">
        <v>24</v>
      </c>
      <c r="N15" s="3">
        <f>SUM(N4:N12)</f>
        <v>20</v>
      </c>
    </row>
    <row r="17" spans="5:14" x14ac:dyDescent="0.25">
      <c r="E17" t="s">
        <v>48</v>
      </c>
      <c r="F17">
        <f>(1/F15)</f>
        <v>2.564102564102564E-2</v>
      </c>
      <c r="M17" t="s">
        <v>48</v>
      </c>
      <c r="N17">
        <f>(1/N15)</f>
        <v>0.05</v>
      </c>
    </row>
    <row r="18" spans="5:14" x14ac:dyDescent="0.25">
      <c r="E18" t="s">
        <v>49</v>
      </c>
      <c r="F18">
        <f>F17*3</f>
        <v>7.6923076923076927E-2</v>
      </c>
      <c r="M18" t="s">
        <v>52</v>
      </c>
      <c r="N18">
        <f>N17*1</f>
        <v>0.05</v>
      </c>
    </row>
    <row r="19" spans="5:14" x14ac:dyDescent="0.25">
      <c r="E19" t="s">
        <v>50</v>
      </c>
      <c r="F19">
        <f>F17*6</f>
        <v>0.15384615384615385</v>
      </c>
      <c r="M19" t="s">
        <v>57</v>
      </c>
      <c r="N19">
        <f>N17*4</f>
        <v>0.2</v>
      </c>
    </row>
    <row r="20" spans="5:14" x14ac:dyDescent="0.25">
      <c r="E20" t="s">
        <v>54</v>
      </c>
      <c r="F20">
        <f>F17*9</f>
        <v>0.23076923076923075</v>
      </c>
      <c r="M20" t="s">
        <v>53</v>
      </c>
      <c r="N20">
        <f>N17*4</f>
        <v>0.2</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r Z p V F + C 4 t C j A A A A 9 g A A A B I A H A B D b 2 5 m a W c v U G F j a 2 F n Z S 5 4 b W w g o h g A K K A U A A A A A A A A A A A A A A A A A A A A A A A A A A A A h Y 9 B D o I w F E S v Q r q n L X V j y K f G u J X E x G j c N q V C I 3 w M L Z a 7 u f B I X k G M o u 5 c z p u 3 m L l f b 7 A Y m j q 6 m M 7 Z F j O S U E 4 i g 7 o t L J Y Z 6 f 0 x n p O F h I 3 S J 1 W a a J T R p Y M r M l J 5 f 0 4 Z C y H Q M K N t V z L B e c I O + X q r K 9 M o 8 p H t f z m 2 6 L x C b Y i E / W u M F D T h g g o + b g I 2 Q c g t f g U x d s / 2 B 8 K q r 3 3 f G W k w X u 6 A T R H Y + 4 N 8 A F B L A w Q U A A I A C A A W t m l 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r Z p V C i K R 7 g O A A A A E Q A A A B M A H A B G b 3 J t d W x h c y 9 T Z W N 0 a W 9 u M S 5 t I K I Y A C i g F A A A A A A A A A A A A A A A A A A A A A A A A A A A A C t O T S 7 J z M 9 T C I b Q h t Y A U E s B A i 0 A F A A C A A g A F r Z p V F + C 4 t C j A A A A 9 g A A A B I A A A A A A A A A A A A A A A A A A A A A A E N v b m Z p Z y 9 Q Y W N r Y W d l L n h t b F B L A Q I t A B Q A A g A I A B a 2 a V Q P y u m r p A A A A O k A A A A T A A A A A A A A A A A A A A A A A O 8 A A A B b Q 2 9 u d G V u d F 9 U e X B l c 1 0 u e G 1 s U E s B A i 0 A F A A C A A g A F r Z p 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y m U p B P g x Z C v 7 G j C g Y H f 2 4 A A A A A A g A A A A A A E G Y A A A A B A A A g A A A A v z L P 1 X j e u r g q o L D 4 M t p f b l u y t X t U G Z S g A v 5 I o X V w m c w A A A A A D o A A A A A C A A A g A A A A e s 6 L r l W F 5 K N X D O O n q D v / w c b n p f E B M s g 2 C n x N F r U T K T V Q A A A A b 6 3 f + m v N p 4 w y M 4 Y r K D T o q X 9 U h R F p O Z X + L d k m F A J T E Q e B z B O y + s y v 2 s Q D S 1 Z k D B G p 8 K r S C 7 N t g W q L 2 O z 9 B A E / 5 y x B x J G T P + I J 5 O 8 w 0 W 7 3 4 x 9 A A A A A Z W k x l L 4 K 3 P o w 7 c O t R Q m g x / T w A C W U D P d n g A V 7 P a F 2 R b s r m i R f N B 0 t r z O b a c O i s U 4 w D 9 w + F 0 x S 8 d z i f W I H n a / 0 c Q = = < / D a t a M a s h u p > 
</file>

<file path=customXml/itemProps1.xml><?xml version="1.0" encoding="utf-8"?>
<ds:datastoreItem xmlns:ds="http://schemas.openxmlformats.org/officeDocument/2006/customXml" ds:itemID="{FBB1ABD2-CAE9-4115-A52D-68A80B13CDD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Token costs</vt:lpstr>
      <vt:lpstr>Token allocation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Desi Quintans</dc:creator>
  <cp:lastModifiedBy>Desi Quintans</cp:lastModifiedBy>
  <dcterms:created xsi:type="dcterms:W3CDTF">2022-03-07T03:18:25Z</dcterms:created>
  <dcterms:modified xsi:type="dcterms:W3CDTF">2022-04-06T08:29:40Z</dcterms:modified>
</cp:coreProperties>
</file>