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1_Projects\18033_ARCH504_Studio\ARCH504_2021\"/>
    </mc:Choice>
  </mc:AlternateContent>
  <bookViews>
    <workbookView minimized="1" xWindow="0" yWindow="504" windowWidth="33600" windowHeight="20496"/>
  </bookViews>
  <sheets>
    <sheet name="Opaque" sheetId="2" r:id="rId1"/>
    <sheet name="Window" sheetId="3" r:id="rId2"/>
  </sheets>
  <definedNames>
    <definedName name="_xlnm._FilterDatabase" localSheetId="0" hidden="1">Opaque!$A$1:$K$10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G14" i="2"/>
  <c r="G11" i="2" l="1"/>
  <c r="E12" i="2"/>
  <c r="H12" i="2" s="1"/>
  <c r="H7" i="2"/>
  <c r="H8" i="2"/>
  <c r="H9" i="2"/>
  <c r="H10" i="2"/>
  <c r="H15" i="2"/>
  <c r="H16" i="2"/>
  <c r="H5" i="2"/>
  <c r="E17" i="2"/>
  <c r="H17" i="2" s="1"/>
  <c r="E13" i="2"/>
  <c r="H13" i="2" s="1"/>
  <c r="E14" i="2"/>
  <c r="H14" i="2" s="1"/>
  <c r="E6" i="2"/>
  <c r="H6" i="2" s="1"/>
  <c r="E5" i="2"/>
  <c r="G5" i="2"/>
  <c r="G6" i="2"/>
  <c r="G9" i="2"/>
  <c r="G10" i="2"/>
  <c r="G12" i="2"/>
  <c r="G13" i="2"/>
  <c r="G15" i="2"/>
  <c r="G17" i="2"/>
</calcChain>
</file>

<file path=xl/sharedStrings.xml><?xml version="1.0" encoding="utf-8"?>
<sst xmlns="http://schemas.openxmlformats.org/spreadsheetml/2006/main" count="113" uniqueCount="70">
  <si>
    <t>Interior Finish</t>
  </si>
  <si>
    <t>Exterior Wall Framing</t>
  </si>
  <si>
    <t>Type</t>
  </si>
  <si>
    <t>Material</t>
  </si>
  <si>
    <t>Gyp</t>
  </si>
  <si>
    <t>CLT</t>
  </si>
  <si>
    <t>Façade Cladding</t>
  </si>
  <si>
    <t>Brick</t>
  </si>
  <si>
    <t>Window Frame</t>
  </si>
  <si>
    <t>Vinyl</t>
  </si>
  <si>
    <t>Glass Type</t>
  </si>
  <si>
    <t>Low SHGC</t>
  </si>
  <si>
    <t>Insulation</t>
  </si>
  <si>
    <t>Rigid</t>
  </si>
  <si>
    <t>Fiberglass</t>
  </si>
  <si>
    <t>Aluminum</t>
  </si>
  <si>
    <t>Wood</t>
  </si>
  <si>
    <t>High SHGC</t>
  </si>
  <si>
    <t>Triple Pane</t>
  </si>
  <si>
    <t>Fiber Cement</t>
  </si>
  <si>
    <t>Metal Panel</t>
  </si>
  <si>
    <t>Stone</t>
  </si>
  <si>
    <t>Concrete</t>
  </si>
  <si>
    <t>Notes</t>
  </si>
  <si>
    <t>https://www.cityofaspen.com/DocumentCenter/View/124/ASHRAE-Fundamentals-Handbook-PDF?bidId=</t>
  </si>
  <si>
    <t>https://www.archtoolbox.com/materials-systems/thermal-moisture-protection/rvalues.html</t>
  </si>
  <si>
    <t>thickness (m)</t>
  </si>
  <si>
    <t>conductivity (W/m-K)</t>
  </si>
  <si>
    <r>
      <t>density (kg/m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</si>
  <si>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Window</t>
  </si>
  <si>
    <t>U value</t>
  </si>
  <si>
    <t>SHGC</t>
  </si>
  <si>
    <t>Tvis</t>
  </si>
  <si>
    <t>R</t>
  </si>
  <si>
    <r>
      <t>R value (F°-ft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-hr/Btu)</t>
    </r>
  </si>
  <si>
    <t>thickness (in)</t>
  </si>
  <si>
    <t>n/a</t>
  </si>
  <si>
    <t>r per inch (F°-ft2-hr/Btu-in)</t>
  </si>
  <si>
    <t>Air</t>
  </si>
  <si>
    <t>Exterior wall air film</t>
  </si>
  <si>
    <t>Interior wall air film</t>
  </si>
  <si>
    <t>Air space (1/2" up to 4")</t>
  </si>
  <si>
    <t>Exterior Sheathing</t>
  </si>
  <si>
    <t>Plywood</t>
  </si>
  <si>
    <t>References</t>
  </si>
  <si>
    <t>https://www.coloradoenergy.org/procorner/stuff/r-values.htm</t>
  </si>
  <si>
    <t>(R value source: 1)</t>
  </si>
  <si>
    <t xml:space="preserve"> </t>
  </si>
  <si>
    <t>2x4 Metal Studs (R-11 Mineral Fiber @ 16" O.C)</t>
  </si>
  <si>
    <t>2x4 Wood Studs (R-11 Mineral Fiber @ 16" O.C)</t>
  </si>
  <si>
    <t>https://www.bridgersteel.com/batten/metal-wall-panels</t>
  </si>
  <si>
    <t>https://en.wikipedia.org/wiki/List_of_thermal_conductivities</t>
  </si>
  <si>
    <t>MEEB: Appendix E</t>
  </si>
  <si>
    <t>https://www.materialepyramiden.dk</t>
  </si>
  <si>
    <t>(R value source: 1; density and spec. heat  source: 5; embodied carbon: 6)</t>
  </si>
  <si>
    <t>(R value source: 2; density and spec. heat source:  5; embodied carbon: 6)</t>
  </si>
  <si>
    <t>(density and carbon: 6)</t>
  </si>
  <si>
    <t>(R value source: 1; density and spec. heat: 5; carbon source: 6)</t>
  </si>
  <si>
    <t>(R value source: 2; density and spec. heat source: 5; carbon source: 6) ) 3/4" (plywood)</t>
  </si>
  <si>
    <t>https://www.engineeringtoolbox.com/specific-heat-solids-d_154.html</t>
  </si>
  <si>
    <t>(Thickness source: 3, R Value Source: 4; density  and carbon: 6; spec heat: 7)</t>
  </si>
  <si>
    <t>(R value source: ?; density and carbon: 6; spec heat: 7)</t>
  </si>
  <si>
    <t>https://www.crosstimbersystems.com/wp-content/uploads/2014/11/CTS_bros.pdf</t>
  </si>
  <si>
    <t>(R value source: ?; density and carbon: 6; spec heat: 8) 4.5"</t>
  </si>
  <si>
    <r>
      <t xml:space="preserve">Embodied Carbon </t>
    </r>
    <r>
      <rPr>
        <b/>
        <sz val="11"/>
        <color rgb="FFFF0000"/>
        <rFont val="Calibri"/>
        <family val="2"/>
        <scheme val="minor"/>
      </rPr>
      <t>(convert to ft3)</t>
    </r>
  </si>
  <si>
    <t>pull down menu</t>
  </si>
  <si>
    <t>Cladding1</t>
  </si>
  <si>
    <t>Cladding2</t>
  </si>
  <si>
    <t>Key</t>
  </si>
  <si>
    <t>specific heat (J/kg-K)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</si>
</sst>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2" fillId="0" borderId="0" xfId="1" applyAlignment="1"/>
    <xf numFmtId="0" fontId="0" fillId="2" borderId="0" xfId="0" applyFill="1"/>
    <xf numFmtId="0" fontId="0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0" fillId="5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2" fillId="0" borderId="0" xfId="1"/>
    <xf numFmtId="0" fontId="0" fillId="4" borderId="1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top"/>
    </xf>
    <xf numFmtId="2" fontId="0" fillId="5" borderId="1" xfId="0" applyNumberFormat="1" applyFont="1" applyFill="1" applyBorder="1" applyAlignment="1">
      <alignment horizontal="center" vertical="top"/>
    </xf>
    <xf numFmtId="165" fontId="0" fillId="4" borderId="1" xfId="0" applyNumberFormat="1" applyFont="1" applyFill="1" applyBorder="1" applyAlignment="1">
      <alignment horizontal="center" vertical="top"/>
    </xf>
    <xf numFmtId="164" fontId="0" fillId="4" borderId="1" xfId="0" applyNumberFormat="1" applyFont="1" applyFill="1" applyBorder="1" applyAlignment="1">
      <alignment horizontal="center" vertical="top"/>
    </xf>
    <xf numFmtId="1" fontId="0" fillId="4" borderId="1" xfId="0" applyNumberFormat="1" applyFont="1" applyFill="1" applyBorder="1" applyAlignment="1">
      <alignment horizontal="center" vertical="top"/>
    </xf>
    <xf numFmtId="0" fontId="1" fillId="6" borderId="1" xfId="0" applyFont="1" applyFill="1" applyBorder="1" applyAlignment="1">
      <alignment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thermal_conductiviti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oloradoenergy.org/procorner/stuff/r-values.htm" TargetMode="External"/><Relationship Id="rId1" Type="http://schemas.openxmlformats.org/officeDocument/2006/relationships/hyperlink" Target="https://www.archtoolbox.com/materials-systems/thermal-moisture-protection/rvalues.html" TargetMode="External"/><Relationship Id="rId6" Type="http://schemas.openxmlformats.org/officeDocument/2006/relationships/hyperlink" Target="https://www.crosstimbersystems.com/wp-content/uploads/2014/11/CTS_bros.pdf" TargetMode="External"/><Relationship Id="rId5" Type="http://schemas.openxmlformats.org/officeDocument/2006/relationships/hyperlink" Target="https://www.engineeringtoolbox.com/specific-heat-solids-d_154.html" TargetMode="External"/><Relationship Id="rId4" Type="http://schemas.openxmlformats.org/officeDocument/2006/relationships/hyperlink" Target="https://www.materialepyramiden.d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tyofaspen.com/DocumentCenter/View/124/ASHRAE-Fundamentals-Handbook-PDF?bid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110" zoomScaleNormal="110" workbookViewId="0">
      <pane ySplit="1" topLeftCell="A2" activePane="bottomLeft" state="frozen"/>
      <selection pane="bottomLeft" activeCell="I17" sqref="I17"/>
    </sheetView>
  </sheetViews>
  <sheetFormatPr defaultColWidth="8.77734375" defaultRowHeight="14.4" x14ac:dyDescent="0.3"/>
  <cols>
    <col min="1" max="1" width="29" style="1" customWidth="1"/>
    <col min="2" max="2" width="16.33203125" style="1" customWidth="1"/>
    <col min="3" max="3" width="19.21875" customWidth="1"/>
    <col min="4" max="4" width="15.109375" customWidth="1"/>
    <col min="5" max="6" width="14.109375" customWidth="1"/>
    <col min="7" max="10" width="21.77734375" customWidth="1"/>
    <col min="11" max="11" width="18.109375" customWidth="1"/>
    <col min="12" max="12" width="66" customWidth="1"/>
  </cols>
  <sheetData>
    <row r="1" spans="1:12" s="5" customFormat="1" ht="30.6" x14ac:dyDescent="0.3">
      <c r="A1" s="6" t="s">
        <v>2</v>
      </c>
      <c r="B1" s="6" t="s">
        <v>68</v>
      </c>
      <c r="C1" s="6" t="s">
        <v>3</v>
      </c>
      <c r="D1" s="7" t="s">
        <v>34</v>
      </c>
      <c r="E1" s="7" t="s">
        <v>37</v>
      </c>
      <c r="F1" s="7" t="s">
        <v>35</v>
      </c>
      <c r="G1" s="23" t="s">
        <v>26</v>
      </c>
      <c r="H1" s="23" t="s">
        <v>27</v>
      </c>
      <c r="I1" s="23" t="s">
        <v>28</v>
      </c>
      <c r="J1" s="23" t="s">
        <v>69</v>
      </c>
      <c r="K1" s="23" t="s">
        <v>64</v>
      </c>
      <c r="L1" s="6" t="s">
        <v>23</v>
      </c>
    </row>
    <row r="2" spans="1:12" s="4" customFormat="1" x14ac:dyDescent="0.3">
      <c r="A2" s="8" t="s">
        <v>38</v>
      </c>
      <c r="B2" s="8"/>
      <c r="C2" s="8" t="s">
        <v>39</v>
      </c>
      <c r="D2" s="17">
        <v>0.17</v>
      </c>
      <c r="E2" s="18"/>
      <c r="F2" s="18" t="s">
        <v>36</v>
      </c>
      <c r="G2" s="16" t="s">
        <v>65</v>
      </c>
      <c r="H2" s="16" t="s">
        <v>36</v>
      </c>
      <c r="I2" s="16" t="s">
        <v>36</v>
      </c>
      <c r="J2" s="16" t="s">
        <v>36</v>
      </c>
      <c r="K2" s="16" t="s">
        <v>36</v>
      </c>
      <c r="L2" s="14" t="s">
        <v>46</v>
      </c>
    </row>
    <row r="3" spans="1:12" s="4" customFormat="1" x14ac:dyDescent="0.3">
      <c r="A3" s="8" t="s">
        <v>38</v>
      </c>
      <c r="B3" s="8"/>
      <c r="C3" s="8" t="s">
        <v>40</v>
      </c>
      <c r="D3" s="17">
        <v>0.68</v>
      </c>
      <c r="E3" s="18"/>
      <c r="F3" s="18" t="s">
        <v>36</v>
      </c>
      <c r="G3" s="16" t="s">
        <v>65</v>
      </c>
      <c r="H3" s="16" t="s">
        <v>36</v>
      </c>
      <c r="I3" s="16" t="s">
        <v>36</v>
      </c>
      <c r="J3" s="16" t="s">
        <v>36</v>
      </c>
      <c r="K3" s="16" t="s">
        <v>36</v>
      </c>
      <c r="L3" s="14" t="s">
        <v>46</v>
      </c>
    </row>
    <row r="4" spans="1:12" s="4" customFormat="1" ht="28.8" x14ac:dyDescent="0.3">
      <c r="A4" s="8" t="s">
        <v>38</v>
      </c>
      <c r="B4" s="8"/>
      <c r="C4" s="9" t="s">
        <v>41</v>
      </c>
      <c r="D4" s="17">
        <v>1</v>
      </c>
      <c r="E4" s="18"/>
      <c r="F4" s="18" t="s">
        <v>36</v>
      </c>
      <c r="G4" s="16" t="s">
        <v>65</v>
      </c>
      <c r="H4" s="16" t="s">
        <v>36</v>
      </c>
      <c r="I4" s="16" t="s">
        <v>36</v>
      </c>
      <c r="J4" s="16" t="s">
        <v>36</v>
      </c>
      <c r="K4" s="16" t="s">
        <v>36</v>
      </c>
      <c r="L4" s="14" t="s">
        <v>46</v>
      </c>
    </row>
    <row r="5" spans="1:12" s="4" customFormat="1" x14ac:dyDescent="0.3">
      <c r="A5" s="8" t="s">
        <v>0</v>
      </c>
      <c r="B5" s="8"/>
      <c r="C5" s="8" t="s">
        <v>4</v>
      </c>
      <c r="D5" s="19">
        <v>0.45</v>
      </c>
      <c r="E5" s="19">
        <f>D5/F5</f>
        <v>0.9</v>
      </c>
      <c r="F5" s="19">
        <v>0.5</v>
      </c>
      <c r="G5" s="20">
        <f t="shared" ref="G5:G17" si="0">F5*0.0254</f>
        <v>1.2699999999999999E-2</v>
      </c>
      <c r="H5" s="21">
        <f>(1/E5)*0.14413</f>
        <v>0.16014444444444445</v>
      </c>
      <c r="I5" s="16">
        <v>800</v>
      </c>
      <c r="J5" s="16">
        <f>100*1.09</f>
        <v>109.00000000000001</v>
      </c>
      <c r="K5" s="16">
        <v>0.21199999999999999</v>
      </c>
      <c r="L5" s="14" t="s">
        <v>54</v>
      </c>
    </row>
    <row r="6" spans="1:12" s="4" customFormat="1" x14ac:dyDescent="0.3">
      <c r="A6" s="8" t="s">
        <v>42</v>
      </c>
      <c r="B6" s="8"/>
      <c r="C6" s="8" t="s">
        <v>43</v>
      </c>
      <c r="D6" s="19">
        <v>1.25</v>
      </c>
      <c r="E6" s="19">
        <f>D6/F6</f>
        <v>1.25</v>
      </c>
      <c r="F6" s="19">
        <v>1</v>
      </c>
      <c r="G6" s="20">
        <f t="shared" si="0"/>
        <v>2.5399999999999999E-2</v>
      </c>
      <c r="H6" s="21">
        <f t="shared" ref="H6:H17" si="1">(1/E6)*0.14413</f>
        <v>0.11530400000000002</v>
      </c>
      <c r="I6" s="16">
        <v>540</v>
      </c>
      <c r="J6" s="16">
        <v>1.21</v>
      </c>
      <c r="K6" s="16">
        <v>-1.35</v>
      </c>
      <c r="L6" s="14" t="s">
        <v>54</v>
      </c>
    </row>
    <row r="7" spans="1:12" s="4" customFormat="1" x14ac:dyDescent="0.3">
      <c r="A7" s="8" t="s">
        <v>12</v>
      </c>
      <c r="B7" s="8"/>
      <c r="C7" s="8" t="s">
        <v>13</v>
      </c>
      <c r="D7" s="19">
        <v>4</v>
      </c>
      <c r="E7" s="19">
        <v>4</v>
      </c>
      <c r="F7" s="19">
        <v>1</v>
      </c>
      <c r="G7" s="16" t="s">
        <v>36</v>
      </c>
      <c r="H7" s="21">
        <f t="shared" si="1"/>
        <v>3.6032500000000002E-2</v>
      </c>
      <c r="I7" s="16">
        <v>40</v>
      </c>
      <c r="J7" s="16">
        <v>1.21</v>
      </c>
      <c r="K7" s="16">
        <v>5.36</v>
      </c>
      <c r="L7" s="14" t="s">
        <v>55</v>
      </c>
    </row>
    <row r="8" spans="1:12" s="4" customFormat="1" x14ac:dyDescent="0.3">
      <c r="A8" s="8" t="s">
        <v>12</v>
      </c>
      <c r="B8" s="8"/>
      <c r="C8" s="8" t="s">
        <v>14</v>
      </c>
      <c r="D8" s="19">
        <v>3.5</v>
      </c>
      <c r="E8" s="19">
        <v>3.5</v>
      </c>
      <c r="F8" s="19">
        <v>1</v>
      </c>
      <c r="G8" s="16" t="s">
        <v>36</v>
      </c>
      <c r="H8" s="21">
        <f t="shared" si="1"/>
        <v>4.1180000000000001E-2</v>
      </c>
      <c r="I8" s="16">
        <v>100</v>
      </c>
      <c r="J8" s="16">
        <v>0.96</v>
      </c>
      <c r="K8" s="16">
        <v>1.32</v>
      </c>
      <c r="L8" s="8" t="s">
        <v>55</v>
      </c>
    </row>
    <row r="9" spans="1:12" s="4" customFormat="1" x14ac:dyDescent="0.3">
      <c r="A9" s="8" t="s">
        <v>6</v>
      </c>
      <c r="B9" s="8" t="s">
        <v>66</v>
      </c>
      <c r="C9" s="8" t="s">
        <v>7</v>
      </c>
      <c r="D9" s="19">
        <v>0.8</v>
      </c>
      <c r="E9" s="19">
        <v>0.17499999999999999</v>
      </c>
      <c r="F9" s="19">
        <v>4</v>
      </c>
      <c r="G9" s="20">
        <f t="shared" si="0"/>
        <v>0.1016</v>
      </c>
      <c r="H9" s="21">
        <f t="shared" si="1"/>
        <v>0.82360000000000011</v>
      </c>
      <c r="I9" s="16">
        <v>1920</v>
      </c>
      <c r="J9" s="16">
        <v>0.79</v>
      </c>
      <c r="K9" s="16">
        <v>0.314</v>
      </c>
      <c r="L9" s="8" t="s">
        <v>54</v>
      </c>
    </row>
    <row r="10" spans="1:12" s="4" customFormat="1" x14ac:dyDescent="0.3">
      <c r="A10" s="8" t="s">
        <v>6</v>
      </c>
      <c r="B10" s="8" t="s">
        <v>67</v>
      </c>
      <c r="C10" s="8" t="s">
        <v>19</v>
      </c>
      <c r="D10" s="19">
        <v>0.6</v>
      </c>
      <c r="E10" s="19">
        <v>0.6</v>
      </c>
      <c r="F10" s="19">
        <v>1</v>
      </c>
      <c r="G10" s="20">
        <f t="shared" si="0"/>
        <v>2.5399999999999999E-2</v>
      </c>
      <c r="H10" s="21">
        <f t="shared" si="1"/>
        <v>0.24021666666666669</v>
      </c>
      <c r="I10" s="16">
        <v>1300</v>
      </c>
      <c r="J10" s="16">
        <v>0.84</v>
      </c>
      <c r="K10" s="16">
        <v>0.53800000000000003</v>
      </c>
      <c r="L10" s="8" t="s">
        <v>61</v>
      </c>
    </row>
    <row r="11" spans="1:12" s="4" customFormat="1" x14ac:dyDescent="0.3">
      <c r="A11" s="8" t="s">
        <v>6</v>
      </c>
      <c r="B11" s="8"/>
      <c r="C11" s="8" t="s">
        <v>20</v>
      </c>
      <c r="D11" s="19"/>
      <c r="E11" s="19"/>
      <c r="F11" s="19">
        <v>2.5000000000000001E-2</v>
      </c>
      <c r="G11" s="20">
        <f>F11*0.0254</f>
        <v>6.3500000000000004E-4</v>
      </c>
      <c r="H11" s="22">
        <v>70</v>
      </c>
      <c r="I11" s="16">
        <v>2700</v>
      </c>
      <c r="J11" s="16">
        <v>0.87</v>
      </c>
      <c r="K11" s="16">
        <v>10.46</v>
      </c>
      <c r="L11" s="8" t="s">
        <v>60</v>
      </c>
    </row>
    <row r="12" spans="1:12" s="4" customFormat="1" x14ac:dyDescent="0.3">
      <c r="A12" s="8" t="s">
        <v>6</v>
      </c>
      <c r="B12" s="8"/>
      <c r="C12" s="8" t="s">
        <v>16</v>
      </c>
      <c r="D12" s="19">
        <v>0.93</v>
      </c>
      <c r="E12" s="19">
        <f>D12/F12</f>
        <v>1.24</v>
      </c>
      <c r="F12" s="19">
        <v>0.75</v>
      </c>
      <c r="G12" s="20">
        <f t="shared" si="0"/>
        <v>1.9049999999999997E-2</v>
      </c>
      <c r="H12" s="21">
        <f t="shared" si="1"/>
        <v>0.11623387096774195</v>
      </c>
      <c r="I12" s="16">
        <v>540</v>
      </c>
      <c r="J12" s="16">
        <v>1.21</v>
      </c>
      <c r="K12" s="16">
        <v>-1.35</v>
      </c>
      <c r="L12" s="8" t="s">
        <v>58</v>
      </c>
    </row>
    <row r="13" spans="1:12" s="4" customFormat="1" x14ac:dyDescent="0.3">
      <c r="A13" s="8" t="s">
        <v>6</v>
      </c>
      <c r="B13" s="8"/>
      <c r="C13" s="8" t="s">
        <v>21</v>
      </c>
      <c r="D13" s="19">
        <v>0.08</v>
      </c>
      <c r="E13" s="19">
        <f t="shared" ref="E13:E14" si="2">D13/F13</f>
        <v>0.08</v>
      </c>
      <c r="F13" s="19">
        <v>1</v>
      </c>
      <c r="G13" s="20">
        <f t="shared" si="0"/>
        <v>2.5399999999999999E-2</v>
      </c>
      <c r="H13" s="21">
        <f t="shared" si="1"/>
        <v>1.801625</v>
      </c>
      <c r="I13" s="16">
        <v>1920</v>
      </c>
      <c r="J13" s="16">
        <v>0.19</v>
      </c>
      <c r="K13" s="16">
        <v>1.3599999999999999E-2</v>
      </c>
      <c r="L13" s="8" t="s">
        <v>57</v>
      </c>
    </row>
    <row r="14" spans="1:12" s="4" customFormat="1" ht="43.2" x14ac:dyDescent="0.3">
      <c r="A14" s="8" t="s">
        <v>1</v>
      </c>
      <c r="B14" s="8"/>
      <c r="C14" s="9" t="s">
        <v>48</v>
      </c>
      <c r="D14" s="19">
        <v>5.5</v>
      </c>
      <c r="E14" s="19">
        <f t="shared" si="2"/>
        <v>1.375</v>
      </c>
      <c r="F14" s="19">
        <v>4</v>
      </c>
      <c r="G14" s="20">
        <f>F14*0.0254</f>
        <v>0.1016</v>
      </c>
      <c r="H14" s="21">
        <f t="shared" si="1"/>
        <v>0.1048218181818182</v>
      </c>
      <c r="I14" s="16"/>
      <c r="J14" s="16" t="s">
        <v>47</v>
      </c>
      <c r="K14" s="16"/>
      <c r="L14" s="8" t="s">
        <v>46</v>
      </c>
    </row>
    <row r="15" spans="1:12" s="4" customFormat="1" x14ac:dyDescent="0.3">
      <c r="A15" s="8" t="s">
        <v>1</v>
      </c>
      <c r="B15" s="8"/>
      <c r="C15" s="8" t="s">
        <v>5</v>
      </c>
      <c r="D15" s="19">
        <v>6.63</v>
      </c>
      <c r="E15" s="19">
        <v>1.47</v>
      </c>
      <c r="F15" s="19">
        <v>4.5</v>
      </c>
      <c r="G15" s="20">
        <f t="shared" si="0"/>
        <v>0.1143</v>
      </c>
      <c r="H15" s="21">
        <f t="shared" si="1"/>
        <v>9.804761904761905E-2</v>
      </c>
      <c r="I15" s="16">
        <v>470</v>
      </c>
      <c r="J15" s="16">
        <v>1.6</v>
      </c>
      <c r="K15" s="16">
        <v>-1.41</v>
      </c>
      <c r="L15" s="8" t="s">
        <v>63</v>
      </c>
    </row>
    <row r="16" spans="1:12" s="4" customFormat="1" x14ac:dyDescent="0.3">
      <c r="A16" s="8" t="s">
        <v>1</v>
      </c>
      <c r="B16" s="8"/>
      <c r="C16" s="8" t="s">
        <v>22</v>
      </c>
      <c r="D16" s="19">
        <v>0.08</v>
      </c>
      <c r="E16" s="19">
        <v>0.08</v>
      </c>
      <c r="F16" s="19">
        <v>1</v>
      </c>
      <c r="G16" s="16" t="s">
        <v>65</v>
      </c>
      <c r="H16" s="21">
        <f t="shared" si="1"/>
        <v>1.801625</v>
      </c>
      <c r="I16" s="16">
        <v>2255</v>
      </c>
      <c r="J16" s="16">
        <v>0.75</v>
      </c>
      <c r="K16" s="16">
        <v>0.13</v>
      </c>
      <c r="L16" s="8" t="s">
        <v>56</v>
      </c>
    </row>
    <row r="17" spans="1:12" s="4" customFormat="1" ht="43.2" x14ac:dyDescent="0.3">
      <c r="A17" s="8" t="s">
        <v>1</v>
      </c>
      <c r="B17" s="8"/>
      <c r="C17" s="9" t="s">
        <v>49</v>
      </c>
      <c r="D17" s="19">
        <v>12.44</v>
      </c>
      <c r="E17" s="19">
        <f>D17/F17</f>
        <v>3.5542857142857143</v>
      </c>
      <c r="F17" s="19">
        <v>3.5</v>
      </c>
      <c r="G17" s="20">
        <f t="shared" si="0"/>
        <v>8.8899999999999993E-2</v>
      </c>
      <c r="H17" s="21">
        <f t="shared" si="1"/>
        <v>4.0551045016077175E-2</v>
      </c>
      <c r="I17" s="16"/>
      <c r="J17" s="16"/>
      <c r="K17" s="16"/>
      <c r="L17" s="8" t="s">
        <v>46</v>
      </c>
    </row>
    <row r="18" spans="1:12" s="4" customFormat="1" x14ac:dyDescent="0.3">
      <c r="A18" s="10"/>
      <c r="B18" s="10"/>
      <c r="C18" s="10"/>
      <c r="D18" s="11"/>
      <c r="E18" s="11"/>
      <c r="F18" s="11"/>
      <c r="G18" s="12"/>
      <c r="H18" s="12"/>
      <c r="I18" s="12"/>
      <c r="J18" s="12"/>
      <c r="K18" s="12"/>
      <c r="L18" s="10"/>
    </row>
    <row r="19" spans="1:12" s="4" customFormat="1" x14ac:dyDescent="0.3">
      <c r="A19" s="10"/>
      <c r="B19" s="10"/>
      <c r="C19" s="10"/>
      <c r="D19" s="11"/>
      <c r="E19" s="11"/>
      <c r="F19" s="11"/>
      <c r="G19" s="12"/>
      <c r="H19" s="12"/>
      <c r="I19" s="12"/>
      <c r="J19" s="12"/>
      <c r="K19" s="12"/>
      <c r="L19" s="10"/>
    </row>
    <row r="20" spans="1:12" x14ac:dyDescent="0.3">
      <c r="A20" s="13" t="s">
        <v>44</v>
      </c>
      <c r="B20" s="13"/>
    </row>
    <row r="21" spans="1:12" x14ac:dyDescent="0.3">
      <c r="A21" s="1">
        <v>1</v>
      </c>
      <c r="C21" s="2" t="s">
        <v>25</v>
      </c>
    </row>
    <row r="22" spans="1:12" x14ac:dyDescent="0.3">
      <c r="A22" s="1">
        <v>2</v>
      </c>
      <c r="C22" s="15" t="s">
        <v>45</v>
      </c>
    </row>
    <row r="23" spans="1:12" x14ac:dyDescent="0.3">
      <c r="A23" s="1">
        <v>3</v>
      </c>
      <c r="C23" t="s">
        <v>50</v>
      </c>
    </row>
    <row r="24" spans="1:12" x14ac:dyDescent="0.3">
      <c r="A24" s="1">
        <v>4</v>
      </c>
      <c r="C24" s="15" t="s">
        <v>51</v>
      </c>
    </row>
    <row r="25" spans="1:12" x14ac:dyDescent="0.3">
      <c r="A25" s="1">
        <v>5</v>
      </c>
      <c r="C25" t="s">
        <v>52</v>
      </c>
    </row>
    <row r="26" spans="1:12" x14ac:dyDescent="0.3">
      <c r="A26" s="1">
        <v>6</v>
      </c>
      <c r="C26" s="15" t="s">
        <v>53</v>
      </c>
    </row>
    <row r="27" spans="1:12" x14ac:dyDescent="0.3">
      <c r="A27" s="1">
        <v>7</v>
      </c>
      <c r="C27" s="15" t="s">
        <v>59</v>
      </c>
    </row>
    <row r="28" spans="1:12" x14ac:dyDescent="0.3">
      <c r="A28" s="1">
        <v>8</v>
      </c>
      <c r="C28" s="15" t="s">
        <v>62</v>
      </c>
    </row>
  </sheetData>
  <autoFilter ref="A1:K10">
    <sortState ref="A2:G20">
      <sortCondition descending="1" ref="A1:A20"/>
    </sortState>
  </autoFilter>
  <hyperlinks>
    <hyperlink ref="C21" r:id="rId1"/>
    <hyperlink ref="C22" r:id="rId2"/>
    <hyperlink ref="C24" r:id="rId3"/>
    <hyperlink ref="C26" r:id="rId4"/>
    <hyperlink ref="C27" r:id="rId5"/>
    <hyperlink ref="C28" r:id="rId6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6" sqref="K6:K8"/>
    </sheetView>
  </sheetViews>
  <sheetFormatPr defaultColWidth="8.77734375" defaultRowHeight="14.4" x14ac:dyDescent="0.3"/>
  <cols>
    <col min="1" max="1" width="14.109375" customWidth="1"/>
    <col min="2" max="2" width="14.77734375" customWidth="1"/>
  </cols>
  <sheetData>
    <row r="1" spans="1:11" x14ac:dyDescent="0.3">
      <c r="A1" t="s">
        <v>29</v>
      </c>
      <c r="C1" t="s">
        <v>33</v>
      </c>
      <c r="D1" s="3" t="s">
        <v>30</v>
      </c>
      <c r="E1" s="3" t="s">
        <v>31</v>
      </c>
      <c r="F1" s="3" t="s">
        <v>32</v>
      </c>
    </row>
    <row r="2" spans="1:11" x14ac:dyDescent="0.3">
      <c r="A2" s="1" t="s">
        <v>10</v>
      </c>
      <c r="B2" t="s">
        <v>11</v>
      </c>
      <c r="C2">
        <v>1.5</v>
      </c>
    </row>
    <row r="3" spans="1:11" x14ac:dyDescent="0.3">
      <c r="A3" s="1" t="s">
        <v>10</v>
      </c>
      <c r="B3" t="s">
        <v>18</v>
      </c>
      <c r="C3">
        <v>2.75</v>
      </c>
    </row>
    <row r="4" spans="1:11" x14ac:dyDescent="0.3">
      <c r="A4" s="1" t="s">
        <v>10</v>
      </c>
      <c r="B4" t="s">
        <v>17</v>
      </c>
      <c r="C4">
        <v>4</v>
      </c>
    </row>
    <row r="5" spans="1:11" x14ac:dyDescent="0.3">
      <c r="A5" s="1" t="s">
        <v>8</v>
      </c>
      <c r="B5" t="s">
        <v>9</v>
      </c>
    </row>
    <row r="6" spans="1:11" x14ac:dyDescent="0.3">
      <c r="A6" s="1" t="s">
        <v>8</v>
      </c>
      <c r="B6" t="s">
        <v>14</v>
      </c>
      <c r="C6">
        <v>0.31</v>
      </c>
      <c r="K6" s="24" t="s">
        <v>24</v>
      </c>
    </row>
    <row r="7" spans="1:11" x14ac:dyDescent="0.3">
      <c r="A7" s="1" t="s">
        <v>8</v>
      </c>
      <c r="B7" t="s">
        <v>15</v>
      </c>
      <c r="C7">
        <v>1.5</v>
      </c>
      <c r="K7" s="25"/>
    </row>
    <row r="8" spans="1:11" x14ac:dyDescent="0.3">
      <c r="A8" s="1" t="s">
        <v>8</v>
      </c>
      <c r="B8" t="s">
        <v>16</v>
      </c>
      <c r="C8">
        <v>0.49</v>
      </c>
      <c r="K8" s="25"/>
    </row>
  </sheetData>
  <mergeCells count="1">
    <mergeCell ref="K6:K8"/>
  </mergeCells>
  <hyperlinks>
    <hyperlink ref="K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Opaque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teresafm</dc:creator>
  <cp:lastModifiedBy>teresafm</cp:lastModifiedBy>
  <dcterms:created xsi:type="dcterms:W3CDTF">2020-10-22T17:19:51Z</dcterms:created>
  <dcterms:modified xsi:type="dcterms:W3CDTF">2021-02-16T18:14:12Z</dcterms:modified>
</cp:coreProperties>
</file>