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41FC09A0-8547-4336-9365-2AE91251887B}" xr6:coauthVersionLast="47" xr6:coauthVersionMax="47" xr10:uidLastSave="{00000000-0000-0000-0000-000000000000}"/>
  <bookViews>
    <workbookView xWindow="0" yWindow="500" windowWidth="28800" windowHeight="15880" firstSheet="1" activeTab="1" xr2:uid="{B82250B2-63F1-034C-BCDD-3F918D4BC553}"/>
  </bookViews>
  <sheets>
    <sheet name="SP05-01" sheetId="1" r:id="rId1"/>
    <sheet name="SP05-02" sheetId="2" r:id="rId2"/>
    <sheet name="SP05-0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F19" i="2"/>
  <c r="E19" i="2"/>
  <c r="D19" i="2"/>
  <c r="H29" i="1"/>
  <c r="I29" i="1" s="1"/>
  <c r="H31" i="1"/>
  <c r="I31" i="1" s="1"/>
  <c r="H32" i="1"/>
  <c r="I32" i="1" s="1"/>
  <c r="H38" i="1"/>
  <c r="I38" i="1" s="1"/>
  <c r="H40" i="1"/>
  <c r="I40" i="1" s="1"/>
  <c r="H23" i="1"/>
  <c r="I23" i="1" s="1"/>
  <c r="H22" i="1"/>
  <c r="I22" i="1" s="1"/>
  <c r="H20" i="1"/>
  <c r="I20" i="1" s="1"/>
  <c r="H17" i="1"/>
  <c r="I17" i="1" s="1"/>
  <c r="F35" i="1"/>
  <c r="H35" i="1" s="1"/>
  <c r="I35" i="1" s="1"/>
  <c r="F34" i="1"/>
  <c r="C35" i="1"/>
  <c r="C34" i="1"/>
  <c r="C26" i="1"/>
  <c r="F26" i="1"/>
  <c r="H26" i="1" s="1"/>
  <c r="I26" i="1" s="1"/>
  <c r="F25" i="1"/>
  <c r="C25" i="1"/>
</calcChain>
</file>

<file path=xl/sharedStrings.xml><?xml version="1.0" encoding="utf-8"?>
<sst xmlns="http://schemas.openxmlformats.org/spreadsheetml/2006/main" count="278" uniqueCount="123">
  <si>
    <t>ST CITY HOTEL SDN BHD</t>
  </si>
  <si>
    <t>Reference No:</t>
  </si>
  <si>
    <t>SP05-01</t>
  </si>
  <si>
    <t>FINAL AUDIT FOR THE FINANCIAL YEAR ENDED 31.12.2022</t>
  </si>
  <si>
    <t>Prepared by:</t>
  </si>
  <si>
    <t>Yong Sheng</t>
  </si>
  <si>
    <t>PROPERTY, PLANT AND EQUIPMENT</t>
  </si>
  <si>
    <t>Date:</t>
  </si>
  <si>
    <t>Lead Schedule</t>
  </si>
  <si>
    <t>Reviewed by:</t>
  </si>
  <si>
    <t>Planning Materiality</t>
  </si>
  <si>
    <t>Management acount
31 Dec 2022</t>
  </si>
  <si>
    <t>Audit Adjustment
Dr</t>
  </si>
  <si>
    <t>Audit Adjustment
Cr</t>
  </si>
  <si>
    <t>Final
31 Dec 2022</t>
  </si>
  <si>
    <t>Audited
31 Dec 2021</t>
  </si>
  <si>
    <t>Variance</t>
  </si>
  <si>
    <t>Agreed To Trial Balance</t>
  </si>
  <si>
    <t>Agreed To Prior Year Audited Financial Statements</t>
  </si>
  <si>
    <t> </t>
  </si>
  <si>
    <t>RM</t>
  </si>
  <si>
    <t>%</t>
  </si>
  <si>
    <t xml:space="preserve">Freehold land </t>
  </si>
  <si>
    <t>-</t>
  </si>
  <si>
    <t>YES</t>
  </si>
  <si>
    <t>Cost of Furniture &amp; fixture</t>
  </si>
  <si>
    <t>Accum. Deprn. - Furniture &amp; Fixture</t>
  </si>
  <si>
    <t>NO</t>
  </si>
  <si>
    <t xml:space="preserve">Cost of Hotel building </t>
  </si>
  <si>
    <t>Accum. Deprn. - Hotel building</t>
  </si>
  <si>
    <t>Cost of Information Technology</t>
  </si>
  <si>
    <t>Accum. Deprn. - Information technology</t>
  </si>
  <si>
    <t>Cost of Kitchen &amp; Restaurant Equipment, Furniture &amp; Fittings</t>
  </si>
  <si>
    <t>Accum. Deprn. - Kitchen &amp; Restaurant Equipment, Furniture &amp; Fittings</t>
  </si>
  <si>
    <t xml:space="preserve">Cost of Office Equipment </t>
  </si>
  <si>
    <t xml:space="preserve">Accum. Deprn. - Office Equipment </t>
  </si>
  <si>
    <t>Cost of Renovation &amp; Other Building Works</t>
  </si>
  <si>
    <t>Accum. Deprn. - Renovation &amp; Other Building Works</t>
  </si>
  <si>
    <t>Cost of Room Equipment, Furniture &amp; Fittings</t>
  </si>
  <si>
    <t>Accum. Deprn. - Room Equipment, Furniture &amp; Fittings</t>
  </si>
  <si>
    <t>Cost of Franchise Fee</t>
  </si>
  <si>
    <t>Accum. Deprn. - Franchise Fee</t>
  </si>
  <si>
    <t>Cost of Investment in Subsidaries</t>
  </si>
  <si>
    <t>Accum. Deprn. - Investment in Subsidaries</t>
  </si>
  <si>
    <t>Cost of Motor Vehicle</t>
  </si>
  <si>
    <t>Accum. Deprn. - Motor Vehicle</t>
  </si>
  <si>
    <t>*Does not exist last year (additions)</t>
  </si>
  <si>
    <t>SP05-02</t>
  </si>
  <si>
    <t>Sub-Schedule</t>
  </si>
  <si>
    <t>Planning Materiality:</t>
  </si>
  <si>
    <t>Assertions</t>
  </si>
  <si>
    <t>Audit Procedures</t>
  </si>
  <si>
    <t>A</t>
  </si>
  <si>
    <t>Accuracy</t>
  </si>
  <si>
    <t>Obtain opening balances in 2022 and agree to prior year's closing balances</t>
  </si>
  <si>
    <t>B</t>
  </si>
  <si>
    <t>Completeness</t>
  </si>
  <si>
    <t>Agree opening balances of PPE in Financial Statements to amount stated in Property, Plant &amp; Equipment Register</t>
  </si>
  <si>
    <t>C</t>
  </si>
  <si>
    <t>Valuation</t>
  </si>
  <si>
    <t>Agree opening balances of accumulated depreciation to prior year closing balance.</t>
  </si>
  <si>
    <t>No</t>
  </si>
  <si>
    <t>Item Name</t>
  </si>
  <si>
    <t xml:space="preserve">Opening balance </t>
  </si>
  <si>
    <t>Prior year closing balance</t>
  </si>
  <si>
    <t>Procedure</t>
  </si>
  <si>
    <t>Cost</t>
  </si>
  <si>
    <t>Accumulated depreciation</t>
  </si>
  <si>
    <t>as at 1/1/2022</t>
  </si>
  <si>
    <t>as at 31/12/2021</t>
  </si>
  <si>
    <t>Furniture &amp; Fixtures</t>
  </si>
  <si>
    <t>/</t>
  </si>
  <si>
    <t>Kitchen &amp; restaurant equipment, furnitures &amp; fitting</t>
  </si>
  <si>
    <t>Hotel Building</t>
  </si>
  <si>
    <t>Office Equipment</t>
  </si>
  <si>
    <t>SP05-03</t>
  </si>
  <si>
    <t>PROPERTY, PLANT AND EQUIPMENT (ADDITIONS)</t>
  </si>
  <si>
    <t xml:space="preserve">Objective : </t>
  </si>
  <si>
    <t>To verify the existence of the additional assets purchased during the year</t>
  </si>
  <si>
    <t xml:space="preserve">Source : </t>
  </si>
  <si>
    <t>List of additions as per property, plant &amp; equipment register</t>
  </si>
  <si>
    <t>Number of samples :</t>
  </si>
  <si>
    <t xml:space="preserve">4 samples </t>
  </si>
  <si>
    <t>Basis of sample :</t>
  </si>
  <si>
    <t xml:space="preserve">Random sampling </t>
  </si>
  <si>
    <t>Audit procedures</t>
  </si>
  <si>
    <t>Rights and Obligations</t>
  </si>
  <si>
    <t>Verify ownership of landed properties via verification of titles deeds, or confirmation from banks and motor vehicles via motor registration cards.</t>
  </si>
  <si>
    <t>Compare additions recorded in Property, Plant &amp; Equipment Register to General Ledger to ensure all additions are properly recorded</t>
  </si>
  <si>
    <t>Date of purchase</t>
  </si>
  <si>
    <t>Items</t>
  </si>
  <si>
    <t>Suppliers</t>
  </si>
  <si>
    <t>Amount (MYR)</t>
  </si>
  <si>
    <t>Invoice No.</t>
  </si>
  <si>
    <t>Invoice date</t>
  </si>
  <si>
    <t xml:space="preserve">A </t>
  </si>
  <si>
    <t>General Ledger Amount</t>
  </si>
  <si>
    <t>Building solar system</t>
  </si>
  <si>
    <t>- Progress payment 1</t>
  </si>
  <si>
    <t>Bright Solar System Sdn Bhd</t>
  </si>
  <si>
    <t>BS 420</t>
  </si>
  <si>
    <t>- Progress payment 2</t>
  </si>
  <si>
    <t>BS 630</t>
  </si>
  <si>
    <t>- Progress payment 3 (final)</t>
  </si>
  <si>
    <t>BS 770</t>
  </si>
  <si>
    <t>Upgrading executive suite rooms</t>
  </si>
  <si>
    <t>Full Design Sdn Bhd</t>
  </si>
  <si>
    <t>INV/11/04</t>
  </si>
  <si>
    <t>30/11/2022</t>
  </si>
  <si>
    <t>INV/11/111</t>
  </si>
  <si>
    <t>INV/12/165</t>
  </si>
  <si>
    <t>30/12/2022</t>
  </si>
  <si>
    <t>Self check in system</t>
  </si>
  <si>
    <t>ST IT Service Sdn Bhd</t>
  </si>
  <si>
    <t>STIT-323-19</t>
  </si>
  <si>
    <t>STIT-477-19</t>
  </si>
  <si>
    <t>STIT-583-19</t>
  </si>
  <si>
    <t>15/8/2022</t>
  </si>
  <si>
    <t>Motor vehicles (3 units of van)</t>
  </si>
  <si>
    <t>BestView Auto Sdn Bhd</t>
  </si>
  <si>
    <t>Conclusion:</t>
  </si>
  <si>
    <t>All additions of PPE are presented fairly</t>
  </si>
  <si>
    <t>No adjustments required for additions to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</si>
</sst>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_);[Red]\(&quot;RM&quot;#,##0\)"/>
  </numFmts>
  <fonts count="18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trike/>
      <sz val="12"/>
      <color theme="1"/>
      <name val="Calibri"/>
      <family val="2"/>
      <scheme val="minor"/>
    </font>
    <font>
      <sz val="20"/>
      <color rgb="FF000000"/>
      <name val="Helvetica Neue Light"/>
      <charset val="1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FF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4" xfId="0" applyFont="1" applyBorder="1"/>
    <xf numFmtId="0" fontId="8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5" fillId="3" borderId="6" xfId="0" applyFont="1" applyFill="1" applyBorder="1"/>
    <xf numFmtId="0" fontId="5" fillId="3" borderId="13" xfId="0" applyFont="1" applyFill="1" applyBorder="1"/>
    <xf numFmtId="0" fontId="2" fillId="3" borderId="3" xfId="0" applyFont="1" applyFill="1" applyBorder="1"/>
    <xf numFmtId="0" fontId="5" fillId="0" borderId="14" xfId="0" applyFont="1" applyBorder="1"/>
    <xf numFmtId="0" fontId="5" fillId="0" borderId="8" xfId="0" applyFont="1" applyBorder="1"/>
    <xf numFmtId="0" fontId="8" fillId="0" borderId="9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3" xfId="0" applyFont="1" applyBorder="1"/>
    <xf numFmtId="4" fontId="5" fillId="0" borderId="3" xfId="0" applyNumberFormat="1" applyFont="1" applyBorder="1"/>
    <xf numFmtId="0" fontId="2" fillId="0" borderId="7" xfId="0" applyFont="1" applyBorder="1"/>
    <xf numFmtId="0" fontId="5" fillId="0" borderId="1" xfId="0" applyFont="1" applyBorder="1"/>
    <xf numFmtId="0" fontId="0" fillId="0" borderId="7" xfId="0" applyBorder="1"/>
    <xf numFmtId="0" fontId="0" fillId="0" borderId="5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9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0" fontId="0" fillId="0" borderId="8" xfId="0" applyBorder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/>
    <xf numFmtId="0" fontId="1" fillId="0" borderId="20" xfId="0" applyFont="1" applyBorder="1"/>
    <xf numFmtId="0" fontId="5" fillId="0" borderId="20" xfId="0" applyFont="1" applyBorder="1"/>
    <xf numFmtId="0" fontId="0" fillId="0" borderId="21" xfId="0" applyBorder="1"/>
    <xf numFmtId="0" fontId="0" fillId="0" borderId="22" xfId="0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4" fontId="3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9" fontId="0" fillId="2" borderId="0" xfId="0" applyNumberFormat="1" applyFill="1"/>
    <xf numFmtId="4" fontId="4" fillId="0" borderId="0" xfId="0" applyNumberFormat="1" applyFont="1"/>
    <xf numFmtId="0" fontId="3" fillId="0" borderId="0" xfId="0" quotePrefix="1" applyFont="1"/>
    <xf numFmtId="0" fontId="5" fillId="0" borderId="0" xfId="0" applyFont="1" applyAlignment="1">
      <alignment readingOrder="1"/>
    </xf>
    <xf numFmtId="0" fontId="4" fillId="0" borderId="0" xfId="0" applyFont="1"/>
    <xf numFmtId="0" fontId="7" fillId="0" borderId="0" xfId="0" applyFont="1" applyAlignment="1">
      <alignment readingOrder="1"/>
    </xf>
    <xf numFmtId="4" fontId="7" fillId="0" borderId="0" xfId="0" applyNumberFormat="1" applyFont="1" applyAlignment="1">
      <alignment readingOrder="1"/>
    </xf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1" fillId="0" borderId="0" xfId="0" applyFont="1"/>
    <xf numFmtId="164" fontId="0" fillId="0" borderId="0" xfId="0" applyNumberFormat="1"/>
    <xf numFmtId="0" fontId="12" fillId="0" borderId="0" xfId="0" applyFont="1"/>
    <xf numFmtId="164" fontId="0" fillId="0" borderId="0" xfId="0" applyNumberFormat="1" applyAlignment="1">
      <alignment horizontal="left"/>
    </xf>
    <xf numFmtId="0" fontId="13" fillId="0" borderId="4" xfId="0" applyFont="1" applyBorder="1"/>
    <xf numFmtId="0" fontId="14" fillId="0" borderId="5" xfId="0" applyFont="1" applyBorder="1"/>
    <xf numFmtId="0" fontId="16" fillId="0" borderId="8" xfId="0" applyFont="1" applyBorder="1"/>
    <xf numFmtId="0" fontId="13" fillId="0" borderId="9" xfId="0" applyFont="1" applyBorder="1"/>
    <xf numFmtId="0" fontId="2" fillId="3" borderId="7" xfId="0" applyFont="1" applyFill="1" applyBorder="1"/>
    <xf numFmtId="0" fontId="0" fillId="0" borderId="12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0" fillId="0" borderId="3" xfId="0" applyNumberFormat="1" applyBorder="1"/>
    <xf numFmtId="4" fontId="0" fillId="0" borderId="9" xfId="0" applyNumberFormat="1" applyBorder="1"/>
    <xf numFmtId="0" fontId="2" fillId="0" borderId="16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7" xfId="0" applyFont="1" applyBorder="1" applyAlignment="1"/>
    <xf numFmtId="0" fontId="15" fillId="0" borderId="5" xfId="0" applyFont="1" applyBorder="1" applyAlignment="1"/>
    <xf numFmtId="0" fontId="13" fillId="0" borderId="7" xfId="0" applyFont="1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13" fillId="0" borderId="5" xfId="0" applyFont="1" applyBorder="1" applyAlignment="1"/>
    <xf numFmtId="0" fontId="2" fillId="0" borderId="10" xfId="0" applyFont="1" applyBorder="1" applyAlignment="1"/>
    <xf numFmtId="0" fontId="2" fillId="0" borderId="2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2C81-45F3-6D4B-A175-CFBFF3F53691}">
  <dimension ref="A1:K45"/>
  <sheetViews>
    <sheetView topLeftCell="A9" zoomScale="150" workbookViewId="0">
      <selection activeCell="B7" sqref="B7"/>
    </sheetView>
  </sheetViews>
  <sheetFormatPr defaultColWidth="11" defaultRowHeight="15.95"/>
  <cols>
    <col min="1" max="1" width="22.625" customWidth="1"/>
    <col min="2" max="2" width="59.375" customWidth="1"/>
    <col min="3" max="3" width="17.125" customWidth="1"/>
    <col min="4" max="4" width="17.625" customWidth="1"/>
    <col min="5" max="5" width="13.5" customWidth="1"/>
    <col min="6" max="6" width="15.875" customWidth="1"/>
    <col min="7" max="7" width="15.625" customWidth="1"/>
    <col min="8" max="8" width="16.125" customWidth="1"/>
    <col min="9" max="9" width="13.125" customWidth="1"/>
    <col min="10" max="10" width="19.625" customWidth="1"/>
    <col min="11" max="11" width="24" customWidth="1"/>
  </cols>
  <sheetData>
    <row r="1" spans="1:11">
      <c r="A1" s="1" t="s">
        <v>0</v>
      </c>
      <c r="D1" s="37" t="s">
        <v>1</v>
      </c>
      <c r="E1" s="72" t="s">
        <v>2</v>
      </c>
    </row>
    <row r="2" spans="1:11">
      <c r="A2" s="1" t="s">
        <v>3</v>
      </c>
      <c r="D2" s="37" t="s">
        <v>4</v>
      </c>
      <c r="E2" t="s">
        <v>5</v>
      </c>
    </row>
    <row r="3" spans="1:11">
      <c r="A3" s="1" t="s">
        <v>6</v>
      </c>
      <c r="D3" s="37" t="s">
        <v>7</v>
      </c>
      <c r="E3" s="36">
        <v>45093</v>
      </c>
    </row>
    <row r="4" spans="1:11">
      <c r="D4" s="37"/>
    </row>
    <row r="5" spans="1:11">
      <c r="A5" s="70" t="s">
        <v>8</v>
      </c>
      <c r="D5" s="37" t="s">
        <v>9</v>
      </c>
    </row>
    <row r="6" spans="1:11">
      <c r="A6" s="37" t="s">
        <v>10</v>
      </c>
      <c r="B6" s="73">
        <v>169432</v>
      </c>
      <c r="D6" s="37" t="s">
        <v>7</v>
      </c>
    </row>
    <row r="8" spans="1:11" ht="15.75" customHeight="1"/>
    <row r="9" spans="1:11" ht="15.95" customHeight="1">
      <c r="B9" s="39"/>
      <c r="C9" s="85" t="s">
        <v>11</v>
      </c>
      <c r="D9" s="85" t="s">
        <v>12</v>
      </c>
      <c r="E9" s="85" t="s">
        <v>13</v>
      </c>
      <c r="F9" s="85" t="s">
        <v>14</v>
      </c>
      <c r="G9" s="85" t="s">
        <v>15</v>
      </c>
      <c r="H9" s="85" t="s">
        <v>16</v>
      </c>
      <c r="I9" s="85"/>
      <c r="J9" s="85" t="s">
        <v>17</v>
      </c>
      <c r="K9" s="85" t="s">
        <v>18</v>
      </c>
    </row>
    <row r="10" spans="1:11">
      <c r="B10" s="40" t="s">
        <v>19</v>
      </c>
      <c r="C10" s="85"/>
      <c r="D10" s="85"/>
      <c r="E10" s="85"/>
      <c r="F10" s="85"/>
      <c r="G10" s="85"/>
      <c r="H10" s="85"/>
      <c r="I10" s="85"/>
      <c r="J10" s="85"/>
      <c r="K10" s="85"/>
    </row>
    <row r="11" spans="1:11" ht="17.100000000000001" thickBot="1">
      <c r="B11" s="41" t="s">
        <v>19</v>
      </c>
      <c r="C11" s="68" t="s">
        <v>20</v>
      </c>
      <c r="D11" s="68" t="s">
        <v>20</v>
      </c>
      <c r="E11" s="68" t="s">
        <v>20</v>
      </c>
      <c r="F11" s="68" t="s">
        <v>20</v>
      </c>
      <c r="G11" s="69" t="s">
        <v>20</v>
      </c>
      <c r="H11" s="69" t="s">
        <v>20</v>
      </c>
      <c r="I11" s="69" t="s">
        <v>21</v>
      </c>
      <c r="J11" s="38"/>
      <c r="K11" s="38"/>
    </row>
    <row r="12" spans="1:11">
      <c r="B12" s="42"/>
      <c r="C12" s="48"/>
      <c r="D12" s="48"/>
      <c r="E12" s="48"/>
      <c r="F12" s="48"/>
      <c r="G12" s="2"/>
      <c r="H12" s="49"/>
      <c r="I12" s="49"/>
      <c r="K12" s="47"/>
    </row>
    <row r="13" spans="1:11">
      <c r="B13" s="42"/>
      <c r="C13" s="48"/>
      <c r="D13" s="48"/>
      <c r="E13" s="48"/>
      <c r="F13" s="48"/>
      <c r="G13" s="2"/>
      <c r="H13" s="49"/>
      <c r="I13" s="49"/>
      <c r="K13" s="47"/>
    </row>
    <row r="14" spans="1:11">
      <c r="B14" s="43" t="s">
        <v>22</v>
      </c>
      <c r="C14" s="50">
        <v>12000000</v>
      </c>
      <c r="D14" s="51"/>
      <c r="E14" s="51"/>
      <c r="F14" s="50">
        <v>12000000</v>
      </c>
      <c r="G14" s="50">
        <v>12000000</v>
      </c>
      <c r="H14" s="52" t="s">
        <v>23</v>
      </c>
      <c r="I14" s="52" t="s">
        <v>23</v>
      </c>
      <c r="J14" s="4" t="s">
        <v>24</v>
      </c>
      <c r="K14" s="53" t="s">
        <v>24</v>
      </c>
    </row>
    <row r="15" spans="1:11">
      <c r="B15" s="44"/>
      <c r="C15" s="51"/>
      <c r="D15" s="1"/>
      <c r="E15" s="1"/>
      <c r="F15" s="51"/>
      <c r="G15" s="54"/>
      <c r="H15" s="51"/>
      <c r="I15" s="51"/>
      <c r="J15" s="4"/>
      <c r="K15" s="53"/>
    </row>
    <row r="16" spans="1:11">
      <c r="B16" s="43" t="s">
        <v>25</v>
      </c>
      <c r="C16" s="50">
        <v>136861</v>
      </c>
      <c r="D16" s="51"/>
      <c r="E16" s="51"/>
      <c r="F16" s="50">
        <v>136861</v>
      </c>
      <c r="G16" s="50">
        <v>136861</v>
      </c>
      <c r="H16" s="52" t="s">
        <v>23</v>
      </c>
      <c r="I16" s="52" t="s">
        <v>23</v>
      </c>
      <c r="J16" s="4" t="s">
        <v>24</v>
      </c>
      <c r="K16" s="53" t="s">
        <v>24</v>
      </c>
    </row>
    <row r="17" spans="2:11">
      <c r="B17" s="43" t="s">
        <v>26</v>
      </c>
      <c r="C17" s="50">
        <v>-107404.79</v>
      </c>
      <c r="D17" s="51"/>
      <c r="E17" s="51"/>
      <c r="F17" s="50">
        <v>-107404.79</v>
      </c>
      <c r="G17" s="54">
        <v>-93719</v>
      </c>
      <c r="H17" s="55">
        <f>F17-G17</f>
        <v>-13685.789999999994</v>
      </c>
      <c r="I17" s="56">
        <f>H17/G17</f>
        <v>0.14603004726896354</v>
      </c>
      <c r="J17" s="4" t="s">
        <v>24</v>
      </c>
      <c r="K17" s="53" t="s">
        <v>27</v>
      </c>
    </row>
    <row r="18" spans="2:11">
      <c r="B18" s="44"/>
      <c r="C18" s="51"/>
      <c r="D18" s="1"/>
      <c r="E18" s="1"/>
      <c r="F18" s="51"/>
      <c r="G18" s="57"/>
      <c r="H18" s="51"/>
      <c r="J18" s="4"/>
      <c r="K18" s="53"/>
    </row>
    <row r="19" spans="2:11">
      <c r="B19" s="43" t="s">
        <v>28</v>
      </c>
      <c r="C19" s="50">
        <v>90000000</v>
      </c>
      <c r="D19" s="1"/>
      <c r="E19" s="1"/>
      <c r="F19" s="50">
        <v>90000000</v>
      </c>
      <c r="G19" s="50">
        <v>90000000</v>
      </c>
      <c r="H19" s="52" t="s">
        <v>23</v>
      </c>
      <c r="I19" s="52" t="s">
        <v>23</v>
      </c>
      <c r="J19" s="4" t="s">
        <v>24</v>
      </c>
      <c r="K19" s="53" t="s">
        <v>24</v>
      </c>
    </row>
    <row r="20" spans="2:11">
      <c r="B20" s="43" t="s">
        <v>29</v>
      </c>
      <c r="C20" s="50">
        <v>-16200000</v>
      </c>
      <c r="D20" s="1"/>
      <c r="E20" s="1"/>
      <c r="F20" s="50">
        <v>-16200000</v>
      </c>
      <c r="G20" s="54">
        <v>-14400000</v>
      </c>
      <c r="H20" s="55">
        <f>F20-G20</f>
        <v>-1800000</v>
      </c>
      <c r="I20" s="56">
        <f>H20/G20</f>
        <v>0.125</v>
      </c>
      <c r="J20" s="4" t="s">
        <v>24</v>
      </c>
      <c r="K20" s="53" t="s">
        <v>27</v>
      </c>
    </row>
    <row r="21" spans="2:11">
      <c r="B21" s="44"/>
      <c r="C21" s="51"/>
      <c r="D21" s="1"/>
      <c r="E21" s="1"/>
      <c r="F21" s="51"/>
      <c r="G21" s="57"/>
      <c r="H21" s="51"/>
      <c r="J21" s="4"/>
      <c r="K21" s="53"/>
    </row>
    <row r="22" spans="2:11">
      <c r="B22" s="43" t="s">
        <v>30</v>
      </c>
      <c r="C22" s="50">
        <v>907092</v>
      </c>
      <c r="D22" s="1"/>
      <c r="E22" s="1"/>
      <c r="F22" s="50">
        <v>907092</v>
      </c>
      <c r="G22" s="50">
        <v>477092</v>
      </c>
      <c r="H22" s="55">
        <f>F22-G22</f>
        <v>430000</v>
      </c>
      <c r="I22" s="58">
        <f>H22/G22</f>
        <v>0.90129367082239908</v>
      </c>
      <c r="J22" s="4" t="s">
        <v>24</v>
      </c>
      <c r="K22" s="53" t="s">
        <v>27</v>
      </c>
    </row>
    <row r="23" spans="2:11">
      <c r="B23" s="43" t="s">
        <v>31</v>
      </c>
      <c r="C23" s="50">
        <v>-315828.59999999998</v>
      </c>
      <c r="D23" s="57"/>
      <c r="E23" s="1"/>
      <c r="F23" s="50">
        <v>-315828.59999999998</v>
      </c>
      <c r="G23" s="54">
        <v>-261744</v>
      </c>
      <c r="H23" s="55">
        <f>F23-G23</f>
        <v>-54084.599999999977</v>
      </c>
      <c r="I23" s="56">
        <f>H23/G23</f>
        <v>0.20663167064001459</v>
      </c>
      <c r="J23" s="4" t="s">
        <v>24</v>
      </c>
      <c r="K23" s="53" t="s">
        <v>27</v>
      </c>
    </row>
    <row r="24" spans="2:11">
      <c r="B24" s="44"/>
      <c r="C24" s="51"/>
      <c r="D24" s="1"/>
      <c r="E24" s="1"/>
      <c r="F24" s="51"/>
      <c r="G24" s="54"/>
      <c r="H24" s="55"/>
      <c r="J24" s="4"/>
      <c r="K24" s="53"/>
    </row>
    <row r="25" spans="2:11">
      <c r="B25" s="43" t="s">
        <v>32</v>
      </c>
      <c r="C25" s="50">
        <f>1137080+300406</f>
        <v>1437486</v>
      </c>
      <c r="D25" s="51"/>
      <c r="E25" s="51"/>
      <c r="F25" s="50">
        <f>1137080+300406</f>
        <v>1437486</v>
      </c>
      <c r="G25" s="50">
        <v>1437486</v>
      </c>
      <c r="H25" s="52" t="s">
        <v>23</v>
      </c>
      <c r="I25" s="52" t="s">
        <v>23</v>
      </c>
      <c r="J25" s="4" t="s">
        <v>24</v>
      </c>
      <c r="K25" s="53" t="s">
        <v>24</v>
      </c>
    </row>
    <row r="26" spans="2:11">
      <c r="B26" s="43" t="s">
        <v>33</v>
      </c>
      <c r="C26" s="50">
        <f>-(1019933.54+270365.36)</f>
        <v>-1290298.8999999999</v>
      </c>
      <c r="D26" s="51"/>
      <c r="E26" s="51"/>
      <c r="F26" s="50">
        <f>-(1019933.54+270365.36)</f>
        <v>-1290298.8999999999</v>
      </c>
      <c r="G26" s="54">
        <v>-1146551</v>
      </c>
      <c r="H26" s="55">
        <f t="shared" ref="H26:H40" si="0">F26-G26</f>
        <v>-143747.89999999991</v>
      </c>
      <c r="I26" s="56">
        <f>H26/G26</f>
        <v>0.12537418745437395</v>
      </c>
      <c r="J26" s="4" t="s">
        <v>24</v>
      </c>
      <c r="K26" s="53" t="s">
        <v>27</v>
      </c>
    </row>
    <row r="27" spans="2:11">
      <c r="B27" s="44"/>
      <c r="C27" s="51"/>
      <c r="D27" s="1"/>
      <c r="E27" s="1"/>
      <c r="F27" s="51"/>
      <c r="G27" s="54"/>
      <c r="H27" s="55"/>
      <c r="J27" s="4"/>
      <c r="K27" s="53"/>
    </row>
    <row r="28" spans="2:11">
      <c r="B28" s="43" t="s">
        <v>34</v>
      </c>
      <c r="C28" s="50">
        <v>405938</v>
      </c>
      <c r="D28" s="1"/>
      <c r="E28" s="1"/>
      <c r="F28" s="50">
        <v>405938</v>
      </c>
      <c r="G28" s="50">
        <v>405938</v>
      </c>
      <c r="H28" s="52" t="s">
        <v>23</v>
      </c>
      <c r="I28" s="52" t="s">
        <v>23</v>
      </c>
      <c r="J28" s="4" t="s">
        <v>24</v>
      </c>
      <c r="K28" s="53" t="s">
        <v>24</v>
      </c>
    </row>
    <row r="29" spans="2:11">
      <c r="B29" s="43" t="s">
        <v>35</v>
      </c>
      <c r="C29" s="50">
        <v>-204680.69</v>
      </c>
      <c r="D29" s="1"/>
      <c r="E29" s="1"/>
      <c r="F29" s="50">
        <v>-204680.69</v>
      </c>
      <c r="G29" s="54">
        <v>-123493</v>
      </c>
      <c r="H29" s="55">
        <f t="shared" si="0"/>
        <v>-81187.69</v>
      </c>
      <c r="I29" s="56">
        <f>H29/G29</f>
        <v>0.65742746552436171</v>
      </c>
      <c r="J29" s="4" t="s">
        <v>24</v>
      </c>
      <c r="K29" s="53" t="s">
        <v>27</v>
      </c>
    </row>
    <row r="30" spans="2:11">
      <c r="B30" s="44"/>
      <c r="C30" s="51"/>
      <c r="D30" s="1"/>
      <c r="E30" s="1"/>
      <c r="F30" s="51"/>
      <c r="G30" s="54"/>
      <c r="H30" s="55"/>
      <c r="J30" s="4"/>
      <c r="K30" s="53"/>
    </row>
    <row r="31" spans="2:11">
      <c r="B31" s="43" t="s">
        <v>36</v>
      </c>
      <c r="C31" s="50">
        <v>2181990</v>
      </c>
      <c r="D31" s="51"/>
      <c r="E31" s="51"/>
      <c r="F31" s="50">
        <v>2181990</v>
      </c>
      <c r="G31" s="50">
        <v>371990</v>
      </c>
      <c r="H31" s="55">
        <f t="shared" si="0"/>
        <v>1810000</v>
      </c>
      <c r="I31" s="58">
        <f>H31/G31</f>
        <v>4.8657221968332482</v>
      </c>
      <c r="J31" s="4" t="s">
        <v>24</v>
      </c>
      <c r="K31" s="53" t="s">
        <v>27</v>
      </c>
    </row>
    <row r="32" spans="2:11">
      <c r="B32" s="43" t="s">
        <v>37</v>
      </c>
      <c r="C32" s="54">
        <v>-125848.2</v>
      </c>
      <c r="D32" s="51"/>
      <c r="E32" s="59"/>
      <c r="F32" s="50">
        <v>-125848.2</v>
      </c>
      <c r="G32" s="54">
        <v>-46399</v>
      </c>
      <c r="H32" s="55">
        <f t="shared" si="0"/>
        <v>-79449.2</v>
      </c>
      <c r="I32" s="58">
        <f>H32/G32</f>
        <v>1.7123041444858724</v>
      </c>
      <c r="J32" s="4" t="s">
        <v>24</v>
      </c>
      <c r="K32" s="53" t="s">
        <v>27</v>
      </c>
    </row>
    <row r="33" spans="2:11">
      <c r="B33" s="44"/>
      <c r="C33" s="51"/>
      <c r="D33" s="1"/>
      <c r="E33" s="1"/>
      <c r="F33" s="51"/>
      <c r="G33" s="57"/>
      <c r="H33" s="55"/>
      <c r="J33" s="4"/>
      <c r="K33" s="53"/>
    </row>
    <row r="34" spans="2:11">
      <c r="B34" s="43" t="s">
        <v>38</v>
      </c>
      <c r="C34" s="50">
        <f>925200+957900</f>
        <v>1883100</v>
      </c>
      <c r="D34" s="51"/>
      <c r="E34" s="51"/>
      <c r="F34" s="50">
        <f>925200+957900</f>
        <v>1883100</v>
      </c>
      <c r="G34" s="50">
        <v>1883100</v>
      </c>
      <c r="H34" s="52" t="s">
        <v>23</v>
      </c>
      <c r="I34" s="52" t="s">
        <v>23</v>
      </c>
      <c r="J34" s="4" t="s">
        <v>24</v>
      </c>
      <c r="K34" s="53" t="s">
        <v>27</v>
      </c>
    </row>
    <row r="35" spans="2:11">
      <c r="B35" s="43" t="s">
        <v>39</v>
      </c>
      <c r="C35" s="50">
        <f>-(764240+862110)</f>
        <v>-1626350</v>
      </c>
      <c r="D35" s="51"/>
      <c r="E35" s="51"/>
      <c r="F35" s="50">
        <f>-(764240+862110)</f>
        <v>-1626350</v>
      </c>
      <c r="G35" s="54">
        <v>-1438040</v>
      </c>
      <c r="H35" s="55">
        <f t="shared" si="0"/>
        <v>-188310</v>
      </c>
      <c r="I35" s="56">
        <f>H35/G35</f>
        <v>0.13094906956691052</v>
      </c>
      <c r="J35" s="4" t="s">
        <v>24</v>
      </c>
      <c r="K35" s="53" t="s">
        <v>27</v>
      </c>
    </row>
    <row r="36" spans="2:11">
      <c r="B36" s="43"/>
      <c r="C36" s="51"/>
      <c r="D36" s="51"/>
      <c r="E36" s="51"/>
      <c r="F36" s="51"/>
      <c r="G36" s="54"/>
      <c r="H36" s="55"/>
      <c r="I36" s="51"/>
      <c r="J36" s="4"/>
      <c r="K36" s="53"/>
    </row>
    <row r="37" spans="2:11">
      <c r="B37" s="43" t="s">
        <v>40</v>
      </c>
      <c r="C37" s="50">
        <v>1344000</v>
      </c>
      <c r="D37" s="51"/>
      <c r="E37" s="51"/>
      <c r="F37" s="50">
        <v>1344000</v>
      </c>
      <c r="G37" s="50">
        <v>1344000</v>
      </c>
      <c r="H37" s="52" t="s">
        <v>23</v>
      </c>
      <c r="I37" s="52" t="s">
        <v>23</v>
      </c>
      <c r="J37" s="4" t="s">
        <v>24</v>
      </c>
      <c r="K37" s="53" t="s">
        <v>27</v>
      </c>
    </row>
    <row r="38" spans="2:11">
      <c r="B38" s="43" t="s">
        <v>41</v>
      </c>
      <c r="C38" s="50">
        <v>-604800</v>
      </c>
      <c r="D38" s="51"/>
      <c r="E38" s="51"/>
      <c r="F38" s="50">
        <v>-604800</v>
      </c>
      <c r="G38" s="54">
        <v>-537600</v>
      </c>
      <c r="H38" s="55">
        <f t="shared" si="0"/>
        <v>-67200</v>
      </c>
      <c r="I38" s="56">
        <f>H38/G38</f>
        <v>0.125</v>
      </c>
      <c r="J38" s="4" t="s">
        <v>24</v>
      </c>
      <c r="K38" s="53" t="s">
        <v>27</v>
      </c>
    </row>
    <row r="39" spans="2:11">
      <c r="B39" s="44"/>
      <c r="C39" s="51"/>
      <c r="D39" s="1"/>
      <c r="E39" s="1"/>
      <c r="F39" s="51"/>
      <c r="G39" s="57"/>
      <c r="H39" s="55"/>
      <c r="I39" s="51"/>
      <c r="J39" s="4"/>
      <c r="K39" s="53"/>
    </row>
    <row r="40" spans="2:11">
      <c r="B40" s="43" t="s">
        <v>42</v>
      </c>
      <c r="C40" s="50">
        <v>470100000</v>
      </c>
      <c r="D40" s="51"/>
      <c r="E40" s="51"/>
      <c r="F40" s="50">
        <v>470100000</v>
      </c>
      <c r="G40" s="50">
        <v>350100000</v>
      </c>
      <c r="H40" s="55">
        <f t="shared" si="0"/>
        <v>120000000</v>
      </c>
      <c r="I40" s="56">
        <f>H40/G40</f>
        <v>0.34275921165381318</v>
      </c>
      <c r="J40" s="4" t="s">
        <v>24</v>
      </c>
      <c r="K40" s="53" t="s">
        <v>27</v>
      </c>
    </row>
    <row r="41" spans="2:11">
      <c r="B41" s="43" t="s">
        <v>43</v>
      </c>
      <c r="C41" s="51" t="s">
        <v>23</v>
      </c>
      <c r="D41" s="51"/>
      <c r="E41" s="51"/>
      <c r="F41" s="51"/>
      <c r="G41" s="51"/>
      <c r="H41" s="51"/>
      <c r="I41" s="60"/>
      <c r="K41" s="47"/>
    </row>
    <row r="42" spans="2:11">
      <c r="B42" s="45"/>
      <c r="C42" s="3"/>
      <c r="D42" s="61"/>
      <c r="E42" s="2"/>
      <c r="F42" s="2"/>
      <c r="G42" s="3"/>
      <c r="H42" s="62"/>
      <c r="I42" s="51"/>
      <c r="K42" s="47"/>
    </row>
    <row r="43" spans="2:11">
      <c r="B43" s="43" t="s">
        <v>44</v>
      </c>
      <c r="C43" s="50">
        <v>297000</v>
      </c>
      <c r="D43" s="1"/>
      <c r="E43" s="1"/>
      <c r="F43" s="50">
        <v>297000</v>
      </c>
      <c r="G43" s="63">
        <v>0</v>
      </c>
      <c r="H43" s="64">
        <v>297000</v>
      </c>
      <c r="I43" s="52" t="s">
        <v>23</v>
      </c>
      <c r="J43" s="52" t="s">
        <v>23</v>
      </c>
      <c r="K43" s="65" t="s">
        <v>23</v>
      </c>
    </row>
    <row r="44" spans="2:11">
      <c r="B44" s="43" t="s">
        <v>45</v>
      </c>
      <c r="C44" s="50">
        <v>-24750</v>
      </c>
      <c r="D44" s="1"/>
      <c r="E44" s="1"/>
      <c r="F44" s="50">
        <v>-24750</v>
      </c>
      <c r="G44" s="63">
        <v>0</v>
      </c>
      <c r="H44" s="64">
        <v>-24750</v>
      </c>
      <c r="I44" s="52" t="s">
        <v>23</v>
      </c>
      <c r="J44" s="52" t="s">
        <v>23</v>
      </c>
      <c r="K44" s="65" t="s">
        <v>23</v>
      </c>
    </row>
    <row r="45" spans="2:11">
      <c r="B45" s="46" t="s">
        <v>46</v>
      </c>
      <c r="C45" s="66"/>
      <c r="D45" s="66"/>
      <c r="E45" s="66"/>
      <c r="F45" s="66"/>
      <c r="G45" s="66"/>
      <c r="H45" s="66"/>
      <c r="I45" s="66"/>
      <c r="J45" s="66"/>
      <c r="K45" s="67"/>
    </row>
  </sheetData>
  <mergeCells count="8">
    <mergeCell ref="J9:J10"/>
    <mergeCell ref="K9:K10"/>
    <mergeCell ref="C9:C10"/>
    <mergeCell ref="D9:D10"/>
    <mergeCell ref="E9:E10"/>
    <mergeCell ref="F9:F10"/>
    <mergeCell ref="G9:G10"/>
    <mergeCell ref="H9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FBA6-D6FF-43C4-AC95-95B85CFDAACF}">
  <dimension ref="A1:J24"/>
  <sheetViews>
    <sheetView tabSelected="1" zoomScale="159" workbookViewId="0">
      <selection activeCell="D13" sqref="D13"/>
    </sheetView>
  </sheetViews>
  <sheetFormatPr defaultColWidth="8.875" defaultRowHeight="15.95"/>
  <cols>
    <col min="2" max="2" width="11.625" customWidth="1"/>
    <col min="3" max="3" width="24.75" customWidth="1"/>
    <col min="4" max="4" width="20.625" customWidth="1"/>
    <col min="5" max="5" width="19.875" customWidth="1"/>
    <col min="6" max="6" width="21.625" customWidth="1"/>
    <col min="7" max="7" width="21.125" customWidth="1"/>
    <col min="8" max="8" width="13.5" customWidth="1"/>
    <col min="9" max="9" width="12.125" customWidth="1"/>
  </cols>
  <sheetData>
    <row r="1" spans="1:10">
      <c r="A1" s="1" t="s">
        <v>0</v>
      </c>
      <c r="G1" t="s">
        <v>1</v>
      </c>
      <c r="H1" s="72" t="s">
        <v>47</v>
      </c>
    </row>
    <row r="2" spans="1:10">
      <c r="A2" s="1" t="s">
        <v>3</v>
      </c>
      <c r="G2" t="s">
        <v>4</v>
      </c>
      <c r="H2" t="s">
        <v>5</v>
      </c>
    </row>
    <row r="3" spans="1:10">
      <c r="A3" s="1" t="s">
        <v>6</v>
      </c>
      <c r="G3" t="s">
        <v>7</v>
      </c>
      <c r="H3" s="36">
        <v>45093</v>
      </c>
    </row>
    <row r="5" spans="1:10">
      <c r="A5" s="70" t="s">
        <v>48</v>
      </c>
      <c r="G5" t="s">
        <v>9</v>
      </c>
    </row>
    <row r="6" spans="1:10">
      <c r="A6" s="37" t="s">
        <v>49</v>
      </c>
      <c r="C6" s="71">
        <v>169432</v>
      </c>
      <c r="G6" t="s">
        <v>7</v>
      </c>
    </row>
    <row r="9" spans="1:10" ht="15.75">
      <c r="B9" s="74" t="s">
        <v>19</v>
      </c>
      <c r="C9" s="75" t="s">
        <v>50</v>
      </c>
      <c r="D9" s="89" t="s">
        <v>51</v>
      </c>
      <c r="E9" s="89"/>
      <c r="F9" s="89"/>
      <c r="G9" s="90"/>
    </row>
    <row r="10" spans="1:10" ht="15.75">
      <c r="B10" s="76" t="s">
        <v>52</v>
      </c>
      <c r="C10" s="77" t="s">
        <v>53</v>
      </c>
      <c r="D10" s="91" t="s">
        <v>54</v>
      </c>
      <c r="E10" s="92"/>
      <c r="F10" s="92"/>
      <c r="G10" s="93"/>
    </row>
    <row r="11" spans="1:10" ht="15.75">
      <c r="B11" s="76" t="s">
        <v>55</v>
      </c>
      <c r="C11" s="77" t="s">
        <v>56</v>
      </c>
      <c r="D11" s="91" t="s">
        <v>57</v>
      </c>
      <c r="E11" s="91"/>
      <c r="F11" s="91"/>
      <c r="G11" s="94"/>
    </row>
    <row r="12" spans="1:10" ht="15.75">
      <c r="B12" s="76" t="s">
        <v>58</v>
      </c>
      <c r="C12" s="77" t="s">
        <v>59</v>
      </c>
      <c r="D12" s="91" t="s">
        <v>60</v>
      </c>
      <c r="E12" s="91"/>
      <c r="F12" s="91"/>
      <c r="G12" s="94"/>
    </row>
    <row r="13" spans="1:10" ht="15.75">
      <c r="B13" s="3"/>
      <c r="C13" s="3"/>
      <c r="D13" s="3"/>
      <c r="E13" s="3"/>
      <c r="F13" s="3"/>
      <c r="G13" s="3"/>
    </row>
    <row r="14" spans="1:10" ht="15.95" customHeight="1">
      <c r="B14" s="9" t="s">
        <v>61</v>
      </c>
      <c r="C14" s="10" t="s">
        <v>62</v>
      </c>
      <c r="D14" s="11" t="s">
        <v>63</v>
      </c>
      <c r="E14" s="11" t="s">
        <v>64</v>
      </c>
      <c r="F14" s="11" t="s">
        <v>63</v>
      </c>
      <c r="G14" s="11" t="s">
        <v>64</v>
      </c>
      <c r="H14" s="78" t="s">
        <v>65</v>
      </c>
      <c r="I14" s="78"/>
      <c r="J14" s="79"/>
    </row>
    <row r="15" spans="1:10" ht="15.75">
      <c r="B15" s="12" t="s">
        <v>19</v>
      </c>
      <c r="C15" s="13" t="s">
        <v>19</v>
      </c>
      <c r="D15" s="14" t="s">
        <v>66</v>
      </c>
      <c r="E15" s="14" t="s">
        <v>66</v>
      </c>
      <c r="F15" s="14" t="s">
        <v>67</v>
      </c>
      <c r="G15" s="14" t="s">
        <v>67</v>
      </c>
      <c r="H15" s="14" t="s">
        <v>52</v>
      </c>
      <c r="I15" s="14" t="s">
        <v>52</v>
      </c>
      <c r="J15" s="11" t="s">
        <v>58</v>
      </c>
    </row>
    <row r="16" spans="1:10" ht="15.75">
      <c r="B16" s="15" t="s">
        <v>19</v>
      </c>
      <c r="C16" s="16" t="s">
        <v>19</v>
      </c>
      <c r="D16" s="7" t="s">
        <v>68</v>
      </c>
      <c r="E16" s="7" t="s">
        <v>69</v>
      </c>
      <c r="F16" s="7" t="s">
        <v>68</v>
      </c>
      <c r="G16" s="7" t="s">
        <v>69</v>
      </c>
      <c r="H16" s="17" t="s">
        <v>19</v>
      </c>
      <c r="I16" s="17" t="s">
        <v>19</v>
      </c>
      <c r="J16" s="17" t="s">
        <v>19</v>
      </c>
    </row>
    <row r="17" spans="2:10" ht="15.75">
      <c r="B17" s="18">
        <v>1</v>
      </c>
      <c r="C17" s="19" t="s">
        <v>70</v>
      </c>
      <c r="D17" s="83">
        <v>136861</v>
      </c>
      <c r="E17" s="83">
        <v>136861</v>
      </c>
      <c r="F17" s="83">
        <v>-93718.67</v>
      </c>
      <c r="G17" s="83">
        <v>-93718.67</v>
      </c>
      <c r="H17" s="81" t="s">
        <v>71</v>
      </c>
      <c r="I17" s="81" t="s">
        <v>71</v>
      </c>
      <c r="J17" s="81" t="s">
        <v>71</v>
      </c>
    </row>
    <row r="18" spans="2:10">
      <c r="B18" s="18" t="s">
        <v>19</v>
      </c>
      <c r="C18" s="19"/>
      <c r="D18" s="20"/>
      <c r="E18" s="20"/>
      <c r="F18" s="20"/>
      <c r="G18" s="20"/>
      <c r="H18" s="20"/>
      <c r="I18" s="20"/>
      <c r="J18" s="80"/>
    </row>
    <row r="19" spans="2:10" ht="15.75">
      <c r="B19" s="18">
        <v>2</v>
      </c>
      <c r="C19" s="19" t="s">
        <v>72</v>
      </c>
      <c r="D19" s="21">
        <f>1137080+300406</f>
        <v>1437486</v>
      </c>
      <c r="E19" s="21">
        <f>1137080+300406</f>
        <v>1437486</v>
      </c>
      <c r="F19" s="21">
        <f>(906225.5)+(240324.8)</f>
        <v>1146550.3</v>
      </c>
      <c r="G19" s="21">
        <f>(906225.5)+(240324.8)</f>
        <v>1146550.3</v>
      </c>
      <c r="H19" s="81" t="s">
        <v>71</v>
      </c>
      <c r="I19" s="81" t="s">
        <v>71</v>
      </c>
      <c r="J19" s="81" t="s">
        <v>71</v>
      </c>
    </row>
    <row r="20" spans="2:10">
      <c r="B20" s="18" t="s">
        <v>19</v>
      </c>
      <c r="C20" s="19"/>
      <c r="D20" s="20"/>
      <c r="E20" s="20"/>
      <c r="F20" s="20"/>
      <c r="G20" s="20"/>
      <c r="H20" s="20"/>
      <c r="I20" s="20"/>
      <c r="J20" s="80"/>
    </row>
    <row r="21" spans="2:10" ht="15.75">
      <c r="B21" s="18">
        <v>3</v>
      </c>
      <c r="C21" s="19" t="s">
        <v>73</v>
      </c>
      <c r="D21" s="83">
        <v>90000000</v>
      </c>
      <c r="E21" s="83">
        <v>90000000</v>
      </c>
      <c r="F21" s="83">
        <v>-14400000</v>
      </c>
      <c r="G21" s="83">
        <v>-14400000</v>
      </c>
      <c r="H21" s="81" t="s">
        <v>71</v>
      </c>
      <c r="I21" s="81" t="s">
        <v>71</v>
      </c>
      <c r="J21" s="81" t="s">
        <v>71</v>
      </c>
    </row>
    <row r="22" spans="2:10">
      <c r="B22" s="18" t="s">
        <v>19</v>
      </c>
      <c r="C22" s="19"/>
      <c r="D22" s="20"/>
      <c r="E22" s="20"/>
      <c r="F22" s="20"/>
      <c r="G22" s="20"/>
      <c r="H22" s="20"/>
      <c r="I22" s="20"/>
      <c r="J22" s="80"/>
    </row>
    <row r="23" spans="2:10" ht="15.75">
      <c r="B23" s="15">
        <v>4</v>
      </c>
      <c r="C23" s="16" t="s">
        <v>74</v>
      </c>
      <c r="D23" s="84">
        <v>405938</v>
      </c>
      <c r="E23" s="84">
        <v>405938</v>
      </c>
      <c r="F23" s="84">
        <v>-123493.13</v>
      </c>
      <c r="G23" s="84">
        <v>-123493.13</v>
      </c>
      <c r="H23" s="82" t="s">
        <v>71</v>
      </c>
      <c r="I23" s="82" t="s">
        <v>71</v>
      </c>
      <c r="J23" s="82" t="s">
        <v>71</v>
      </c>
    </row>
    <row r="24" spans="2:10" ht="15.75">
      <c r="B24" s="18" t="s">
        <v>19</v>
      </c>
      <c r="H24" s="20"/>
    </row>
  </sheetData>
  <mergeCells count="4">
    <mergeCell ref="D9:G9"/>
    <mergeCell ref="D10:G10"/>
    <mergeCell ref="D11:G11"/>
    <mergeCell ref="D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416C-16EF-4ACC-BFF9-BB79D8E3E9CB}">
  <dimension ref="A1:N50"/>
  <sheetViews>
    <sheetView topLeftCell="A11" zoomScale="114" workbookViewId="0">
      <selection activeCell="D41" sqref="D41"/>
    </sheetView>
  </sheetViews>
  <sheetFormatPr defaultColWidth="8.875" defaultRowHeight="15.95"/>
  <cols>
    <col min="2" max="2" width="17.625" customWidth="1"/>
    <col min="3" max="3" width="19.625" customWidth="1"/>
    <col min="4" max="4" width="39.875" customWidth="1"/>
    <col min="5" max="5" width="23.625" customWidth="1"/>
    <col min="6" max="6" width="15.375" customWidth="1"/>
    <col min="7" max="7" width="14.625" customWidth="1"/>
    <col min="8" max="8" width="11.625" customWidth="1"/>
  </cols>
  <sheetData>
    <row r="1" spans="1:6">
      <c r="A1" s="1" t="s">
        <v>0</v>
      </c>
      <c r="E1" s="37" t="s">
        <v>1</v>
      </c>
      <c r="F1" t="s">
        <v>75</v>
      </c>
    </row>
    <row r="2" spans="1:6">
      <c r="A2" s="1" t="s">
        <v>3</v>
      </c>
      <c r="E2" s="37" t="s">
        <v>4</v>
      </c>
      <c r="F2" t="s">
        <v>5</v>
      </c>
    </row>
    <row r="3" spans="1:6">
      <c r="A3" s="1" t="s">
        <v>76</v>
      </c>
      <c r="E3" s="37" t="s">
        <v>7</v>
      </c>
      <c r="F3" s="36">
        <v>45093</v>
      </c>
    </row>
    <row r="4" spans="1:6">
      <c r="E4" s="37"/>
    </row>
    <row r="5" spans="1:6">
      <c r="A5" s="70" t="s">
        <v>48</v>
      </c>
      <c r="E5" s="37" t="s">
        <v>9</v>
      </c>
    </row>
    <row r="6" spans="1:6">
      <c r="A6" s="37" t="s">
        <v>49</v>
      </c>
      <c r="C6" s="71">
        <v>169432</v>
      </c>
      <c r="E6" s="37" t="s">
        <v>7</v>
      </c>
    </row>
    <row r="7" spans="1:6">
      <c r="B7" s="1"/>
    </row>
    <row r="8" spans="1:6">
      <c r="B8" s="1"/>
    </row>
    <row r="10" spans="1:6">
      <c r="A10" s="1" t="s">
        <v>77</v>
      </c>
      <c r="C10" s="3" t="s">
        <v>78</v>
      </c>
    </row>
    <row r="11" spans="1:6">
      <c r="A11" s="3"/>
      <c r="C11" s="3"/>
    </row>
    <row r="12" spans="1:6">
      <c r="A12" s="1" t="s">
        <v>79</v>
      </c>
      <c r="C12" s="3" t="s">
        <v>80</v>
      </c>
    </row>
    <row r="13" spans="1:6">
      <c r="A13" s="3"/>
      <c r="C13" s="3"/>
    </row>
    <row r="14" spans="1:6">
      <c r="A14" s="2" t="s">
        <v>81</v>
      </c>
      <c r="C14" s="3" t="s">
        <v>82</v>
      </c>
    </row>
    <row r="15" spans="1:6">
      <c r="A15" s="3"/>
      <c r="C15" s="3"/>
    </row>
    <row r="16" spans="1:6">
      <c r="A16" s="2" t="s">
        <v>83</v>
      </c>
      <c r="C16" s="3" t="s">
        <v>84</v>
      </c>
    </row>
    <row r="19" spans="2:14">
      <c r="B19" s="5" t="s">
        <v>19</v>
      </c>
      <c r="C19" s="22" t="s">
        <v>50</v>
      </c>
      <c r="D19" s="95" t="s">
        <v>85</v>
      </c>
      <c r="E19" s="96"/>
      <c r="F19" s="96"/>
      <c r="G19" s="97"/>
    </row>
    <row r="20" spans="2:14">
      <c r="B20" s="6" t="s">
        <v>52</v>
      </c>
      <c r="C20" s="23" t="s">
        <v>86</v>
      </c>
      <c r="D20" s="26" t="s">
        <v>87</v>
      </c>
      <c r="E20" s="8"/>
      <c r="F20" s="8"/>
      <c r="G20" s="8"/>
      <c r="H20" s="24"/>
      <c r="I20" s="24"/>
      <c r="J20" s="24"/>
      <c r="K20" s="24"/>
      <c r="L20" s="25"/>
    </row>
    <row r="21" spans="2:14">
      <c r="B21" s="6" t="s">
        <v>55</v>
      </c>
      <c r="C21" s="23" t="s">
        <v>56</v>
      </c>
      <c r="D21" s="15" t="s">
        <v>88</v>
      </c>
      <c r="E21" s="23"/>
      <c r="F21" s="23"/>
      <c r="G21" s="23"/>
      <c r="H21" s="28"/>
      <c r="I21" s="28"/>
      <c r="J21" s="28"/>
      <c r="K21" s="28"/>
      <c r="L21" s="29"/>
    </row>
    <row r="22" spans="2:14">
      <c r="B22" s="6" t="s">
        <v>58</v>
      </c>
      <c r="C22" s="23"/>
      <c r="D22" s="15"/>
      <c r="E22" s="23"/>
      <c r="F22" s="23"/>
      <c r="G22" s="23"/>
      <c r="H22" s="28"/>
      <c r="I22" s="28"/>
      <c r="J22" s="28"/>
      <c r="K22" s="28"/>
      <c r="L22" s="29"/>
    </row>
    <row r="26" spans="2:14">
      <c r="B26" s="26" t="s">
        <v>61</v>
      </c>
      <c r="C26" s="24" t="s">
        <v>89</v>
      </c>
      <c r="D26" s="24" t="s">
        <v>90</v>
      </c>
      <c r="E26" s="24" t="s">
        <v>91</v>
      </c>
      <c r="F26" s="24" t="s">
        <v>92</v>
      </c>
      <c r="G26" s="24" t="s">
        <v>93</v>
      </c>
      <c r="H26" s="24" t="s">
        <v>94</v>
      </c>
      <c r="I26" s="86" t="s">
        <v>51</v>
      </c>
      <c r="J26" s="86"/>
      <c r="K26" s="87"/>
    </row>
    <row r="27" spans="2:14">
      <c r="I27" s="27" t="s">
        <v>95</v>
      </c>
      <c r="J27" s="27" t="s">
        <v>55</v>
      </c>
      <c r="K27" s="33" t="s">
        <v>58</v>
      </c>
      <c r="L27" s="86" t="s">
        <v>96</v>
      </c>
      <c r="M27" s="86"/>
      <c r="N27" s="87"/>
    </row>
    <row r="28" spans="2:14">
      <c r="B28">
        <v>1</v>
      </c>
      <c r="D28" t="s">
        <v>97</v>
      </c>
    </row>
    <row r="29" spans="2:14">
      <c r="C29" s="30">
        <v>44840</v>
      </c>
      <c r="D29" t="s">
        <v>98</v>
      </c>
      <c r="E29" t="s">
        <v>99</v>
      </c>
      <c r="F29">
        <v>652000</v>
      </c>
      <c r="G29" t="s">
        <v>100</v>
      </c>
      <c r="H29" s="30">
        <v>44840</v>
      </c>
      <c r="I29" s="4" t="s">
        <v>71</v>
      </c>
      <c r="J29" s="4" t="s">
        <v>71</v>
      </c>
      <c r="K29" s="4"/>
      <c r="L29" s="88">
        <v>652000</v>
      </c>
      <c r="M29" s="88"/>
      <c r="N29" s="88"/>
    </row>
    <row r="30" spans="2:14">
      <c r="C30" s="30">
        <v>44782</v>
      </c>
      <c r="D30" t="s">
        <v>101</v>
      </c>
      <c r="E30" t="s">
        <v>99</v>
      </c>
      <c r="F30">
        <v>815000</v>
      </c>
      <c r="G30" t="s">
        <v>102</v>
      </c>
      <c r="H30" s="30">
        <v>44782</v>
      </c>
      <c r="I30" s="4" t="s">
        <v>71</v>
      </c>
      <c r="J30" s="4" t="s">
        <v>71</v>
      </c>
      <c r="K30" s="34"/>
      <c r="L30" s="88">
        <v>815000</v>
      </c>
      <c r="M30" s="88"/>
      <c r="N30" s="88"/>
    </row>
    <row r="31" spans="2:14">
      <c r="C31" s="30">
        <v>44783</v>
      </c>
      <c r="D31" t="s">
        <v>103</v>
      </c>
      <c r="E31" t="s">
        <v>99</v>
      </c>
      <c r="F31">
        <v>163000</v>
      </c>
      <c r="G31" t="s">
        <v>104</v>
      </c>
      <c r="H31" s="30">
        <v>44783</v>
      </c>
      <c r="I31" s="4" t="s">
        <v>71</v>
      </c>
      <c r="J31" s="4" t="s">
        <v>71</v>
      </c>
      <c r="K31" s="35"/>
      <c r="L31" s="88">
        <v>163000</v>
      </c>
      <c r="M31" s="88"/>
      <c r="N31" s="88"/>
    </row>
    <row r="32" spans="2:14">
      <c r="I32" s="34"/>
      <c r="J32" s="34"/>
      <c r="K32" s="34"/>
    </row>
    <row r="33" spans="2:14">
      <c r="B33">
        <v>2</v>
      </c>
      <c r="D33" t="s">
        <v>105</v>
      </c>
      <c r="I33" s="34"/>
      <c r="J33" s="34"/>
      <c r="K33" s="34"/>
    </row>
    <row r="34" spans="2:14">
      <c r="C34" s="30">
        <v>44572</v>
      </c>
      <c r="D34" t="s">
        <v>98</v>
      </c>
      <c r="E34" t="s">
        <v>106</v>
      </c>
      <c r="F34">
        <v>72000</v>
      </c>
      <c r="G34" t="s">
        <v>107</v>
      </c>
      <c r="H34" s="30">
        <v>44572</v>
      </c>
      <c r="I34" s="4" t="s">
        <v>71</v>
      </c>
      <c r="J34" s="4" t="s">
        <v>71</v>
      </c>
      <c r="K34" s="34"/>
      <c r="L34" s="88">
        <v>72000</v>
      </c>
      <c r="M34" s="88"/>
      <c r="N34" s="88"/>
    </row>
    <row r="35" spans="2:14">
      <c r="C35" s="31" t="s">
        <v>108</v>
      </c>
      <c r="D35" t="s">
        <v>101</v>
      </c>
      <c r="E35" t="s">
        <v>106</v>
      </c>
      <c r="F35">
        <v>90000</v>
      </c>
      <c r="G35" t="s">
        <v>109</v>
      </c>
      <c r="H35" t="s">
        <v>108</v>
      </c>
      <c r="I35" s="4" t="s">
        <v>71</v>
      </c>
      <c r="J35" s="4" t="s">
        <v>71</v>
      </c>
      <c r="K35" s="34"/>
      <c r="L35" s="88">
        <v>90000</v>
      </c>
      <c r="M35" s="88"/>
      <c r="N35" s="88"/>
    </row>
    <row r="36" spans="2:14">
      <c r="C36" s="30">
        <v>44785</v>
      </c>
      <c r="D36" t="s">
        <v>103</v>
      </c>
      <c r="E36" t="s">
        <v>106</v>
      </c>
      <c r="F36">
        <v>18000</v>
      </c>
      <c r="G36" t="s">
        <v>110</v>
      </c>
      <c r="H36" t="s">
        <v>111</v>
      </c>
      <c r="I36" s="4" t="s">
        <v>71</v>
      </c>
      <c r="J36" s="4" t="s">
        <v>71</v>
      </c>
      <c r="K36" s="34"/>
      <c r="L36" s="88">
        <v>18000</v>
      </c>
      <c r="M36" s="88"/>
      <c r="N36" s="88"/>
    </row>
    <row r="37" spans="2:14">
      <c r="I37" s="34"/>
      <c r="J37" s="34"/>
      <c r="K37" s="34"/>
    </row>
    <row r="38" spans="2:14">
      <c r="B38">
        <v>3</v>
      </c>
      <c r="D38" t="s">
        <v>112</v>
      </c>
      <c r="I38" s="34"/>
      <c r="J38" s="34"/>
      <c r="K38" s="34"/>
    </row>
    <row r="39" spans="2:14">
      <c r="C39" s="30">
        <v>44567</v>
      </c>
      <c r="D39" t="s">
        <v>98</v>
      </c>
      <c r="E39" t="s">
        <v>113</v>
      </c>
      <c r="F39">
        <v>75000</v>
      </c>
      <c r="G39" t="s">
        <v>114</v>
      </c>
      <c r="H39" s="30">
        <v>44567</v>
      </c>
      <c r="I39" s="4" t="s">
        <v>71</v>
      </c>
      <c r="J39" s="4" t="s">
        <v>71</v>
      </c>
      <c r="K39" s="34"/>
      <c r="L39" s="88">
        <v>75000</v>
      </c>
      <c r="M39" s="88"/>
      <c r="N39" s="88"/>
    </row>
    <row r="40" spans="2:14">
      <c r="C40" s="30">
        <v>44570</v>
      </c>
      <c r="D40" t="s">
        <v>101</v>
      </c>
      <c r="E40" t="s">
        <v>113</v>
      </c>
      <c r="F40">
        <v>125000</v>
      </c>
      <c r="G40" t="s">
        <v>115</v>
      </c>
      <c r="H40" s="30">
        <v>44570</v>
      </c>
      <c r="I40" s="4" t="s">
        <v>71</v>
      </c>
      <c r="J40" s="4" t="s">
        <v>71</v>
      </c>
      <c r="K40" s="34"/>
      <c r="L40" s="88">
        <v>125000</v>
      </c>
      <c r="M40" s="88"/>
      <c r="N40" s="88"/>
    </row>
    <row r="41" spans="2:14">
      <c r="C41" s="30">
        <v>44572</v>
      </c>
      <c r="D41" t="s">
        <v>103</v>
      </c>
      <c r="E41" t="s">
        <v>113</v>
      </c>
      <c r="F41">
        <v>50000</v>
      </c>
      <c r="G41" t="s">
        <v>116</v>
      </c>
      <c r="H41" s="30">
        <v>44572</v>
      </c>
      <c r="I41" s="4" t="s">
        <v>71</v>
      </c>
      <c r="J41" s="4" t="s">
        <v>71</v>
      </c>
      <c r="K41" s="34"/>
      <c r="L41" s="88">
        <v>50000</v>
      </c>
      <c r="M41" s="88"/>
      <c r="N41" s="88"/>
    </row>
    <row r="42" spans="2:14">
      <c r="I42" s="34"/>
      <c r="J42" s="34"/>
      <c r="K42" s="34"/>
    </row>
    <row r="43" spans="2:14">
      <c r="B43">
        <v>4</v>
      </c>
      <c r="C43" s="31" t="s">
        <v>117</v>
      </c>
      <c r="D43" t="s">
        <v>118</v>
      </c>
      <c r="E43" t="s">
        <v>119</v>
      </c>
      <c r="F43">
        <v>297000</v>
      </c>
      <c r="G43">
        <v>4586708076</v>
      </c>
      <c r="H43" s="30">
        <v>44781</v>
      </c>
      <c r="I43" s="4" t="s">
        <v>71</v>
      </c>
      <c r="J43" s="4" t="s">
        <v>71</v>
      </c>
      <c r="K43" s="34"/>
      <c r="L43" s="88">
        <v>297000</v>
      </c>
      <c r="M43" s="88"/>
      <c r="N43" s="88"/>
    </row>
    <row r="46" spans="2:14" ht="24.95">
      <c r="B46" t="s">
        <v>120</v>
      </c>
      <c r="C46" t="s">
        <v>121</v>
      </c>
      <c r="G46" s="32"/>
    </row>
    <row r="47" spans="2:14">
      <c r="C47" t="s">
        <v>122</v>
      </c>
    </row>
    <row r="48" spans="2:14">
      <c r="C48" s="31"/>
      <c r="H48" s="30"/>
    </row>
    <row r="50" spans="7:7" ht="24.95">
      <c r="G50" s="32"/>
    </row>
  </sheetData>
  <mergeCells count="13">
    <mergeCell ref="L40:N40"/>
    <mergeCell ref="L41:N41"/>
    <mergeCell ref="L43:N43"/>
    <mergeCell ref="L31:N31"/>
    <mergeCell ref="L34:N34"/>
    <mergeCell ref="L35:N35"/>
    <mergeCell ref="L36:N36"/>
    <mergeCell ref="L39:N39"/>
    <mergeCell ref="D19:G19"/>
    <mergeCell ref="I26:K26"/>
    <mergeCell ref="L27:N27"/>
    <mergeCell ref="L29:N29"/>
    <mergeCell ref="L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2023-06-15T06:46:45Z</dcterms:created>
  <dcterms:modified xsi:type="dcterms:W3CDTF">2023-06-20T13:44:17Z</dcterms:modified>
  <cp:category/>
  <cp:contentStatus/>
</cp:coreProperties>
</file>