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pivotTables/pivotTable2.xml" ContentType="application/vnd.openxmlformats-officedocument.spreadsheetml.pivotTable+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hidePivotFieldList="1" defaultThemeVersion="202300"/>
  <mc:AlternateContent xmlns:mc="http://schemas.openxmlformats.org/markup-compatibility/2006">
    <mc:Choice Requires="x15">
      <x15ac:absPath xmlns:x15ac="http://schemas.microsoft.com/office/spreadsheetml/2010/11/ac" url="/Users/redapple/Downloads/"/>
    </mc:Choice>
  </mc:AlternateContent>
  <xr:revisionPtr revIDLastSave="0" documentId="8_{980AD999-23B5-1E4B-AA71-FAE35F594D37}" xr6:coauthVersionLast="47" xr6:coauthVersionMax="47" xr10:uidLastSave="{00000000-0000-0000-0000-000000000000}"/>
  <bookViews>
    <workbookView xWindow="1100" yWindow="5660" windowWidth="28800" windowHeight="15940" activeTab="4" xr2:uid="{E242D74E-C75C-EB42-AAC6-96B714984218}"/>
  </bookViews>
  <sheets>
    <sheet name="Chart of Accounts" sheetId="2" r:id="rId1"/>
    <sheet name="General Ledger" sheetId="1" r:id="rId2"/>
    <sheet name="Ledger" sheetId="6" r:id="rId3"/>
    <sheet name="Trial Balance." sheetId="7" r:id="rId4"/>
    <sheet name="FS" sheetId="5" r:id="rId5"/>
    <sheet name="Quarter FS" sheetId="8" r:id="rId6"/>
  </sheets>
  <definedNames>
    <definedName name="NativeTimeline_Date">#N/A</definedName>
    <definedName name="Slicer_Account">#N/A</definedName>
  </definedNames>
  <calcPr calcId="191029"/>
  <pivotCaches>
    <pivotCache cacheId="6"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130" i="5" l="1" a="1"/>
  <c r="Y130" i="5" s="1"/>
  <c r="Z130" i="5" a="1"/>
  <c r="Z130" i="5" s="1"/>
  <c r="AC138" i="5" s="1"/>
  <c r="N128" i="5"/>
  <c r="O123" i="5" s="1"/>
  <c r="N127" i="5"/>
  <c r="O122" i="5" s="1"/>
  <c r="N126" i="5"/>
  <c r="O121" i="5" s="1"/>
  <c r="G15" i="8"/>
  <c r="G16" i="8"/>
  <c r="G14" i="8"/>
  <c r="G25" i="5"/>
  <c r="G17" i="5"/>
  <c r="H26" i="5" s="1"/>
  <c r="G54" i="5"/>
  <c r="G46" i="5"/>
  <c r="G141" i="5"/>
  <c r="G133" i="5"/>
  <c r="G112" i="5"/>
  <c r="G104" i="5"/>
  <c r="G26" i="8"/>
  <c r="G83" i="5"/>
  <c r="M63" i="5"/>
  <c r="F12" i="7"/>
  <c r="G12" i="7" s="1"/>
  <c r="G75" i="5"/>
  <c r="F11" i="7"/>
  <c r="G11" i="7" s="1"/>
  <c r="F10" i="7"/>
  <c r="G10" i="7" s="1"/>
  <c r="F9" i="7"/>
  <c r="G9" i="7" s="1"/>
  <c r="F8" i="7"/>
  <c r="G8" i="7" s="1"/>
  <c r="F7" i="7"/>
  <c r="G7" i="7" s="1"/>
  <c r="F6" i="7"/>
  <c r="G6" i="7" s="1"/>
  <c r="F5" i="7"/>
  <c r="G5" i="7" s="1"/>
  <c r="F4" i="7"/>
  <c r="G4" i="7" s="1"/>
  <c r="A2" i="6"/>
  <c r="C2" i="6" s="1"/>
  <c r="AB138" i="5" l="1"/>
  <c r="AA138" i="5"/>
  <c r="H55" i="5"/>
  <c r="G18" i="8"/>
  <c r="H84" i="5"/>
  <c r="H142" i="5"/>
  <c r="H27" i="5"/>
  <c r="H113" i="5"/>
  <c r="H12" i="8" l="1"/>
  <c r="H40" i="5"/>
  <c r="H56" i="5" s="1"/>
  <c r="H69" i="5" s="1"/>
  <c r="H85" i="5" s="1"/>
  <c r="H98" i="5" s="1"/>
  <c r="H114" i="5" s="1"/>
  <c r="H127" i="5" s="1"/>
  <c r="H143" i="5" s="1"/>
  <c r="H27" i="8"/>
  <c r="H28" i="8" s="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<sst xmlns="http://schemas.openxmlformats.org/spreadsheetml/2006/main" count="1177" uniqueCount="275">
  <si>
    <t>Date</t>
  </si>
  <si>
    <t>Description</t>
  </si>
  <si>
    <t>Account</t>
  </si>
  <si>
    <t>Debit</t>
  </si>
  <si>
    <t>Credit</t>
  </si>
  <si>
    <t>Comment</t>
  </si>
  <si>
    <t>Assets</t>
  </si>
  <si>
    <t>Liabilities</t>
  </si>
  <si>
    <t>Equity</t>
  </si>
  <si>
    <t xml:space="preserve">Expenses </t>
  </si>
  <si>
    <t>Revenue</t>
  </si>
  <si>
    <t>Current Assets</t>
  </si>
  <si>
    <t>Fixed Assets</t>
  </si>
  <si>
    <t>Current Liabilities</t>
  </si>
  <si>
    <t>Fixed Liabilities</t>
  </si>
  <si>
    <t>Expenses</t>
  </si>
  <si>
    <t>Contra Revenue</t>
  </si>
  <si>
    <t>Accounts</t>
  </si>
  <si>
    <t>Individual Accounts</t>
  </si>
  <si>
    <t>Revamp of Account</t>
  </si>
  <si>
    <t>Cash</t>
  </si>
  <si>
    <t>Equity - Danial</t>
  </si>
  <si>
    <t>Sub Accounts</t>
  </si>
  <si>
    <t>Establish TNG eWallet</t>
  </si>
  <si>
    <t>Bank - TNG eWallet</t>
  </si>
  <si>
    <t>Membership</t>
  </si>
  <si>
    <t>Donations</t>
  </si>
  <si>
    <t>Revamp of SWC's Accounts</t>
  </si>
  <si>
    <t>Establishing TNG eWallet for SWC Purpose</t>
  </si>
  <si>
    <t xml:space="preserve">Leong Zi Lin </t>
  </si>
  <si>
    <t>Looi Qi Hui</t>
  </si>
  <si>
    <t>Liz Tey Yee Thong</t>
  </si>
  <si>
    <t>Darrell James Puvan</t>
  </si>
  <si>
    <t>Albert Heinz</t>
  </si>
  <si>
    <t>Yunus Matin Bin Muhd Sazali</t>
  </si>
  <si>
    <t>Samantha Tan Wenn Huey</t>
  </si>
  <si>
    <t>Nickhil Aaron</t>
  </si>
  <si>
    <t>Swee Teck Jien</t>
  </si>
  <si>
    <t>Ong Wei En</t>
  </si>
  <si>
    <t>Chloe Tan Jing Yi</t>
  </si>
  <si>
    <t>Wang Ying Qi</t>
  </si>
  <si>
    <t>Navdeep Singh Sidhu</t>
  </si>
  <si>
    <t>Kyra Mishael Binti Khairan Nasri</t>
  </si>
  <si>
    <t>Dawn Low Mun Chern</t>
  </si>
  <si>
    <t>Lai Yong Yue</t>
  </si>
  <si>
    <t>Yeap Yan Ning</t>
  </si>
  <si>
    <t>Lee Shang Xuan</t>
  </si>
  <si>
    <t>Yu Ching Jack</t>
  </si>
  <si>
    <t>Tanajayen Thaniya Laksmi</t>
  </si>
  <si>
    <t>Harsha Paranjothy</t>
  </si>
  <si>
    <t>Waithin Phromsuwan</t>
  </si>
  <si>
    <t>Tamy Chin Yik Theng</t>
  </si>
  <si>
    <t>Aaron Darni Koh</t>
  </si>
  <si>
    <t>Jaime Wong Szewei</t>
  </si>
  <si>
    <t>Loh Jia Min</t>
  </si>
  <si>
    <t>Chan Xiou Lin</t>
  </si>
  <si>
    <t>Lee Kwee Hin Fee Fa Leah Chelsie</t>
  </si>
  <si>
    <t>Sobhun Poornahree</t>
  </si>
  <si>
    <t>Fong Calvyn</t>
  </si>
  <si>
    <t>Chew Ming</t>
  </si>
  <si>
    <t>Saad Almerawi</t>
  </si>
  <si>
    <t xml:space="preserve">Stanley Chong Yang </t>
  </si>
  <si>
    <t>Adithya Ravin Gerald</t>
  </si>
  <si>
    <t>Andre Ang Yi-Xuan</t>
  </si>
  <si>
    <t>Ng Xiang Yi</t>
  </si>
  <si>
    <t>Abby Richard Sinyem</t>
  </si>
  <si>
    <t>Lexus Chong Gin Kwan</t>
  </si>
  <si>
    <t>Kaven Raj A/L Ananda Raj</t>
  </si>
  <si>
    <t>Chin Yen Yee</t>
  </si>
  <si>
    <t>Ayman Abu Jafor</t>
  </si>
  <si>
    <t>Reagan Lee Gen</t>
  </si>
  <si>
    <t>Cassidy Cheng Jia Xin</t>
  </si>
  <si>
    <t>Sherisse Loh Shaq Li</t>
  </si>
  <si>
    <t>Nur Hani Iman Binti Syamsul Amri</t>
  </si>
  <si>
    <t>Visvathi Theventharan</t>
  </si>
  <si>
    <t>Darren Chua Bing Rui</t>
  </si>
  <si>
    <t>Sean Yee Hou Yin</t>
  </si>
  <si>
    <t>Sara-Ann Lee Yeng Yan</t>
  </si>
  <si>
    <t>Roger Gan Tuan Choon</t>
  </si>
  <si>
    <t>Akshaye Jaden Jerry</t>
  </si>
  <si>
    <t>Anushkha Arshia A/P Rajasegaran</t>
  </si>
  <si>
    <t>Ashley Anne Danker</t>
  </si>
  <si>
    <t>Cheong Yao Xian</t>
  </si>
  <si>
    <t>Amanda Tan Kar Yeen</t>
  </si>
  <si>
    <t>Sarah Shafina Binti Sahad</t>
  </si>
  <si>
    <t>Yew Kaylin</t>
  </si>
  <si>
    <t>Bornik Zaman Arzo</t>
  </si>
  <si>
    <t>Yap Win Shuen</t>
  </si>
  <si>
    <t>Joel Huong How Tzerk</t>
  </si>
  <si>
    <t>Ang Ern Ray</t>
  </si>
  <si>
    <t>Ong Wan Yi</t>
  </si>
  <si>
    <t>2 Random Girls</t>
  </si>
  <si>
    <t>Yee Ling Yu</t>
  </si>
  <si>
    <t>Muhammad Amin Bin Khalip</t>
  </si>
  <si>
    <t>Raj Kumar A/L Raghavan</t>
  </si>
  <si>
    <t>Contra Donation</t>
  </si>
  <si>
    <t>Khin Kay Thi Win</t>
  </si>
  <si>
    <t>Adlina Marissa Bt Mohd Najib</t>
  </si>
  <si>
    <t>Ariel Yu Zhen Ying</t>
  </si>
  <si>
    <t>Crystal Pong Sin Yee</t>
  </si>
  <si>
    <t>Justin Foo Ming Yew</t>
  </si>
  <si>
    <t>Ng Jen Yi</t>
  </si>
  <si>
    <t>Amir Shafeeq Bin Ashley</t>
  </si>
  <si>
    <t>Daniel Jarell Jansz-Ch'ng</t>
  </si>
  <si>
    <t>Law Jo Eey</t>
  </si>
  <si>
    <t>Swan Yi Ye Htoo</t>
  </si>
  <si>
    <t>Jaclyne How Jie Ying</t>
  </si>
  <si>
    <t>Rafay Ali Khan</t>
  </si>
  <si>
    <t>Ong Jia Ze</t>
  </si>
  <si>
    <t>Jeremy Ng Yi Wei</t>
  </si>
  <si>
    <t>Thong Wern Lee Rachel</t>
  </si>
  <si>
    <t>Yong Hui Lin</t>
  </si>
  <si>
    <t>Micah Foong Zi Min</t>
  </si>
  <si>
    <t>Nur Asyiqin Binti Rus Azizi</t>
  </si>
  <si>
    <t>Ling Xin Yee</t>
  </si>
  <si>
    <t>Choi Yar Wen</t>
  </si>
  <si>
    <t>Huraiza Asif</t>
  </si>
  <si>
    <t>Leniska Shahaya</t>
  </si>
  <si>
    <t>Siti Nadia Binti Abdul Jalil</t>
  </si>
  <si>
    <t>Nia Kaseh Syaruzmi</t>
  </si>
  <si>
    <t>Ng Kailyn</t>
  </si>
  <si>
    <t>Christian Shalom Felix</t>
  </si>
  <si>
    <t>Hovea Shree Reddy Ravinor</t>
  </si>
  <si>
    <t>Chan Hui Shan</t>
  </si>
  <si>
    <t>Qais Fahim Bin Shahril Hafiz</t>
  </si>
  <si>
    <t>Chloe Goh Xin Hui</t>
  </si>
  <si>
    <t>Khong Sue Vern</t>
  </si>
  <si>
    <t>Yee Hui Rui</t>
  </si>
  <si>
    <t>Shamisha Rajkumar</t>
  </si>
  <si>
    <t>Amir Zufar Bin Zul Hilmi</t>
  </si>
  <si>
    <t>Lew Pui Yi</t>
  </si>
  <si>
    <t>Wong Zi Qing</t>
  </si>
  <si>
    <t>Charmaine Kuan Hui Xin</t>
  </si>
  <si>
    <t>Adam Abdullah de Vries</t>
  </si>
  <si>
    <t>Rahul Gopaul</t>
  </si>
  <si>
    <t>Dhivyashini Raam</t>
  </si>
  <si>
    <t>Yaswinii A/P Suresh Kurnar</t>
  </si>
  <si>
    <t>Pam C Ng</t>
  </si>
  <si>
    <t>Devesh Kumar</t>
  </si>
  <si>
    <t>Durian Vet</t>
  </si>
  <si>
    <t>Tee Jin Fern</t>
  </si>
  <si>
    <t>Ng Zhi Yi</t>
  </si>
  <si>
    <t>Tan Joey</t>
  </si>
  <si>
    <t>Jason Sim</t>
  </si>
  <si>
    <t>Tay Hui Yu</t>
  </si>
  <si>
    <t>Khor Li Hong</t>
  </si>
  <si>
    <t>Tee Wei Ren</t>
  </si>
  <si>
    <t>Wong Pei Ming</t>
  </si>
  <si>
    <t>Sharifah Dania Binti Syed Baharom</t>
  </si>
  <si>
    <t>Tan Yu Xuan</t>
  </si>
  <si>
    <t>Eunice Ng Jia Hui</t>
  </si>
  <si>
    <t>Adriana Zafirah Binti Muhammad Adnan</t>
  </si>
  <si>
    <t>Contra - Mahin Muhammad</t>
  </si>
  <si>
    <t>*Does not know who hold the money</t>
  </si>
  <si>
    <t>Contra Asset</t>
  </si>
  <si>
    <t>Law Yi</t>
  </si>
  <si>
    <t>Contra - Marauane Ncube</t>
  </si>
  <si>
    <t>Chan Jing Rou</t>
  </si>
  <si>
    <t>Angel Tang Xin Ying</t>
  </si>
  <si>
    <t>Cheong Xin Xuan Nicholas</t>
  </si>
  <si>
    <t>Iman Aqyla Binti Muhammad Faidzal</t>
  </si>
  <si>
    <t>Cheng Zhen Yi</t>
  </si>
  <si>
    <t>Lim Yen Hui</t>
  </si>
  <si>
    <t>Nur Hasya Sofiya Binti Abdul Raqib</t>
  </si>
  <si>
    <t>Alexander Bwalya Chikwanda</t>
  </si>
  <si>
    <t>Leong Ginnie</t>
  </si>
  <si>
    <t>Chan Qian Yu</t>
  </si>
  <si>
    <t>Alisha Nair A/P Mahendran</t>
  </si>
  <si>
    <t>Tan Qi Xuan</t>
  </si>
  <si>
    <t>Lai Jia Le</t>
  </si>
  <si>
    <t>Cheng Itkitt</t>
  </si>
  <si>
    <t>Grand Total</t>
  </si>
  <si>
    <t>Sum of Debit</t>
  </si>
  <si>
    <t>Sum of Credit</t>
  </si>
  <si>
    <t>Sum of Balance</t>
  </si>
  <si>
    <t>TRIAL BALANCE</t>
  </si>
  <si>
    <t>Income Statement</t>
  </si>
  <si>
    <t>Financial Statements</t>
  </si>
  <si>
    <t>Balance Sheet</t>
  </si>
  <si>
    <t>Total Income</t>
  </si>
  <si>
    <t>Club Expenses</t>
  </si>
  <si>
    <t>F10 SC (30 ml)</t>
  </si>
  <si>
    <t>*Cannot claim from SER</t>
  </si>
  <si>
    <t>Sadana Chandrasegar</t>
  </si>
  <si>
    <t>Sunway Education Wildlife Club - SER</t>
  </si>
  <si>
    <t>No. 5, Jalan Universiti, Bandar Sunway</t>
  </si>
  <si>
    <t>47500, Selangor Darul Ehsan, Malaysia.</t>
  </si>
  <si>
    <t>sunwaywildlifeser@gmail.com</t>
  </si>
  <si>
    <t>MONTHLY FINANCIAL STATEMENT:</t>
  </si>
  <si>
    <t>Claims - SER</t>
  </si>
  <si>
    <t>Total Expense</t>
  </si>
  <si>
    <t>RM</t>
  </si>
  <si>
    <t>NET INCOME // MOTNHLY BALANCE</t>
  </si>
  <si>
    <t>NET MONTHLY BALANCE</t>
  </si>
  <si>
    <t>Terrarium 2.0</t>
  </si>
  <si>
    <t>*Offset</t>
  </si>
  <si>
    <t>November 2024</t>
  </si>
  <si>
    <t>Trishta Ann Levina</t>
  </si>
  <si>
    <t>Waithin Phyromsuwan</t>
  </si>
  <si>
    <t>Klaudia Ong Yun Xuan</t>
  </si>
  <si>
    <t>Leong Pui Yi</t>
  </si>
  <si>
    <t>Ernest Lim Yi En</t>
  </si>
  <si>
    <t>Lee Jean Way</t>
  </si>
  <si>
    <t>Sim Ming Ee</t>
  </si>
  <si>
    <t>Loke Kah Hou</t>
  </si>
  <si>
    <t>*Paid for some1</t>
  </si>
  <si>
    <t>Terrarium 2.0 Events Report</t>
  </si>
  <si>
    <t>Number of Participants:</t>
  </si>
  <si>
    <t>Entry Fee (RM):</t>
  </si>
  <si>
    <t>Total:</t>
  </si>
  <si>
    <t>Expenses:</t>
  </si>
  <si>
    <t>Subsidized</t>
  </si>
  <si>
    <t>Income:</t>
  </si>
  <si>
    <t>PREVIOUS MONTH BALANCE</t>
  </si>
  <si>
    <t>NOTE 1</t>
  </si>
  <si>
    <t>Terrarium 2.0 (Note 1)</t>
  </si>
  <si>
    <t>QUARTERLY FINANCIAL STATEMENT:</t>
  </si>
  <si>
    <t>Oct - Dec 2024</t>
  </si>
  <si>
    <t>December 2024</t>
  </si>
  <si>
    <t>General Meeting Budget</t>
  </si>
  <si>
    <t>PREVIOUS QUARTER BALANCE</t>
  </si>
  <si>
    <t>NET INCOME // QUARTERLY BALANCE</t>
  </si>
  <si>
    <t>NET QUARTERLY BALANCE</t>
  </si>
  <si>
    <t>Janury 2024</t>
  </si>
  <si>
    <t>October 2024</t>
  </si>
  <si>
    <t>September 2024</t>
  </si>
  <si>
    <t>Veterinary Fees for Bearded Dragon</t>
  </si>
  <si>
    <t>F10 SC (30ml)</t>
  </si>
  <si>
    <t>Total Spent:</t>
  </si>
  <si>
    <t>Best Case</t>
  </si>
  <si>
    <t>Worst Case</t>
  </si>
  <si>
    <t>Averange Case</t>
  </si>
  <si>
    <t>Food:</t>
  </si>
  <si>
    <t>Drinks:</t>
  </si>
  <si>
    <t>Pizza</t>
  </si>
  <si>
    <t xml:space="preserve">1.5L Coca-Cola </t>
  </si>
  <si>
    <t xml:space="preserve">1.5L Sprite </t>
  </si>
  <si>
    <t>1.5L Cactus Mineral Water</t>
  </si>
  <si>
    <t>1.5L Twister Orange</t>
  </si>
  <si>
    <t>Snacks (Corntoz / Biscuits)</t>
  </si>
  <si>
    <t>Dominos</t>
  </si>
  <si>
    <t>Delivery Fees</t>
  </si>
  <si>
    <t>Pizza Prices</t>
  </si>
  <si>
    <t>People</t>
  </si>
  <si>
    <t>Total Budget</t>
  </si>
  <si>
    <t>2 Extra Large Pizzas</t>
  </si>
  <si>
    <t>Best Case (30 Pax)</t>
  </si>
  <si>
    <t>Average Case (20 Pax)</t>
  </si>
  <si>
    <t>1 Extra Large Pizza (50%)</t>
  </si>
  <si>
    <t xml:space="preserve">Best Case </t>
  </si>
  <si>
    <t>Avg Case</t>
  </si>
  <si>
    <t>Worse Case</t>
  </si>
  <si>
    <t>Worst Case (10 Pax)</t>
  </si>
  <si>
    <t>Data Sheet</t>
  </si>
  <si>
    <t>Item</t>
  </si>
  <si>
    <t>Qty</t>
  </si>
  <si>
    <t>Price</t>
  </si>
  <si>
    <t>2 Extra Large Pizza</t>
  </si>
  <si>
    <t xml:space="preserve">2 Sides </t>
  </si>
  <si>
    <t>Snacks:</t>
  </si>
  <si>
    <t>Corntoz / Mamee / Biscuits</t>
  </si>
  <si>
    <t>1.5L Coca-Cola</t>
  </si>
  <si>
    <t>1.5L Sprite</t>
  </si>
  <si>
    <t>Type</t>
  </si>
  <si>
    <t>Main</t>
  </si>
  <si>
    <t>Drink</t>
  </si>
  <si>
    <t>Side2</t>
  </si>
  <si>
    <t>Side1</t>
  </si>
  <si>
    <t xml:space="preserve">Drink </t>
  </si>
  <si>
    <t>Source</t>
  </si>
  <si>
    <t>Fees</t>
  </si>
  <si>
    <t>Average Case</t>
  </si>
  <si>
    <t>Total</t>
  </si>
  <si>
    <t>JayaG</t>
  </si>
  <si>
    <t>Speedmart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</si>
</sst>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_(* \(#,##0\);_(* &quot;-&quot;_);_(@_)"/>
    <numFmt numFmtId="43" formatCode="_(* #,##0.00_);_(* \(#,##0.00\);_(* &quot;-&quot;??_);_(@_)"/>
  </numFmts>
  <fonts count="17" x14ac:knownFonts="1">
    <font>
      <sz val="12"/>
      <color theme="1"/>
      <name val="Aptos Narrow"/>
      <family val="2"/>
      <scheme val="minor"/>
    </font>
    <font>
      <b/>
      <sz val="12"/>
      <color theme="1"/>
      <name val="Aptos Narrow"/>
      <scheme val="minor"/>
    </font>
    <font>
      <b/>
      <sz val="20"/>
      <color theme="1"/>
      <name val="Aptos Narrow"/>
      <scheme val="minor"/>
    </font>
    <font>
      <b/>
      <sz val="24"/>
      <color theme="1"/>
      <name val="Aptos Narrow"/>
      <scheme val="minor"/>
    </font>
    <font>
      <sz val="12"/>
      <color theme="1"/>
      <name val="Arial Narrow"/>
      <family val="2"/>
    </font>
    <font>
      <b/>
      <sz val="18"/>
      <color theme="1"/>
      <name val="Arial Narrow"/>
      <family val="2"/>
    </font>
    <font>
      <b/>
      <sz val="12"/>
      <color theme="1"/>
      <name val="Arial Narrow"/>
      <family val="2"/>
    </font>
    <font>
      <b/>
      <sz val="20"/>
      <color theme="1"/>
      <name val="Arial Narrow"/>
      <family val="2"/>
    </font>
    <font>
      <sz val="10"/>
      <color theme="1"/>
      <name val="Arial Narrow"/>
      <family val="2"/>
    </font>
    <font>
      <sz val="10"/>
      <color rgb="FF000000"/>
      <name val="Arial Narrow"/>
      <family val="2"/>
    </font>
    <font>
      <b/>
      <sz val="14"/>
      <color theme="1"/>
      <name val="Arial Narrow"/>
      <family val="2"/>
    </font>
    <font>
      <sz val="14"/>
      <color theme="1"/>
      <name val="Arial Narrow"/>
      <family val="2"/>
    </font>
    <font>
      <b/>
      <sz val="11"/>
      <color theme="1"/>
      <name val="Arial Narrow"/>
      <family val="2"/>
    </font>
    <font>
      <sz val="11"/>
      <color theme="1"/>
      <name val="Arial Narrow"/>
      <family val="2"/>
    </font>
    <font>
      <sz val="12"/>
      <color rgb="FF7030A0"/>
      <name val="Aptos Narrow"/>
      <family val="2"/>
      <scheme val="minor"/>
    </font>
    <font>
      <b/>
      <u/>
      <sz val="12"/>
      <color theme="1"/>
      <name val="Aptos Narrow"/>
      <scheme val="minor"/>
    </font>
    <font>
      <sz val="12"/>
      <color theme="0"/>
      <name val="Aptos Narrow"/>
      <family val="2"/>
      <scheme val="minor"/>
    </font>
  </fonts>
  <fills count="6">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6" tint="0.79998168889431442"/>
        <bgColor indexed="64"/>
      </patternFill>
    </fill>
    <fill>
      <patternFill patternType="solid">
        <fgColor rgb="FF8ED973"/>
        <bgColor indexed="64"/>
      </patternFill>
    </fill>
  </fills>
  <borders count="31">
    <border>
      <left/>
      <right/>
      <top/>
      <bottom/>
      <diagonal/>
    </border>
    <border>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diagonal/>
    </border>
    <border>
      <left/>
      <right style="thick">
        <color indexed="64"/>
      </right>
      <top style="thin">
        <color indexed="64"/>
      </top>
      <bottom/>
      <diagonal/>
    </border>
    <border>
      <left/>
      <right style="thick">
        <color indexed="64"/>
      </right>
      <top/>
      <bottom/>
      <diagonal/>
    </border>
    <border>
      <left/>
      <right style="thick">
        <color indexed="64"/>
      </right>
      <top/>
      <bottom style="thin">
        <color indexed="64"/>
      </bottom>
      <diagonal/>
    </border>
    <border>
      <left style="thin">
        <color auto="1"/>
      </left>
      <right style="thin">
        <color auto="1"/>
      </right>
      <top/>
      <bottom/>
      <diagonal/>
    </border>
    <border>
      <left style="thin">
        <color auto="1"/>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double">
        <color auto="1"/>
      </bottom>
      <diagonal/>
    </border>
    <border>
      <left/>
      <right/>
      <top style="thin">
        <color auto="1"/>
      </top>
      <bottom style="double">
        <color auto="1"/>
      </bottom>
      <diagonal/>
    </border>
    <border>
      <left/>
      <right style="thin">
        <color auto="1"/>
      </right>
      <top style="thin">
        <color auto="1"/>
      </top>
      <bottom style="double">
        <color auto="1"/>
      </bottom>
      <diagonal/>
    </border>
  </borders>
  <cellStyleXfs count="1">
    <xf numFmtId="0" fontId="0" fillId="0" borderId="0"/>
  </cellStyleXfs>
  <cellXfs count="122">
    <xf numFmtId="0" fontId="0" fillId="0" borderId="0" xfId="0"/>
    <xf numFmtId="0" fontId="1" fillId="0" borderId="0" xfId="0" applyFont="1"/>
    <xf numFmtId="15" fontId="0" fillId="0" borderId="0" xfId="0" applyNumberFormat="1"/>
    <xf numFmtId="0" fontId="0" fillId="0" borderId="0" xfId="0" pivotButton="1"/>
    <xf numFmtId="3" fontId="0" fillId="0" borderId="0" xfId="0" applyNumberFormat="1"/>
    <xf numFmtId="41" fontId="0" fillId="0" borderId="0" xfId="0" applyNumberFormat="1"/>
    <xf numFmtId="0" fontId="2" fillId="0" borderId="0" xfId="0" applyFont="1"/>
    <xf numFmtId="0" fontId="3" fillId="0" borderId="0" xfId="0" applyFont="1"/>
    <xf numFmtId="0" fontId="4" fillId="0" borderId="0" xfId="0" applyFont="1"/>
    <xf numFmtId="0" fontId="4" fillId="0" borderId="6" xfId="0" applyFont="1" applyBorder="1"/>
    <xf numFmtId="0" fontId="4" fillId="0" borderId="7" xfId="0" applyFont="1" applyBorder="1"/>
    <xf numFmtId="0" fontId="4" fillId="0" borderId="8" xfId="0" applyFont="1" applyBorder="1"/>
    <xf numFmtId="0" fontId="4" fillId="0" borderId="5" xfId="0" applyFont="1" applyBorder="1"/>
    <xf numFmtId="0" fontId="6" fillId="0" borderId="7" xfId="0" applyFont="1" applyBorder="1"/>
    <xf numFmtId="0" fontId="6" fillId="0" borderId="1" xfId="0" applyFont="1" applyBorder="1"/>
    <xf numFmtId="0" fontId="4" fillId="0" borderId="1" xfId="0" applyFont="1" applyBorder="1"/>
    <xf numFmtId="0" fontId="6" fillId="0" borderId="0" xfId="0" applyFont="1" applyAlignment="1">
      <alignment horizontal="right"/>
    </xf>
    <xf numFmtId="0" fontId="4" fillId="0" borderId="9" xfId="0" applyFont="1" applyBorder="1"/>
    <xf numFmtId="0" fontId="4" fillId="0" borderId="10" xfId="0" applyFont="1" applyBorder="1"/>
    <xf numFmtId="0" fontId="4" fillId="0" borderId="11" xfId="0" applyFont="1" applyBorder="1"/>
    <xf numFmtId="0" fontId="6" fillId="0" borderId="15" xfId="0" applyFont="1" applyBorder="1"/>
    <xf numFmtId="0" fontId="4" fillId="0" borderId="13" xfId="0" applyFont="1" applyBorder="1"/>
    <xf numFmtId="0" fontId="4" fillId="0" borderId="16" xfId="0" applyFont="1" applyBorder="1"/>
    <xf numFmtId="0" fontId="6" fillId="0" borderId="5" xfId="0" applyFont="1" applyBorder="1" applyAlignment="1">
      <alignment horizontal="left" vertical="center"/>
    </xf>
    <xf numFmtId="0" fontId="4" fillId="0" borderId="0" xfId="0" applyFont="1" applyAlignment="1">
      <alignment horizontal="right" vertical="center"/>
    </xf>
    <xf numFmtId="0" fontId="4" fillId="0" borderId="5" xfId="0" applyFont="1" applyBorder="1" applyAlignment="1">
      <alignment horizontal="left" vertical="center"/>
    </xf>
    <xf numFmtId="1" fontId="6" fillId="0" borderId="0" xfId="0" applyNumberFormat="1" applyFont="1" applyAlignment="1">
      <alignment horizontal="right" vertical="center"/>
    </xf>
    <xf numFmtId="0" fontId="6" fillId="0" borderId="17" xfId="0" applyFont="1" applyBorder="1" applyAlignment="1">
      <alignment horizontal="left" vertical="center"/>
    </xf>
    <xf numFmtId="0" fontId="4" fillId="0" borderId="18" xfId="0" applyFont="1" applyBorder="1" applyAlignment="1">
      <alignment horizontal="right" vertical="center"/>
    </xf>
    <xf numFmtId="1" fontId="6" fillId="0" borderId="18" xfId="0" applyNumberFormat="1" applyFont="1" applyBorder="1" applyAlignment="1">
      <alignment horizontal="right" vertical="center"/>
    </xf>
    <xf numFmtId="0" fontId="4" fillId="0" borderId="19" xfId="0" applyFont="1" applyBorder="1"/>
    <xf numFmtId="0" fontId="4" fillId="3" borderId="2" xfId="0" applyFont="1" applyFill="1" applyBorder="1"/>
    <xf numFmtId="0" fontId="4" fillId="3" borderId="3" xfId="0" applyFont="1" applyFill="1" applyBorder="1"/>
    <xf numFmtId="0" fontId="5" fillId="3" borderId="3" xfId="0" applyFont="1" applyFill="1" applyBorder="1"/>
    <xf numFmtId="0" fontId="5" fillId="3" borderId="4" xfId="0" applyFont="1" applyFill="1" applyBorder="1"/>
    <xf numFmtId="0" fontId="4" fillId="3" borderId="6" xfId="0" applyFont="1" applyFill="1" applyBorder="1"/>
    <xf numFmtId="0" fontId="4" fillId="3" borderId="5" xfId="0" applyFont="1" applyFill="1" applyBorder="1"/>
    <xf numFmtId="0" fontId="4" fillId="3" borderId="0" xfId="0" applyFont="1" applyFill="1"/>
    <xf numFmtId="0" fontId="8" fillId="3" borderId="5" xfId="0" applyFont="1" applyFill="1" applyBorder="1"/>
    <xf numFmtId="0" fontId="9" fillId="3" borderId="0" xfId="0" applyFont="1" applyFill="1"/>
    <xf numFmtId="0" fontId="10" fillId="3" borderId="5" xfId="0" applyFont="1" applyFill="1" applyBorder="1"/>
    <xf numFmtId="0" fontId="8" fillId="3" borderId="0" xfId="0" applyFont="1" applyFill="1"/>
    <xf numFmtId="0" fontId="11" fillId="3" borderId="0" xfId="0" quotePrefix="1" applyFont="1" applyFill="1" applyAlignment="1">
      <alignment horizontal="right" vertical="center"/>
    </xf>
    <xf numFmtId="0" fontId="12" fillId="3" borderId="0" xfId="0" applyFont="1" applyFill="1"/>
    <xf numFmtId="0" fontId="13" fillId="3" borderId="0" xfId="0" applyFont="1" applyFill="1"/>
    <xf numFmtId="0" fontId="6" fillId="3" borderId="0" xfId="0" applyFont="1" applyFill="1" applyAlignment="1">
      <alignment horizontal="center"/>
    </xf>
    <xf numFmtId="0" fontId="4" fillId="3" borderId="12" xfId="0" applyFont="1" applyFill="1" applyBorder="1"/>
    <xf numFmtId="0" fontId="6" fillId="3" borderId="13" xfId="0" applyFont="1" applyFill="1" applyBorder="1"/>
    <xf numFmtId="0" fontId="4" fillId="3" borderId="13" xfId="0" applyFont="1" applyFill="1" applyBorder="1"/>
    <xf numFmtId="0" fontId="4" fillId="3" borderId="14" xfId="0" applyFont="1" applyFill="1" applyBorder="1"/>
    <xf numFmtId="1" fontId="6" fillId="0" borderId="13" xfId="0" applyNumberFormat="1" applyFont="1" applyBorder="1" applyAlignment="1">
      <alignment horizontal="right" vertical="center"/>
    </xf>
    <xf numFmtId="0" fontId="5" fillId="3" borderId="0" xfId="0" applyFont="1" applyFill="1"/>
    <xf numFmtId="0" fontId="5" fillId="3" borderId="6" xfId="0" applyFont="1" applyFill="1" applyBorder="1"/>
    <xf numFmtId="0" fontId="6" fillId="0" borderId="0" xfId="0" applyFont="1" applyAlignment="1">
      <alignment horizontal="left" vertical="center"/>
    </xf>
    <xf numFmtId="1" fontId="6" fillId="0" borderId="0" xfId="0" applyNumberFormat="1" applyFont="1"/>
    <xf numFmtId="43" fontId="4" fillId="0" borderId="13" xfId="0" applyNumberFormat="1" applyFont="1" applyBorder="1"/>
    <xf numFmtId="43" fontId="6" fillId="0" borderId="13" xfId="0" applyNumberFormat="1" applyFont="1" applyBorder="1" applyAlignment="1">
      <alignment horizontal="right" vertical="center"/>
    </xf>
    <xf numFmtId="43" fontId="4" fillId="0" borderId="0" xfId="0" applyNumberFormat="1" applyFont="1" applyAlignment="1">
      <alignment horizontal="right" vertical="center"/>
    </xf>
    <xf numFmtId="43" fontId="4" fillId="0" borderId="0" xfId="0" applyNumberFormat="1" applyFont="1"/>
    <xf numFmtId="43" fontId="6" fillId="0" borderId="1" xfId="0" applyNumberFormat="1" applyFont="1" applyBorder="1" applyAlignment="1">
      <alignment horizontal="right" vertical="center"/>
    </xf>
    <xf numFmtId="43" fontId="6" fillId="0" borderId="0" xfId="0" applyNumberFormat="1" applyFont="1" applyAlignment="1">
      <alignment horizontal="right" vertical="center"/>
    </xf>
    <xf numFmtId="43" fontId="6" fillId="0" borderId="0" xfId="0" applyNumberFormat="1" applyFont="1"/>
    <xf numFmtId="43" fontId="4" fillId="0" borderId="18" xfId="0" applyNumberFormat="1" applyFont="1" applyBorder="1"/>
    <xf numFmtId="43" fontId="6" fillId="2" borderId="18" xfId="0" applyNumberFormat="1" applyFont="1" applyFill="1" applyBorder="1"/>
    <xf numFmtId="43" fontId="6" fillId="0" borderId="1" xfId="0" applyNumberFormat="1" applyFont="1" applyBorder="1"/>
    <xf numFmtId="43" fontId="4" fillId="0" borderId="1" xfId="0" applyNumberFormat="1" applyFont="1" applyBorder="1"/>
    <xf numFmtId="43" fontId="6" fillId="0" borderId="0" xfId="0" applyNumberFormat="1" applyFont="1" applyAlignment="1">
      <alignment horizontal="right"/>
    </xf>
    <xf numFmtId="43" fontId="6" fillId="2" borderId="18" xfId="0" applyNumberFormat="1" applyFont="1" applyFill="1" applyBorder="1" applyAlignment="1">
      <alignment horizontal="right" vertical="center"/>
    </xf>
    <xf numFmtId="43" fontId="4" fillId="0" borderId="10" xfId="0" applyNumberFormat="1" applyFont="1" applyBorder="1"/>
    <xf numFmtId="0" fontId="0" fillId="0" borderId="7" xfId="0" applyBorder="1"/>
    <xf numFmtId="0" fontId="1" fillId="0" borderId="7" xfId="0" applyFont="1" applyBorder="1"/>
    <xf numFmtId="0" fontId="1" fillId="0" borderId="0" xfId="0" applyFont="1" applyAlignment="1">
      <alignment horizontal="right"/>
    </xf>
    <xf numFmtId="0" fontId="1" fillId="0" borderId="8" xfId="0" applyFont="1" applyBorder="1" applyAlignment="1">
      <alignment horizontal="right"/>
    </xf>
    <xf numFmtId="0" fontId="14" fillId="0" borderId="8" xfId="0" applyFont="1" applyBorder="1"/>
    <xf numFmtId="0" fontId="0" fillId="0" borderId="8" xfId="0" applyBorder="1"/>
    <xf numFmtId="0" fontId="0" fillId="0" borderId="8" xfId="0" applyBorder="1" applyAlignment="1">
      <alignment horizontal="right"/>
    </xf>
    <xf numFmtId="0" fontId="0" fillId="0" borderId="9" xfId="0" applyBorder="1"/>
    <xf numFmtId="0" fontId="0" fillId="0" borderId="10" xfId="0" applyBorder="1"/>
    <xf numFmtId="0" fontId="0" fillId="0" borderId="11" xfId="0" applyBorder="1"/>
    <xf numFmtId="0" fontId="0" fillId="4" borderId="0" xfId="0" applyFill="1"/>
    <xf numFmtId="0" fontId="4" fillId="4" borderId="0" xfId="0" applyFont="1" applyFill="1"/>
    <xf numFmtId="0" fontId="4" fillId="4" borderId="7" xfId="0" applyFont="1" applyFill="1" applyBorder="1"/>
    <xf numFmtId="0" fontId="1" fillId="4" borderId="20" xfId="0" applyFont="1" applyFill="1" applyBorder="1"/>
    <xf numFmtId="0" fontId="0" fillId="4" borderId="1" xfId="0" applyFill="1" applyBorder="1"/>
    <xf numFmtId="0" fontId="1" fillId="4" borderId="21" xfId="0" applyFont="1" applyFill="1" applyBorder="1" applyAlignment="1">
      <alignment horizontal="right"/>
    </xf>
    <xf numFmtId="0" fontId="14" fillId="4" borderId="22" xfId="0" applyFont="1" applyFill="1" applyBorder="1"/>
    <xf numFmtId="0" fontId="0" fillId="4" borderId="22" xfId="0" applyFill="1" applyBorder="1"/>
    <xf numFmtId="0" fontId="0" fillId="0" borderId="22" xfId="0" applyBorder="1"/>
    <xf numFmtId="0" fontId="0" fillId="0" borderId="23" xfId="0" applyBorder="1"/>
    <xf numFmtId="0" fontId="15" fillId="0" borderId="0" xfId="0" applyFont="1"/>
    <xf numFmtId="0" fontId="14" fillId="0" borderId="22" xfId="0" applyFont="1" applyBorder="1"/>
    <xf numFmtId="0" fontId="0" fillId="0" borderId="0" xfId="0" applyAlignment="1">
      <alignment horizontal="center"/>
    </xf>
    <xf numFmtId="0" fontId="0" fillId="0" borderId="24" xfId="0" applyBorder="1"/>
    <xf numFmtId="0" fontId="1" fillId="0" borderId="24" xfId="0" applyFont="1" applyBorder="1"/>
    <xf numFmtId="0" fontId="0" fillId="0" borderId="24" xfId="0" applyBorder="1" applyAlignment="1">
      <alignment horizontal="center"/>
    </xf>
    <xf numFmtId="0" fontId="1" fillId="0" borderId="24" xfId="0" applyFont="1" applyBorder="1" applyAlignment="1">
      <alignment horizontal="center"/>
    </xf>
    <xf numFmtId="0" fontId="1" fillId="0" borderId="27" xfId="0" applyFont="1" applyBorder="1" applyAlignment="1">
      <alignment horizontal="center"/>
    </xf>
    <xf numFmtId="0" fontId="1" fillId="0" borderId="14" xfId="0" applyFont="1" applyBorder="1" applyAlignment="1">
      <alignment horizontal="center"/>
    </xf>
    <xf numFmtId="0" fontId="16" fillId="0" borderId="24" xfId="0" applyFont="1" applyBorder="1"/>
    <xf numFmtId="0" fontId="16" fillId="0" borderId="25" xfId="0" applyFont="1" applyBorder="1"/>
    <xf numFmtId="0" fontId="0" fillId="0" borderId="26" xfId="0" applyBorder="1" applyAlignment="1">
      <alignment horizontal="right"/>
    </xf>
    <xf numFmtId="0" fontId="0" fillId="0" borderId="24" xfId="0" applyBorder="1" applyAlignment="1">
      <alignment horizontal="right"/>
    </xf>
    <xf numFmtId="43" fontId="4" fillId="0" borderId="28" xfId="0" applyNumberFormat="1" applyFont="1" applyBorder="1" applyAlignment="1">
      <alignment horizontal="right" vertical="center"/>
    </xf>
    <xf numFmtId="43" fontId="4" fillId="0" borderId="29" xfId="0" applyNumberFormat="1" applyFont="1" applyBorder="1" applyAlignment="1">
      <alignment horizontal="right" vertical="center"/>
    </xf>
    <xf numFmtId="43" fontId="4" fillId="0" borderId="30" xfId="0" applyNumberFormat="1" applyFont="1" applyBorder="1" applyAlignment="1">
      <alignment horizontal="right" vertical="center"/>
    </xf>
    <xf numFmtId="43" fontId="4" fillId="0" borderId="24" xfId="0" applyNumberFormat="1" applyFont="1" applyBorder="1" applyAlignment="1">
      <alignment horizontal="right" vertical="center"/>
    </xf>
    <xf numFmtId="43" fontId="4" fillId="0" borderId="25" xfId="0" applyNumberFormat="1" applyFont="1" applyBorder="1" applyAlignment="1">
      <alignment horizontal="right" vertical="center"/>
    </xf>
    <xf numFmtId="15" fontId="0" fillId="0" borderId="1" xfId="0" applyNumberFormat="1" applyBorder="1"/>
    <xf numFmtId="0" fontId="1" fillId="5" borderId="12" xfId="0" applyFont="1" applyFill="1" applyBorder="1" applyAlignment="1">
      <alignment horizontal="center"/>
    </xf>
    <xf numFmtId="0" fontId="1" fillId="5" borderId="13" xfId="0" applyFont="1" applyFill="1" applyBorder="1" applyAlignment="1">
      <alignment horizontal="center"/>
    </xf>
    <xf numFmtId="0" fontId="1" fillId="5" borderId="14" xfId="0" applyFont="1" applyFill="1" applyBorder="1" applyAlignment="1">
      <alignment horizontal="center"/>
    </xf>
    <xf numFmtId="0" fontId="1" fillId="0" borderId="12" xfId="0" applyFont="1" applyBorder="1" applyAlignment="1">
      <alignment horizontal="left"/>
    </xf>
    <xf numFmtId="0" fontId="1" fillId="0" borderId="13" xfId="0" applyFont="1" applyBorder="1" applyAlignment="1">
      <alignment horizontal="left"/>
    </xf>
    <xf numFmtId="0" fontId="1" fillId="0" borderId="14" xfId="0" applyFont="1" applyBorder="1" applyAlignment="1">
      <alignment horizontal="left"/>
    </xf>
    <xf numFmtId="0" fontId="7" fillId="3" borderId="5" xfId="0" applyFont="1" applyFill="1" applyBorder="1" applyAlignment="1">
      <alignment horizontal="center"/>
    </xf>
    <xf numFmtId="0" fontId="7" fillId="3" borderId="0" xfId="0" applyFont="1" applyFill="1" applyAlignment="1">
      <alignment horizontal="center"/>
    </xf>
    <xf numFmtId="0" fontId="8" fillId="3" borderId="0" xfId="0" applyFont="1" applyFill="1" applyAlignment="1">
      <alignment horizontal="center"/>
    </xf>
    <xf numFmtId="0" fontId="9" fillId="3" borderId="0" xfId="0" applyFont="1" applyFill="1" applyAlignment="1">
      <alignment horizontal="center"/>
    </xf>
    <xf numFmtId="0" fontId="6" fillId="3" borderId="12" xfId="0" applyFont="1" applyFill="1" applyBorder="1" applyAlignment="1">
      <alignment horizontal="center"/>
    </xf>
    <xf numFmtId="0" fontId="6" fillId="3" borderId="13" xfId="0" applyFont="1" applyFill="1" applyBorder="1" applyAlignment="1">
      <alignment horizontal="center"/>
    </xf>
    <xf numFmtId="0" fontId="6" fillId="3" borderId="14" xfId="0" applyFont="1" applyFill="1" applyBorder="1" applyAlignment="1">
      <alignment horizontal="center"/>
    </xf>
    <xf numFmtId="0" fontId="2" fillId="0" borderId="0" xfId="0" applyFont="1" applyAlignment="1">
      <alignment horizontal="left"/>
    </xf>
  </cellXfs>
  <cellStyles count="1">
    <cellStyle name="Normal" xfId="0" builtinId="0"/>
  </cellStyles>
  <dxfs count="0"/>
  <tableStyles count="0" defaultTableStyle="TableStyleMedium2" defaultPivotStyle="PivotStyleLight16"/>
  <colors>
    <mruColors>
      <color rgb="FF8ED97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 Id="rId14" Type="http://schemas.openxmlformats.org/officeDocument/2006/relationships/calcChain" Target="calcChain.xml"/></Relationships>
</file>

<file path=xl/ctrlProps/ctrlProp1.xml><?xml version="1.0" encoding="utf-8"?>
<formControlPr xmlns="http://schemas.microsoft.com/office/spreadsheetml/2009/9/main" objectType="CheckBox" fmlaLink="$AB$124" lockText="1" noThreeD="1"/>
</file>

<file path=xl/ctrlProps/ctrlProp10.xml><?xml version="1.0" encoding="utf-8"?>
<formControlPr xmlns="http://schemas.microsoft.com/office/spreadsheetml/2009/9/main" objectType="CheckBox" checked="Checked" fmlaLink="$AA$134" lockText="1" noThreeD="1"/>
</file>

<file path=xl/ctrlProps/ctrlProp11.xml><?xml version="1.0" encoding="utf-8"?>
<formControlPr xmlns="http://schemas.microsoft.com/office/spreadsheetml/2009/9/main" objectType="CheckBox" checked="Checked" fmlaLink="$AA$135" lockText="1" noThreeD="1"/>
</file>

<file path=xl/ctrlProps/ctrlProp12.xml><?xml version="1.0" encoding="utf-8"?>
<formControlPr xmlns="http://schemas.microsoft.com/office/spreadsheetml/2009/9/main" objectType="CheckBox" checked="Checked" fmlaLink="$AA$136" lockText="1" noThreeD="1"/>
</file>

<file path=xl/ctrlProps/ctrlProp13.xml><?xml version="1.0" encoding="utf-8"?>
<formControlPr xmlns="http://schemas.microsoft.com/office/spreadsheetml/2009/9/main" objectType="CheckBox" checked="Checked" fmlaLink="$AA$137" lockText="1" noThreeD="1"/>
</file>

<file path=xl/ctrlProps/ctrlProp14.xml><?xml version="1.0" encoding="utf-8"?>
<formControlPr xmlns="http://schemas.microsoft.com/office/spreadsheetml/2009/9/main" objectType="CheckBox" checked="Checked" fmlaLink="$AB$134" lockText="1" noThreeD="1"/>
</file>

<file path=xl/ctrlProps/ctrlProp15.xml><?xml version="1.0" encoding="utf-8"?>
<formControlPr xmlns="http://schemas.microsoft.com/office/spreadsheetml/2009/9/main" objectType="CheckBox" checked="Checked" fmlaLink="$AB$135" lockText="1" noThreeD="1"/>
</file>

<file path=xl/ctrlProps/ctrlProp16.xml><?xml version="1.0" encoding="utf-8"?>
<formControlPr xmlns="http://schemas.microsoft.com/office/spreadsheetml/2009/9/main" objectType="CheckBox" checked="Checked" fmlaLink="$AB$136" lockText="1" noThreeD="1"/>
</file>

<file path=xl/ctrlProps/ctrlProp17.xml><?xml version="1.0" encoding="utf-8"?>
<formControlPr xmlns="http://schemas.microsoft.com/office/spreadsheetml/2009/9/main" objectType="CheckBox" checked="Checked" fmlaLink="$AB$137" lockText="1" noThreeD="1"/>
</file>

<file path=xl/ctrlProps/ctrlProp18.xml><?xml version="1.0" encoding="utf-8"?>
<formControlPr xmlns="http://schemas.microsoft.com/office/spreadsheetml/2009/9/main" objectType="CheckBox" checked="Checked" fmlaLink="$AC$135" lockText="1" noThreeD="1"/>
</file>

<file path=xl/ctrlProps/ctrlProp19.xml><?xml version="1.0" encoding="utf-8"?>
<formControlPr xmlns="http://schemas.microsoft.com/office/spreadsheetml/2009/9/main" objectType="CheckBox" checked="Checked" fmlaLink="$AC$134" lockText="1" noThreeD="1"/>
</file>

<file path=xl/ctrlProps/ctrlProp2.xml><?xml version="1.0" encoding="utf-8"?>
<formControlPr xmlns="http://schemas.microsoft.com/office/spreadsheetml/2009/9/main" objectType="CheckBox" fmlaLink="$AC$124" lockText="1" noThreeD="1"/>
</file>

<file path=xl/ctrlProps/ctrlProp20.xml><?xml version="1.0" encoding="utf-8"?>
<formControlPr xmlns="http://schemas.microsoft.com/office/spreadsheetml/2009/9/main" objectType="CheckBox" checked="Checked" fmlaLink="$AC$136" lockText="1" noThreeD="1"/>
</file>

<file path=xl/ctrlProps/ctrlProp21.xml><?xml version="1.0" encoding="utf-8"?>
<formControlPr xmlns="http://schemas.microsoft.com/office/spreadsheetml/2009/9/main" objectType="CheckBox" checked="Checked" fmlaLink="$AC$137" lockText="1" noThreeD="1"/>
</file>

<file path=xl/ctrlProps/ctrlProp22.xml><?xml version="1.0" encoding="utf-8"?>
<formControlPr xmlns="http://schemas.microsoft.com/office/spreadsheetml/2009/9/main" objectType="CheckBox" fmlaLink="$AA$123" lockText="1" noThreeD="1"/>
</file>

<file path=xl/ctrlProps/ctrlProp23.xml><?xml version="1.0" encoding="utf-8"?>
<formControlPr xmlns="http://schemas.microsoft.com/office/spreadsheetml/2009/9/main" objectType="CheckBox" fmlaLink="$AB$123" lockText="1" noThreeD="1"/>
</file>

<file path=xl/ctrlProps/ctrlProp24.xml><?xml version="1.0" encoding="utf-8"?>
<formControlPr xmlns="http://schemas.microsoft.com/office/spreadsheetml/2009/9/main" objectType="CheckBox" fmlaLink="$AC$123" lockText="1" noThreeD="1"/>
</file>

<file path=xl/ctrlProps/ctrlProp25.xml><?xml version="1.0" encoding="utf-8"?>
<formControlPr xmlns="http://schemas.microsoft.com/office/spreadsheetml/2009/9/main" objectType="CheckBox" checked="Checked" fmlaLink="$AA$125" lockText="1" noThreeD="1"/>
</file>

<file path=xl/ctrlProps/ctrlProp26.xml><?xml version="1.0" encoding="utf-8"?>
<formControlPr xmlns="http://schemas.microsoft.com/office/spreadsheetml/2009/9/main" objectType="CheckBox" checked="Checked" fmlaLink="$AB$125" lockText="1" noThreeD="1"/>
</file>

<file path=xl/ctrlProps/ctrlProp27.xml><?xml version="1.0" encoding="utf-8"?>
<formControlPr xmlns="http://schemas.microsoft.com/office/spreadsheetml/2009/9/main" objectType="CheckBox" checked="Checked" fmlaLink="$AC$125" lockText="1" noThreeD="1"/>
</file>

<file path=xl/ctrlProps/ctrlProp3.xml><?xml version="1.0" encoding="utf-8"?>
<formControlPr xmlns="http://schemas.microsoft.com/office/spreadsheetml/2009/9/main" objectType="CheckBox" fmlaLink="$AA$124" lockText="1" noThreeD="1"/>
</file>

<file path=xl/ctrlProps/ctrlProp4.xml><?xml version="1.0" encoding="utf-8"?>
<formControlPr xmlns="http://schemas.microsoft.com/office/spreadsheetml/2009/9/main" objectType="CheckBox" checked="Checked" fmlaLink="$AA$129" lockText="1" noThreeD="1"/>
</file>

<file path=xl/ctrlProps/ctrlProp5.xml><?xml version="1.0" encoding="utf-8"?>
<formControlPr xmlns="http://schemas.microsoft.com/office/spreadsheetml/2009/9/main" objectType="CheckBox" fmlaLink="$AA$130" lockText="1" noThreeD="1"/>
</file>

<file path=xl/ctrlProps/ctrlProp6.xml><?xml version="1.0" encoding="utf-8"?>
<formControlPr xmlns="http://schemas.microsoft.com/office/spreadsheetml/2009/9/main" objectType="CheckBox" fmlaLink="$AB$130" lockText="1" noThreeD="1"/>
</file>

<file path=xl/ctrlProps/ctrlProp7.xml><?xml version="1.0" encoding="utf-8"?>
<formControlPr xmlns="http://schemas.microsoft.com/office/spreadsheetml/2009/9/main" objectType="CheckBox" checked="Checked" fmlaLink="$AB$129" lockText="1" noThreeD="1"/>
</file>

<file path=xl/ctrlProps/ctrlProp8.xml><?xml version="1.0" encoding="utf-8"?>
<formControlPr xmlns="http://schemas.microsoft.com/office/spreadsheetml/2009/9/main" objectType="CheckBox" checked="Checked" fmlaLink="$AC$129" lockText="1" noThreeD="1"/>
</file>

<file path=xl/ctrlProps/ctrlProp9.xml><?xml version="1.0" encoding="utf-8"?>
<formControlPr xmlns="http://schemas.microsoft.com/office/spreadsheetml/2009/9/main" objectType="CheckBox" checked="Checked" fmlaLink="$AC$130" lockText="1" noThreeD="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812713</xdr:colOff>
      <xdr:row>1</xdr:row>
      <xdr:rowOff>170968</xdr:rowOff>
    </xdr:from>
    <xdr:to>
      <xdr:col>10</xdr:col>
      <xdr:colOff>174472</xdr:colOff>
      <xdr:row>13</xdr:row>
      <xdr:rowOff>159688</xdr:rowOff>
    </xdr:to>
    <mc:AlternateContent xmlns:mc="http://schemas.openxmlformats.org/markup-compatibility/2006" xmlns:a14="http://schemas.microsoft.com/office/drawing/2010/main">
      <mc:Choice Requires="a14">
        <xdr:graphicFrame macro="">
          <xdr:nvGraphicFramePr>
            <xdr:cNvPr id="2" name="Account">
              <a:extLst>
                <a:ext uri="{FF2B5EF4-FFF2-40B4-BE49-F238E27FC236}">
                  <a16:creationId xmlns:a16="http://schemas.microsoft.com/office/drawing/2014/main" id="{5961CB6C-DAF6-DB03-5003-3B6DD78AA9E1}"/>
                </a:ext>
              </a:extLst>
            </xdr:cNvPr>
            <xdr:cNvGraphicFramePr/>
          </xdr:nvGraphicFramePr>
          <xdr:xfrm>
            <a:off x="0" y="0"/>
            <a:ext cx="0" cy="0"/>
          </xdr:xfrm>
          <a:graphic>
            <a:graphicData uri="http://schemas.microsoft.com/office/drawing/2010/slicer">
              <sle:slicer xmlns:sle="http://schemas.microsoft.com/office/drawing/2010/slicer" name="Account"/>
            </a:graphicData>
          </a:graphic>
        </xdr:graphicFrame>
      </mc:Choice>
      <mc:Fallback xmlns="">
        <xdr:sp macro="" textlink="">
          <xdr:nvSpPr>
            <xdr:cNvPr id="0" name=""/>
            <xdr:cNvSpPr>
              <a:spLocks noTextEdit="1"/>
            </xdr:cNvSpPr>
          </xdr:nvSpPr>
          <xdr:spPr>
            <a:xfrm>
              <a:off x="10797541" y="378985"/>
              <a:ext cx="1825121" cy="268199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8328</xdr:colOff>
      <xdr:row>15</xdr:row>
      <xdr:rowOff>41678</xdr:rowOff>
    </xdr:from>
    <xdr:to>
      <xdr:col>12</xdr:col>
      <xdr:colOff>44258</xdr:colOff>
      <xdr:row>21</xdr:row>
      <xdr:rowOff>136884</xdr:rowOff>
    </xdr:to>
    <mc:AlternateContent xmlns:mc="http://schemas.openxmlformats.org/markup-compatibility/2006" xmlns:tsle="http://schemas.microsoft.com/office/drawing/2012/timeslicer">
      <mc:Choice Requires="tsle">
        <xdr:graphicFrame macro="">
          <xdr:nvGraphicFramePr>
            <xdr:cNvPr id="3" name="Date">
              <a:extLst>
                <a:ext uri="{FF2B5EF4-FFF2-40B4-BE49-F238E27FC236}">
                  <a16:creationId xmlns:a16="http://schemas.microsoft.com/office/drawing/2014/main" id="{C59EAFD8-1A92-C5F7-217F-C75B63F3283A}"/>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0815087" y="3251956"/>
              <a:ext cx="3328523" cy="1294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779229</xdr:colOff>
      <xdr:row>60</xdr:row>
      <xdr:rowOff>67734</xdr:rowOff>
    </xdr:from>
    <xdr:to>
      <xdr:col>8</xdr:col>
      <xdr:colOff>791194</xdr:colOff>
      <xdr:row>66</xdr:row>
      <xdr:rowOff>189118</xdr:rowOff>
    </xdr:to>
    <xdr:pic>
      <xdr:nvPicPr>
        <xdr:cNvPr id="2" name="Picture 1">
          <a:extLst>
            <a:ext uri="{FF2B5EF4-FFF2-40B4-BE49-F238E27FC236}">
              <a16:creationId xmlns:a16="http://schemas.microsoft.com/office/drawing/2014/main" id="{004ED826-3266-EE4C-FF8E-2B10396AB6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87362" y="592667"/>
          <a:ext cx="1671432" cy="14845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779229</xdr:colOff>
      <xdr:row>89</xdr:row>
      <xdr:rowOff>67734</xdr:rowOff>
    </xdr:from>
    <xdr:ext cx="1657885" cy="1482824"/>
    <xdr:pic>
      <xdr:nvPicPr>
        <xdr:cNvPr id="3" name="Picture 2">
          <a:extLst>
            <a:ext uri="{FF2B5EF4-FFF2-40B4-BE49-F238E27FC236}">
              <a16:creationId xmlns:a16="http://schemas.microsoft.com/office/drawing/2014/main" id="{9C639667-2DB4-B145-82E6-9EB84D8B78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56589" y="778934"/>
          <a:ext cx="1657885" cy="148282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779229</xdr:colOff>
      <xdr:row>118</xdr:row>
      <xdr:rowOff>67734</xdr:rowOff>
    </xdr:from>
    <xdr:ext cx="1657885" cy="1482824"/>
    <xdr:pic>
      <xdr:nvPicPr>
        <xdr:cNvPr id="4" name="Picture 3">
          <a:extLst>
            <a:ext uri="{FF2B5EF4-FFF2-40B4-BE49-F238E27FC236}">
              <a16:creationId xmlns:a16="http://schemas.microsoft.com/office/drawing/2014/main" id="{EAEEC64C-48F7-BF43-8EBE-2E20D0B43F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56589" y="6549814"/>
          <a:ext cx="1657885" cy="148282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779229</xdr:colOff>
      <xdr:row>31</xdr:row>
      <xdr:rowOff>67734</xdr:rowOff>
    </xdr:from>
    <xdr:ext cx="1656570" cy="1473614"/>
    <xdr:pic>
      <xdr:nvPicPr>
        <xdr:cNvPr id="5" name="Picture 4">
          <a:extLst>
            <a:ext uri="{FF2B5EF4-FFF2-40B4-BE49-F238E27FC236}">
              <a16:creationId xmlns:a16="http://schemas.microsoft.com/office/drawing/2014/main" id="{B49FF87E-4C55-BB4A-A5FD-FAEC4548D5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55200" y="6408597"/>
          <a:ext cx="1656570" cy="147361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779229</xdr:colOff>
      <xdr:row>2</xdr:row>
      <xdr:rowOff>67734</xdr:rowOff>
    </xdr:from>
    <xdr:ext cx="1656570" cy="1473614"/>
    <xdr:pic>
      <xdr:nvPicPr>
        <xdr:cNvPr id="6" name="Picture 5">
          <a:extLst>
            <a:ext uri="{FF2B5EF4-FFF2-40B4-BE49-F238E27FC236}">
              <a16:creationId xmlns:a16="http://schemas.microsoft.com/office/drawing/2014/main" id="{E1392C86-D9BB-A04A-A21A-B2E39D950D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55200" y="5805576"/>
          <a:ext cx="1656570" cy="147361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mc:AlternateContent xmlns:mc="http://schemas.openxmlformats.org/markup-compatibility/2006">
    <mc:Choice xmlns:a14="http://schemas.microsoft.com/office/drawing/2010/main" Requires="a14">
      <xdr:twoCellAnchor editAs="oneCell">
        <xdr:from>
          <xdr:col>27</xdr:col>
          <xdr:colOff>342900</xdr:colOff>
          <xdr:row>122</xdr:row>
          <xdr:rowOff>177800</xdr:rowOff>
        </xdr:from>
        <xdr:to>
          <xdr:col>27</xdr:col>
          <xdr:colOff>647700</xdr:colOff>
          <xdr:row>124</xdr:row>
          <xdr:rowOff>0</xdr:rowOff>
        </xdr:to>
        <xdr:sp macro="" textlink="">
          <xdr:nvSpPr>
            <xdr:cNvPr id="2055" name="Check Box 7" hidden="1">
              <a:extLst>
                <a:ext uri="{63B3BB69-23CF-44E3-9099-C40C66FF867C}">
                  <a14:compatExt spid="_x0000_s2055"/>
                </a:ext>
                <a:ext uri="{FF2B5EF4-FFF2-40B4-BE49-F238E27FC236}">
                  <a16:creationId xmlns:a16="http://schemas.microsoft.com/office/drawing/2014/main" id="{00000000-0008-0000-0400-00000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342900</xdr:colOff>
          <xdr:row>122</xdr:row>
          <xdr:rowOff>177800</xdr:rowOff>
        </xdr:from>
        <xdr:to>
          <xdr:col>28</xdr:col>
          <xdr:colOff>647700</xdr:colOff>
          <xdr:row>124</xdr:row>
          <xdr:rowOff>0</xdr:rowOff>
        </xdr:to>
        <xdr:sp macro="" textlink="">
          <xdr:nvSpPr>
            <xdr:cNvPr id="2056" name="Check Box 8" hidden="1">
              <a:extLst>
                <a:ext uri="{63B3BB69-23CF-44E3-9099-C40C66FF867C}">
                  <a14:compatExt spid="_x0000_s2056"/>
                </a:ext>
                <a:ext uri="{FF2B5EF4-FFF2-40B4-BE49-F238E27FC236}">
                  <a16:creationId xmlns:a16="http://schemas.microsoft.com/office/drawing/2014/main" id="{00000000-0008-0000-0400-00000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342900</xdr:colOff>
          <xdr:row>122</xdr:row>
          <xdr:rowOff>177800</xdr:rowOff>
        </xdr:from>
        <xdr:to>
          <xdr:col>26</xdr:col>
          <xdr:colOff>647700</xdr:colOff>
          <xdr:row>124</xdr:row>
          <xdr:rowOff>0</xdr:rowOff>
        </xdr:to>
        <xdr:sp macro="" textlink="">
          <xdr:nvSpPr>
            <xdr:cNvPr id="2059" name="Check Box 11" hidden="1">
              <a:extLst>
                <a:ext uri="{63B3BB69-23CF-44E3-9099-C40C66FF867C}">
                  <a14:compatExt spid="_x0000_s2059"/>
                </a:ext>
                <a:ext uri="{FF2B5EF4-FFF2-40B4-BE49-F238E27FC236}">
                  <a16:creationId xmlns:a16="http://schemas.microsoft.com/office/drawing/2014/main" id="{00000000-0008-0000-0400-00000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342900</xdr:colOff>
          <xdr:row>127</xdr:row>
          <xdr:rowOff>177800</xdr:rowOff>
        </xdr:from>
        <xdr:to>
          <xdr:col>26</xdr:col>
          <xdr:colOff>647700</xdr:colOff>
          <xdr:row>129</xdr:row>
          <xdr:rowOff>25400</xdr:rowOff>
        </xdr:to>
        <xdr:sp macro="" textlink="">
          <xdr:nvSpPr>
            <xdr:cNvPr id="2063" name="Check Box 15" hidden="1">
              <a:extLst>
                <a:ext uri="{63B3BB69-23CF-44E3-9099-C40C66FF867C}">
                  <a14:compatExt spid="_x0000_s2063"/>
                </a:ext>
                <a:ext uri="{FF2B5EF4-FFF2-40B4-BE49-F238E27FC236}">
                  <a16:creationId xmlns:a16="http://schemas.microsoft.com/office/drawing/2014/main" id="{00000000-0008-0000-0400-00000F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342900</xdr:colOff>
          <xdr:row>128</xdr:row>
          <xdr:rowOff>177800</xdr:rowOff>
        </xdr:from>
        <xdr:to>
          <xdr:col>26</xdr:col>
          <xdr:colOff>647700</xdr:colOff>
          <xdr:row>130</xdr:row>
          <xdr:rowOff>25400</xdr:rowOff>
        </xdr:to>
        <xdr:sp macro="" textlink="">
          <xdr:nvSpPr>
            <xdr:cNvPr id="2064" name="Check Box 16" hidden="1">
              <a:extLst>
                <a:ext uri="{63B3BB69-23CF-44E3-9099-C40C66FF867C}">
                  <a14:compatExt spid="_x0000_s2064"/>
                </a:ext>
                <a:ext uri="{FF2B5EF4-FFF2-40B4-BE49-F238E27FC236}">
                  <a16:creationId xmlns:a16="http://schemas.microsoft.com/office/drawing/2014/main" id="{00000000-0008-0000-0400-000010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342900</xdr:colOff>
          <xdr:row>128</xdr:row>
          <xdr:rowOff>177800</xdr:rowOff>
        </xdr:from>
        <xdr:to>
          <xdr:col>27</xdr:col>
          <xdr:colOff>647700</xdr:colOff>
          <xdr:row>130</xdr:row>
          <xdr:rowOff>25400</xdr:rowOff>
        </xdr:to>
        <xdr:sp macro="" textlink="">
          <xdr:nvSpPr>
            <xdr:cNvPr id="2065" name="Check Box 17" hidden="1">
              <a:extLst>
                <a:ext uri="{63B3BB69-23CF-44E3-9099-C40C66FF867C}">
                  <a14:compatExt spid="_x0000_s2065"/>
                </a:ext>
                <a:ext uri="{FF2B5EF4-FFF2-40B4-BE49-F238E27FC236}">
                  <a16:creationId xmlns:a16="http://schemas.microsoft.com/office/drawing/2014/main" id="{00000000-0008-0000-0400-00001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342900</xdr:colOff>
          <xdr:row>127</xdr:row>
          <xdr:rowOff>177800</xdr:rowOff>
        </xdr:from>
        <xdr:to>
          <xdr:col>27</xdr:col>
          <xdr:colOff>647700</xdr:colOff>
          <xdr:row>129</xdr:row>
          <xdr:rowOff>25400</xdr:rowOff>
        </xdr:to>
        <xdr:sp macro="" textlink="">
          <xdr:nvSpPr>
            <xdr:cNvPr id="2066" name="Check Box 18" hidden="1">
              <a:extLst>
                <a:ext uri="{63B3BB69-23CF-44E3-9099-C40C66FF867C}">
                  <a14:compatExt spid="_x0000_s2066"/>
                </a:ext>
                <a:ext uri="{FF2B5EF4-FFF2-40B4-BE49-F238E27FC236}">
                  <a16:creationId xmlns:a16="http://schemas.microsoft.com/office/drawing/2014/main" id="{00000000-0008-0000-0400-00001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342900</xdr:colOff>
          <xdr:row>127</xdr:row>
          <xdr:rowOff>177800</xdr:rowOff>
        </xdr:from>
        <xdr:to>
          <xdr:col>28</xdr:col>
          <xdr:colOff>647700</xdr:colOff>
          <xdr:row>129</xdr:row>
          <xdr:rowOff>25400</xdr:rowOff>
        </xdr:to>
        <xdr:sp macro="" textlink="">
          <xdr:nvSpPr>
            <xdr:cNvPr id="2067" name="Check Box 19" hidden="1">
              <a:extLst>
                <a:ext uri="{63B3BB69-23CF-44E3-9099-C40C66FF867C}">
                  <a14:compatExt spid="_x0000_s2067"/>
                </a:ext>
                <a:ext uri="{FF2B5EF4-FFF2-40B4-BE49-F238E27FC236}">
                  <a16:creationId xmlns:a16="http://schemas.microsoft.com/office/drawing/2014/main" id="{00000000-0008-0000-0400-00001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342900</xdr:colOff>
          <xdr:row>128</xdr:row>
          <xdr:rowOff>177800</xdr:rowOff>
        </xdr:from>
        <xdr:to>
          <xdr:col>28</xdr:col>
          <xdr:colOff>647700</xdr:colOff>
          <xdr:row>130</xdr:row>
          <xdr:rowOff>25400</xdr:rowOff>
        </xdr:to>
        <xdr:sp macro="" textlink="">
          <xdr:nvSpPr>
            <xdr:cNvPr id="2068" name="Check Box 20" hidden="1">
              <a:extLst>
                <a:ext uri="{63B3BB69-23CF-44E3-9099-C40C66FF867C}">
                  <a14:compatExt spid="_x0000_s2068"/>
                </a:ext>
                <a:ext uri="{FF2B5EF4-FFF2-40B4-BE49-F238E27FC236}">
                  <a16:creationId xmlns:a16="http://schemas.microsoft.com/office/drawing/2014/main" id="{00000000-0008-0000-0400-00001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342900</xdr:colOff>
          <xdr:row>132</xdr:row>
          <xdr:rowOff>177800</xdr:rowOff>
        </xdr:from>
        <xdr:to>
          <xdr:col>26</xdr:col>
          <xdr:colOff>647700</xdr:colOff>
          <xdr:row>134</xdr:row>
          <xdr:rowOff>25400</xdr:rowOff>
        </xdr:to>
        <xdr:sp macro="" textlink="">
          <xdr:nvSpPr>
            <xdr:cNvPr id="2069" name="Check Box 21" hidden="1">
              <a:extLst>
                <a:ext uri="{63B3BB69-23CF-44E3-9099-C40C66FF867C}">
                  <a14:compatExt spid="_x0000_s2069"/>
                </a:ext>
                <a:ext uri="{FF2B5EF4-FFF2-40B4-BE49-F238E27FC236}">
                  <a16:creationId xmlns:a16="http://schemas.microsoft.com/office/drawing/2014/main" id="{00000000-0008-0000-0400-00001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342900</xdr:colOff>
          <xdr:row>133</xdr:row>
          <xdr:rowOff>177800</xdr:rowOff>
        </xdr:from>
        <xdr:to>
          <xdr:col>26</xdr:col>
          <xdr:colOff>647700</xdr:colOff>
          <xdr:row>135</xdr:row>
          <xdr:rowOff>25400</xdr:rowOff>
        </xdr:to>
        <xdr:sp macro="" textlink="">
          <xdr:nvSpPr>
            <xdr:cNvPr id="2070" name="Check Box 22" hidden="1">
              <a:extLst>
                <a:ext uri="{63B3BB69-23CF-44E3-9099-C40C66FF867C}">
                  <a14:compatExt spid="_x0000_s2070"/>
                </a:ext>
                <a:ext uri="{FF2B5EF4-FFF2-40B4-BE49-F238E27FC236}">
                  <a16:creationId xmlns:a16="http://schemas.microsoft.com/office/drawing/2014/main" id="{00000000-0008-0000-0400-00001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342900</xdr:colOff>
          <xdr:row>134</xdr:row>
          <xdr:rowOff>177800</xdr:rowOff>
        </xdr:from>
        <xdr:to>
          <xdr:col>26</xdr:col>
          <xdr:colOff>647700</xdr:colOff>
          <xdr:row>136</xdr:row>
          <xdr:rowOff>25400</xdr:rowOff>
        </xdr:to>
        <xdr:sp macro="" textlink="">
          <xdr:nvSpPr>
            <xdr:cNvPr id="2071" name="Check Box 23" hidden="1">
              <a:extLst>
                <a:ext uri="{63B3BB69-23CF-44E3-9099-C40C66FF867C}">
                  <a14:compatExt spid="_x0000_s2071"/>
                </a:ext>
                <a:ext uri="{FF2B5EF4-FFF2-40B4-BE49-F238E27FC236}">
                  <a16:creationId xmlns:a16="http://schemas.microsoft.com/office/drawing/2014/main" id="{00000000-0008-0000-0400-00001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342900</xdr:colOff>
          <xdr:row>135</xdr:row>
          <xdr:rowOff>177800</xdr:rowOff>
        </xdr:from>
        <xdr:to>
          <xdr:col>26</xdr:col>
          <xdr:colOff>647700</xdr:colOff>
          <xdr:row>137</xdr:row>
          <xdr:rowOff>25400</xdr:rowOff>
        </xdr:to>
        <xdr:sp macro="" textlink="">
          <xdr:nvSpPr>
            <xdr:cNvPr id="2072" name="Check Box 24" hidden="1">
              <a:extLst>
                <a:ext uri="{63B3BB69-23CF-44E3-9099-C40C66FF867C}">
                  <a14:compatExt spid="_x0000_s2072"/>
                </a:ext>
                <a:ext uri="{FF2B5EF4-FFF2-40B4-BE49-F238E27FC236}">
                  <a16:creationId xmlns:a16="http://schemas.microsoft.com/office/drawing/2014/main" id="{00000000-0008-0000-0400-00001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342900</xdr:colOff>
          <xdr:row>132</xdr:row>
          <xdr:rowOff>177800</xdr:rowOff>
        </xdr:from>
        <xdr:to>
          <xdr:col>27</xdr:col>
          <xdr:colOff>647700</xdr:colOff>
          <xdr:row>134</xdr:row>
          <xdr:rowOff>25400</xdr:rowOff>
        </xdr:to>
        <xdr:sp macro="" textlink="">
          <xdr:nvSpPr>
            <xdr:cNvPr id="2073" name="Check Box 25" hidden="1">
              <a:extLst>
                <a:ext uri="{63B3BB69-23CF-44E3-9099-C40C66FF867C}">
                  <a14:compatExt spid="_x0000_s2073"/>
                </a:ext>
                <a:ext uri="{FF2B5EF4-FFF2-40B4-BE49-F238E27FC236}">
                  <a16:creationId xmlns:a16="http://schemas.microsoft.com/office/drawing/2014/main" id="{00000000-0008-0000-0400-000019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342900</xdr:colOff>
          <xdr:row>133</xdr:row>
          <xdr:rowOff>177800</xdr:rowOff>
        </xdr:from>
        <xdr:to>
          <xdr:col>27</xdr:col>
          <xdr:colOff>647700</xdr:colOff>
          <xdr:row>135</xdr:row>
          <xdr:rowOff>25400</xdr:rowOff>
        </xdr:to>
        <xdr:sp macro="" textlink="">
          <xdr:nvSpPr>
            <xdr:cNvPr id="2074" name="Check Box 26" hidden="1">
              <a:extLst>
                <a:ext uri="{63B3BB69-23CF-44E3-9099-C40C66FF867C}">
                  <a14:compatExt spid="_x0000_s2074"/>
                </a:ext>
                <a:ext uri="{FF2B5EF4-FFF2-40B4-BE49-F238E27FC236}">
                  <a16:creationId xmlns:a16="http://schemas.microsoft.com/office/drawing/2014/main" id="{00000000-0008-0000-0400-00001A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342900</xdr:colOff>
          <xdr:row>134</xdr:row>
          <xdr:rowOff>177800</xdr:rowOff>
        </xdr:from>
        <xdr:to>
          <xdr:col>27</xdr:col>
          <xdr:colOff>647700</xdr:colOff>
          <xdr:row>136</xdr:row>
          <xdr:rowOff>25400</xdr:rowOff>
        </xdr:to>
        <xdr:sp macro="" textlink="">
          <xdr:nvSpPr>
            <xdr:cNvPr id="2075" name="Check Box 27" hidden="1">
              <a:extLst>
                <a:ext uri="{63B3BB69-23CF-44E3-9099-C40C66FF867C}">
                  <a14:compatExt spid="_x0000_s2075"/>
                </a:ext>
                <a:ext uri="{FF2B5EF4-FFF2-40B4-BE49-F238E27FC236}">
                  <a16:creationId xmlns:a16="http://schemas.microsoft.com/office/drawing/2014/main" id="{00000000-0008-0000-0400-00001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342900</xdr:colOff>
          <xdr:row>135</xdr:row>
          <xdr:rowOff>177800</xdr:rowOff>
        </xdr:from>
        <xdr:to>
          <xdr:col>27</xdr:col>
          <xdr:colOff>647700</xdr:colOff>
          <xdr:row>137</xdr:row>
          <xdr:rowOff>25400</xdr:rowOff>
        </xdr:to>
        <xdr:sp macro="" textlink="">
          <xdr:nvSpPr>
            <xdr:cNvPr id="2076" name="Check Box 28" hidden="1">
              <a:extLst>
                <a:ext uri="{63B3BB69-23CF-44E3-9099-C40C66FF867C}">
                  <a14:compatExt spid="_x0000_s2076"/>
                </a:ext>
                <a:ext uri="{FF2B5EF4-FFF2-40B4-BE49-F238E27FC236}">
                  <a16:creationId xmlns:a16="http://schemas.microsoft.com/office/drawing/2014/main" id="{00000000-0008-0000-0400-00001C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342900</xdr:colOff>
          <xdr:row>133</xdr:row>
          <xdr:rowOff>177800</xdr:rowOff>
        </xdr:from>
        <xdr:to>
          <xdr:col>28</xdr:col>
          <xdr:colOff>647700</xdr:colOff>
          <xdr:row>135</xdr:row>
          <xdr:rowOff>25400</xdr:rowOff>
        </xdr:to>
        <xdr:sp macro="" textlink="">
          <xdr:nvSpPr>
            <xdr:cNvPr id="2077" name="Check Box 29" hidden="1">
              <a:extLst>
                <a:ext uri="{63B3BB69-23CF-44E3-9099-C40C66FF867C}">
                  <a14:compatExt spid="_x0000_s2077"/>
                </a:ext>
                <a:ext uri="{FF2B5EF4-FFF2-40B4-BE49-F238E27FC236}">
                  <a16:creationId xmlns:a16="http://schemas.microsoft.com/office/drawing/2014/main" id="{00000000-0008-0000-0400-00001D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342900</xdr:colOff>
          <xdr:row>132</xdr:row>
          <xdr:rowOff>177800</xdr:rowOff>
        </xdr:from>
        <xdr:to>
          <xdr:col>28</xdr:col>
          <xdr:colOff>647700</xdr:colOff>
          <xdr:row>134</xdr:row>
          <xdr:rowOff>25400</xdr:rowOff>
        </xdr:to>
        <xdr:sp macro="" textlink="">
          <xdr:nvSpPr>
            <xdr:cNvPr id="2078" name="Check Box 30" hidden="1">
              <a:extLst>
                <a:ext uri="{63B3BB69-23CF-44E3-9099-C40C66FF867C}">
                  <a14:compatExt spid="_x0000_s2078"/>
                </a:ext>
                <a:ext uri="{FF2B5EF4-FFF2-40B4-BE49-F238E27FC236}">
                  <a16:creationId xmlns:a16="http://schemas.microsoft.com/office/drawing/2014/main" id="{00000000-0008-0000-0400-00001E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342900</xdr:colOff>
          <xdr:row>134</xdr:row>
          <xdr:rowOff>177800</xdr:rowOff>
        </xdr:from>
        <xdr:to>
          <xdr:col>28</xdr:col>
          <xdr:colOff>647700</xdr:colOff>
          <xdr:row>136</xdr:row>
          <xdr:rowOff>25400</xdr:rowOff>
        </xdr:to>
        <xdr:sp macro="" textlink="">
          <xdr:nvSpPr>
            <xdr:cNvPr id="2079" name="Check Box 31" hidden="1">
              <a:extLst>
                <a:ext uri="{63B3BB69-23CF-44E3-9099-C40C66FF867C}">
                  <a14:compatExt spid="_x0000_s2079"/>
                </a:ext>
                <a:ext uri="{FF2B5EF4-FFF2-40B4-BE49-F238E27FC236}">
                  <a16:creationId xmlns:a16="http://schemas.microsoft.com/office/drawing/2014/main" id="{00000000-0008-0000-0400-00001F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342900</xdr:colOff>
          <xdr:row>135</xdr:row>
          <xdr:rowOff>177800</xdr:rowOff>
        </xdr:from>
        <xdr:to>
          <xdr:col>28</xdr:col>
          <xdr:colOff>647700</xdr:colOff>
          <xdr:row>137</xdr:row>
          <xdr:rowOff>25400</xdr:rowOff>
        </xdr:to>
        <xdr:sp macro="" textlink="">
          <xdr:nvSpPr>
            <xdr:cNvPr id="2080" name="Check Box 32" hidden="1">
              <a:extLst>
                <a:ext uri="{63B3BB69-23CF-44E3-9099-C40C66FF867C}">
                  <a14:compatExt spid="_x0000_s2080"/>
                </a:ext>
                <a:ext uri="{FF2B5EF4-FFF2-40B4-BE49-F238E27FC236}">
                  <a16:creationId xmlns:a16="http://schemas.microsoft.com/office/drawing/2014/main" id="{00000000-0008-0000-0400-000020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342900</xdr:colOff>
          <xdr:row>121</xdr:row>
          <xdr:rowOff>177800</xdr:rowOff>
        </xdr:from>
        <xdr:to>
          <xdr:col>26</xdr:col>
          <xdr:colOff>647700</xdr:colOff>
          <xdr:row>123</xdr:row>
          <xdr:rowOff>25400</xdr:rowOff>
        </xdr:to>
        <xdr:sp macro="" textlink="">
          <xdr:nvSpPr>
            <xdr:cNvPr id="2082" name="Check Box 34" hidden="1">
              <a:extLst>
                <a:ext uri="{63B3BB69-23CF-44E3-9099-C40C66FF867C}">
                  <a14:compatExt spid="_x0000_s2082"/>
                </a:ext>
                <a:ext uri="{FF2B5EF4-FFF2-40B4-BE49-F238E27FC236}">
                  <a16:creationId xmlns:a16="http://schemas.microsoft.com/office/drawing/2014/main" id="{00000000-0008-0000-0400-00002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342900</xdr:colOff>
          <xdr:row>121</xdr:row>
          <xdr:rowOff>177800</xdr:rowOff>
        </xdr:from>
        <xdr:to>
          <xdr:col>27</xdr:col>
          <xdr:colOff>647700</xdr:colOff>
          <xdr:row>123</xdr:row>
          <xdr:rowOff>25400</xdr:rowOff>
        </xdr:to>
        <xdr:sp macro="" textlink="">
          <xdr:nvSpPr>
            <xdr:cNvPr id="2083" name="Check Box 35" hidden="1">
              <a:extLst>
                <a:ext uri="{63B3BB69-23CF-44E3-9099-C40C66FF867C}">
                  <a14:compatExt spid="_x0000_s2083"/>
                </a:ext>
                <a:ext uri="{FF2B5EF4-FFF2-40B4-BE49-F238E27FC236}">
                  <a16:creationId xmlns:a16="http://schemas.microsoft.com/office/drawing/2014/main" id="{00000000-0008-0000-0400-00002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342900</xdr:colOff>
          <xdr:row>121</xdr:row>
          <xdr:rowOff>177800</xdr:rowOff>
        </xdr:from>
        <xdr:to>
          <xdr:col>28</xdr:col>
          <xdr:colOff>647700</xdr:colOff>
          <xdr:row>123</xdr:row>
          <xdr:rowOff>25400</xdr:rowOff>
        </xdr:to>
        <xdr:sp macro="" textlink="">
          <xdr:nvSpPr>
            <xdr:cNvPr id="2084" name="Check Box 36" hidden="1">
              <a:extLst>
                <a:ext uri="{63B3BB69-23CF-44E3-9099-C40C66FF867C}">
                  <a14:compatExt spid="_x0000_s2084"/>
                </a:ext>
                <a:ext uri="{FF2B5EF4-FFF2-40B4-BE49-F238E27FC236}">
                  <a16:creationId xmlns:a16="http://schemas.microsoft.com/office/drawing/2014/main" id="{00000000-0008-0000-0400-00002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342900</xdr:colOff>
          <xdr:row>123</xdr:row>
          <xdr:rowOff>177800</xdr:rowOff>
        </xdr:from>
        <xdr:to>
          <xdr:col>26</xdr:col>
          <xdr:colOff>647700</xdr:colOff>
          <xdr:row>125</xdr:row>
          <xdr:rowOff>2225</xdr:rowOff>
        </xdr:to>
        <xdr:sp macro="" textlink="">
          <xdr:nvSpPr>
            <xdr:cNvPr id="2086" name="Check Box 38" hidden="1">
              <a:extLst>
                <a:ext uri="{63B3BB69-23CF-44E3-9099-C40C66FF867C}">
                  <a14:compatExt spid="_x0000_s2086"/>
                </a:ext>
                <a:ext uri="{FF2B5EF4-FFF2-40B4-BE49-F238E27FC236}">
                  <a16:creationId xmlns:a16="http://schemas.microsoft.com/office/drawing/2014/main" id="{00000000-0008-0000-0400-00002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342900</xdr:colOff>
          <xdr:row>123</xdr:row>
          <xdr:rowOff>177800</xdr:rowOff>
        </xdr:from>
        <xdr:to>
          <xdr:col>27</xdr:col>
          <xdr:colOff>647700</xdr:colOff>
          <xdr:row>125</xdr:row>
          <xdr:rowOff>2225</xdr:rowOff>
        </xdr:to>
        <xdr:sp macro="" textlink="">
          <xdr:nvSpPr>
            <xdr:cNvPr id="2087" name="Check Box 39" hidden="1">
              <a:extLst>
                <a:ext uri="{63B3BB69-23CF-44E3-9099-C40C66FF867C}">
                  <a14:compatExt spid="_x0000_s2087"/>
                </a:ext>
                <a:ext uri="{FF2B5EF4-FFF2-40B4-BE49-F238E27FC236}">
                  <a16:creationId xmlns:a16="http://schemas.microsoft.com/office/drawing/2014/main" id="{00000000-0008-0000-0400-00002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342900</xdr:colOff>
          <xdr:row>123</xdr:row>
          <xdr:rowOff>177800</xdr:rowOff>
        </xdr:from>
        <xdr:to>
          <xdr:col>28</xdr:col>
          <xdr:colOff>647700</xdr:colOff>
          <xdr:row>125</xdr:row>
          <xdr:rowOff>2225</xdr:rowOff>
        </xdr:to>
        <xdr:sp macro="" textlink="">
          <xdr:nvSpPr>
            <xdr:cNvPr id="2088" name="Check Box 40" hidden="1">
              <a:extLst>
                <a:ext uri="{63B3BB69-23CF-44E3-9099-C40C66FF867C}">
                  <a14:compatExt spid="_x0000_s2088"/>
                </a:ext>
                <a:ext uri="{FF2B5EF4-FFF2-40B4-BE49-F238E27FC236}">
                  <a16:creationId xmlns:a16="http://schemas.microsoft.com/office/drawing/2014/main" id="{00000000-0008-0000-0400-00002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6</xdr:col>
      <xdr:colOff>779229</xdr:colOff>
      <xdr:row>3</xdr:row>
      <xdr:rowOff>67734</xdr:rowOff>
    </xdr:from>
    <xdr:to>
      <xdr:col>8</xdr:col>
      <xdr:colOff>791192</xdr:colOff>
      <xdr:row>10</xdr:row>
      <xdr:rowOff>125617</xdr:rowOff>
    </xdr:to>
    <xdr:pic>
      <xdr:nvPicPr>
        <xdr:cNvPr id="2" name="Picture 1">
          <a:extLst>
            <a:ext uri="{FF2B5EF4-FFF2-40B4-BE49-F238E27FC236}">
              <a16:creationId xmlns:a16="http://schemas.microsoft.com/office/drawing/2014/main" id="{0987AE1A-6FF7-0A49-ADEF-C3327C2780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32229" y="575734"/>
          <a:ext cx="1662964" cy="14802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al" refreshedDate="45668.661762847223" createdVersion="8" refreshedVersion="8" minRefreshableVersion="3" recordCount="332" xr:uid="{F2C7A1FA-1A6B-1845-85BE-1BF22A6F6084}">
  <cacheSource type="worksheet">
    <worksheetSource name="Table_Journal"/>
  </cacheSource>
  <cacheFields count="7">
    <cacheField name="Date" numFmtId="15">
      <sharedItems containsSemiMixedTypes="0" containsNonDate="0" containsDate="1" containsString="0" minDate="2024-09-18T00:00:00" maxDate="2024-11-30T00:00:00" count="23">
        <d v="2024-09-18T00:00:00"/>
        <d v="2024-09-19T00:00:00"/>
        <d v="2024-09-20T00:00:00"/>
        <d v="2024-09-21T00:00:00"/>
        <d v="2024-09-23T00:00:00"/>
        <d v="2024-09-24T00:00:00"/>
        <d v="2024-09-25T00:00:00"/>
        <d v="2024-09-26T00:00:00"/>
        <d v="2024-09-27T00:00:00"/>
        <d v="2024-09-28T00:00:00"/>
        <d v="2024-10-01T00:00:00"/>
        <d v="2024-10-09T00:00:00"/>
        <d v="2024-10-12T00:00:00"/>
        <d v="2024-11-15T00:00:00"/>
        <d v="2024-11-21T00:00:00"/>
        <d v="2024-11-22T00:00:00"/>
        <d v="2024-11-23T00:00:00"/>
        <d v="2024-11-25T00:00:00"/>
        <d v="2024-11-27T00:00:00"/>
        <d v="2024-11-28T00:00:00"/>
        <d v="2024-11-29T00:00:00"/>
        <d v="2024-10-04T00:00:00" u="1"/>
        <d v="2024-10-07T00:00:00" u="1"/>
      </sharedItems>
    </cacheField>
    <cacheField name="Description" numFmtId="0">
      <sharedItems count="155">
        <s v="Revamp of Account"/>
        <s v="Establish TNG eWallet"/>
        <s v="Leong Zi Lin "/>
        <s v="Looi Qi Hui"/>
        <s v="Liz Tey Yee Thong"/>
        <s v="Darrell James Puvan"/>
        <s v="Albert Heinz"/>
        <s v="Yunus Matin Bin Muhd Sazali"/>
        <s v="Samantha Tan Wenn Huey"/>
        <s v="Nickhil Aaron"/>
        <s v="Swee Teck Jien"/>
        <s v="Ong Wei En"/>
        <s v="Chloe Tan Jing Yi"/>
        <s v="Wang Ying Qi"/>
        <s v="Navdeep Singh Sidhu"/>
        <s v="Kyra Mishael Binti Khairan Nasri"/>
        <s v="Dawn Low Mun Chern"/>
        <s v="Lai Yong Yue"/>
        <s v="Yeap Yan Ning"/>
        <s v="Lee Shang Xuan"/>
        <s v="Yu Ching Jack"/>
        <s v="Tanajayen Thaniya Laksmi"/>
        <s v="Harsha Paranjothy"/>
        <s v="Waithin Phromsuwan"/>
        <s v="Tamy Chin Yik Theng"/>
        <s v="Aaron Darni Koh"/>
        <s v="Jaime Wong Szewei"/>
        <s v="Loh Jia Min"/>
        <s v="Chan Xiou Lin"/>
        <s v="Lee Kwee Hin Fee Fa Leah Chelsie"/>
        <s v="Sobhun Poornahree"/>
        <s v="Fong Calvyn"/>
        <s v="Chew Ming"/>
        <s v="Stanley Chong Yang "/>
        <s v="Saad Almerawi"/>
        <s v="Adithya Ravin Gerald"/>
        <s v="Andre Ang Yi-Xuan"/>
        <s v="Ng Xiang Yi"/>
        <s v="Abby Richard Sinyem"/>
        <s v="Lexus Chong Gin Kwan"/>
        <s v="Nur Hani Iman Binti Syamsul Amri"/>
        <s v="Visvathi Theventharan"/>
        <s v="Darren Chua Bing Rui"/>
        <s v="Kaven Raj A/L Ananda Raj"/>
        <s v="Sean Yee Hou Yin"/>
        <s v="Sara-Ann Lee Yeng Yan"/>
        <s v="Roger Gan Tuan Choon"/>
        <s v="Akshaye Jaden Jerry"/>
        <s v="Anushkha Arshia A/P Rajasegaran"/>
        <s v="Ashley Anne Danker"/>
        <s v="Cheong Yao Xian"/>
        <s v="Amanda Tan Kar Yeen"/>
        <s v="Sarah Shafina Binti Sahad"/>
        <s v="Yew Kaylin"/>
        <s v="Bornik Zaman Arzo"/>
        <s v="Yap Win Shuen"/>
        <s v="Joel Huong How Tzerk"/>
        <s v="Ang Ern Ray"/>
        <s v="Ong Wan Yi"/>
        <s v="2 Random Girls"/>
        <s v="Yee Ling Yu"/>
        <s v="Muhammad Amin Bin Khalip"/>
        <s v="Raj Kumar A/L Raghavan"/>
        <s v="Contra Donation"/>
        <s v="Chin Yen Yee"/>
        <s v="Ayman Abu Jafor"/>
        <s v="Reagan Lee Gen"/>
        <s v="Cassidy Cheng Jia Xin"/>
        <s v="Sherisse Loh Shaq Li"/>
        <s v="Khin Kay Thi Win"/>
        <s v="Adlina Marissa Bt Mohd Najib"/>
        <s v="Ariel Yu Zhen Ying"/>
        <s v="Crystal Pong Sin Yee"/>
        <s v="Justin Foo Ming Yew"/>
        <s v="Ng Jen Yi"/>
        <s v="Amir Shafeeq Bin Ashley"/>
        <s v="Daniel Jarell Jansz-Ch'ng"/>
        <s v="Law Jo Eey"/>
        <s v="Swan Yi Ye Htoo"/>
        <s v="Jaclyne How Jie Ying"/>
        <s v="Rafay Ali Khan"/>
        <s v="Ong Jia Ze"/>
        <s v="Jeremy Ng Yi Wei"/>
        <s v="Thong Wern Lee Rachel"/>
        <s v="Yong Hui Lin"/>
        <s v="Micah Foong Zi Min"/>
        <s v="Nur Asyiqin Binti Rus Azizi"/>
        <s v="Ling Xin Yee"/>
        <s v="Choi Yar Wen"/>
        <s v="Huraiza Asif"/>
        <s v="Leniska Shahaya"/>
        <s v="Siti Nadia Binti Abdul Jalil"/>
        <s v="Nia Kaseh Syaruzmi"/>
        <s v="Ng Kailyn"/>
        <s v="Christian Shalom Felix"/>
        <s v="Hovea Shree Reddy Ravinor"/>
        <s v="Chan Hui Shan"/>
        <s v="Qais Fahim Bin Shahril Hafiz"/>
        <s v="Chloe Goh Xin Hui"/>
        <s v="Khong Sue Vern"/>
        <s v="Yee Hui Rui"/>
        <s v="Shamisha Rajkumar"/>
        <s v="Amir Zufar Bin Zul Hilmi"/>
        <s v="Lew Pui Yi"/>
        <s v="Wong Zi Qing"/>
        <s v="Charmaine Kuan Hui Xin"/>
        <s v="Adam Abdullah de Vries"/>
        <s v="Rahul Gopaul"/>
        <s v="Dhivyashini Raam"/>
        <s v="Yaswinii A/P Suresh Kurnar"/>
        <s v="Pam C Ng"/>
        <s v="Devesh Kumar"/>
        <s v="Tee Jin Fern"/>
        <s v="Ng Zhi Yi"/>
        <s v="Tan Joey"/>
        <s v="Jason Sim"/>
        <s v="Tay Hui Yu"/>
        <s v="Khor Li Hong"/>
        <s v="Tee Wei Ren"/>
        <s v="Wong Pei Ming"/>
        <s v="Sharifah Dania Binti Syed Baharom"/>
        <s v="Tan Yu Xuan"/>
        <s v="Eunice Ng Jia Hui"/>
        <s v="Adriana Zafirah Binti Muhammad Adnan"/>
        <s v="Contra - Mahin Muhammad"/>
        <s v="Law Yi"/>
        <s v="Contra - Marauane Ncube"/>
        <s v="Chan Jing Rou"/>
        <s v="Angel Tang Xin Ying"/>
        <s v="Cheong Xin Xuan Nicholas"/>
        <s v="Iman Aqyla Binti Muhammad Faidzal"/>
        <s v="Cheng Zhen Yi"/>
        <s v="Lim Yen Hui"/>
        <s v="Nur Hasya Sofiya Binti Abdul Raqib"/>
        <s v="Alexander Bwalya Chikwanda"/>
        <s v="Leong Ginnie"/>
        <s v="Chan Qian Yu"/>
        <s v="Durian Vet"/>
        <s v="Alisha Nair A/P Mahendran"/>
        <s v="Tan Qi Xuan"/>
        <s v="Lai Jia Le"/>
        <s v="Cheng Itkitt"/>
        <s v="F10 SC (30 ml)"/>
        <s v="Sadana Chandrasegar"/>
        <s v="Donations"/>
        <s v="Trishta Ann Levina"/>
        <s v="Waithin Phyromsuwan"/>
        <s v="Klaudia Ong Yun Xuan"/>
        <s v="Leong Pui Yi"/>
        <s v="Ernest Lim Yi En"/>
        <s v="Lee Jean Way"/>
        <s v="Sim Ming Ee"/>
        <s v="Loke Kah Hou"/>
        <s v="Lump Charcoal " u="1"/>
        <s v="Coco Chips" u="1"/>
      </sharedItems>
    </cacheField>
    <cacheField name="Account" numFmtId="0">
      <sharedItems count="10">
        <s v="Cash"/>
        <s v="Equity - Danial"/>
        <s v="Bank - TNG eWallet"/>
        <s v="Membership"/>
        <s v="Donations"/>
        <s v="Contra Revenue"/>
        <s v="Contra Asset"/>
        <s v="Club Expenses"/>
        <s v="Terrarium 2.0"/>
        <s v="Veterinary" u="1"/>
      </sharedItems>
    </cacheField>
    <cacheField name="Debit" numFmtId="0">
      <sharedItems containsString="0" containsBlank="1" containsNumber="1" minValue="0" maxValue="75"/>
    </cacheField>
    <cacheField name="Credit" numFmtId="0">
      <sharedItems containsString="0" containsBlank="1" containsNumber="1" minValue="0" maxValue="75"/>
    </cacheField>
    <cacheField name="Comment" numFmtId="0">
      <sharedItems containsBlank="1"/>
    </cacheField>
    <cacheField name="Balance" numFmtId="0" formula="Debit-Credit" databaseField="0"/>
  </cacheFields>
  <extLst>
    <ext xmlns:x14="http://schemas.microsoft.com/office/spreadsheetml/2009/9/main" uri="{725AE2AE-9491-48be-B2B4-4EB974FC3084}">
      <x14:pivotCacheDefinition pivotCacheId="4805281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2">
  <r>
    <x v="0"/>
    <x v="0"/>
    <x v="0"/>
    <n v="0"/>
    <m/>
    <s v="Revamp of SWC's Accounts"/>
  </r>
  <r>
    <x v="0"/>
    <x v="0"/>
    <x v="1"/>
    <m/>
    <n v="0"/>
    <m/>
  </r>
  <r>
    <x v="0"/>
    <x v="1"/>
    <x v="2"/>
    <n v="0"/>
    <m/>
    <s v="Establishing TNG eWallet for SWC Purpose"/>
  </r>
  <r>
    <x v="0"/>
    <x v="1"/>
    <x v="0"/>
    <m/>
    <n v="0"/>
    <m/>
  </r>
  <r>
    <x v="0"/>
    <x v="2"/>
    <x v="2"/>
    <n v="10"/>
    <m/>
    <m/>
  </r>
  <r>
    <x v="0"/>
    <x v="2"/>
    <x v="3"/>
    <m/>
    <n v="10"/>
    <m/>
  </r>
  <r>
    <x v="0"/>
    <x v="3"/>
    <x v="2"/>
    <n v="10"/>
    <m/>
    <m/>
  </r>
  <r>
    <x v="0"/>
    <x v="3"/>
    <x v="3"/>
    <m/>
    <n v="10"/>
    <m/>
  </r>
  <r>
    <x v="0"/>
    <x v="4"/>
    <x v="2"/>
    <n v="10"/>
    <m/>
    <m/>
  </r>
  <r>
    <x v="0"/>
    <x v="4"/>
    <x v="3"/>
    <m/>
    <n v="10"/>
    <m/>
  </r>
  <r>
    <x v="0"/>
    <x v="5"/>
    <x v="2"/>
    <n v="10"/>
    <m/>
    <m/>
  </r>
  <r>
    <x v="0"/>
    <x v="5"/>
    <x v="3"/>
    <m/>
    <n v="10"/>
    <m/>
  </r>
  <r>
    <x v="0"/>
    <x v="6"/>
    <x v="0"/>
    <n v="10"/>
    <m/>
    <m/>
  </r>
  <r>
    <x v="0"/>
    <x v="6"/>
    <x v="3"/>
    <m/>
    <n v="10"/>
    <m/>
  </r>
  <r>
    <x v="0"/>
    <x v="7"/>
    <x v="2"/>
    <n v="10"/>
    <m/>
    <m/>
  </r>
  <r>
    <x v="0"/>
    <x v="7"/>
    <x v="3"/>
    <m/>
    <n v="10"/>
    <m/>
  </r>
  <r>
    <x v="0"/>
    <x v="8"/>
    <x v="2"/>
    <n v="10"/>
    <m/>
    <m/>
  </r>
  <r>
    <x v="0"/>
    <x v="8"/>
    <x v="3"/>
    <m/>
    <n v="10"/>
    <m/>
  </r>
  <r>
    <x v="0"/>
    <x v="9"/>
    <x v="2"/>
    <n v="10"/>
    <m/>
    <m/>
  </r>
  <r>
    <x v="0"/>
    <x v="9"/>
    <x v="3"/>
    <m/>
    <n v="10"/>
    <m/>
  </r>
  <r>
    <x v="0"/>
    <x v="10"/>
    <x v="0"/>
    <n v="10"/>
    <m/>
    <m/>
  </r>
  <r>
    <x v="0"/>
    <x v="10"/>
    <x v="3"/>
    <m/>
    <n v="10"/>
    <m/>
  </r>
  <r>
    <x v="0"/>
    <x v="11"/>
    <x v="2"/>
    <n v="10"/>
    <m/>
    <m/>
  </r>
  <r>
    <x v="0"/>
    <x v="11"/>
    <x v="3"/>
    <m/>
    <n v="10"/>
    <m/>
  </r>
  <r>
    <x v="0"/>
    <x v="12"/>
    <x v="0"/>
    <n v="10"/>
    <m/>
    <m/>
  </r>
  <r>
    <x v="0"/>
    <x v="12"/>
    <x v="3"/>
    <m/>
    <n v="10"/>
    <m/>
  </r>
  <r>
    <x v="0"/>
    <x v="13"/>
    <x v="2"/>
    <n v="10"/>
    <m/>
    <m/>
  </r>
  <r>
    <x v="0"/>
    <x v="13"/>
    <x v="3"/>
    <m/>
    <n v="10"/>
    <m/>
  </r>
  <r>
    <x v="0"/>
    <x v="14"/>
    <x v="0"/>
    <n v="10"/>
    <m/>
    <m/>
  </r>
  <r>
    <x v="0"/>
    <x v="14"/>
    <x v="3"/>
    <m/>
    <n v="10"/>
    <m/>
  </r>
  <r>
    <x v="0"/>
    <x v="15"/>
    <x v="2"/>
    <n v="10"/>
    <m/>
    <m/>
  </r>
  <r>
    <x v="0"/>
    <x v="15"/>
    <x v="3"/>
    <m/>
    <n v="10"/>
    <m/>
  </r>
  <r>
    <x v="0"/>
    <x v="16"/>
    <x v="2"/>
    <n v="10"/>
    <m/>
    <m/>
  </r>
  <r>
    <x v="0"/>
    <x v="16"/>
    <x v="3"/>
    <m/>
    <n v="10"/>
    <m/>
  </r>
  <r>
    <x v="0"/>
    <x v="17"/>
    <x v="2"/>
    <n v="10"/>
    <m/>
    <m/>
  </r>
  <r>
    <x v="0"/>
    <x v="17"/>
    <x v="3"/>
    <m/>
    <n v="10"/>
    <m/>
  </r>
  <r>
    <x v="0"/>
    <x v="18"/>
    <x v="2"/>
    <n v="10"/>
    <m/>
    <m/>
  </r>
  <r>
    <x v="0"/>
    <x v="18"/>
    <x v="3"/>
    <m/>
    <n v="10"/>
    <m/>
  </r>
  <r>
    <x v="0"/>
    <x v="19"/>
    <x v="2"/>
    <n v="10"/>
    <m/>
    <m/>
  </r>
  <r>
    <x v="0"/>
    <x v="19"/>
    <x v="3"/>
    <m/>
    <n v="10"/>
    <m/>
  </r>
  <r>
    <x v="0"/>
    <x v="20"/>
    <x v="2"/>
    <n v="10"/>
    <m/>
    <m/>
  </r>
  <r>
    <x v="0"/>
    <x v="20"/>
    <x v="3"/>
    <m/>
    <n v="10"/>
    <m/>
  </r>
  <r>
    <x v="0"/>
    <x v="21"/>
    <x v="2"/>
    <n v="10"/>
    <m/>
    <m/>
  </r>
  <r>
    <x v="0"/>
    <x v="21"/>
    <x v="3"/>
    <m/>
    <n v="10"/>
    <m/>
  </r>
  <r>
    <x v="0"/>
    <x v="22"/>
    <x v="2"/>
    <n v="10"/>
    <m/>
    <m/>
  </r>
  <r>
    <x v="0"/>
    <x v="22"/>
    <x v="3"/>
    <m/>
    <n v="10"/>
    <m/>
  </r>
  <r>
    <x v="0"/>
    <x v="23"/>
    <x v="2"/>
    <n v="10"/>
    <m/>
    <m/>
  </r>
  <r>
    <x v="0"/>
    <x v="23"/>
    <x v="3"/>
    <m/>
    <n v="10"/>
    <m/>
  </r>
  <r>
    <x v="0"/>
    <x v="24"/>
    <x v="2"/>
    <n v="10"/>
    <m/>
    <m/>
  </r>
  <r>
    <x v="0"/>
    <x v="24"/>
    <x v="3"/>
    <m/>
    <n v="10"/>
    <m/>
  </r>
  <r>
    <x v="0"/>
    <x v="25"/>
    <x v="2"/>
    <n v="10"/>
    <m/>
    <m/>
  </r>
  <r>
    <x v="0"/>
    <x v="25"/>
    <x v="3"/>
    <m/>
    <n v="10"/>
    <m/>
  </r>
  <r>
    <x v="0"/>
    <x v="26"/>
    <x v="2"/>
    <n v="10"/>
    <m/>
    <m/>
  </r>
  <r>
    <x v="0"/>
    <x v="26"/>
    <x v="3"/>
    <m/>
    <n v="10"/>
    <m/>
  </r>
  <r>
    <x v="0"/>
    <x v="27"/>
    <x v="2"/>
    <n v="10"/>
    <m/>
    <m/>
  </r>
  <r>
    <x v="0"/>
    <x v="27"/>
    <x v="3"/>
    <m/>
    <n v="10"/>
    <m/>
  </r>
  <r>
    <x v="0"/>
    <x v="28"/>
    <x v="2"/>
    <n v="10"/>
    <m/>
    <m/>
  </r>
  <r>
    <x v="0"/>
    <x v="28"/>
    <x v="3"/>
    <m/>
    <n v="10"/>
    <m/>
  </r>
  <r>
    <x v="0"/>
    <x v="29"/>
    <x v="0"/>
    <n v="10"/>
    <m/>
    <m/>
  </r>
  <r>
    <x v="0"/>
    <x v="29"/>
    <x v="3"/>
    <m/>
    <n v="10"/>
    <m/>
  </r>
  <r>
    <x v="0"/>
    <x v="30"/>
    <x v="0"/>
    <n v="10"/>
    <m/>
    <m/>
  </r>
  <r>
    <x v="0"/>
    <x v="30"/>
    <x v="3"/>
    <m/>
    <n v="10"/>
    <m/>
  </r>
  <r>
    <x v="0"/>
    <x v="31"/>
    <x v="0"/>
    <n v="10"/>
    <m/>
    <m/>
  </r>
  <r>
    <x v="0"/>
    <x v="31"/>
    <x v="3"/>
    <m/>
    <n v="10"/>
    <m/>
  </r>
  <r>
    <x v="0"/>
    <x v="32"/>
    <x v="2"/>
    <n v="10"/>
    <m/>
    <m/>
  </r>
  <r>
    <x v="0"/>
    <x v="32"/>
    <x v="3"/>
    <m/>
    <n v="10"/>
    <m/>
  </r>
  <r>
    <x v="0"/>
    <x v="33"/>
    <x v="0"/>
    <n v="10"/>
    <m/>
    <m/>
  </r>
  <r>
    <x v="0"/>
    <x v="33"/>
    <x v="3"/>
    <m/>
    <n v="10"/>
    <m/>
  </r>
  <r>
    <x v="0"/>
    <x v="34"/>
    <x v="0"/>
    <n v="10"/>
    <m/>
    <m/>
  </r>
  <r>
    <x v="0"/>
    <x v="34"/>
    <x v="3"/>
    <m/>
    <n v="10"/>
    <m/>
  </r>
  <r>
    <x v="0"/>
    <x v="35"/>
    <x v="0"/>
    <n v="10"/>
    <m/>
    <m/>
  </r>
  <r>
    <x v="0"/>
    <x v="35"/>
    <x v="3"/>
    <m/>
    <n v="10"/>
    <m/>
  </r>
  <r>
    <x v="0"/>
    <x v="36"/>
    <x v="2"/>
    <n v="10"/>
    <m/>
    <m/>
  </r>
  <r>
    <x v="0"/>
    <x v="36"/>
    <x v="3"/>
    <m/>
    <n v="10"/>
    <m/>
  </r>
  <r>
    <x v="0"/>
    <x v="37"/>
    <x v="2"/>
    <n v="10"/>
    <m/>
    <m/>
  </r>
  <r>
    <x v="0"/>
    <x v="37"/>
    <x v="3"/>
    <m/>
    <n v="10"/>
    <m/>
  </r>
  <r>
    <x v="0"/>
    <x v="38"/>
    <x v="2"/>
    <n v="10"/>
    <m/>
    <m/>
  </r>
  <r>
    <x v="0"/>
    <x v="38"/>
    <x v="3"/>
    <m/>
    <n v="10"/>
    <m/>
  </r>
  <r>
    <x v="0"/>
    <x v="39"/>
    <x v="2"/>
    <n v="10"/>
    <m/>
    <m/>
  </r>
  <r>
    <x v="0"/>
    <x v="39"/>
    <x v="3"/>
    <m/>
    <n v="10"/>
    <m/>
  </r>
  <r>
    <x v="0"/>
    <x v="40"/>
    <x v="2"/>
    <n v="10"/>
    <m/>
    <m/>
  </r>
  <r>
    <x v="0"/>
    <x v="40"/>
    <x v="3"/>
    <m/>
    <n v="10"/>
    <m/>
  </r>
  <r>
    <x v="0"/>
    <x v="41"/>
    <x v="2"/>
    <n v="10"/>
    <m/>
    <m/>
  </r>
  <r>
    <x v="0"/>
    <x v="41"/>
    <x v="3"/>
    <m/>
    <n v="10"/>
    <m/>
  </r>
  <r>
    <x v="0"/>
    <x v="42"/>
    <x v="2"/>
    <n v="10"/>
    <m/>
    <m/>
  </r>
  <r>
    <x v="0"/>
    <x v="42"/>
    <x v="3"/>
    <m/>
    <n v="10"/>
    <m/>
  </r>
  <r>
    <x v="0"/>
    <x v="43"/>
    <x v="2"/>
    <n v="10"/>
    <m/>
    <m/>
  </r>
  <r>
    <x v="0"/>
    <x v="43"/>
    <x v="3"/>
    <m/>
    <n v="10"/>
    <m/>
  </r>
  <r>
    <x v="0"/>
    <x v="44"/>
    <x v="0"/>
    <n v="5"/>
    <m/>
    <m/>
  </r>
  <r>
    <x v="0"/>
    <x v="44"/>
    <x v="4"/>
    <m/>
    <n v="5"/>
    <m/>
  </r>
  <r>
    <x v="0"/>
    <x v="45"/>
    <x v="0"/>
    <n v="10"/>
    <m/>
    <m/>
  </r>
  <r>
    <x v="0"/>
    <x v="45"/>
    <x v="4"/>
    <m/>
    <n v="10"/>
    <m/>
  </r>
  <r>
    <x v="0"/>
    <x v="46"/>
    <x v="0"/>
    <n v="5"/>
    <m/>
    <m/>
  </r>
  <r>
    <x v="0"/>
    <x v="46"/>
    <x v="4"/>
    <m/>
    <n v="5"/>
    <m/>
  </r>
  <r>
    <x v="0"/>
    <x v="47"/>
    <x v="0"/>
    <n v="0.8"/>
    <m/>
    <m/>
  </r>
  <r>
    <x v="0"/>
    <x v="47"/>
    <x v="4"/>
    <m/>
    <n v="0.8"/>
    <m/>
  </r>
  <r>
    <x v="0"/>
    <x v="48"/>
    <x v="0"/>
    <n v="5"/>
    <m/>
    <m/>
  </r>
  <r>
    <x v="0"/>
    <x v="48"/>
    <x v="4"/>
    <m/>
    <n v="5"/>
    <m/>
  </r>
  <r>
    <x v="0"/>
    <x v="48"/>
    <x v="0"/>
    <n v="5"/>
    <m/>
    <m/>
  </r>
  <r>
    <x v="0"/>
    <x v="48"/>
    <x v="4"/>
    <m/>
    <n v="5"/>
    <m/>
  </r>
  <r>
    <x v="0"/>
    <x v="49"/>
    <x v="0"/>
    <n v="2"/>
    <m/>
    <m/>
  </r>
  <r>
    <x v="0"/>
    <x v="49"/>
    <x v="4"/>
    <m/>
    <n v="2"/>
    <m/>
  </r>
  <r>
    <x v="0"/>
    <x v="50"/>
    <x v="0"/>
    <n v="3"/>
    <m/>
    <m/>
  </r>
  <r>
    <x v="0"/>
    <x v="50"/>
    <x v="4"/>
    <m/>
    <n v="3"/>
    <m/>
  </r>
  <r>
    <x v="0"/>
    <x v="51"/>
    <x v="0"/>
    <n v="1.25"/>
    <m/>
    <m/>
  </r>
  <r>
    <x v="0"/>
    <x v="51"/>
    <x v="4"/>
    <m/>
    <n v="1.25"/>
    <m/>
  </r>
  <r>
    <x v="0"/>
    <x v="52"/>
    <x v="0"/>
    <n v="5"/>
    <m/>
    <m/>
  </r>
  <r>
    <x v="0"/>
    <x v="52"/>
    <x v="4"/>
    <m/>
    <n v="5"/>
    <m/>
  </r>
  <r>
    <x v="0"/>
    <x v="10"/>
    <x v="0"/>
    <n v="10"/>
    <m/>
    <m/>
  </r>
  <r>
    <x v="0"/>
    <x v="10"/>
    <x v="4"/>
    <m/>
    <n v="10"/>
    <m/>
  </r>
  <r>
    <x v="0"/>
    <x v="53"/>
    <x v="0"/>
    <n v="10"/>
    <m/>
    <m/>
  </r>
  <r>
    <x v="0"/>
    <x v="53"/>
    <x v="4"/>
    <m/>
    <n v="10"/>
    <m/>
  </r>
  <r>
    <x v="0"/>
    <x v="54"/>
    <x v="0"/>
    <n v="5"/>
    <m/>
    <m/>
  </r>
  <r>
    <x v="0"/>
    <x v="54"/>
    <x v="4"/>
    <m/>
    <n v="5"/>
    <m/>
  </r>
  <r>
    <x v="0"/>
    <x v="21"/>
    <x v="0"/>
    <n v="10"/>
    <m/>
    <m/>
  </r>
  <r>
    <x v="0"/>
    <x v="21"/>
    <x v="4"/>
    <m/>
    <n v="10"/>
    <m/>
  </r>
  <r>
    <x v="0"/>
    <x v="55"/>
    <x v="0"/>
    <n v="5"/>
    <m/>
    <m/>
  </r>
  <r>
    <x v="0"/>
    <x v="55"/>
    <x v="4"/>
    <m/>
    <n v="5"/>
    <m/>
  </r>
  <r>
    <x v="0"/>
    <x v="56"/>
    <x v="0"/>
    <n v="1.01"/>
    <m/>
    <m/>
  </r>
  <r>
    <x v="0"/>
    <x v="56"/>
    <x v="4"/>
    <m/>
    <n v="1.01"/>
    <m/>
  </r>
  <r>
    <x v="0"/>
    <x v="57"/>
    <x v="0"/>
    <n v="5"/>
    <m/>
    <m/>
  </r>
  <r>
    <x v="0"/>
    <x v="57"/>
    <x v="4"/>
    <m/>
    <n v="5"/>
    <m/>
  </r>
  <r>
    <x v="0"/>
    <x v="58"/>
    <x v="0"/>
    <n v="10"/>
    <m/>
    <m/>
  </r>
  <r>
    <x v="0"/>
    <x v="58"/>
    <x v="4"/>
    <m/>
    <n v="10"/>
    <m/>
  </r>
  <r>
    <x v="0"/>
    <x v="59"/>
    <x v="0"/>
    <n v="10"/>
    <m/>
    <m/>
  </r>
  <r>
    <x v="0"/>
    <x v="59"/>
    <x v="4"/>
    <m/>
    <n v="10"/>
    <m/>
  </r>
  <r>
    <x v="0"/>
    <x v="60"/>
    <x v="0"/>
    <n v="20"/>
    <m/>
    <m/>
  </r>
  <r>
    <x v="0"/>
    <x v="60"/>
    <x v="4"/>
    <m/>
    <n v="20"/>
    <m/>
  </r>
  <r>
    <x v="0"/>
    <x v="61"/>
    <x v="0"/>
    <n v="1"/>
    <m/>
    <m/>
  </r>
  <r>
    <x v="0"/>
    <x v="61"/>
    <x v="4"/>
    <m/>
    <n v="1"/>
    <m/>
  </r>
  <r>
    <x v="0"/>
    <x v="62"/>
    <x v="0"/>
    <n v="5"/>
    <m/>
    <m/>
  </r>
  <r>
    <x v="0"/>
    <x v="62"/>
    <x v="4"/>
    <m/>
    <n v="5"/>
    <m/>
  </r>
  <r>
    <x v="0"/>
    <x v="63"/>
    <x v="0"/>
    <n v="12"/>
    <m/>
    <m/>
  </r>
  <r>
    <x v="0"/>
    <x v="63"/>
    <x v="5"/>
    <m/>
    <n v="12"/>
    <m/>
  </r>
  <r>
    <x v="0"/>
    <x v="63"/>
    <x v="5"/>
    <n v="12"/>
    <m/>
    <m/>
  </r>
  <r>
    <x v="0"/>
    <x v="63"/>
    <x v="4"/>
    <m/>
    <n v="12"/>
    <m/>
  </r>
  <r>
    <x v="1"/>
    <x v="64"/>
    <x v="2"/>
    <n v="10"/>
    <m/>
    <m/>
  </r>
  <r>
    <x v="1"/>
    <x v="64"/>
    <x v="3"/>
    <m/>
    <n v="10"/>
    <m/>
  </r>
  <r>
    <x v="1"/>
    <x v="65"/>
    <x v="2"/>
    <n v="10"/>
    <m/>
    <m/>
  </r>
  <r>
    <x v="1"/>
    <x v="65"/>
    <x v="3"/>
    <m/>
    <n v="10"/>
    <m/>
  </r>
  <r>
    <x v="1"/>
    <x v="66"/>
    <x v="2"/>
    <n v="10"/>
    <m/>
    <m/>
  </r>
  <r>
    <x v="1"/>
    <x v="66"/>
    <x v="3"/>
    <m/>
    <n v="10"/>
    <m/>
  </r>
  <r>
    <x v="1"/>
    <x v="67"/>
    <x v="2"/>
    <n v="10"/>
    <m/>
    <m/>
  </r>
  <r>
    <x v="1"/>
    <x v="67"/>
    <x v="3"/>
    <m/>
    <n v="10"/>
    <m/>
  </r>
  <r>
    <x v="1"/>
    <x v="68"/>
    <x v="0"/>
    <n v="10"/>
    <m/>
    <m/>
  </r>
  <r>
    <x v="1"/>
    <x v="68"/>
    <x v="3"/>
    <m/>
    <n v="10"/>
    <m/>
  </r>
  <r>
    <x v="1"/>
    <x v="69"/>
    <x v="0"/>
    <n v="10"/>
    <m/>
    <m/>
  </r>
  <r>
    <x v="1"/>
    <x v="69"/>
    <x v="3"/>
    <m/>
    <n v="10"/>
    <m/>
  </r>
  <r>
    <x v="1"/>
    <x v="70"/>
    <x v="0"/>
    <n v="10"/>
    <m/>
    <m/>
  </r>
  <r>
    <x v="1"/>
    <x v="70"/>
    <x v="3"/>
    <m/>
    <n v="10"/>
    <m/>
  </r>
  <r>
    <x v="1"/>
    <x v="71"/>
    <x v="2"/>
    <n v="10"/>
    <m/>
    <m/>
  </r>
  <r>
    <x v="1"/>
    <x v="71"/>
    <x v="3"/>
    <m/>
    <n v="10"/>
    <m/>
  </r>
  <r>
    <x v="1"/>
    <x v="72"/>
    <x v="0"/>
    <n v="10"/>
    <m/>
    <m/>
  </r>
  <r>
    <x v="1"/>
    <x v="72"/>
    <x v="3"/>
    <m/>
    <n v="10"/>
    <m/>
  </r>
  <r>
    <x v="1"/>
    <x v="73"/>
    <x v="2"/>
    <n v="10"/>
    <m/>
    <m/>
  </r>
  <r>
    <x v="1"/>
    <x v="73"/>
    <x v="3"/>
    <m/>
    <n v="10"/>
    <m/>
  </r>
  <r>
    <x v="1"/>
    <x v="74"/>
    <x v="2"/>
    <n v="10"/>
    <m/>
    <m/>
  </r>
  <r>
    <x v="1"/>
    <x v="74"/>
    <x v="3"/>
    <m/>
    <n v="10"/>
    <m/>
  </r>
  <r>
    <x v="1"/>
    <x v="75"/>
    <x v="2"/>
    <n v="10"/>
    <m/>
    <m/>
  </r>
  <r>
    <x v="1"/>
    <x v="75"/>
    <x v="3"/>
    <m/>
    <n v="10"/>
    <m/>
  </r>
  <r>
    <x v="1"/>
    <x v="76"/>
    <x v="2"/>
    <n v="10"/>
    <m/>
    <m/>
  </r>
  <r>
    <x v="1"/>
    <x v="76"/>
    <x v="3"/>
    <m/>
    <n v="10"/>
    <m/>
  </r>
  <r>
    <x v="1"/>
    <x v="77"/>
    <x v="2"/>
    <n v="10"/>
    <m/>
    <m/>
  </r>
  <r>
    <x v="1"/>
    <x v="77"/>
    <x v="3"/>
    <m/>
    <n v="10"/>
    <m/>
  </r>
  <r>
    <x v="1"/>
    <x v="78"/>
    <x v="0"/>
    <n v="10"/>
    <m/>
    <m/>
  </r>
  <r>
    <x v="1"/>
    <x v="78"/>
    <x v="3"/>
    <m/>
    <n v="10"/>
    <m/>
  </r>
  <r>
    <x v="1"/>
    <x v="79"/>
    <x v="2"/>
    <n v="10"/>
    <m/>
    <m/>
  </r>
  <r>
    <x v="1"/>
    <x v="79"/>
    <x v="3"/>
    <m/>
    <n v="10"/>
    <m/>
  </r>
  <r>
    <x v="1"/>
    <x v="80"/>
    <x v="2"/>
    <n v="10"/>
    <m/>
    <m/>
  </r>
  <r>
    <x v="1"/>
    <x v="80"/>
    <x v="3"/>
    <m/>
    <n v="10"/>
    <m/>
  </r>
  <r>
    <x v="1"/>
    <x v="81"/>
    <x v="2"/>
    <n v="10"/>
    <m/>
    <m/>
  </r>
  <r>
    <x v="1"/>
    <x v="81"/>
    <x v="3"/>
    <m/>
    <n v="10"/>
    <m/>
  </r>
  <r>
    <x v="1"/>
    <x v="82"/>
    <x v="2"/>
    <n v="10"/>
    <m/>
    <m/>
  </r>
  <r>
    <x v="1"/>
    <x v="82"/>
    <x v="3"/>
    <m/>
    <n v="10"/>
    <m/>
  </r>
  <r>
    <x v="1"/>
    <x v="83"/>
    <x v="0"/>
    <n v="10"/>
    <m/>
    <m/>
  </r>
  <r>
    <x v="1"/>
    <x v="83"/>
    <x v="3"/>
    <m/>
    <n v="10"/>
    <m/>
  </r>
  <r>
    <x v="1"/>
    <x v="84"/>
    <x v="2"/>
    <n v="10"/>
    <m/>
    <m/>
  </r>
  <r>
    <x v="1"/>
    <x v="84"/>
    <x v="3"/>
    <m/>
    <n v="10"/>
    <m/>
  </r>
  <r>
    <x v="1"/>
    <x v="85"/>
    <x v="0"/>
    <n v="10"/>
    <m/>
    <m/>
  </r>
  <r>
    <x v="1"/>
    <x v="85"/>
    <x v="3"/>
    <m/>
    <n v="10"/>
    <m/>
  </r>
  <r>
    <x v="1"/>
    <x v="86"/>
    <x v="2"/>
    <n v="10"/>
    <m/>
    <m/>
  </r>
  <r>
    <x v="1"/>
    <x v="86"/>
    <x v="3"/>
    <m/>
    <n v="10"/>
    <m/>
  </r>
  <r>
    <x v="1"/>
    <x v="87"/>
    <x v="0"/>
    <n v="10"/>
    <m/>
    <m/>
  </r>
  <r>
    <x v="1"/>
    <x v="87"/>
    <x v="3"/>
    <m/>
    <n v="10"/>
    <m/>
  </r>
  <r>
    <x v="1"/>
    <x v="88"/>
    <x v="2"/>
    <n v="10"/>
    <m/>
    <m/>
  </r>
  <r>
    <x v="1"/>
    <x v="88"/>
    <x v="3"/>
    <m/>
    <n v="10"/>
    <m/>
  </r>
  <r>
    <x v="1"/>
    <x v="89"/>
    <x v="0"/>
    <n v="10"/>
    <m/>
    <m/>
  </r>
  <r>
    <x v="1"/>
    <x v="89"/>
    <x v="3"/>
    <m/>
    <n v="10"/>
    <m/>
  </r>
  <r>
    <x v="1"/>
    <x v="90"/>
    <x v="0"/>
    <n v="10"/>
    <m/>
    <m/>
  </r>
  <r>
    <x v="1"/>
    <x v="90"/>
    <x v="3"/>
    <m/>
    <n v="10"/>
    <m/>
  </r>
  <r>
    <x v="1"/>
    <x v="91"/>
    <x v="2"/>
    <n v="10"/>
    <m/>
    <m/>
  </r>
  <r>
    <x v="1"/>
    <x v="91"/>
    <x v="3"/>
    <m/>
    <n v="10"/>
    <m/>
  </r>
  <r>
    <x v="1"/>
    <x v="92"/>
    <x v="2"/>
    <n v="10"/>
    <m/>
    <m/>
  </r>
  <r>
    <x v="1"/>
    <x v="92"/>
    <x v="3"/>
    <m/>
    <n v="10"/>
    <m/>
  </r>
  <r>
    <x v="1"/>
    <x v="93"/>
    <x v="2"/>
    <n v="10"/>
    <m/>
    <m/>
  </r>
  <r>
    <x v="1"/>
    <x v="93"/>
    <x v="3"/>
    <m/>
    <n v="10"/>
    <m/>
  </r>
  <r>
    <x v="1"/>
    <x v="94"/>
    <x v="2"/>
    <n v="3"/>
    <m/>
    <m/>
  </r>
  <r>
    <x v="1"/>
    <x v="94"/>
    <x v="4"/>
    <m/>
    <n v="3"/>
    <m/>
  </r>
  <r>
    <x v="1"/>
    <x v="95"/>
    <x v="2"/>
    <n v="5"/>
    <m/>
    <m/>
  </r>
  <r>
    <x v="1"/>
    <x v="95"/>
    <x v="4"/>
    <m/>
    <n v="5"/>
    <m/>
  </r>
  <r>
    <x v="1"/>
    <x v="96"/>
    <x v="2"/>
    <n v="5"/>
    <m/>
    <m/>
  </r>
  <r>
    <x v="1"/>
    <x v="96"/>
    <x v="4"/>
    <m/>
    <n v="5"/>
    <m/>
  </r>
  <r>
    <x v="2"/>
    <x v="97"/>
    <x v="0"/>
    <n v="10"/>
    <m/>
    <m/>
  </r>
  <r>
    <x v="2"/>
    <x v="97"/>
    <x v="3"/>
    <m/>
    <n v="10"/>
    <m/>
  </r>
  <r>
    <x v="2"/>
    <x v="98"/>
    <x v="2"/>
    <n v="10"/>
    <m/>
    <m/>
  </r>
  <r>
    <x v="2"/>
    <x v="98"/>
    <x v="3"/>
    <m/>
    <n v="10"/>
    <m/>
  </r>
  <r>
    <x v="2"/>
    <x v="99"/>
    <x v="2"/>
    <n v="10"/>
    <m/>
    <m/>
  </r>
  <r>
    <x v="2"/>
    <x v="99"/>
    <x v="3"/>
    <m/>
    <n v="10"/>
    <m/>
  </r>
  <r>
    <x v="2"/>
    <x v="100"/>
    <x v="0"/>
    <n v="10"/>
    <m/>
    <m/>
  </r>
  <r>
    <x v="2"/>
    <x v="100"/>
    <x v="3"/>
    <m/>
    <n v="10"/>
    <m/>
  </r>
  <r>
    <x v="2"/>
    <x v="101"/>
    <x v="2"/>
    <n v="10"/>
    <m/>
    <m/>
  </r>
  <r>
    <x v="2"/>
    <x v="101"/>
    <x v="3"/>
    <m/>
    <n v="10"/>
    <m/>
  </r>
  <r>
    <x v="2"/>
    <x v="102"/>
    <x v="2"/>
    <n v="10"/>
    <m/>
    <m/>
  </r>
  <r>
    <x v="2"/>
    <x v="102"/>
    <x v="3"/>
    <m/>
    <n v="10"/>
    <m/>
  </r>
  <r>
    <x v="2"/>
    <x v="103"/>
    <x v="2"/>
    <n v="10"/>
    <m/>
    <m/>
  </r>
  <r>
    <x v="2"/>
    <x v="103"/>
    <x v="3"/>
    <m/>
    <n v="10"/>
    <m/>
  </r>
  <r>
    <x v="2"/>
    <x v="104"/>
    <x v="2"/>
    <n v="10"/>
    <m/>
    <m/>
  </r>
  <r>
    <x v="2"/>
    <x v="104"/>
    <x v="3"/>
    <m/>
    <n v="10"/>
    <m/>
  </r>
  <r>
    <x v="2"/>
    <x v="105"/>
    <x v="0"/>
    <n v="10"/>
    <m/>
    <m/>
  </r>
  <r>
    <x v="2"/>
    <x v="105"/>
    <x v="3"/>
    <m/>
    <n v="10"/>
    <m/>
  </r>
  <r>
    <x v="2"/>
    <x v="106"/>
    <x v="2"/>
    <n v="10"/>
    <m/>
    <m/>
  </r>
  <r>
    <x v="2"/>
    <x v="106"/>
    <x v="3"/>
    <m/>
    <n v="10"/>
    <m/>
  </r>
  <r>
    <x v="2"/>
    <x v="107"/>
    <x v="2"/>
    <n v="10"/>
    <m/>
    <m/>
  </r>
  <r>
    <x v="2"/>
    <x v="107"/>
    <x v="3"/>
    <m/>
    <n v="10"/>
    <m/>
  </r>
  <r>
    <x v="2"/>
    <x v="68"/>
    <x v="2"/>
    <n v="1"/>
    <m/>
    <m/>
  </r>
  <r>
    <x v="2"/>
    <x v="68"/>
    <x v="4"/>
    <m/>
    <n v="1"/>
    <m/>
  </r>
  <r>
    <x v="3"/>
    <x v="108"/>
    <x v="2"/>
    <n v="10"/>
    <m/>
    <m/>
  </r>
  <r>
    <x v="3"/>
    <x v="108"/>
    <x v="3"/>
    <m/>
    <n v="10"/>
    <m/>
  </r>
  <r>
    <x v="4"/>
    <x v="47"/>
    <x v="2"/>
    <n v="10"/>
    <m/>
    <m/>
  </r>
  <r>
    <x v="4"/>
    <x v="47"/>
    <x v="3"/>
    <m/>
    <n v="10"/>
    <m/>
  </r>
  <r>
    <x v="4"/>
    <x v="109"/>
    <x v="2"/>
    <n v="10"/>
    <m/>
    <m/>
  </r>
  <r>
    <x v="4"/>
    <x v="109"/>
    <x v="3"/>
    <m/>
    <n v="10"/>
    <m/>
  </r>
  <r>
    <x v="4"/>
    <x v="110"/>
    <x v="2"/>
    <n v="10"/>
    <m/>
    <m/>
  </r>
  <r>
    <x v="4"/>
    <x v="110"/>
    <x v="3"/>
    <m/>
    <n v="10"/>
    <m/>
  </r>
  <r>
    <x v="4"/>
    <x v="111"/>
    <x v="0"/>
    <n v="20"/>
    <m/>
    <m/>
  </r>
  <r>
    <x v="4"/>
    <x v="111"/>
    <x v="4"/>
    <m/>
    <n v="20"/>
    <m/>
  </r>
  <r>
    <x v="5"/>
    <x v="112"/>
    <x v="0"/>
    <n v="10"/>
    <m/>
    <m/>
  </r>
  <r>
    <x v="5"/>
    <x v="112"/>
    <x v="3"/>
    <m/>
    <n v="10"/>
    <m/>
  </r>
  <r>
    <x v="5"/>
    <x v="113"/>
    <x v="0"/>
    <n v="10"/>
    <m/>
    <m/>
  </r>
  <r>
    <x v="5"/>
    <x v="113"/>
    <x v="3"/>
    <m/>
    <n v="10"/>
    <m/>
  </r>
  <r>
    <x v="5"/>
    <x v="114"/>
    <x v="0"/>
    <n v="10"/>
    <m/>
    <m/>
  </r>
  <r>
    <x v="5"/>
    <x v="114"/>
    <x v="3"/>
    <m/>
    <n v="10"/>
    <m/>
  </r>
  <r>
    <x v="5"/>
    <x v="115"/>
    <x v="2"/>
    <n v="10"/>
    <m/>
    <m/>
  </r>
  <r>
    <x v="5"/>
    <x v="115"/>
    <x v="3"/>
    <m/>
    <n v="10"/>
    <m/>
  </r>
  <r>
    <x v="5"/>
    <x v="116"/>
    <x v="2"/>
    <n v="10"/>
    <m/>
    <m/>
  </r>
  <r>
    <x v="5"/>
    <x v="116"/>
    <x v="3"/>
    <m/>
    <n v="10"/>
    <m/>
  </r>
  <r>
    <x v="5"/>
    <x v="117"/>
    <x v="2"/>
    <n v="10"/>
    <m/>
    <m/>
  </r>
  <r>
    <x v="5"/>
    <x v="117"/>
    <x v="3"/>
    <m/>
    <n v="10"/>
    <m/>
  </r>
  <r>
    <x v="5"/>
    <x v="118"/>
    <x v="2"/>
    <n v="10"/>
    <m/>
    <m/>
  </r>
  <r>
    <x v="5"/>
    <x v="118"/>
    <x v="3"/>
    <m/>
    <n v="10"/>
    <m/>
  </r>
  <r>
    <x v="6"/>
    <x v="119"/>
    <x v="2"/>
    <n v="10"/>
    <m/>
    <m/>
  </r>
  <r>
    <x v="6"/>
    <x v="119"/>
    <x v="3"/>
    <m/>
    <n v="10"/>
    <m/>
  </r>
  <r>
    <x v="6"/>
    <x v="120"/>
    <x v="2"/>
    <n v="10"/>
    <m/>
    <m/>
  </r>
  <r>
    <x v="6"/>
    <x v="120"/>
    <x v="3"/>
    <m/>
    <n v="10"/>
    <m/>
  </r>
  <r>
    <x v="6"/>
    <x v="121"/>
    <x v="2"/>
    <n v="10"/>
    <m/>
    <m/>
  </r>
  <r>
    <x v="6"/>
    <x v="121"/>
    <x v="3"/>
    <m/>
    <n v="10"/>
    <m/>
  </r>
  <r>
    <x v="6"/>
    <x v="122"/>
    <x v="0"/>
    <n v="10"/>
    <m/>
    <m/>
  </r>
  <r>
    <x v="6"/>
    <x v="122"/>
    <x v="3"/>
    <m/>
    <n v="10"/>
    <m/>
  </r>
  <r>
    <x v="6"/>
    <x v="123"/>
    <x v="0"/>
    <n v="10"/>
    <m/>
    <m/>
  </r>
  <r>
    <x v="6"/>
    <x v="123"/>
    <x v="3"/>
    <m/>
    <n v="10"/>
    <m/>
  </r>
  <r>
    <x v="6"/>
    <x v="124"/>
    <x v="6"/>
    <n v="10"/>
    <m/>
    <s v="*Does not know who hold the money"/>
  </r>
  <r>
    <x v="6"/>
    <x v="124"/>
    <x v="3"/>
    <m/>
    <n v="10"/>
    <m/>
  </r>
  <r>
    <x v="6"/>
    <x v="124"/>
    <x v="0"/>
    <n v="10"/>
    <m/>
    <m/>
  </r>
  <r>
    <x v="6"/>
    <x v="124"/>
    <x v="6"/>
    <m/>
    <n v="10"/>
    <m/>
  </r>
  <r>
    <x v="6"/>
    <x v="125"/>
    <x v="2"/>
    <n v="10"/>
    <m/>
    <m/>
  </r>
  <r>
    <x v="6"/>
    <x v="125"/>
    <x v="3"/>
    <m/>
    <n v="10"/>
    <m/>
  </r>
  <r>
    <x v="6"/>
    <x v="126"/>
    <x v="6"/>
    <n v="10"/>
    <m/>
    <s v="*Does not know who hold the money"/>
  </r>
  <r>
    <x v="6"/>
    <x v="126"/>
    <x v="3"/>
    <m/>
    <n v="10"/>
    <m/>
  </r>
  <r>
    <x v="6"/>
    <x v="126"/>
    <x v="0"/>
    <n v="10"/>
    <m/>
    <m/>
  </r>
  <r>
    <x v="6"/>
    <x v="126"/>
    <x v="6"/>
    <m/>
    <n v="10"/>
    <m/>
  </r>
  <r>
    <x v="6"/>
    <x v="127"/>
    <x v="2"/>
    <n v="10"/>
    <m/>
    <m/>
  </r>
  <r>
    <x v="6"/>
    <x v="127"/>
    <x v="3"/>
    <m/>
    <n v="10"/>
    <m/>
  </r>
  <r>
    <x v="6"/>
    <x v="128"/>
    <x v="2"/>
    <n v="10"/>
    <m/>
    <m/>
  </r>
  <r>
    <x v="6"/>
    <x v="128"/>
    <x v="3"/>
    <m/>
    <n v="10"/>
    <m/>
  </r>
  <r>
    <x v="6"/>
    <x v="129"/>
    <x v="2"/>
    <n v="10"/>
    <m/>
    <m/>
  </r>
  <r>
    <x v="6"/>
    <x v="129"/>
    <x v="3"/>
    <m/>
    <n v="10"/>
    <m/>
  </r>
  <r>
    <x v="6"/>
    <x v="130"/>
    <x v="2"/>
    <n v="10"/>
    <m/>
    <m/>
  </r>
  <r>
    <x v="6"/>
    <x v="130"/>
    <x v="3"/>
    <m/>
    <n v="10"/>
    <m/>
  </r>
  <r>
    <x v="6"/>
    <x v="131"/>
    <x v="2"/>
    <n v="5"/>
    <m/>
    <m/>
  </r>
  <r>
    <x v="6"/>
    <x v="131"/>
    <x v="4"/>
    <m/>
    <n v="5"/>
    <m/>
  </r>
  <r>
    <x v="6"/>
    <x v="132"/>
    <x v="2"/>
    <n v="5"/>
    <m/>
    <m/>
  </r>
  <r>
    <x v="6"/>
    <x v="132"/>
    <x v="4"/>
    <m/>
    <n v="5"/>
    <m/>
  </r>
  <r>
    <x v="7"/>
    <x v="133"/>
    <x v="2"/>
    <n v="10"/>
    <m/>
    <m/>
  </r>
  <r>
    <x v="7"/>
    <x v="133"/>
    <x v="3"/>
    <m/>
    <n v="10"/>
    <m/>
  </r>
  <r>
    <x v="7"/>
    <x v="134"/>
    <x v="2"/>
    <n v="10"/>
    <m/>
    <m/>
  </r>
  <r>
    <x v="7"/>
    <x v="134"/>
    <x v="3"/>
    <m/>
    <n v="10"/>
    <m/>
  </r>
  <r>
    <x v="7"/>
    <x v="135"/>
    <x v="2"/>
    <n v="10"/>
    <m/>
    <m/>
  </r>
  <r>
    <x v="7"/>
    <x v="135"/>
    <x v="3"/>
    <m/>
    <n v="10"/>
    <m/>
  </r>
  <r>
    <x v="7"/>
    <x v="136"/>
    <x v="2"/>
    <n v="10"/>
    <m/>
    <m/>
  </r>
  <r>
    <x v="7"/>
    <x v="136"/>
    <x v="3"/>
    <m/>
    <n v="10"/>
    <m/>
  </r>
  <r>
    <x v="7"/>
    <x v="137"/>
    <x v="7"/>
    <n v="75"/>
    <m/>
    <m/>
  </r>
  <r>
    <x v="7"/>
    <x v="137"/>
    <x v="2"/>
    <m/>
    <n v="75"/>
    <m/>
  </r>
  <r>
    <x v="8"/>
    <x v="138"/>
    <x v="2"/>
    <n v="10"/>
    <m/>
    <m/>
  </r>
  <r>
    <x v="8"/>
    <x v="138"/>
    <x v="3"/>
    <m/>
    <n v="10"/>
    <m/>
  </r>
  <r>
    <x v="8"/>
    <x v="139"/>
    <x v="2"/>
    <n v="10"/>
    <m/>
    <m/>
  </r>
  <r>
    <x v="8"/>
    <x v="139"/>
    <x v="3"/>
    <m/>
    <n v="10"/>
    <m/>
  </r>
  <r>
    <x v="9"/>
    <x v="140"/>
    <x v="2"/>
    <n v="10"/>
    <m/>
    <m/>
  </r>
  <r>
    <x v="9"/>
    <x v="140"/>
    <x v="3"/>
    <m/>
    <n v="10"/>
    <m/>
  </r>
  <r>
    <x v="10"/>
    <x v="141"/>
    <x v="2"/>
    <n v="10"/>
    <m/>
    <m/>
  </r>
  <r>
    <x v="10"/>
    <x v="141"/>
    <x v="3"/>
    <m/>
    <n v="10"/>
    <m/>
  </r>
  <r>
    <x v="11"/>
    <x v="142"/>
    <x v="7"/>
    <n v="48"/>
    <m/>
    <s v="*Cannot claim from SER"/>
  </r>
  <r>
    <x v="11"/>
    <x v="142"/>
    <x v="2"/>
    <m/>
    <n v="48"/>
    <m/>
  </r>
  <r>
    <x v="12"/>
    <x v="143"/>
    <x v="2"/>
    <n v="10"/>
    <m/>
    <m/>
  </r>
  <r>
    <x v="12"/>
    <x v="143"/>
    <x v="3"/>
    <m/>
    <n v="10"/>
    <m/>
  </r>
  <r>
    <x v="13"/>
    <x v="144"/>
    <x v="2"/>
    <n v="33"/>
    <m/>
    <s v="*Offset"/>
  </r>
  <r>
    <x v="13"/>
    <x v="144"/>
    <x v="4"/>
    <m/>
    <n v="33"/>
    <m/>
  </r>
  <r>
    <x v="14"/>
    <x v="32"/>
    <x v="2"/>
    <n v="12"/>
    <m/>
    <m/>
  </r>
  <r>
    <x v="14"/>
    <x v="32"/>
    <x v="8"/>
    <m/>
    <n v="12"/>
    <m/>
  </r>
  <r>
    <x v="14"/>
    <x v="73"/>
    <x v="2"/>
    <n v="12"/>
    <m/>
    <m/>
  </r>
  <r>
    <x v="14"/>
    <x v="73"/>
    <x v="8"/>
    <m/>
    <n v="12"/>
    <m/>
  </r>
  <r>
    <x v="15"/>
    <x v="145"/>
    <x v="2"/>
    <n v="12"/>
    <m/>
    <m/>
  </r>
  <r>
    <x v="15"/>
    <x v="145"/>
    <x v="8"/>
    <m/>
    <n v="12"/>
    <m/>
  </r>
  <r>
    <x v="15"/>
    <x v="24"/>
    <x v="2"/>
    <n v="12"/>
    <m/>
    <m/>
  </r>
  <r>
    <x v="15"/>
    <x v="24"/>
    <x v="8"/>
    <m/>
    <n v="12"/>
    <m/>
  </r>
  <r>
    <x v="15"/>
    <x v="146"/>
    <x v="2"/>
    <n v="12"/>
    <m/>
    <m/>
  </r>
  <r>
    <x v="15"/>
    <x v="146"/>
    <x v="8"/>
    <m/>
    <n v="12"/>
    <m/>
  </r>
  <r>
    <x v="16"/>
    <x v="147"/>
    <x v="2"/>
    <n v="12"/>
    <m/>
    <m/>
  </r>
  <r>
    <x v="16"/>
    <x v="147"/>
    <x v="8"/>
    <m/>
    <n v="12"/>
    <m/>
  </r>
  <r>
    <x v="17"/>
    <x v="84"/>
    <x v="2"/>
    <n v="12"/>
    <m/>
    <m/>
  </r>
  <r>
    <x v="17"/>
    <x v="84"/>
    <x v="8"/>
    <m/>
    <n v="12"/>
    <m/>
  </r>
  <r>
    <x v="17"/>
    <x v="73"/>
    <x v="2"/>
    <n v="12"/>
    <m/>
    <s v="*Paid for some1"/>
  </r>
  <r>
    <x v="17"/>
    <x v="73"/>
    <x v="8"/>
    <m/>
    <n v="12"/>
    <m/>
  </r>
  <r>
    <x v="18"/>
    <x v="148"/>
    <x v="2"/>
    <n v="12"/>
    <m/>
    <m/>
  </r>
  <r>
    <x v="18"/>
    <x v="148"/>
    <x v="8"/>
    <m/>
    <n v="12"/>
    <m/>
  </r>
  <r>
    <x v="18"/>
    <x v="149"/>
    <x v="2"/>
    <n v="12"/>
    <m/>
    <m/>
  </r>
  <r>
    <x v="18"/>
    <x v="149"/>
    <x v="8"/>
    <m/>
    <n v="12"/>
    <m/>
  </r>
  <r>
    <x v="19"/>
    <x v="150"/>
    <x v="2"/>
    <n v="12"/>
    <m/>
    <m/>
  </r>
  <r>
    <x v="19"/>
    <x v="150"/>
    <x v="8"/>
    <m/>
    <n v="12"/>
    <m/>
  </r>
  <r>
    <x v="19"/>
    <x v="151"/>
    <x v="2"/>
    <n v="12"/>
    <m/>
    <m/>
  </r>
  <r>
    <x v="19"/>
    <x v="151"/>
    <x v="8"/>
    <m/>
    <n v="12"/>
    <m/>
  </r>
  <r>
    <x v="20"/>
    <x v="152"/>
    <x v="2"/>
    <n v="12"/>
    <m/>
    <m/>
  </r>
  <r>
    <x v="20"/>
    <x v="152"/>
    <x v="8"/>
    <m/>
    <n v="12"/>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BD20B4-1991-3E42-A4A2-25310FD61586}" name="PivotTable2" cacheId="6" applyNumberFormats="0" applyBorderFormats="0" applyFontFormats="0" applyPatternFormats="0" applyAlignmentFormats="0" applyWidthHeightFormats="1" dataCaption="Values" updatedVersion="8" minRefreshableVersion="5" itemPrintTitles="1" createdVersion="8" indent="0" compact="0" compactData="0" multipleFieldFilters="0">
  <location ref="A3:F119" firstHeaderRow="0" firstDataRow="1" firstDataCol="3"/>
  <pivotFields count="7">
    <pivotField axis="axisRow" compact="0" numFmtId="15" outline="0" showAll="0" defaultSubtotal="0">
      <items count="23">
        <item x="0"/>
        <item x="1"/>
        <item x="2"/>
        <item x="3"/>
        <item x="4"/>
        <item x="5"/>
        <item x="6"/>
        <item x="7"/>
        <item x="8"/>
        <item x="9"/>
        <item x="10"/>
        <item m="1" x="21"/>
        <item m="1" x="22"/>
        <item x="11"/>
        <item x="12"/>
        <item x="13"/>
        <item x="14"/>
        <item x="15"/>
        <item x="16"/>
        <item x="17"/>
        <item x="18"/>
        <item x="19"/>
        <item x="20"/>
      </items>
      <extLst>
        <ext xmlns:x14="http://schemas.microsoft.com/office/spreadsheetml/2009/9/main" uri="{2946ED86-A175-432a-8AC1-64E0C546D7DE}">
          <x14:pivotField fillDownLabels="1"/>
        </ext>
      </extLst>
    </pivotField>
    <pivotField axis="axisRow" compact="0" outline="0" showAll="0" defaultSubtotal="0">
      <items count="155">
        <item x="59"/>
        <item x="25"/>
        <item x="38"/>
        <item x="106"/>
        <item x="35"/>
        <item x="70"/>
        <item x="123"/>
        <item x="47"/>
        <item x="6"/>
        <item x="134"/>
        <item x="138"/>
        <item x="51"/>
        <item x="75"/>
        <item x="102"/>
        <item x="36"/>
        <item x="57"/>
        <item x="128"/>
        <item x="48"/>
        <item x="71"/>
        <item x="49"/>
        <item x="65"/>
        <item x="54"/>
        <item x="67"/>
        <item x="96"/>
        <item x="127"/>
        <item x="136"/>
        <item x="28"/>
        <item x="105"/>
        <item x="141"/>
        <item x="131"/>
        <item x="129"/>
        <item x="50"/>
        <item x="32"/>
        <item x="64"/>
        <item x="98"/>
        <item x="12"/>
        <item x="88"/>
        <item x="94"/>
        <item m="1" x="154"/>
        <item x="124"/>
        <item x="126"/>
        <item x="63"/>
        <item x="72"/>
        <item x="76"/>
        <item x="5"/>
        <item x="42"/>
        <item x="16"/>
        <item x="111"/>
        <item x="108"/>
        <item x="137"/>
        <item x="1"/>
        <item x="122"/>
        <item x="142"/>
        <item x="31"/>
        <item x="22"/>
        <item x="95"/>
        <item x="89"/>
        <item x="130"/>
        <item x="79"/>
        <item x="26"/>
        <item x="115"/>
        <item x="82"/>
        <item x="56"/>
        <item x="73"/>
        <item x="43"/>
        <item x="69"/>
        <item x="99"/>
        <item x="117"/>
        <item x="15"/>
        <item x="140"/>
        <item x="17"/>
        <item x="77"/>
        <item x="125"/>
        <item x="29"/>
        <item x="19"/>
        <item x="90"/>
        <item x="135"/>
        <item x="2"/>
        <item x="103"/>
        <item x="39"/>
        <item x="132"/>
        <item x="87"/>
        <item x="4"/>
        <item x="27"/>
        <item x="3"/>
        <item m="1" x="153"/>
        <item x="85"/>
        <item x="61"/>
        <item x="14"/>
        <item x="74"/>
        <item x="93"/>
        <item x="37"/>
        <item x="113"/>
        <item x="92"/>
        <item x="9"/>
        <item x="86"/>
        <item x="40"/>
        <item x="133"/>
        <item x="81"/>
        <item x="58"/>
        <item x="11"/>
        <item x="110"/>
        <item x="97"/>
        <item x="80"/>
        <item x="107"/>
        <item x="62"/>
        <item x="66"/>
        <item x="0"/>
        <item x="46"/>
        <item x="34"/>
        <item x="143"/>
        <item x="8"/>
        <item x="45"/>
        <item x="52"/>
        <item x="44"/>
        <item x="101"/>
        <item x="120"/>
        <item x="68"/>
        <item x="91"/>
        <item x="30"/>
        <item x="33"/>
        <item x="78"/>
        <item x="10"/>
        <item x="24"/>
        <item x="114"/>
        <item x="139"/>
        <item x="121"/>
        <item x="21"/>
        <item x="116"/>
        <item x="112"/>
        <item x="118"/>
        <item x="83"/>
        <item x="41"/>
        <item x="23"/>
        <item x="13"/>
        <item x="119"/>
        <item x="104"/>
        <item x="55"/>
        <item x="109"/>
        <item x="18"/>
        <item x="100"/>
        <item x="60"/>
        <item x="53"/>
        <item x="84"/>
        <item x="20"/>
        <item x="7"/>
        <item x="144"/>
        <item x="145"/>
        <item x="146"/>
        <item x="147"/>
        <item x="148"/>
        <item x="149"/>
        <item x="150"/>
        <item x="151"/>
        <item x="152"/>
      </items>
      <extLst>
        <ext xmlns:x14="http://schemas.microsoft.com/office/spreadsheetml/2009/9/main" uri="{2946ED86-A175-432a-8AC1-64E0C546D7DE}">
          <x14:pivotField fillDownLabels="1"/>
        </ext>
      </extLst>
    </pivotField>
    <pivotField axis="axisRow" compact="0" outline="0" showAll="0" defaultSubtotal="0">
      <items count="10">
        <item h="1" x="2"/>
        <item h="1" x="0"/>
        <item h="1" x="7"/>
        <item h="1" x="6"/>
        <item h="1" x="5"/>
        <item h="1" x="4"/>
        <item h="1" x="1"/>
        <item x="3"/>
        <item h="1" m="1" x="9"/>
        <item h="1" x="8"/>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dragToRow="0" dragToCol="0" dragToPage="0" showAll="0" defaultSubtotal="0">
      <extLst>
        <ext xmlns:x14="http://schemas.microsoft.com/office/spreadsheetml/2009/9/main" uri="{2946ED86-A175-432a-8AC1-64E0C546D7DE}">
          <x14:pivotField fillDownLabels="1"/>
        </ext>
      </extLst>
    </pivotField>
  </pivotFields>
  <rowFields count="3">
    <field x="0"/>
    <field x="1"/>
    <field x="2"/>
  </rowFields>
  <rowItems count="116">
    <i>
      <x/>
      <x v="1"/>
      <x v="7"/>
    </i>
    <i r="1">
      <x v="2"/>
      <x v="7"/>
    </i>
    <i r="1">
      <x v="4"/>
      <x v="7"/>
    </i>
    <i r="1">
      <x v="8"/>
      <x v="7"/>
    </i>
    <i r="1">
      <x v="14"/>
      <x v="7"/>
    </i>
    <i r="1">
      <x v="26"/>
      <x v="7"/>
    </i>
    <i r="1">
      <x v="32"/>
      <x v="7"/>
    </i>
    <i r="1">
      <x v="35"/>
      <x v="7"/>
    </i>
    <i r="1">
      <x v="44"/>
      <x v="7"/>
    </i>
    <i r="1">
      <x v="45"/>
      <x v="7"/>
    </i>
    <i r="1">
      <x v="46"/>
      <x v="7"/>
    </i>
    <i r="1">
      <x v="53"/>
      <x v="7"/>
    </i>
    <i r="1">
      <x v="54"/>
      <x v="7"/>
    </i>
    <i r="1">
      <x v="59"/>
      <x v="7"/>
    </i>
    <i r="1">
      <x v="64"/>
      <x v="7"/>
    </i>
    <i r="1">
      <x v="68"/>
      <x v="7"/>
    </i>
    <i r="1">
      <x v="70"/>
      <x v="7"/>
    </i>
    <i r="1">
      <x v="73"/>
      <x v="7"/>
    </i>
    <i r="1">
      <x v="74"/>
      <x v="7"/>
    </i>
    <i r="1">
      <x v="77"/>
      <x v="7"/>
    </i>
    <i r="1">
      <x v="79"/>
      <x v="7"/>
    </i>
    <i r="1">
      <x v="82"/>
      <x v="7"/>
    </i>
    <i r="1">
      <x v="83"/>
      <x v="7"/>
    </i>
    <i r="1">
      <x v="84"/>
      <x v="7"/>
    </i>
    <i r="1">
      <x v="88"/>
      <x v="7"/>
    </i>
    <i r="1">
      <x v="91"/>
      <x v="7"/>
    </i>
    <i r="1">
      <x v="94"/>
      <x v="7"/>
    </i>
    <i r="1">
      <x v="96"/>
      <x v="7"/>
    </i>
    <i r="1">
      <x v="100"/>
      <x v="7"/>
    </i>
    <i r="1">
      <x v="109"/>
      <x v="7"/>
    </i>
    <i r="1">
      <x v="111"/>
      <x v="7"/>
    </i>
    <i r="1">
      <x v="119"/>
      <x v="7"/>
    </i>
    <i r="1">
      <x v="120"/>
      <x v="7"/>
    </i>
    <i r="1">
      <x v="122"/>
      <x v="7"/>
    </i>
    <i r="1">
      <x v="123"/>
      <x v="7"/>
    </i>
    <i r="1">
      <x v="127"/>
      <x v="7"/>
    </i>
    <i r="1">
      <x v="132"/>
      <x v="7"/>
    </i>
    <i r="1">
      <x v="133"/>
      <x v="7"/>
    </i>
    <i r="1">
      <x v="134"/>
      <x v="7"/>
    </i>
    <i r="1">
      <x v="139"/>
      <x v="7"/>
    </i>
    <i r="1">
      <x v="144"/>
      <x v="7"/>
    </i>
    <i r="1">
      <x v="145"/>
      <x v="7"/>
    </i>
    <i>
      <x v="1"/>
      <x v="5"/>
      <x v="7"/>
    </i>
    <i r="1">
      <x v="12"/>
      <x v="7"/>
    </i>
    <i r="1">
      <x v="18"/>
      <x v="7"/>
    </i>
    <i r="1">
      <x v="20"/>
      <x v="7"/>
    </i>
    <i r="1">
      <x v="22"/>
      <x v="7"/>
    </i>
    <i r="1">
      <x v="33"/>
      <x v="7"/>
    </i>
    <i r="1">
      <x v="36"/>
      <x v="7"/>
    </i>
    <i r="1">
      <x v="42"/>
      <x v="7"/>
    </i>
    <i r="1">
      <x v="43"/>
      <x v="7"/>
    </i>
    <i r="1">
      <x v="56"/>
      <x v="7"/>
    </i>
    <i r="1">
      <x v="58"/>
      <x v="7"/>
    </i>
    <i r="1">
      <x v="61"/>
      <x v="7"/>
    </i>
    <i r="1">
      <x v="63"/>
      <x v="7"/>
    </i>
    <i r="1">
      <x v="65"/>
      <x v="7"/>
    </i>
    <i r="1">
      <x v="71"/>
      <x v="7"/>
    </i>
    <i r="1">
      <x v="75"/>
      <x v="7"/>
    </i>
    <i r="1">
      <x v="81"/>
      <x v="7"/>
    </i>
    <i r="1">
      <x v="86"/>
      <x v="7"/>
    </i>
    <i r="1">
      <x v="89"/>
      <x v="7"/>
    </i>
    <i r="1">
      <x v="90"/>
      <x v="7"/>
    </i>
    <i r="1">
      <x v="93"/>
      <x v="7"/>
    </i>
    <i r="1">
      <x v="95"/>
      <x v="7"/>
    </i>
    <i r="1">
      <x v="98"/>
      <x v="7"/>
    </i>
    <i r="1">
      <x v="103"/>
      <x v="7"/>
    </i>
    <i r="1">
      <x v="106"/>
      <x v="7"/>
    </i>
    <i r="1">
      <x v="117"/>
      <x v="7"/>
    </i>
    <i r="1">
      <x v="118"/>
      <x v="7"/>
    </i>
    <i r="1">
      <x v="121"/>
      <x v="7"/>
    </i>
    <i r="1">
      <x v="131"/>
      <x v="7"/>
    </i>
    <i r="1">
      <x v="143"/>
      <x v="7"/>
    </i>
    <i>
      <x v="2"/>
      <x v="3"/>
      <x v="7"/>
    </i>
    <i r="1">
      <x v="13"/>
      <x v="7"/>
    </i>
    <i r="1">
      <x v="27"/>
      <x v="7"/>
    </i>
    <i r="1">
      <x v="34"/>
      <x v="7"/>
    </i>
    <i r="1">
      <x v="66"/>
      <x v="7"/>
    </i>
    <i r="1">
      <x v="78"/>
      <x v="7"/>
    </i>
    <i r="1">
      <x v="102"/>
      <x v="7"/>
    </i>
    <i r="1">
      <x v="104"/>
      <x v="7"/>
    </i>
    <i r="1">
      <x v="115"/>
      <x v="7"/>
    </i>
    <i r="1">
      <x v="136"/>
      <x v="7"/>
    </i>
    <i r="1">
      <x v="140"/>
      <x v="7"/>
    </i>
    <i>
      <x v="3"/>
      <x v="48"/>
      <x v="7"/>
    </i>
    <i>
      <x v="4"/>
      <x v="7"/>
      <x v="7"/>
    </i>
    <i r="1">
      <x v="101"/>
      <x v="7"/>
    </i>
    <i r="1">
      <x v="138"/>
      <x v="7"/>
    </i>
    <i>
      <x v="5"/>
      <x v="60"/>
      <x v="7"/>
    </i>
    <i r="1">
      <x v="67"/>
      <x v="7"/>
    </i>
    <i r="1">
      <x v="92"/>
      <x v="7"/>
    </i>
    <i r="1">
      <x v="124"/>
      <x v="7"/>
    </i>
    <i r="1">
      <x v="128"/>
      <x v="7"/>
    </i>
    <i r="1">
      <x v="129"/>
      <x v="7"/>
    </i>
    <i r="1">
      <x v="130"/>
      <x v="7"/>
    </i>
    <i>
      <x v="6"/>
      <x v="6"/>
      <x v="7"/>
    </i>
    <i r="1">
      <x v="16"/>
      <x v="7"/>
    </i>
    <i r="1">
      <x v="24"/>
      <x v="7"/>
    </i>
    <i r="1">
      <x v="30"/>
      <x v="7"/>
    </i>
    <i r="1">
      <x v="39"/>
      <x v="7"/>
    </i>
    <i r="1">
      <x v="40"/>
      <x v="7"/>
    </i>
    <i r="1">
      <x v="51"/>
      <x v="7"/>
    </i>
    <i r="1">
      <x v="57"/>
      <x v="7"/>
    </i>
    <i r="1">
      <x v="72"/>
      <x v="7"/>
    </i>
    <i r="1">
      <x v="116"/>
      <x v="7"/>
    </i>
    <i r="1">
      <x v="126"/>
      <x v="7"/>
    </i>
    <i r="1">
      <x v="135"/>
      <x v="7"/>
    </i>
    <i>
      <x v="7"/>
      <x v="9"/>
      <x v="7"/>
    </i>
    <i r="1">
      <x v="25"/>
      <x v="7"/>
    </i>
    <i r="1">
      <x v="76"/>
      <x v="7"/>
    </i>
    <i r="1">
      <x v="97"/>
      <x v="7"/>
    </i>
    <i>
      <x v="8"/>
      <x v="10"/>
      <x v="7"/>
    </i>
    <i r="1">
      <x v="125"/>
      <x v="7"/>
    </i>
    <i>
      <x v="9"/>
      <x v="69"/>
      <x v="7"/>
    </i>
    <i>
      <x v="10"/>
      <x v="28"/>
      <x v="7"/>
    </i>
    <i>
      <x v="14"/>
      <x v="110"/>
      <x v="7"/>
    </i>
    <i t="grand">
      <x/>
    </i>
  </rowItems>
  <colFields count="1">
    <field x="-2"/>
  </colFields>
  <colItems count="3">
    <i>
      <x/>
    </i>
    <i i="1">
      <x v="1"/>
    </i>
    <i i="2">
      <x v="2"/>
    </i>
  </colItems>
  <dataFields count="3">
    <dataField name="Sum of Debit" fld="3" baseField="0" baseItem="0" numFmtId="3"/>
    <dataField name="Sum of Credit" fld="4" baseField="0" baseItem="0" numFmtId="3"/>
    <dataField name="Sum of Balance" fld="6" baseField="0" baseItem="0" numFmtId="41"/>
  </dataFields>
  <pivotTableStyleInfo name="PivotStyleMedium11"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F9D9952-5881-8D47-8B70-C7D723E181D8}" name="PivotTable2" cacheId="6" applyNumberFormats="0" applyBorderFormats="0" applyFontFormats="0" applyPatternFormats="0" applyAlignmentFormats="0" applyWidthHeightFormats="1" dataCaption="Values" updatedVersion="8" minRefreshableVersion="5" itemPrintTitles="1" createdVersion="8" indent="0" compact="0" compactData="0" multipleFieldFilters="0">
  <location ref="A3:C13" firstHeaderRow="0" firstDataRow="1" firstDataCol="1"/>
  <pivotFields count="7">
    <pivotField compact="0" numFmtId="15" outline="0" showAll="0" defaultSubtotal="0">
      <items count="23">
        <item x="0"/>
        <item x="1"/>
        <item x="2"/>
        <item x="3"/>
        <item x="4"/>
        <item x="5"/>
        <item x="6"/>
        <item x="7"/>
        <item x="8"/>
        <item x="9"/>
        <item x="10"/>
        <item m="1" x="21"/>
        <item m="1" x="22"/>
        <item x="11"/>
        <item x="12"/>
        <item x="13"/>
        <item x="14"/>
        <item x="15"/>
        <item x="16"/>
        <item x="17"/>
        <item x="18"/>
        <item x="19"/>
        <item x="2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0">
        <item x="2"/>
        <item x="0"/>
        <item x="7"/>
        <item x="6"/>
        <item x="5"/>
        <item x="4"/>
        <item x="1"/>
        <item x="3"/>
        <item m="1" x="9"/>
        <item x="8"/>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dragToRow="0" dragToCol="0" dragToPage="0" showAll="0" defaultSubtotal="0">
      <extLst>
        <ext xmlns:x14="http://schemas.microsoft.com/office/spreadsheetml/2009/9/main" uri="{2946ED86-A175-432a-8AC1-64E0C546D7DE}">
          <x14:pivotField fillDownLabels="1"/>
        </ext>
      </extLst>
    </pivotField>
  </pivotFields>
  <rowFields count="1">
    <field x="2"/>
  </rowFields>
  <rowItems count="10">
    <i>
      <x/>
    </i>
    <i>
      <x v="1"/>
    </i>
    <i>
      <x v="2"/>
    </i>
    <i>
      <x v="3"/>
    </i>
    <i>
      <x v="4"/>
    </i>
    <i>
      <x v="5"/>
    </i>
    <i>
      <x v="6"/>
    </i>
    <i>
      <x v="7"/>
    </i>
    <i>
      <x v="9"/>
    </i>
    <i t="grand">
      <x/>
    </i>
  </rowItems>
  <colFields count="1">
    <field x="-2"/>
  </colFields>
  <colItems count="2">
    <i>
      <x/>
    </i>
    <i i="1">
      <x v="1"/>
    </i>
  </colItems>
  <dataFields count="2">
    <dataField name="Sum of Debit" fld="3" baseField="0" baseItem="0" numFmtId="3"/>
    <dataField name="Sum of Credit" fld="4" baseField="0" baseItem="0" numFmtId="3"/>
  </dataFields>
  <pivotTableStyleInfo name="PivotStyleMedium11"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 xr10:uid="{C88B67B0-0199-7E4D-AD5B-888D1401CC19}" sourceName="Account">
  <pivotTables>
    <pivotTable tabId="6" name="PivotTable2"/>
  </pivotTables>
  <data>
    <tabular pivotCacheId="480528144">
      <items count="10">
        <i x="2"/>
        <i x="0"/>
        <i x="7"/>
        <i x="6"/>
        <i x="5"/>
        <i x="4"/>
        <i x="1"/>
        <i x="3" s="1"/>
        <i x="8"/>
        <i x="9"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xr10:uid="{5E6C6E28-DA9F-2541-9D19-0EA849C3C204}" cache="Slicer_Account" caption="Account" startItem="1"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E53B50E-4B3B-5B4E-93C4-C6E718014508}" name="Table_Journal" displayName="Table_Journal" ref="A1:F333" totalsRowShown="0">
  <autoFilter ref="A1:F333" xr:uid="{2E53B50E-4B3B-5B4E-93C4-C6E718014508}"/>
  <tableColumns count="6">
    <tableColumn id="1" xr3:uid="{FC736FEA-2038-6640-831C-1984D7DD2D6A}" name="Date"/>
    <tableColumn id="2" xr3:uid="{B7F85E4D-D0B0-1E4E-B0E5-6F199E06113D}" name="Description"/>
    <tableColumn id="3" xr3:uid="{88B04FD8-0A08-AF4F-8620-86C818991DB2}" name="Account"/>
    <tableColumn id="4" xr3:uid="{928B8E51-D462-5E45-A013-2218E1C18F67}" name="Debit"/>
    <tableColumn id="5" xr3:uid="{68E3254E-8D8A-7D43-A420-CB7ED45047CC}" name="Credit"/>
    <tableColumn id="6" xr3:uid="{1CBD7D3B-227B-1248-A761-53CBD324DA26}" name="Comment"/>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E0543202-9B63-D648-B4D2-14180715D7AE}" sourceName="Date">
  <pivotTables>
    <pivotTable tabId="6" name="PivotTable2"/>
    <pivotTable tabId="7" name="PivotTable2"/>
  </pivotTables>
  <state minimalRefreshVersion="6" lastRefreshVersion="6" pivotCacheId="480528144" filterType="unknown">
    <bounds startDate="2024-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BB3A4B4D-E7D5-9A41-A867-94F97C1E9D00}" cache="NativeTimeline_Date" caption="Date" level="2" selectionLevel="2" scrollPosition="2024-05-18T00:00:00"/>
</timeline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8" Type="http://schemas.openxmlformats.org/officeDocument/2006/relationships/ctrlProp" Target="../ctrlProps/ctrlProp6.xml"/><Relationship Id="rId13" Type="http://schemas.openxmlformats.org/officeDocument/2006/relationships/ctrlProp" Target="../ctrlProps/ctrlProp11.xml"/><Relationship Id="rId18" Type="http://schemas.openxmlformats.org/officeDocument/2006/relationships/ctrlProp" Target="../ctrlProps/ctrlProp16.xml"/><Relationship Id="rId26" Type="http://schemas.openxmlformats.org/officeDocument/2006/relationships/ctrlProp" Target="../ctrlProps/ctrlProp24.xml"/><Relationship Id="rId3" Type="http://schemas.openxmlformats.org/officeDocument/2006/relationships/ctrlProp" Target="../ctrlProps/ctrlProp1.xml"/><Relationship Id="rId21" Type="http://schemas.openxmlformats.org/officeDocument/2006/relationships/ctrlProp" Target="../ctrlProps/ctrlProp19.xml"/><Relationship Id="rId7" Type="http://schemas.openxmlformats.org/officeDocument/2006/relationships/ctrlProp" Target="../ctrlProps/ctrlProp5.xml"/><Relationship Id="rId12" Type="http://schemas.openxmlformats.org/officeDocument/2006/relationships/ctrlProp" Target="../ctrlProps/ctrlProp10.xml"/><Relationship Id="rId17" Type="http://schemas.openxmlformats.org/officeDocument/2006/relationships/ctrlProp" Target="../ctrlProps/ctrlProp15.xml"/><Relationship Id="rId25" Type="http://schemas.openxmlformats.org/officeDocument/2006/relationships/ctrlProp" Target="../ctrlProps/ctrlProp23.xml"/><Relationship Id="rId2" Type="http://schemas.openxmlformats.org/officeDocument/2006/relationships/vmlDrawing" Target="../drawings/vmlDrawing1.vml"/><Relationship Id="rId16" Type="http://schemas.openxmlformats.org/officeDocument/2006/relationships/ctrlProp" Target="../ctrlProps/ctrlProp14.xml"/><Relationship Id="rId20" Type="http://schemas.openxmlformats.org/officeDocument/2006/relationships/ctrlProp" Target="../ctrlProps/ctrlProp18.xml"/><Relationship Id="rId29" Type="http://schemas.openxmlformats.org/officeDocument/2006/relationships/ctrlProp" Target="../ctrlProps/ctrlProp27.xml"/><Relationship Id="rId1" Type="http://schemas.openxmlformats.org/officeDocument/2006/relationships/drawing" Target="../drawings/drawing2.xml"/><Relationship Id="rId6" Type="http://schemas.openxmlformats.org/officeDocument/2006/relationships/ctrlProp" Target="../ctrlProps/ctrlProp4.xml"/><Relationship Id="rId11" Type="http://schemas.openxmlformats.org/officeDocument/2006/relationships/ctrlProp" Target="../ctrlProps/ctrlProp9.xml"/><Relationship Id="rId24" Type="http://schemas.openxmlformats.org/officeDocument/2006/relationships/ctrlProp" Target="../ctrlProps/ctrlProp22.xml"/><Relationship Id="rId5" Type="http://schemas.openxmlformats.org/officeDocument/2006/relationships/ctrlProp" Target="../ctrlProps/ctrlProp3.xml"/><Relationship Id="rId15" Type="http://schemas.openxmlformats.org/officeDocument/2006/relationships/ctrlProp" Target="../ctrlProps/ctrlProp13.xml"/><Relationship Id="rId23" Type="http://schemas.openxmlformats.org/officeDocument/2006/relationships/ctrlProp" Target="../ctrlProps/ctrlProp21.xml"/><Relationship Id="rId28" Type="http://schemas.openxmlformats.org/officeDocument/2006/relationships/ctrlProp" Target="../ctrlProps/ctrlProp26.xml"/><Relationship Id="rId10" Type="http://schemas.openxmlformats.org/officeDocument/2006/relationships/ctrlProp" Target="../ctrlProps/ctrlProp8.xml"/><Relationship Id="rId19" Type="http://schemas.openxmlformats.org/officeDocument/2006/relationships/ctrlProp" Target="../ctrlProps/ctrlProp17.xml"/><Relationship Id="rId4" Type="http://schemas.openxmlformats.org/officeDocument/2006/relationships/ctrlProp" Target="../ctrlProps/ctrlProp2.xml"/><Relationship Id="rId9" Type="http://schemas.openxmlformats.org/officeDocument/2006/relationships/ctrlProp" Target="../ctrlProps/ctrlProp7.xml"/><Relationship Id="rId14" Type="http://schemas.openxmlformats.org/officeDocument/2006/relationships/ctrlProp" Target="../ctrlProps/ctrlProp12.xml"/><Relationship Id="rId22" Type="http://schemas.openxmlformats.org/officeDocument/2006/relationships/ctrlProp" Target="../ctrlProps/ctrlProp20.xml"/><Relationship Id="rId27" Type="http://schemas.openxmlformats.org/officeDocument/2006/relationships/ctrlProp" Target="../ctrlProps/ctrlProp2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9D2FC-779A-9140-99A3-68D6B2BC8AC2}">
  <dimension ref="A1:H11"/>
  <sheetViews>
    <sheetView zoomScale="150" workbookViewId="0">
      <selection activeCell="G12" sqref="G12"/>
    </sheetView>
  </sheetViews>
  <sheetFormatPr baseColWidth="10" defaultRowHeight="16" x14ac:dyDescent="0.2"/>
  <cols>
    <col min="3" max="3" width="17.1640625" customWidth="1"/>
    <col min="4" max="4" width="14.83203125" customWidth="1"/>
    <col min="5" max="5" width="19.1640625" customWidth="1"/>
    <col min="6" max="6" width="18.83203125" customWidth="1"/>
    <col min="7" max="7" width="21.6640625" customWidth="1"/>
  </cols>
  <sheetData>
    <row r="1" spans="1:8" x14ac:dyDescent="0.2">
      <c r="A1" s="1" t="s">
        <v>17</v>
      </c>
      <c r="C1" s="1" t="s">
        <v>17</v>
      </c>
      <c r="D1" s="1" t="s">
        <v>22</v>
      </c>
      <c r="E1" s="1" t="s">
        <v>177</v>
      </c>
      <c r="G1" s="1" t="s">
        <v>18</v>
      </c>
      <c r="H1" s="1" t="s">
        <v>22</v>
      </c>
    </row>
    <row r="2" spans="1:8" x14ac:dyDescent="0.2">
      <c r="A2" t="s">
        <v>6</v>
      </c>
      <c r="C2" t="s">
        <v>11</v>
      </c>
      <c r="D2" t="s">
        <v>6</v>
      </c>
      <c r="E2" t="s">
        <v>178</v>
      </c>
      <c r="G2" t="s">
        <v>20</v>
      </c>
      <c r="H2" t="s">
        <v>11</v>
      </c>
    </row>
    <row r="3" spans="1:8" x14ac:dyDescent="0.2">
      <c r="A3" t="s">
        <v>7</v>
      </c>
      <c r="C3" t="s">
        <v>12</v>
      </c>
      <c r="D3" t="s">
        <v>6</v>
      </c>
      <c r="E3" t="s">
        <v>178</v>
      </c>
      <c r="G3" t="s">
        <v>21</v>
      </c>
      <c r="H3" t="s">
        <v>8</v>
      </c>
    </row>
    <row r="4" spans="1:8" x14ac:dyDescent="0.2">
      <c r="A4" t="s">
        <v>8</v>
      </c>
      <c r="C4" t="s">
        <v>13</v>
      </c>
      <c r="D4" t="s">
        <v>7</v>
      </c>
      <c r="E4" t="s">
        <v>178</v>
      </c>
      <c r="G4" t="s">
        <v>24</v>
      </c>
      <c r="H4" t="s">
        <v>11</v>
      </c>
    </row>
    <row r="5" spans="1:8" x14ac:dyDescent="0.2">
      <c r="A5" t="s">
        <v>9</v>
      </c>
      <c r="C5" t="s">
        <v>14</v>
      </c>
      <c r="D5" t="s">
        <v>7</v>
      </c>
      <c r="E5" t="s">
        <v>178</v>
      </c>
      <c r="G5" t="s">
        <v>25</v>
      </c>
      <c r="H5" t="s">
        <v>10</v>
      </c>
    </row>
    <row r="6" spans="1:8" x14ac:dyDescent="0.2">
      <c r="A6" t="s">
        <v>10</v>
      </c>
      <c r="C6" t="s">
        <v>8</v>
      </c>
      <c r="D6" t="s">
        <v>8</v>
      </c>
      <c r="E6" t="s">
        <v>178</v>
      </c>
      <c r="G6" t="s">
        <v>26</v>
      </c>
      <c r="H6" t="s">
        <v>10</v>
      </c>
    </row>
    <row r="7" spans="1:8" x14ac:dyDescent="0.2">
      <c r="C7" t="s">
        <v>15</v>
      </c>
      <c r="D7" t="s">
        <v>15</v>
      </c>
      <c r="E7" t="s">
        <v>176</v>
      </c>
      <c r="G7" t="s">
        <v>16</v>
      </c>
      <c r="H7" t="s">
        <v>10</v>
      </c>
    </row>
    <row r="8" spans="1:8" x14ac:dyDescent="0.2">
      <c r="C8" t="s">
        <v>10</v>
      </c>
      <c r="D8" t="s">
        <v>10</v>
      </c>
      <c r="E8" t="s">
        <v>176</v>
      </c>
      <c r="G8" t="s">
        <v>154</v>
      </c>
      <c r="H8" t="s">
        <v>11</v>
      </c>
    </row>
    <row r="9" spans="1:8" x14ac:dyDescent="0.2">
      <c r="C9" t="s">
        <v>16</v>
      </c>
      <c r="D9" t="s">
        <v>10</v>
      </c>
      <c r="E9" t="s">
        <v>176</v>
      </c>
      <c r="G9" t="s">
        <v>180</v>
      </c>
      <c r="H9" t="s">
        <v>15</v>
      </c>
    </row>
    <row r="10" spans="1:8" x14ac:dyDescent="0.2">
      <c r="G10" t="s">
        <v>189</v>
      </c>
      <c r="H10" t="s">
        <v>10</v>
      </c>
    </row>
    <row r="11" spans="1:8" x14ac:dyDescent="0.2">
      <c r="G11" t="s">
        <v>194</v>
      </c>
      <c r="H11" t="s">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1B12C-2C60-4A47-9680-A8D5484ACE9F}">
  <dimension ref="A1:F333"/>
  <sheetViews>
    <sheetView topLeftCell="A166" zoomScale="166" workbookViewId="0">
      <selection activeCell="A301" sqref="A301"/>
    </sheetView>
  </sheetViews>
  <sheetFormatPr baseColWidth="10" defaultRowHeight="16" x14ac:dyDescent="0.2"/>
  <cols>
    <col min="2" max="2" width="40.6640625" customWidth="1"/>
    <col min="3" max="3" width="18.6640625" customWidth="1"/>
    <col min="4" max="5" width="15.33203125" customWidth="1"/>
    <col min="6" max="6" width="43.33203125" customWidth="1"/>
  </cols>
  <sheetData>
    <row r="1" spans="1:6" x14ac:dyDescent="0.2">
      <c r="A1" t="s">
        <v>0</v>
      </c>
      <c r="B1" t="s">
        <v>1</v>
      </c>
      <c r="C1" t="s">
        <v>2</v>
      </c>
      <c r="D1" t="s">
        <v>3</v>
      </c>
      <c r="E1" t="s">
        <v>4</v>
      </c>
      <c r="F1" t="s">
        <v>5</v>
      </c>
    </row>
    <row r="2" spans="1:6" x14ac:dyDescent="0.2">
      <c r="A2" s="2">
        <v>45553</v>
      </c>
      <c r="B2" t="s">
        <v>19</v>
      </c>
      <c r="C2" t="s">
        <v>20</v>
      </c>
      <c r="D2">
        <v>0</v>
      </c>
      <c r="F2" t="s">
        <v>27</v>
      </c>
    </row>
    <row r="3" spans="1:6" x14ac:dyDescent="0.2">
      <c r="A3" s="2">
        <v>45553</v>
      </c>
      <c r="B3" t="s">
        <v>19</v>
      </c>
      <c r="C3" t="s">
        <v>21</v>
      </c>
      <c r="E3">
        <v>0</v>
      </c>
    </row>
    <row r="4" spans="1:6" x14ac:dyDescent="0.2">
      <c r="A4" s="2">
        <v>45553</v>
      </c>
      <c r="B4" t="s">
        <v>23</v>
      </c>
      <c r="C4" t="s">
        <v>24</v>
      </c>
      <c r="D4">
        <v>0</v>
      </c>
      <c r="F4" t="s">
        <v>28</v>
      </c>
    </row>
    <row r="5" spans="1:6" x14ac:dyDescent="0.2">
      <c r="A5" s="2">
        <v>45553</v>
      </c>
      <c r="B5" t="s">
        <v>23</v>
      </c>
      <c r="C5" t="s">
        <v>20</v>
      </c>
      <c r="E5">
        <v>0</v>
      </c>
    </row>
    <row r="6" spans="1:6" x14ac:dyDescent="0.2">
      <c r="A6" s="2">
        <v>45553</v>
      </c>
      <c r="B6" t="s">
        <v>29</v>
      </c>
      <c r="C6" t="s">
        <v>24</v>
      </c>
      <c r="D6">
        <v>10</v>
      </c>
    </row>
    <row r="7" spans="1:6" x14ac:dyDescent="0.2">
      <c r="A7" s="2">
        <v>45553</v>
      </c>
      <c r="B7" t="s">
        <v>29</v>
      </c>
      <c r="C7" t="s">
        <v>25</v>
      </c>
      <c r="E7">
        <v>10</v>
      </c>
    </row>
    <row r="8" spans="1:6" x14ac:dyDescent="0.2">
      <c r="A8" s="2">
        <v>45553</v>
      </c>
      <c r="B8" t="s">
        <v>30</v>
      </c>
      <c r="C8" t="s">
        <v>24</v>
      </c>
      <c r="D8">
        <v>10</v>
      </c>
    </row>
    <row r="9" spans="1:6" x14ac:dyDescent="0.2">
      <c r="A9" s="2">
        <v>45553</v>
      </c>
      <c r="B9" t="s">
        <v>30</v>
      </c>
      <c r="C9" t="s">
        <v>25</v>
      </c>
      <c r="E9">
        <v>10</v>
      </c>
    </row>
    <row r="10" spans="1:6" x14ac:dyDescent="0.2">
      <c r="A10" s="2">
        <v>45553</v>
      </c>
      <c r="B10" t="s">
        <v>31</v>
      </c>
      <c r="C10" t="s">
        <v>24</v>
      </c>
      <c r="D10">
        <v>10</v>
      </c>
    </row>
    <row r="11" spans="1:6" x14ac:dyDescent="0.2">
      <c r="A11" s="2">
        <v>45553</v>
      </c>
      <c r="B11" t="s">
        <v>31</v>
      </c>
      <c r="C11" t="s">
        <v>25</v>
      </c>
      <c r="E11">
        <v>10</v>
      </c>
    </row>
    <row r="12" spans="1:6" x14ac:dyDescent="0.2">
      <c r="A12" s="2">
        <v>45553</v>
      </c>
      <c r="B12" t="s">
        <v>32</v>
      </c>
      <c r="C12" t="s">
        <v>24</v>
      </c>
      <c r="D12">
        <v>10</v>
      </c>
    </row>
    <row r="13" spans="1:6" x14ac:dyDescent="0.2">
      <c r="A13" s="2">
        <v>45553</v>
      </c>
      <c r="B13" t="s">
        <v>32</v>
      </c>
      <c r="C13" t="s">
        <v>25</v>
      </c>
      <c r="E13">
        <v>10</v>
      </c>
    </row>
    <row r="14" spans="1:6" x14ac:dyDescent="0.2">
      <c r="A14" s="2">
        <v>45553</v>
      </c>
      <c r="B14" t="s">
        <v>33</v>
      </c>
      <c r="C14" t="s">
        <v>20</v>
      </c>
      <c r="D14">
        <v>10</v>
      </c>
    </row>
    <row r="15" spans="1:6" x14ac:dyDescent="0.2">
      <c r="A15" s="2">
        <v>45553</v>
      </c>
      <c r="B15" t="s">
        <v>33</v>
      </c>
      <c r="C15" t="s">
        <v>25</v>
      </c>
      <c r="E15">
        <v>10</v>
      </c>
    </row>
    <row r="16" spans="1:6" x14ac:dyDescent="0.2">
      <c r="A16" s="2">
        <v>45553</v>
      </c>
      <c r="B16" t="s">
        <v>34</v>
      </c>
      <c r="C16" t="s">
        <v>24</v>
      </c>
      <c r="D16">
        <v>10</v>
      </c>
    </row>
    <row r="17" spans="1:5" x14ac:dyDescent="0.2">
      <c r="A17" s="2">
        <v>45553</v>
      </c>
      <c r="B17" t="s">
        <v>34</v>
      </c>
      <c r="C17" t="s">
        <v>25</v>
      </c>
      <c r="E17">
        <v>10</v>
      </c>
    </row>
    <row r="18" spans="1:5" x14ac:dyDescent="0.2">
      <c r="A18" s="2">
        <v>45553</v>
      </c>
      <c r="B18" t="s">
        <v>35</v>
      </c>
      <c r="C18" t="s">
        <v>24</v>
      </c>
      <c r="D18">
        <v>10</v>
      </c>
    </row>
    <row r="19" spans="1:5" x14ac:dyDescent="0.2">
      <c r="A19" s="2">
        <v>45553</v>
      </c>
      <c r="B19" t="s">
        <v>35</v>
      </c>
      <c r="C19" t="s">
        <v>25</v>
      </c>
      <c r="E19">
        <v>10</v>
      </c>
    </row>
    <row r="20" spans="1:5" x14ac:dyDescent="0.2">
      <c r="A20" s="2">
        <v>45553</v>
      </c>
      <c r="B20" t="s">
        <v>36</v>
      </c>
      <c r="C20" t="s">
        <v>24</v>
      </c>
      <c r="D20">
        <v>10</v>
      </c>
    </row>
    <row r="21" spans="1:5" x14ac:dyDescent="0.2">
      <c r="A21" s="2">
        <v>45553</v>
      </c>
      <c r="B21" t="s">
        <v>36</v>
      </c>
      <c r="C21" t="s">
        <v>25</v>
      </c>
      <c r="E21">
        <v>10</v>
      </c>
    </row>
    <row r="22" spans="1:5" x14ac:dyDescent="0.2">
      <c r="A22" s="2">
        <v>45553</v>
      </c>
      <c r="B22" t="s">
        <v>37</v>
      </c>
      <c r="C22" t="s">
        <v>20</v>
      </c>
      <c r="D22">
        <v>10</v>
      </c>
    </row>
    <row r="23" spans="1:5" x14ac:dyDescent="0.2">
      <c r="A23" s="2">
        <v>45553</v>
      </c>
      <c r="B23" t="s">
        <v>37</v>
      </c>
      <c r="C23" t="s">
        <v>25</v>
      </c>
      <c r="E23">
        <v>10</v>
      </c>
    </row>
    <row r="24" spans="1:5" x14ac:dyDescent="0.2">
      <c r="A24" s="2">
        <v>45553</v>
      </c>
      <c r="B24" t="s">
        <v>38</v>
      </c>
      <c r="C24" t="s">
        <v>24</v>
      </c>
      <c r="D24">
        <v>10</v>
      </c>
    </row>
    <row r="25" spans="1:5" x14ac:dyDescent="0.2">
      <c r="A25" s="2">
        <v>45553</v>
      </c>
      <c r="B25" t="s">
        <v>38</v>
      </c>
      <c r="C25" t="s">
        <v>25</v>
      </c>
      <c r="E25">
        <v>10</v>
      </c>
    </row>
    <row r="26" spans="1:5" x14ac:dyDescent="0.2">
      <c r="A26" s="2">
        <v>45553</v>
      </c>
      <c r="B26" t="s">
        <v>39</v>
      </c>
      <c r="C26" t="s">
        <v>20</v>
      </c>
      <c r="D26">
        <v>10</v>
      </c>
    </row>
    <row r="27" spans="1:5" x14ac:dyDescent="0.2">
      <c r="A27" s="2">
        <v>45553</v>
      </c>
      <c r="B27" t="s">
        <v>39</v>
      </c>
      <c r="C27" t="s">
        <v>25</v>
      </c>
      <c r="E27">
        <v>10</v>
      </c>
    </row>
    <row r="28" spans="1:5" x14ac:dyDescent="0.2">
      <c r="A28" s="2">
        <v>45553</v>
      </c>
      <c r="B28" t="s">
        <v>40</v>
      </c>
      <c r="C28" t="s">
        <v>24</v>
      </c>
      <c r="D28">
        <v>10</v>
      </c>
    </row>
    <row r="29" spans="1:5" x14ac:dyDescent="0.2">
      <c r="A29" s="2">
        <v>45553</v>
      </c>
      <c r="B29" t="s">
        <v>40</v>
      </c>
      <c r="C29" t="s">
        <v>25</v>
      </c>
      <c r="E29">
        <v>10</v>
      </c>
    </row>
    <row r="30" spans="1:5" x14ac:dyDescent="0.2">
      <c r="A30" s="2">
        <v>45553</v>
      </c>
      <c r="B30" t="s">
        <v>41</v>
      </c>
      <c r="C30" t="s">
        <v>20</v>
      </c>
      <c r="D30">
        <v>10</v>
      </c>
    </row>
    <row r="31" spans="1:5" x14ac:dyDescent="0.2">
      <c r="A31" s="2">
        <v>45553</v>
      </c>
      <c r="B31" t="s">
        <v>41</v>
      </c>
      <c r="C31" t="s">
        <v>25</v>
      </c>
      <c r="E31">
        <v>10</v>
      </c>
    </row>
    <row r="32" spans="1:5" x14ac:dyDescent="0.2">
      <c r="A32" s="2">
        <v>45553</v>
      </c>
      <c r="B32" t="s">
        <v>42</v>
      </c>
      <c r="C32" t="s">
        <v>24</v>
      </c>
      <c r="D32">
        <v>10</v>
      </c>
    </row>
    <row r="33" spans="1:5" x14ac:dyDescent="0.2">
      <c r="A33" s="2">
        <v>45553</v>
      </c>
      <c r="B33" t="s">
        <v>42</v>
      </c>
      <c r="C33" t="s">
        <v>25</v>
      </c>
      <c r="E33">
        <v>10</v>
      </c>
    </row>
    <row r="34" spans="1:5" x14ac:dyDescent="0.2">
      <c r="A34" s="2">
        <v>45553</v>
      </c>
      <c r="B34" t="s">
        <v>43</v>
      </c>
      <c r="C34" t="s">
        <v>24</v>
      </c>
      <c r="D34">
        <v>10</v>
      </c>
    </row>
    <row r="35" spans="1:5" x14ac:dyDescent="0.2">
      <c r="A35" s="2">
        <v>45553</v>
      </c>
      <c r="B35" t="s">
        <v>43</v>
      </c>
      <c r="C35" t="s">
        <v>25</v>
      </c>
      <c r="E35">
        <v>10</v>
      </c>
    </row>
    <row r="36" spans="1:5" x14ac:dyDescent="0.2">
      <c r="A36" s="2">
        <v>45553</v>
      </c>
      <c r="B36" t="s">
        <v>44</v>
      </c>
      <c r="C36" t="s">
        <v>24</v>
      </c>
      <c r="D36">
        <v>10</v>
      </c>
    </row>
    <row r="37" spans="1:5" x14ac:dyDescent="0.2">
      <c r="A37" s="2">
        <v>45553</v>
      </c>
      <c r="B37" t="s">
        <v>44</v>
      </c>
      <c r="C37" t="s">
        <v>25</v>
      </c>
      <c r="E37">
        <v>10</v>
      </c>
    </row>
    <row r="38" spans="1:5" x14ac:dyDescent="0.2">
      <c r="A38" s="2">
        <v>45553</v>
      </c>
      <c r="B38" t="s">
        <v>45</v>
      </c>
      <c r="C38" t="s">
        <v>24</v>
      </c>
      <c r="D38">
        <v>10</v>
      </c>
    </row>
    <row r="39" spans="1:5" x14ac:dyDescent="0.2">
      <c r="A39" s="2">
        <v>45553</v>
      </c>
      <c r="B39" t="s">
        <v>45</v>
      </c>
      <c r="C39" t="s">
        <v>25</v>
      </c>
      <c r="E39">
        <v>10</v>
      </c>
    </row>
    <row r="40" spans="1:5" x14ac:dyDescent="0.2">
      <c r="A40" s="2">
        <v>45553</v>
      </c>
      <c r="B40" t="s">
        <v>46</v>
      </c>
      <c r="C40" t="s">
        <v>24</v>
      </c>
      <c r="D40">
        <v>10</v>
      </c>
    </row>
    <row r="41" spans="1:5" x14ac:dyDescent="0.2">
      <c r="A41" s="2">
        <v>45553</v>
      </c>
      <c r="B41" t="s">
        <v>46</v>
      </c>
      <c r="C41" t="s">
        <v>25</v>
      </c>
      <c r="E41">
        <v>10</v>
      </c>
    </row>
    <row r="42" spans="1:5" x14ac:dyDescent="0.2">
      <c r="A42" s="2">
        <v>45553</v>
      </c>
      <c r="B42" t="s">
        <v>47</v>
      </c>
      <c r="C42" t="s">
        <v>24</v>
      </c>
      <c r="D42">
        <v>10</v>
      </c>
    </row>
    <row r="43" spans="1:5" x14ac:dyDescent="0.2">
      <c r="A43" s="2">
        <v>45553</v>
      </c>
      <c r="B43" t="s">
        <v>47</v>
      </c>
      <c r="C43" t="s">
        <v>25</v>
      </c>
      <c r="E43">
        <v>10</v>
      </c>
    </row>
    <row r="44" spans="1:5" x14ac:dyDescent="0.2">
      <c r="A44" s="2">
        <v>45553</v>
      </c>
      <c r="B44" t="s">
        <v>48</v>
      </c>
      <c r="C44" t="s">
        <v>24</v>
      </c>
      <c r="D44">
        <v>10</v>
      </c>
    </row>
    <row r="45" spans="1:5" x14ac:dyDescent="0.2">
      <c r="A45" s="2">
        <v>45553</v>
      </c>
      <c r="B45" t="s">
        <v>48</v>
      </c>
      <c r="C45" t="s">
        <v>25</v>
      </c>
      <c r="E45">
        <v>10</v>
      </c>
    </row>
    <row r="46" spans="1:5" x14ac:dyDescent="0.2">
      <c r="A46" s="2">
        <v>45553</v>
      </c>
      <c r="B46" t="s">
        <v>49</v>
      </c>
      <c r="C46" t="s">
        <v>24</v>
      </c>
      <c r="D46">
        <v>10</v>
      </c>
    </row>
    <row r="47" spans="1:5" x14ac:dyDescent="0.2">
      <c r="A47" s="2">
        <v>45553</v>
      </c>
      <c r="B47" t="s">
        <v>49</v>
      </c>
      <c r="C47" t="s">
        <v>25</v>
      </c>
      <c r="E47">
        <v>10</v>
      </c>
    </row>
    <row r="48" spans="1:5" x14ac:dyDescent="0.2">
      <c r="A48" s="2">
        <v>45553</v>
      </c>
      <c r="B48" t="s">
        <v>50</v>
      </c>
      <c r="C48" t="s">
        <v>24</v>
      </c>
      <c r="D48">
        <v>10</v>
      </c>
    </row>
    <row r="49" spans="1:5" x14ac:dyDescent="0.2">
      <c r="A49" s="2">
        <v>45553</v>
      </c>
      <c r="B49" t="s">
        <v>50</v>
      </c>
      <c r="C49" t="s">
        <v>25</v>
      </c>
      <c r="E49">
        <v>10</v>
      </c>
    </row>
    <row r="50" spans="1:5" x14ac:dyDescent="0.2">
      <c r="A50" s="2">
        <v>45553</v>
      </c>
      <c r="B50" t="s">
        <v>51</v>
      </c>
      <c r="C50" t="s">
        <v>24</v>
      </c>
      <c r="D50">
        <v>10</v>
      </c>
    </row>
    <row r="51" spans="1:5" x14ac:dyDescent="0.2">
      <c r="A51" s="2">
        <v>45553</v>
      </c>
      <c r="B51" t="s">
        <v>51</v>
      </c>
      <c r="C51" t="s">
        <v>25</v>
      </c>
      <c r="E51">
        <v>10</v>
      </c>
    </row>
    <row r="52" spans="1:5" x14ac:dyDescent="0.2">
      <c r="A52" s="2">
        <v>45553</v>
      </c>
      <c r="B52" t="s">
        <v>52</v>
      </c>
      <c r="C52" t="s">
        <v>24</v>
      </c>
      <c r="D52">
        <v>10</v>
      </c>
    </row>
    <row r="53" spans="1:5" x14ac:dyDescent="0.2">
      <c r="A53" s="2">
        <v>45553</v>
      </c>
      <c r="B53" t="s">
        <v>52</v>
      </c>
      <c r="C53" t="s">
        <v>25</v>
      </c>
      <c r="E53">
        <v>10</v>
      </c>
    </row>
    <row r="54" spans="1:5" x14ac:dyDescent="0.2">
      <c r="A54" s="2">
        <v>45553</v>
      </c>
      <c r="B54" t="s">
        <v>53</v>
      </c>
      <c r="C54" t="s">
        <v>24</v>
      </c>
      <c r="D54">
        <v>10</v>
      </c>
    </row>
    <row r="55" spans="1:5" x14ac:dyDescent="0.2">
      <c r="A55" s="2">
        <v>45553</v>
      </c>
      <c r="B55" t="s">
        <v>53</v>
      </c>
      <c r="C55" t="s">
        <v>25</v>
      </c>
      <c r="E55">
        <v>10</v>
      </c>
    </row>
    <row r="56" spans="1:5" x14ac:dyDescent="0.2">
      <c r="A56" s="2">
        <v>45553</v>
      </c>
      <c r="B56" t="s">
        <v>54</v>
      </c>
      <c r="C56" t="s">
        <v>24</v>
      </c>
      <c r="D56">
        <v>10</v>
      </c>
    </row>
    <row r="57" spans="1:5" x14ac:dyDescent="0.2">
      <c r="A57" s="2">
        <v>45553</v>
      </c>
      <c r="B57" t="s">
        <v>54</v>
      </c>
      <c r="C57" t="s">
        <v>25</v>
      </c>
      <c r="E57">
        <v>10</v>
      </c>
    </row>
    <row r="58" spans="1:5" x14ac:dyDescent="0.2">
      <c r="A58" s="2">
        <v>45553</v>
      </c>
      <c r="B58" t="s">
        <v>55</v>
      </c>
      <c r="C58" t="s">
        <v>24</v>
      </c>
      <c r="D58">
        <v>10</v>
      </c>
    </row>
    <row r="59" spans="1:5" x14ac:dyDescent="0.2">
      <c r="A59" s="2">
        <v>45553</v>
      </c>
      <c r="B59" t="s">
        <v>55</v>
      </c>
      <c r="C59" t="s">
        <v>25</v>
      </c>
      <c r="E59">
        <v>10</v>
      </c>
    </row>
    <row r="60" spans="1:5" x14ac:dyDescent="0.2">
      <c r="A60" s="2">
        <v>45553</v>
      </c>
      <c r="B60" t="s">
        <v>56</v>
      </c>
      <c r="C60" t="s">
        <v>20</v>
      </c>
      <c r="D60">
        <v>10</v>
      </c>
    </row>
    <row r="61" spans="1:5" x14ac:dyDescent="0.2">
      <c r="A61" s="2">
        <v>45553</v>
      </c>
      <c r="B61" t="s">
        <v>56</v>
      </c>
      <c r="C61" t="s">
        <v>25</v>
      </c>
      <c r="E61">
        <v>10</v>
      </c>
    </row>
    <row r="62" spans="1:5" x14ac:dyDescent="0.2">
      <c r="A62" s="2">
        <v>45553</v>
      </c>
      <c r="B62" t="s">
        <v>57</v>
      </c>
      <c r="C62" t="s">
        <v>20</v>
      </c>
      <c r="D62">
        <v>10</v>
      </c>
    </row>
    <row r="63" spans="1:5" x14ac:dyDescent="0.2">
      <c r="A63" s="2">
        <v>45553</v>
      </c>
      <c r="B63" t="s">
        <v>57</v>
      </c>
      <c r="C63" t="s">
        <v>25</v>
      </c>
      <c r="E63">
        <v>10</v>
      </c>
    </row>
    <row r="64" spans="1:5" x14ac:dyDescent="0.2">
      <c r="A64" s="2">
        <v>45553</v>
      </c>
      <c r="B64" t="s">
        <v>58</v>
      </c>
      <c r="C64" t="s">
        <v>20</v>
      </c>
      <c r="D64">
        <v>10</v>
      </c>
    </row>
    <row r="65" spans="1:5" x14ac:dyDescent="0.2">
      <c r="A65" s="2">
        <v>45553</v>
      </c>
      <c r="B65" t="s">
        <v>58</v>
      </c>
      <c r="C65" t="s">
        <v>25</v>
      </c>
      <c r="E65">
        <v>10</v>
      </c>
    </row>
    <row r="66" spans="1:5" x14ac:dyDescent="0.2">
      <c r="A66" s="2">
        <v>45553</v>
      </c>
      <c r="B66" t="s">
        <v>59</v>
      </c>
      <c r="C66" t="s">
        <v>24</v>
      </c>
      <c r="D66">
        <v>10</v>
      </c>
    </row>
    <row r="67" spans="1:5" x14ac:dyDescent="0.2">
      <c r="A67" s="2">
        <v>45553</v>
      </c>
      <c r="B67" t="s">
        <v>59</v>
      </c>
      <c r="C67" t="s">
        <v>25</v>
      </c>
      <c r="E67">
        <v>10</v>
      </c>
    </row>
    <row r="68" spans="1:5" x14ac:dyDescent="0.2">
      <c r="A68" s="2">
        <v>45553</v>
      </c>
      <c r="B68" t="s">
        <v>61</v>
      </c>
      <c r="C68" t="s">
        <v>20</v>
      </c>
      <c r="D68">
        <v>10</v>
      </c>
    </row>
    <row r="69" spans="1:5" x14ac:dyDescent="0.2">
      <c r="A69" s="2">
        <v>45553</v>
      </c>
      <c r="B69" t="s">
        <v>61</v>
      </c>
      <c r="C69" t="s">
        <v>25</v>
      </c>
      <c r="E69">
        <v>10</v>
      </c>
    </row>
    <row r="70" spans="1:5" x14ac:dyDescent="0.2">
      <c r="A70" s="2">
        <v>45553</v>
      </c>
      <c r="B70" t="s">
        <v>60</v>
      </c>
      <c r="C70" t="s">
        <v>20</v>
      </c>
      <c r="D70">
        <v>10</v>
      </c>
    </row>
    <row r="71" spans="1:5" x14ac:dyDescent="0.2">
      <c r="A71" s="2">
        <v>45553</v>
      </c>
      <c r="B71" t="s">
        <v>60</v>
      </c>
      <c r="C71" t="s">
        <v>25</v>
      </c>
      <c r="E71">
        <v>10</v>
      </c>
    </row>
    <row r="72" spans="1:5" x14ac:dyDescent="0.2">
      <c r="A72" s="2">
        <v>45553</v>
      </c>
      <c r="B72" t="s">
        <v>62</v>
      </c>
      <c r="C72" t="s">
        <v>20</v>
      </c>
      <c r="D72">
        <v>10</v>
      </c>
    </row>
    <row r="73" spans="1:5" x14ac:dyDescent="0.2">
      <c r="A73" s="2">
        <v>45553</v>
      </c>
      <c r="B73" t="s">
        <v>62</v>
      </c>
      <c r="C73" t="s">
        <v>25</v>
      </c>
      <c r="E73">
        <v>10</v>
      </c>
    </row>
    <row r="74" spans="1:5" x14ac:dyDescent="0.2">
      <c r="A74" s="2">
        <v>45553</v>
      </c>
      <c r="B74" t="s">
        <v>63</v>
      </c>
      <c r="C74" t="s">
        <v>24</v>
      </c>
      <c r="D74">
        <v>10</v>
      </c>
    </row>
    <row r="75" spans="1:5" x14ac:dyDescent="0.2">
      <c r="A75" s="2">
        <v>45553</v>
      </c>
      <c r="B75" t="s">
        <v>63</v>
      </c>
      <c r="C75" t="s">
        <v>25</v>
      </c>
      <c r="E75">
        <v>10</v>
      </c>
    </row>
    <row r="76" spans="1:5" x14ac:dyDescent="0.2">
      <c r="A76" s="2">
        <v>45553</v>
      </c>
      <c r="B76" t="s">
        <v>64</v>
      </c>
      <c r="C76" t="s">
        <v>24</v>
      </c>
      <c r="D76">
        <v>10</v>
      </c>
    </row>
    <row r="77" spans="1:5" x14ac:dyDescent="0.2">
      <c r="A77" s="2">
        <v>45553</v>
      </c>
      <c r="B77" t="s">
        <v>64</v>
      </c>
      <c r="C77" t="s">
        <v>25</v>
      </c>
      <c r="E77">
        <v>10</v>
      </c>
    </row>
    <row r="78" spans="1:5" x14ac:dyDescent="0.2">
      <c r="A78" s="2">
        <v>45553</v>
      </c>
      <c r="B78" t="s">
        <v>65</v>
      </c>
      <c r="C78" t="s">
        <v>24</v>
      </c>
      <c r="D78">
        <v>10</v>
      </c>
    </row>
    <row r="79" spans="1:5" x14ac:dyDescent="0.2">
      <c r="A79" s="2">
        <v>45553</v>
      </c>
      <c r="B79" t="s">
        <v>65</v>
      </c>
      <c r="C79" t="s">
        <v>25</v>
      </c>
      <c r="E79">
        <v>10</v>
      </c>
    </row>
    <row r="80" spans="1:5" x14ac:dyDescent="0.2">
      <c r="A80" s="2">
        <v>45553</v>
      </c>
      <c r="B80" t="s">
        <v>66</v>
      </c>
      <c r="C80" t="s">
        <v>24</v>
      </c>
      <c r="D80">
        <v>10</v>
      </c>
    </row>
    <row r="81" spans="1:5" x14ac:dyDescent="0.2">
      <c r="A81" s="2">
        <v>45553</v>
      </c>
      <c r="B81" t="s">
        <v>66</v>
      </c>
      <c r="C81" t="s">
        <v>25</v>
      </c>
      <c r="E81">
        <v>10</v>
      </c>
    </row>
    <row r="82" spans="1:5" x14ac:dyDescent="0.2">
      <c r="A82" s="2">
        <v>45553</v>
      </c>
      <c r="B82" t="s">
        <v>73</v>
      </c>
      <c r="C82" t="s">
        <v>24</v>
      </c>
      <c r="D82">
        <v>10</v>
      </c>
    </row>
    <row r="83" spans="1:5" x14ac:dyDescent="0.2">
      <c r="A83" s="2">
        <v>45553</v>
      </c>
      <c r="B83" t="s">
        <v>73</v>
      </c>
      <c r="C83" t="s">
        <v>25</v>
      </c>
      <c r="E83">
        <v>10</v>
      </c>
    </row>
    <row r="84" spans="1:5" x14ac:dyDescent="0.2">
      <c r="A84" s="2">
        <v>45553</v>
      </c>
      <c r="B84" t="s">
        <v>74</v>
      </c>
      <c r="C84" t="s">
        <v>24</v>
      </c>
      <c r="D84">
        <v>10</v>
      </c>
    </row>
    <row r="85" spans="1:5" x14ac:dyDescent="0.2">
      <c r="A85" s="2">
        <v>45553</v>
      </c>
      <c r="B85" t="s">
        <v>74</v>
      </c>
      <c r="C85" t="s">
        <v>25</v>
      </c>
      <c r="E85">
        <v>10</v>
      </c>
    </row>
    <row r="86" spans="1:5" x14ac:dyDescent="0.2">
      <c r="A86" s="2">
        <v>45553</v>
      </c>
      <c r="B86" t="s">
        <v>75</v>
      </c>
      <c r="C86" t="s">
        <v>24</v>
      </c>
      <c r="D86">
        <v>10</v>
      </c>
    </row>
    <row r="87" spans="1:5" x14ac:dyDescent="0.2">
      <c r="A87" s="2">
        <v>45553</v>
      </c>
      <c r="B87" t="s">
        <v>75</v>
      </c>
      <c r="C87" t="s">
        <v>25</v>
      </c>
      <c r="E87">
        <v>10</v>
      </c>
    </row>
    <row r="88" spans="1:5" x14ac:dyDescent="0.2">
      <c r="A88" s="2">
        <v>45553</v>
      </c>
      <c r="B88" t="s">
        <v>67</v>
      </c>
      <c r="C88" t="s">
        <v>24</v>
      </c>
      <c r="D88">
        <v>10</v>
      </c>
    </row>
    <row r="89" spans="1:5" x14ac:dyDescent="0.2">
      <c r="A89" s="2">
        <v>45553</v>
      </c>
      <c r="B89" t="s">
        <v>67</v>
      </c>
      <c r="C89" t="s">
        <v>25</v>
      </c>
      <c r="E89">
        <v>10</v>
      </c>
    </row>
    <row r="90" spans="1:5" x14ac:dyDescent="0.2">
      <c r="A90" s="2">
        <v>45553</v>
      </c>
      <c r="B90" t="s">
        <v>76</v>
      </c>
      <c r="C90" t="s">
        <v>20</v>
      </c>
      <c r="D90">
        <v>5</v>
      </c>
    </row>
    <row r="91" spans="1:5" x14ac:dyDescent="0.2">
      <c r="A91" s="2">
        <v>45553</v>
      </c>
      <c r="B91" t="s">
        <v>76</v>
      </c>
      <c r="C91" t="s">
        <v>26</v>
      </c>
      <c r="E91">
        <v>5</v>
      </c>
    </row>
    <row r="92" spans="1:5" x14ac:dyDescent="0.2">
      <c r="A92" s="2">
        <v>45553</v>
      </c>
      <c r="B92" t="s">
        <v>77</v>
      </c>
      <c r="C92" t="s">
        <v>20</v>
      </c>
      <c r="D92">
        <v>10</v>
      </c>
    </row>
    <row r="93" spans="1:5" x14ac:dyDescent="0.2">
      <c r="A93" s="2">
        <v>45553</v>
      </c>
      <c r="B93" t="s">
        <v>77</v>
      </c>
      <c r="C93" t="s">
        <v>26</v>
      </c>
      <c r="E93">
        <v>10</v>
      </c>
    </row>
    <row r="94" spans="1:5" x14ac:dyDescent="0.2">
      <c r="A94" s="2">
        <v>45553</v>
      </c>
      <c r="B94" t="s">
        <v>78</v>
      </c>
      <c r="C94" t="s">
        <v>20</v>
      </c>
      <c r="D94">
        <v>5</v>
      </c>
    </row>
    <row r="95" spans="1:5" x14ac:dyDescent="0.2">
      <c r="A95" s="2">
        <v>45553</v>
      </c>
      <c r="B95" t="s">
        <v>78</v>
      </c>
      <c r="C95" t="s">
        <v>26</v>
      </c>
      <c r="E95">
        <v>5</v>
      </c>
    </row>
    <row r="96" spans="1:5" x14ac:dyDescent="0.2">
      <c r="A96" s="2">
        <v>45553</v>
      </c>
      <c r="B96" t="s">
        <v>79</v>
      </c>
      <c r="C96" t="s">
        <v>20</v>
      </c>
      <c r="D96">
        <v>0.8</v>
      </c>
    </row>
    <row r="97" spans="1:5" x14ac:dyDescent="0.2">
      <c r="A97" s="2">
        <v>45553</v>
      </c>
      <c r="B97" t="s">
        <v>79</v>
      </c>
      <c r="C97" t="s">
        <v>26</v>
      </c>
      <c r="E97">
        <v>0.8</v>
      </c>
    </row>
    <row r="98" spans="1:5" x14ac:dyDescent="0.2">
      <c r="A98" s="2">
        <v>45553</v>
      </c>
      <c r="B98" t="s">
        <v>80</v>
      </c>
      <c r="C98" t="s">
        <v>20</v>
      </c>
      <c r="D98">
        <v>5</v>
      </c>
    </row>
    <row r="99" spans="1:5" x14ac:dyDescent="0.2">
      <c r="A99" s="2">
        <v>45553</v>
      </c>
      <c r="B99" t="s">
        <v>80</v>
      </c>
      <c r="C99" t="s">
        <v>26</v>
      </c>
      <c r="E99">
        <v>5</v>
      </c>
    </row>
    <row r="100" spans="1:5" x14ac:dyDescent="0.2">
      <c r="A100" s="2">
        <v>45553</v>
      </c>
      <c r="B100" t="s">
        <v>80</v>
      </c>
      <c r="C100" t="s">
        <v>20</v>
      </c>
      <c r="D100">
        <v>5</v>
      </c>
    </row>
    <row r="101" spans="1:5" x14ac:dyDescent="0.2">
      <c r="A101" s="2">
        <v>45553</v>
      </c>
      <c r="B101" t="s">
        <v>80</v>
      </c>
      <c r="C101" t="s">
        <v>26</v>
      </c>
      <c r="E101">
        <v>5</v>
      </c>
    </row>
    <row r="102" spans="1:5" x14ac:dyDescent="0.2">
      <c r="A102" s="2">
        <v>45553</v>
      </c>
      <c r="B102" t="s">
        <v>81</v>
      </c>
      <c r="C102" t="s">
        <v>20</v>
      </c>
      <c r="D102">
        <v>2</v>
      </c>
    </row>
    <row r="103" spans="1:5" x14ac:dyDescent="0.2">
      <c r="A103" s="2">
        <v>45553</v>
      </c>
      <c r="B103" t="s">
        <v>81</v>
      </c>
      <c r="C103" t="s">
        <v>26</v>
      </c>
      <c r="E103">
        <v>2</v>
      </c>
    </row>
    <row r="104" spans="1:5" x14ac:dyDescent="0.2">
      <c r="A104" s="2">
        <v>45553</v>
      </c>
      <c r="B104" t="s">
        <v>82</v>
      </c>
      <c r="C104" t="s">
        <v>20</v>
      </c>
      <c r="D104">
        <v>3</v>
      </c>
    </row>
    <row r="105" spans="1:5" x14ac:dyDescent="0.2">
      <c r="A105" s="2">
        <v>45553</v>
      </c>
      <c r="B105" t="s">
        <v>82</v>
      </c>
      <c r="C105" t="s">
        <v>26</v>
      </c>
      <c r="E105">
        <v>3</v>
      </c>
    </row>
    <row r="106" spans="1:5" x14ac:dyDescent="0.2">
      <c r="A106" s="2">
        <v>45553</v>
      </c>
      <c r="B106" t="s">
        <v>83</v>
      </c>
      <c r="C106" t="s">
        <v>20</v>
      </c>
      <c r="D106">
        <v>1.25</v>
      </c>
    </row>
    <row r="107" spans="1:5" x14ac:dyDescent="0.2">
      <c r="A107" s="2">
        <v>45553</v>
      </c>
      <c r="B107" t="s">
        <v>83</v>
      </c>
      <c r="C107" t="s">
        <v>26</v>
      </c>
      <c r="E107">
        <v>1.25</v>
      </c>
    </row>
    <row r="108" spans="1:5" x14ac:dyDescent="0.2">
      <c r="A108" s="2">
        <v>45553</v>
      </c>
      <c r="B108" t="s">
        <v>84</v>
      </c>
      <c r="C108" t="s">
        <v>20</v>
      </c>
      <c r="D108">
        <v>5</v>
      </c>
    </row>
    <row r="109" spans="1:5" x14ac:dyDescent="0.2">
      <c r="A109" s="2">
        <v>45553</v>
      </c>
      <c r="B109" t="s">
        <v>84</v>
      </c>
      <c r="C109" t="s">
        <v>26</v>
      </c>
      <c r="E109">
        <v>5</v>
      </c>
    </row>
    <row r="110" spans="1:5" x14ac:dyDescent="0.2">
      <c r="A110" s="2">
        <v>45553</v>
      </c>
      <c r="B110" t="s">
        <v>37</v>
      </c>
      <c r="C110" t="s">
        <v>20</v>
      </c>
      <c r="D110">
        <v>10</v>
      </c>
    </row>
    <row r="111" spans="1:5" x14ac:dyDescent="0.2">
      <c r="A111" s="2">
        <v>45553</v>
      </c>
      <c r="B111" t="s">
        <v>37</v>
      </c>
      <c r="C111" t="s">
        <v>26</v>
      </c>
      <c r="E111">
        <v>10</v>
      </c>
    </row>
    <row r="112" spans="1:5" x14ac:dyDescent="0.2">
      <c r="A112" s="2">
        <v>45553</v>
      </c>
      <c r="B112" t="s">
        <v>85</v>
      </c>
      <c r="C112" t="s">
        <v>20</v>
      </c>
      <c r="D112">
        <v>10</v>
      </c>
    </row>
    <row r="113" spans="1:5" x14ac:dyDescent="0.2">
      <c r="A113" s="2">
        <v>45553</v>
      </c>
      <c r="B113" t="s">
        <v>85</v>
      </c>
      <c r="C113" t="s">
        <v>26</v>
      </c>
      <c r="E113">
        <v>10</v>
      </c>
    </row>
    <row r="114" spans="1:5" x14ac:dyDescent="0.2">
      <c r="A114" s="2">
        <v>45553</v>
      </c>
      <c r="B114" t="s">
        <v>86</v>
      </c>
      <c r="C114" t="s">
        <v>20</v>
      </c>
      <c r="D114">
        <v>5</v>
      </c>
    </row>
    <row r="115" spans="1:5" x14ac:dyDescent="0.2">
      <c r="A115" s="2">
        <v>45553</v>
      </c>
      <c r="B115" t="s">
        <v>86</v>
      </c>
      <c r="C115" t="s">
        <v>26</v>
      </c>
      <c r="E115">
        <v>5</v>
      </c>
    </row>
    <row r="116" spans="1:5" x14ac:dyDescent="0.2">
      <c r="A116" s="2">
        <v>45553</v>
      </c>
      <c r="B116" t="s">
        <v>48</v>
      </c>
      <c r="C116" t="s">
        <v>20</v>
      </c>
      <c r="D116">
        <v>10</v>
      </c>
    </row>
    <row r="117" spans="1:5" x14ac:dyDescent="0.2">
      <c r="A117" s="2">
        <v>45553</v>
      </c>
      <c r="B117" t="s">
        <v>48</v>
      </c>
      <c r="C117" t="s">
        <v>26</v>
      </c>
      <c r="E117">
        <v>10</v>
      </c>
    </row>
    <row r="118" spans="1:5" x14ac:dyDescent="0.2">
      <c r="A118" s="2">
        <v>45553</v>
      </c>
      <c r="B118" t="s">
        <v>87</v>
      </c>
      <c r="C118" t="s">
        <v>20</v>
      </c>
      <c r="D118">
        <v>5</v>
      </c>
    </row>
    <row r="119" spans="1:5" x14ac:dyDescent="0.2">
      <c r="A119" s="2">
        <v>45553</v>
      </c>
      <c r="B119" t="s">
        <v>87</v>
      </c>
      <c r="C119" t="s">
        <v>26</v>
      </c>
      <c r="E119">
        <v>5</v>
      </c>
    </row>
    <row r="120" spans="1:5" x14ac:dyDescent="0.2">
      <c r="A120" s="2">
        <v>45553</v>
      </c>
      <c r="B120" t="s">
        <v>88</v>
      </c>
      <c r="C120" t="s">
        <v>20</v>
      </c>
      <c r="D120">
        <v>1.01</v>
      </c>
    </row>
    <row r="121" spans="1:5" x14ac:dyDescent="0.2">
      <c r="A121" s="2">
        <v>45553</v>
      </c>
      <c r="B121" t="s">
        <v>88</v>
      </c>
      <c r="C121" t="s">
        <v>26</v>
      </c>
      <c r="E121">
        <v>1.01</v>
      </c>
    </row>
    <row r="122" spans="1:5" x14ac:dyDescent="0.2">
      <c r="A122" s="2">
        <v>45553</v>
      </c>
      <c r="B122" t="s">
        <v>89</v>
      </c>
      <c r="C122" t="s">
        <v>20</v>
      </c>
      <c r="D122">
        <v>5</v>
      </c>
    </row>
    <row r="123" spans="1:5" x14ac:dyDescent="0.2">
      <c r="A123" s="2">
        <v>45553</v>
      </c>
      <c r="B123" t="s">
        <v>89</v>
      </c>
      <c r="C123" t="s">
        <v>26</v>
      </c>
      <c r="E123">
        <v>5</v>
      </c>
    </row>
    <row r="124" spans="1:5" x14ac:dyDescent="0.2">
      <c r="A124" s="2">
        <v>45553</v>
      </c>
      <c r="B124" t="s">
        <v>90</v>
      </c>
      <c r="C124" t="s">
        <v>20</v>
      </c>
      <c r="D124">
        <v>10</v>
      </c>
    </row>
    <row r="125" spans="1:5" x14ac:dyDescent="0.2">
      <c r="A125" s="2">
        <v>45553</v>
      </c>
      <c r="B125" t="s">
        <v>90</v>
      </c>
      <c r="C125" t="s">
        <v>26</v>
      </c>
      <c r="E125">
        <v>10</v>
      </c>
    </row>
    <row r="126" spans="1:5" x14ac:dyDescent="0.2">
      <c r="A126" s="2">
        <v>45553</v>
      </c>
      <c r="B126" t="s">
        <v>91</v>
      </c>
      <c r="C126" t="s">
        <v>20</v>
      </c>
      <c r="D126">
        <v>10</v>
      </c>
    </row>
    <row r="127" spans="1:5" x14ac:dyDescent="0.2">
      <c r="A127" s="2">
        <v>45553</v>
      </c>
      <c r="B127" t="s">
        <v>91</v>
      </c>
      <c r="C127" t="s">
        <v>26</v>
      </c>
      <c r="E127">
        <v>10</v>
      </c>
    </row>
    <row r="128" spans="1:5" x14ac:dyDescent="0.2">
      <c r="A128" s="2">
        <v>45553</v>
      </c>
      <c r="B128" t="s">
        <v>92</v>
      </c>
      <c r="C128" t="s">
        <v>20</v>
      </c>
      <c r="D128">
        <v>20</v>
      </c>
    </row>
    <row r="129" spans="1:5" x14ac:dyDescent="0.2">
      <c r="A129" s="2">
        <v>45553</v>
      </c>
      <c r="B129" t="s">
        <v>92</v>
      </c>
      <c r="C129" t="s">
        <v>26</v>
      </c>
      <c r="E129">
        <v>20</v>
      </c>
    </row>
    <row r="130" spans="1:5" x14ac:dyDescent="0.2">
      <c r="A130" s="2">
        <v>45553</v>
      </c>
      <c r="B130" t="s">
        <v>93</v>
      </c>
      <c r="C130" t="s">
        <v>20</v>
      </c>
      <c r="D130">
        <v>1</v>
      </c>
    </row>
    <row r="131" spans="1:5" x14ac:dyDescent="0.2">
      <c r="A131" s="2">
        <v>45553</v>
      </c>
      <c r="B131" t="s">
        <v>93</v>
      </c>
      <c r="C131" t="s">
        <v>26</v>
      </c>
      <c r="E131">
        <v>1</v>
      </c>
    </row>
    <row r="132" spans="1:5" x14ac:dyDescent="0.2">
      <c r="A132" s="2">
        <v>45553</v>
      </c>
      <c r="B132" t="s">
        <v>94</v>
      </c>
      <c r="C132" t="s">
        <v>20</v>
      </c>
      <c r="D132">
        <v>5</v>
      </c>
    </row>
    <row r="133" spans="1:5" x14ac:dyDescent="0.2">
      <c r="A133" s="2">
        <v>45553</v>
      </c>
      <c r="B133" t="s">
        <v>94</v>
      </c>
      <c r="C133" t="s">
        <v>26</v>
      </c>
      <c r="E133">
        <v>5</v>
      </c>
    </row>
    <row r="134" spans="1:5" x14ac:dyDescent="0.2">
      <c r="A134" s="2">
        <v>45553</v>
      </c>
      <c r="B134" t="s">
        <v>95</v>
      </c>
      <c r="C134" t="s">
        <v>20</v>
      </c>
      <c r="D134">
        <v>12</v>
      </c>
    </row>
    <row r="135" spans="1:5" x14ac:dyDescent="0.2">
      <c r="A135" s="2">
        <v>45553</v>
      </c>
      <c r="B135" t="s">
        <v>95</v>
      </c>
      <c r="C135" t="s">
        <v>16</v>
      </c>
      <c r="E135">
        <v>12</v>
      </c>
    </row>
    <row r="136" spans="1:5" x14ac:dyDescent="0.2">
      <c r="A136" s="2">
        <v>45553</v>
      </c>
      <c r="B136" t="s">
        <v>95</v>
      </c>
      <c r="C136" t="s">
        <v>16</v>
      </c>
      <c r="D136">
        <v>12</v>
      </c>
    </row>
    <row r="137" spans="1:5" x14ac:dyDescent="0.2">
      <c r="A137" s="2">
        <v>45553</v>
      </c>
      <c r="B137" t="s">
        <v>95</v>
      </c>
      <c r="C137" t="s">
        <v>26</v>
      </c>
      <c r="E137">
        <v>12</v>
      </c>
    </row>
    <row r="138" spans="1:5" x14ac:dyDescent="0.2">
      <c r="A138" s="2">
        <v>45554</v>
      </c>
      <c r="B138" t="s">
        <v>68</v>
      </c>
      <c r="C138" t="s">
        <v>24</v>
      </c>
      <c r="D138">
        <v>10</v>
      </c>
    </row>
    <row r="139" spans="1:5" x14ac:dyDescent="0.2">
      <c r="A139" s="2">
        <v>45554</v>
      </c>
      <c r="B139" t="s">
        <v>68</v>
      </c>
      <c r="C139" t="s">
        <v>25</v>
      </c>
      <c r="E139">
        <v>10</v>
      </c>
    </row>
    <row r="140" spans="1:5" x14ac:dyDescent="0.2">
      <c r="A140" s="2">
        <v>45554</v>
      </c>
      <c r="B140" t="s">
        <v>69</v>
      </c>
      <c r="C140" t="s">
        <v>24</v>
      </c>
      <c r="D140">
        <v>10</v>
      </c>
    </row>
    <row r="141" spans="1:5" x14ac:dyDescent="0.2">
      <c r="A141" s="2">
        <v>45554</v>
      </c>
      <c r="B141" t="s">
        <v>69</v>
      </c>
      <c r="C141" t="s">
        <v>25</v>
      </c>
      <c r="E141">
        <v>10</v>
      </c>
    </row>
    <row r="142" spans="1:5" x14ac:dyDescent="0.2">
      <c r="A142" s="2">
        <v>45554</v>
      </c>
      <c r="B142" t="s">
        <v>70</v>
      </c>
      <c r="C142" t="s">
        <v>24</v>
      </c>
      <c r="D142">
        <v>10</v>
      </c>
    </row>
    <row r="143" spans="1:5" x14ac:dyDescent="0.2">
      <c r="A143" s="2">
        <v>45554</v>
      </c>
      <c r="B143" t="s">
        <v>70</v>
      </c>
      <c r="C143" t="s">
        <v>25</v>
      </c>
      <c r="E143">
        <v>10</v>
      </c>
    </row>
    <row r="144" spans="1:5" x14ac:dyDescent="0.2">
      <c r="A144" s="2">
        <v>45554</v>
      </c>
      <c r="B144" t="s">
        <v>71</v>
      </c>
      <c r="C144" t="s">
        <v>24</v>
      </c>
      <c r="D144">
        <v>10</v>
      </c>
    </row>
    <row r="145" spans="1:5" x14ac:dyDescent="0.2">
      <c r="A145" s="2">
        <v>45554</v>
      </c>
      <c r="B145" t="s">
        <v>71</v>
      </c>
      <c r="C145" t="s">
        <v>25</v>
      </c>
      <c r="E145">
        <v>10</v>
      </c>
    </row>
    <row r="146" spans="1:5" x14ac:dyDescent="0.2">
      <c r="A146" s="2">
        <v>45554</v>
      </c>
      <c r="B146" t="s">
        <v>72</v>
      </c>
      <c r="C146" t="s">
        <v>20</v>
      </c>
      <c r="D146">
        <v>10</v>
      </c>
    </row>
    <row r="147" spans="1:5" x14ac:dyDescent="0.2">
      <c r="A147" s="2">
        <v>45554</v>
      </c>
      <c r="B147" t="s">
        <v>72</v>
      </c>
      <c r="C147" t="s">
        <v>25</v>
      </c>
      <c r="E147">
        <v>10</v>
      </c>
    </row>
    <row r="148" spans="1:5" x14ac:dyDescent="0.2">
      <c r="A148" s="2">
        <v>45554</v>
      </c>
      <c r="B148" t="s">
        <v>96</v>
      </c>
      <c r="C148" t="s">
        <v>20</v>
      </c>
      <c r="D148">
        <v>10</v>
      </c>
    </row>
    <row r="149" spans="1:5" x14ac:dyDescent="0.2">
      <c r="A149" s="2">
        <v>45554</v>
      </c>
      <c r="B149" t="s">
        <v>96</v>
      </c>
      <c r="C149" t="s">
        <v>25</v>
      </c>
      <c r="E149">
        <v>10</v>
      </c>
    </row>
    <row r="150" spans="1:5" x14ac:dyDescent="0.2">
      <c r="A150" s="2">
        <v>45554</v>
      </c>
      <c r="B150" t="s">
        <v>97</v>
      </c>
      <c r="C150" t="s">
        <v>20</v>
      </c>
      <c r="D150">
        <v>10</v>
      </c>
    </row>
    <row r="151" spans="1:5" x14ac:dyDescent="0.2">
      <c r="A151" s="2">
        <v>45554</v>
      </c>
      <c r="B151" t="s">
        <v>97</v>
      </c>
      <c r="C151" t="s">
        <v>25</v>
      </c>
      <c r="E151">
        <v>10</v>
      </c>
    </row>
    <row r="152" spans="1:5" x14ac:dyDescent="0.2">
      <c r="A152" s="2">
        <v>45554</v>
      </c>
      <c r="B152" t="s">
        <v>98</v>
      </c>
      <c r="C152" t="s">
        <v>24</v>
      </c>
      <c r="D152">
        <v>10</v>
      </c>
    </row>
    <row r="153" spans="1:5" x14ac:dyDescent="0.2">
      <c r="A153" s="2">
        <v>45554</v>
      </c>
      <c r="B153" t="s">
        <v>98</v>
      </c>
      <c r="C153" t="s">
        <v>25</v>
      </c>
      <c r="E153">
        <v>10</v>
      </c>
    </row>
    <row r="154" spans="1:5" x14ac:dyDescent="0.2">
      <c r="A154" s="2">
        <v>45554</v>
      </c>
      <c r="B154" t="s">
        <v>99</v>
      </c>
      <c r="C154" t="s">
        <v>20</v>
      </c>
      <c r="D154">
        <v>10</v>
      </c>
    </row>
    <row r="155" spans="1:5" x14ac:dyDescent="0.2">
      <c r="A155" s="2">
        <v>45554</v>
      </c>
      <c r="B155" t="s">
        <v>99</v>
      </c>
      <c r="C155" t="s">
        <v>25</v>
      </c>
      <c r="E155">
        <v>10</v>
      </c>
    </row>
    <row r="156" spans="1:5" x14ac:dyDescent="0.2">
      <c r="A156" s="2">
        <v>45554</v>
      </c>
      <c r="B156" t="s">
        <v>100</v>
      </c>
      <c r="C156" t="s">
        <v>24</v>
      </c>
      <c r="D156">
        <v>10</v>
      </c>
    </row>
    <row r="157" spans="1:5" x14ac:dyDescent="0.2">
      <c r="A157" s="2">
        <v>45554</v>
      </c>
      <c r="B157" t="s">
        <v>100</v>
      </c>
      <c r="C157" t="s">
        <v>25</v>
      </c>
      <c r="E157">
        <v>10</v>
      </c>
    </row>
    <row r="158" spans="1:5" x14ac:dyDescent="0.2">
      <c r="A158" s="2">
        <v>45554</v>
      </c>
      <c r="B158" t="s">
        <v>101</v>
      </c>
      <c r="C158" t="s">
        <v>24</v>
      </c>
      <c r="D158">
        <v>10</v>
      </c>
    </row>
    <row r="159" spans="1:5" x14ac:dyDescent="0.2">
      <c r="A159" s="2">
        <v>45554</v>
      </c>
      <c r="B159" t="s">
        <v>101</v>
      </c>
      <c r="C159" t="s">
        <v>25</v>
      </c>
      <c r="E159">
        <v>10</v>
      </c>
    </row>
    <row r="160" spans="1:5" x14ac:dyDescent="0.2">
      <c r="A160" s="2">
        <v>45554</v>
      </c>
      <c r="B160" t="s">
        <v>102</v>
      </c>
      <c r="C160" t="s">
        <v>24</v>
      </c>
      <c r="D160">
        <v>10</v>
      </c>
    </row>
    <row r="161" spans="1:5" x14ac:dyDescent="0.2">
      <c r="A161" s="2">
        <v>45554</v>
      </c>
      <c r="B161" t="s">
        <v>102</v>
      </c>
      <c r="C161" t="s">
        <v>25</v>
      </c>
      <c r="E161">
        <v>10</v>
      </c>
    </row>
    <row r="162" spans="1:5" x14ac:dyDescent="0.2">
      <c r="A162" s="2">
        <v>45554</v>
      </c>
      <c r="B162" t="s">
        <v>103</v>
      </c>
      <c r="C162" t="s">
        <v>24</v>
      </c>
      <c r="D162">
        <v>10</v>
      </c>
    </row>
    <row r="163" spans="1:5" x14ac:dyDescent="0.2">
      <c r="A163" s="2">
        <v>45554</v>
      </c>
      <c r="B163" t="s">
        <v>103</v>
      </c>
      <c r="C163" t="s">
        <v>25</v>
      </c>
      <c r="E163">
        <v>10</v>
      </c>
    </row>
    <row r="164" spans="1:5" x14ac:dyDescent="0.2">
      <c r="A164" s="2">
        <v>45554</v>
      </c>
      <c r="B164" t="s">
        <v>104</v>
      </c>
      <c r="C164" t="s">
        <v>24</v>
      </c>
      <c r="D164">
        <v>10</v>
      </c>
    </row>
    <row r="165" spans="1:5" x14ac:dyDescent="0.2">
      <c r="A165" s="2">
        <v>45554</v>
      </c>
      <c r="B165" t="s">
        <v>104</v>
      </c>
      <c r="C165" t="s">
        <v>25</v>
      </c>
      <c r="E165">
        <v>10</v>
      </c>
    </row>
    <row r="166" spans="1:5" x14ac:dyDescent="0.2">
      <c r="A166" s="2">
        <v>45554</v>
      </c>
      <c r="B166" t="s">
        <v>105</v>
      </c>
      <c r="C166" t="s">
        <v>20</v>
      </c>
      <c r="D166">
        <v>10</v>
      </c>
    </row>
    <row r="167" spans="1:5" x14ac:dyDescent="0.2">
      <c r="A167" s="2">
        <v>45554</v>
      </c>
      <c r="B167" t="s">
        <v>105</v>
      </c>
      <c r="C167" t="s">
        <v>25</v>
      </c>
      <c r="E167">
        <v>10</v>
      </c>
    </row>
    <row r="168" spans="1:5" x14ac:dyDescent="0.2">
      <c r="A168" s="2">
        <v>45554</v>
      </c>
      <c r="B168" t="s">
        <v>106</v>
      </c>
      <c r="C168" t="s">
        <v>24</v>
      </c>
      <c r="D168">
        <v>10</v>
      </c>
    </row>
    <row r="169" spans="1:5" x14ac:dyDescent="0.2">
      <c r="A169" s="2">
        <v>45554</v>
      </c>
      <c r="B169" t="s">
        <v>106</v>
      </c>
      <c r="C169" t="s">
        <v>25</v>
      </c>
      <c r="E169">
        <v>10</v>
      </c>
    </row>
    <row r="170" spans="1:5" x14ac:dyDescent="0.2">
      <c r="A170" s="2">
        <v>45554</v>
      </c>
      <c r="B170" t="s">
        <v>107</v>
      </c>
      <c r="C170" t="s">
        <v>24</v>
      </c>
      <c r="D170">
        <v>10</v>
      </c>
    </row>
    <row r="171" spans="1:5" x14ac:dyDescent="0.2">
      <c r="A171" s="2">
        <v>45554</v>
      </c>
      <c r="B171" t="s">
        <v>107</v>
      </c>
      <c r="C171" t="s">
        <v>25</v>
      </c>
      <c r="E171">
        <v>10</v>
      </c>
    </row>
    <row r="172" spans="1:5" x14ac:dyDescent="0.2">
      <c r="A172" s="2">
        <v>45554</v>
      </c>
      <c r="B172" t="s">
        <v>108</v>
      </c>
      <c r="C172" t="s">
        <v>24</v>
      </c>
      <c r="D172">
        <v>10</v>
      </c>
    </row>
    <row r="173" spans="1:5" x14ac:dyDescent="0.2">
      <c r="A173" s="2">
        <v>45554</v>
      </c>
      <c r="B173" t="s">
        <v>108</v>
      </c>
      <c r="C173" t="s">
        <v>25</v>
      </c>
      <c r="E173">
        <v>10</v>
      </c>
    </row>
    <row r="174" spans="1:5" x14ac:dyDescent="0.2">
      <c r="A174" s="2">
        <v>45554</v>
      </c>
      <c r="B174" t="s">
        <v>109</v>
      </c>
      <c r="C174" t="s">
        <v>24</v>
      </c>
      <c r="D174">
        <v>10</v>
      </c>
    </row>
    <row r="175" spans="1:5" x14ac:dyDescent="0.2">
      <c r="A175" s="2">
        <v>45554</v>
      </c>
      <c r="B175" t="s">
        <v>109</v>
      </c>
      <c r="C175" t="s">
        <v>25</v>
      </c>
      <c r="E175">
        <v>10</v>
      </c>
    </row>
    <row r="176" spans="1:5" x14ac:dyDescent="0.2">
      <c r="A176" s="2">
        <v>45554</v>
      </c>
      <c r="B176" t="s">
        <v>110</v>
      </c>
      <c r="C176" t="s">
        <v>20</v>
      </c>
      <c r="D176">
        <v>10</v>
      </c>
    </row>
    <row r="177" spans="1:5" x14ac:dyDescent="0.2">
      <c r="A177" s="2">
        <v>45554</v>
      </c>
      <c r="B177" t="s">
        <v>110</v>
      </c>
      <c r="C177" t="s">
        <v>25</v>
      </c>
      <c r="E177">
        <v>10</v>
      </c>
    </row>
    <row r="178" spans="1:5" x14ac:dyDescent="0.2">
      <c r="A178" s="2">
        <v>45554</v>
      </c>
      <c r="B178" t="s">
        <v>111</v>
      </c>
      <c r="C178" t="s">
        <v>24</v>
      </c>
      <c r="D178">
        <v>10</v>
      </c>
    </row>
    <row r="179" spans="1:5" x14ac:dyDescent="0.2">
      <c r="A179" s="2">
        <v>45554</v>
      </c>
      <c r="B179" t="s">
        <v>111</v>
      </c>
      <c r="C179" t="s">
        <v>25</v>
      </c>
      <c r="E179">
        <v>10</v>
      </c>
    </row>
    <row r="180" spans="1:5" x14ac:dyDescent="0.2">
      <c r="A180" s="2">
        <v>45554</v>
      </c>
      <c r="B180" t="s">
        <v>112</v>
      </c>
      <c r="C180" t="s">
        <v>20</v>
      </c>
      <c r="D180">
        <v>10</v>
      </c>
    </row>
    <row r="181" spans="1:5" x14ac:dyDescent="0.2">
      <c r="A181" s="2">
        <v>45554</v>
      </c>
      <c r="B181" t="s">
        <v>112</v>
      </c>
      <c r="C181" t="s">
        <v>25</v>
      </c>
      <c r="E181">
        <v>10</v>
      </c>
    </row>
    <row r="182" spans="1:5" x14ac:dyDescent="0.2">
      <c r="A182" s="2">
        <v>45554</v>
      </c>
      <c r="B182" t="s">
        <v>113</v>
      </c>
      <c r="C182" t="s">
        <v>24</v>
      </c>
      <c r="D182">
        <v>10</v>
      </c>
    </row>
    <row r="183" spans="1:5" x14ac:dyDescent="0.2">
      <c r="A183" s="2">
        <v>45554</v>
      </c>
      <c r="B183" t="s">
        <v>113</v>
      </c>
      <c r="C183" t="s">
        <v>25</v>
      </c>
      <c r="E183">
        <v>10</v>
      </c>
    </row>
    <row r="184" spans="1:5" x14ac:dyDescent="0.2">
      <c r="A184" s="2">
        <v>45554</v>
      </c>
      <c r="B184" t="s">
        <v>114</v>
      </c>
      <c r="C184" t="s">
        <v>20</v>
      </c>
      <c r="D184">
        <v>10</v>
      </c>
    </row>
    <row r="185" spans="1:5" x14ac:dyDescent="0.2">
      <c r="A185" s="2">
        <v>45554</v>
      </c>
      <c r="B185" t="s">
        <v>114</v>
      </c>
      <c r="C185" t="s">
        <v>25</v>
      </c>
      <c r="E185">
        <v>10</v>
      </c>
    </row>
    <row r="186" spans="1:5" x14ac:dyDescent="0.2">
      <c r="A186" s="2">
        <v>45554</v>
      </c>
      <c r="B186" t="s">
        <v>115</v>
      </c>
      <c r="C186" t="s">
        <v>24</v>
      </c>
      <c r="D186">
        <v>10</v>
      </c>
    </row>
    <row r="187" spans="1:5" x14ac:dyDescent="0.2">
      <c r="A187" s="2">
        <v>45554</v>
      </c>
      <c r="B187" t="s">
        <v>115</v>
      </c>
      <c r="C187" t="s">
        <v>25</v>
      </c>
      <c r="E187">
        <v>10</v>
      </c>
    </row>
    <row r="188" spans="1:5" x14ac:dyDescent="0.2">
      <c r="A188" s="2">
        <v>45554</v>
      </c>
      <c r="B188" t="s">
        <v>116</v>
      </c>
      <c r="C188" t="s">
        <v>20</v>
      </c>
      <c r="D188">
        <v>10</v>
      </c>
    </row>
    <row r="189" spans="1:5" x14ac:dyDescent="0.2">
      <c r="A189" s="2">
        <v>45554</v>
      </c>
      <c r="B189" t="s">
        <v>116</v>
      </c>
      <c r="C189" t="s">
        <v>25</v>
      </c>
      <c r="E189">
        <v>10</v>
      </c>
    </row>
    <row r="190" spans="1:5" x14ac:dyDescent="0.2">
      <c r="A190" s="2">
        <v>45554</v>
      </c>
      <c r="B190" t="s">
        <v>117</v>
      </c>
      <c r="C190" t="s">
        <v>20</v>
      </c>
      <c r="D190">
        <v>10</v>
      </c>
    </row>
    <row r="191" spans="1:5" x14ac:dyDescent="0.2">
      <c r="A191" s="2">
        <v>45554</v>
      </c>
      <c r="B191" t="s">
        <v>117</v>
      </c>
      <c r="C191" t="s">
        <v>25</v>
      </c>
      <c r="E191">
        <v>10</v>
      </c>
    </row>
    <row r="192" spans="1:5" x14ac:dyDescent="0.2">
      <c r="A192" s="2">
        <v>45554</v>
      </c>
      <c r="B192" t="s">
        <v>118</v>
      </c>
      <c r="C192" t="s">
        <v>24</v>
      </c>
      <c r="D192">
        <v>10</v>
      </c>
    </row>
    <row r="193" spans="1:5" x14ac:dyDescent="0.2">
      <c r="A193" s="2">
        <v>45554</v>
      </c>
      <c r="B193" t="s">
        <v>118</v>
      </c>
      <c r="C193" t="s">
        <v>25</v>
      </c>
      <c r="E193">
        <v>10</v>
      </c>
    </row>
    <row r="194" spans="1:5" x14ac:dyDescent="0.2">
      <c r="A194" s="2">
        <v>45554</v>
      </c>
      <c r="B194" t="s">
        <v>119</v>
      </c>
      <c r="C194" t="s">
        <v>24</v>
      </c>
      <c r="D194">
        <v>10</v>
      </c>
    </row>
    <row r="195" spans="1:5" x14ac:dyDescent="0.2">
      <c r="A195" s="2">
        <v>45554</v>
      </c>
      <c r="B195" t="s">
        <v>119</v>
      </c>
      <c r="C195" t="s">
        <v>25</v>
      </c>
      <c r="E195">
        <v>10</v>
      </c>
    </row>
    <row r="196" spans="1:5" x14ac:dyDescent="0.2">
      <c r="A196" s="2">
        <v>45554</v>
      </c>
      <c r="B196" t="s">
        <v>120</v>
      </c>
      <c r="C196" t="s">
        <v>24</v>
      </c>
      <c r="D196">
        <v>10</v>
      </c>
    </row>
    <row r="197" spans="1:5" x14ac:dyDescent="0.2">
      <c r="A197" s="2">
        <v>45554</v>
      </c>
      <c r="B197" t="s">
        <v>120</v>
      </c>
      <c r="C197" t="s">
        <v>25</v>
      </c>
      <c r="E197">
        <v>10</v>
      </c>
    </row>
    <row r="198" spans="1:5" x14ac:dyDescent="0.2">
      <c r="A198" s="2">
        <v>45554</v>
      </c>
      <c r="B198" t="s">
        <v>121</v>
      </c>
      <c r="C198" t="s">
        <v>24</v>
      </c>
      <c r="D198">
        <v>3</v>
      </c>
    </row>
    <row r="199" spans="1:5" x14ac:dyDescent="0.2">
      <c r="A199" s="2">
        <v>45554</v>
      </c>
      <c r="B199" t="s">
        <v>121</v>
      </c>
      <c r="C199" t="s">
        <v>26</v>
      </c>
      <c r="E199">
        <v>3</v>
      </c>
    </row>
    <row r="200" spans="1:5" x14ac:dyDescent="0.2">
      <c r="A200" s="2">
        <v>45554</v>
      </c>
      <c r="B200" t="s">
        <v>122</v>
      </c>
      <c r="C200" t="s">
        <v>24</v>
      </c>
      <c r="D200">
        <v>5</v>
      </c>
    </row>
    <row r="201" spans="1:5" x14ac:dyDescent="0.2">
      <c r="A201" s="2">
        <v>45554</v>
      </c>
      <c r="B201" t="s">
        <v>122</v>
      </c>
      <c r="C201" t="s">
        <v>26</v>
      </c>
      <c r="E201">
        <v>5</v>
      </c>
    </row>
    <row r="202" spans="1:5" x14ac:dyDescent="0.2">
      <c r="A202" s="2">
        <v>45554</v>
      </c>
      <c r="B202" t="s">
        <v>123</v>
      </c>
      <c r="C202" t="s">
        <v>24</v>
      </c>
      <c r="D202">
        <v>5</v>
      </c>
    </row>
    <row r="203" spans="1:5" x14ac:dyDescent="0.2">
      <c r="A203" s="2">
        <v>45554</v>
      </c>
      <c r="B203" t="s">
        <v>123</v>
      </c>
      <c r="C203" t="s">
        <v>26</v>
      </c>
      <c r="E203">
        <v>5</v>
      </c>
    </row>
    <row r="204" spans="1:5" x14ac:dyDescent="0.2">
      <c r="A204" s="2">
        <v>45555</v>
      </c>
      <c r="B204" t="s">
        <v>124</v>
      </c>
      <c r="C204" t="s">
        <v>20</v>
      </c>
      <c r="D204">
        <v>10</v>
      </c>
    </row>
    <row r="205" spans="1:5" x14ac:dyDescent="0.2">
      <c r="A205" s="2">
        <v>45555</v>
      </c>
      <c r="B205" t="s">
        <v>124</v>
      </c>
      <c r="C205" t="s">
        <v>25</v>
      </c>
      <c r="E205">
        <v>10</v>
      </c>
    </row>
    <row r="206" spans="1:5" x14ac:dyDescent="0.2">
      <c r="A206" s="2">
        <v>45555</v>
      </c>
      <c r="B206" t="s">
        <v>125</v>
      </c>
      <c r="C206" t="s">
        <v>24</v>
      </c>
      <c r="D206">
        <v>10</v>
      </c>
    </row>
    <row r="207" spans="1:5" x14ac:dyDescent="0.2">
      <c r="A207" s="2">
        <v>45555</v>
      </c>
      <c r="B207" t="s">
        <v>125</v>
      </c>
      <c r="C207" t="s">
        <v>25</v>
      </c>
      <c r="E207">
        <v>10</v>
      </c>
    </row>
    <row r="208" spans="1:5" x14ac:dyDescent="0.2">
      <c r="A208" s="2">
        <v>45555</v>
      </c>
      <c r="B208" t="s">
        <v>126</v>
      </c>
      <c r="C208" t="s">
        <v>24</v>
      </c>
      <c r="D208">
        <v>10</v>
      </c>
    </row>
    <row r="209" spans="1:5" x14ac:dyDescent="0.2">
      <c r="A209" s="2">
        <v>45555</v>
      </c>
      <c r="B209" t="s">
        <v>126</v>
      </c>
      <c r="C209" t="s">
        <v>25</v>
      </c>
      <c r="E209">
        <v>10</v>
      </c>
    </row>
    <row r="210" spans="1:5" x14ac:dyDescent="0.2">
      <c r="A210" s="2">
        <v>45555</v>
      </c>
      <c r="B210" t="s">
        <v>127</v>
      </c>
      <c r="C210" t="s">
        <v>20</v>
      </c>
      <c r="D210">
        <v>10</v>
      </c>
    </row>
    <row r="211" spans="1:5" x14ac:dyDescent="0.2">
      <c r="A211" s="2">
        <v>45555</v>
      </c>
      <c r="B211" t="s">
        <v>127</v>
      </c>
      <c r="C211" t="s">
        <v>25</v>
      </c>
      <c r="E211">
        <v>10</v>
      </c>
    </row>
    <row r="212" spans="1:5" x14ac:dyDescent="0.2">
      <c r="A212" s="2">
        <v>45555</v>
      </c>
      <c r="B212" t="s">
        <v>128</v>
      </c>
      <c r="C212" t="s">
        <v>24</v>
      </c>
      <c r="D212">
        <v>10</v>
      </c>
    </row>
    <row r="213" spans="1:5" x14ac:dyDescent="0.2">
      <c r="A213" s="2">
        <v>45555</v>
      </c>
      <c r="B213" t="s">
        <v>128</v>
      </c>
      <c r="C213" t="s">
        <v>25</v>
      </c>
      <c r="E213">
        <v>10</v>
      </c>
    </row>
    <row r="214" spans="1:5" x14ac:dyDescent="0.2">
      <c r="A214" s="2">
        <v>45555</v>
      </c>
      <c r="B214" t="s">
        <v>129</v>
      </c>
      <c r="C214" t="s">
        <v>24</v>
      </c>
      <c r="D214">
        <v>10</v>
      </c>
    </row>
    <row r="215" spans="1:5" x14ac:dyDescent="0.2">
      <c r="A215" s="2">
        <v>45555</v>
      </c>
      <c r="B215" t="s">
        <v>129</v>
      </c>
      <c r="C215" t="s">
        <v>25</v>
      </c>
      <c r="E215">
        <v>10</v>
      </c>
    </row>
    <row r="216" spans="1:5" x14ac:dyDescent="0.2">
      <c r="A216" s="2">
        <v>45555</v>
      </c>
      <c r="B216" t="s">
        <v>130</v>
      </c>
      <c r="C216" t="s">
        <v>24</v>
      </c>
      <c r="D216">
        <v>10</v>
      </c>
    </row>
    <row r="217" spans="1:5" x14ac:dyDescent="0.2">
      <c r="A217" s="2">
        <v>45555</v>
      </c>
      <c r="B217" t="s">
        <v>130</v>
      </c>
      <c r="C217" t="s">
        <v>25</v>
      </c>
      <c r="E217">
        <v>10</v>
      </c>
    </row>
    <row r="218" spans="1:5" x14ac:dyDescent="0.2">
      <c r="A218" s="2">
        <v>45555</v>
      </c>
      <c r="B218" t="s">
        <v>131</v>
      </c>
      <c r="C218" t="s">
        <v>24</v>
      </c>
      <c r="D218">
        <v>10</v>
      </c>
    </row>
    <row r="219" spans="1:5" x14ac:dyDescent="0.2">
      <c r="A219" s="2">
        <v>45555</v>
      </c>
      <c r="B219" t="s">
        <v>131</v>
      </c>
      <c r="C219" t="s">
        <v>25</v>
      </c>
      <c r="E219">
        <v>10</v>
      </c>
    </row>
    <row r="220" spans="1:5" x14ac:dyDescent="0.2">
      <c r="A220" s="2">
        <v>45555</v>
      </c>
      <c r="B220" t="s">
        <v>132</v>
      </c>
      <c r="C220" t="s">
        <v>20</v>
      </c>
      <c r="D220">
        <v>10</v>
      </c>
    </row>
    <row r="221" spans="1:5" x14ac:dyDescent="0.2">
      <c r="A221" s="2">
        <v>45555</v>
      </c>
      <c r="B221" t="s">
        <v>132</v>
      </c>
      <c r="C221" t="s">
        <v>25</v>
      </c>
      <c r="E221">
        <v>10</v>
      </c>
    </row>
    <row r="222" spans="1:5" x14ac:dyDescent="0.2">
      <c r="A222" s="2">
        <v>45555</v>
      </c>
      <c r="B222" t="s">
        <v>133</v>
      </c>
      <c r="C222" t="s">
        <v>24</v>
      </c>
      <c r="D222">
        <v>10</v>
      </c>
    </row>
    <row r="223" spans="1:5" x14ac:dyDescent="0.2">
      <c r="A223" s="2">
        <v>45555</v>
      </c>
      <c r="B223" t="s">
        <v>133</v>
      </c>
      <c r="C223" t="s">
        <v>25</v>
      </c>
      <c r="E223">
        <v>10</v>
      </c>
    </row>
    <row r="224" spans="1:5" x14ac:dyDescent="0.2">
      <c r="A224" s="2">
        <v>45555</v>
      </c>
      <c r="B224" t="s">
        <v>134</v>
      </c>
      <c r="C224" t="s">
        <v>24</v>
      </c>
      <c r="D224">
        <v>10</v>
      </c>
    </row>
    <row r="225" spans="1:5" x14ac:dyDescent="0.2">
      <c r="A225" s="2">
        <v>45555</v>
      </c>
      <c r="B225" t="s">
        <v>134</v>
      </c>
      <c r="C225" t="s">
        <v>25</v>
      </c>
      <c r="E225">
        <v>10</v>
      </c>
    </row>
    <row r="226" spans="1:5" x14ac:dyDescent="0.2">
      <c r="A226" s="2">
        <v>45555</v>
      </c>
      <c r="B226" t="s">
        <v>72</v>
      </c>
      <c r="C226" t="s">
        <v>24</v>
      </c>
      <c r="D226">
        <v>1</v>
      </c>
    </row>
    <row r="227" spans="1:5" x14ac:dyDescent="0.2">
      <c r="A227" s="2">
        <v>45555</v>
      </c>
      <c r="B227" t="s">
        <v>72</v>
      </c>
      <c r="C227" t="s">
        <v>26</v>
      </c>
      <c r="E227">
        <v>1</v>
      </c>
    </row>
    <row r="228" spans="1:5" x14ac:dyDescent="0.2">
      <c r="A228" s="2">
        <v>45556</v>
      </c>
      <c r="B228" t="s">
        <v>135</v>
      </c>
      <c r="C228" t="s">
        <v>24</v>
      </c>
      <c r="D228">
        <v>10</v>
      </c>
    </row>
    <row r="229" spans="1:5" x14ac:dyDescent="0.2">
      <c r="A229" s="2">
        <v>45556</v>
      </c>
      <c r="B229" t="s">
        <v>135</v>
      </c>
      <c r="C229" t="s">
        <v>25</v>
      </c>
      <c r="E229">
        <v>10</v>
      </c>
    </row>
    <row r="230" spans="1:5" x14ac:dyDescent="0.2">
      <c r="A230" s="2">
        <v>45558</v>
      </c>
      <c r="B230" t="s">
        <v>79</v>
      </c>
      <c r="C230" t="s">
        <v>24</v>
      </c>
      <c r="D230">
        <v>10</v>
      </c>
    </row>
    <row r="231" spans="1:5" x14ac:dyDescent="0.2">
      <c r="A231" s="2">
        <v>45558</v>
      </c>
      <c r="B231" t="s">
        <v>79</v>
      </c>
      <c r="C231" t="s">
        <v>25</v>
      </c>
      <c r="E231">
        <v>10</v>
      </c>
    </row>
    <row r="232" spans="1:5" x14ac:dyDescent="0.2">
      <c r="A232" s="2">
        <v>45558</v>
      </c>
      <c r="B232" t="s">
        <v>136</v>
      </c>
      <c r="C232" t="s">
        <v>24</v>
      </c>
      <c r="D232">
        <v>10</v>
      </c>
    </row>
    <row r="233" spans="1:5" x14ac:dyDescent="0.2">
      <c r="A233" s="2">
        <v>45558</v>
      </c>
      <c r="B233" t="s">
        <v>136</v>
      </c>
      <c r="C233" t="s">
        <v>25</v>
      </c>
      <c r="E233">
        <v>10</v>
      </c>
    </row>
    <row r="234" spans="1:5" x14ac:dyDescent="0.2">
      <c r="A234" s="2">
        <v>45558</v>
      </c>
      <c r="B234" t="s">
        <v>137</v>
      </c>
      <c r="C234" t="s">
        <v>24</v>
      </c>
      <c r="D234">
        <v>10</v>
      </c>
    </row>
    <row r="235" spans="1:5" x14ac:dyDescent="0.2">
      <c r="A235" s="2">
        <v>45558</v>
      </c>
      <c r="B235" t="s">
        <v>137</v>
      </c>
      <c r="C235" t="s">
        <v>25</v>
      </c>
      <c r="E235">
        <v>10</v>
      </c>
    </row>
    <row r="236" spans="1:5" x14ac:dyDescent="0.2">
      <c r="A236" s="2">
        <v>45558</v>
      </c>
      <c r="B236" t="s">
        <v>138</v>
      </c>
      <c r="C236" t="s">
        <v>20</v>
      </c>
      <c r="D236">
        <v>20</v>
      </c>
    </row>
    <row r="237" spans="1:5" x14ac:dyDescent="0.2">
      <c r="A237" s="2">
        <v>45558</v>
      </c>
      <c r="B237" t="s">
        <v>138</v>
      </c>
      <c r="C237" t="s">
        <v>26</v>
      </c>
      <c r="E237">
        <v>20</v>
      </c>
    </row>
    <row r="238" spans="1:5" x14ac:dyDescent="0.2">
      <c r="A238" s="2">
        <v>45559</v>
      </c>
      <c r="B238" t="s">
        <v>140</v>
      </c>
      <c r="C238" t="s">
        <v>20</v>
      </c>
      <c r="D238">
        <v>10</v>
      </c>
    </row>
    <row r="239" spans="1:5" x14ac:dyDescent="0.2">
      <c r="A239" s="2">
        <v>45559</v>
      </c>
      <c r="B239" t="s">
        <v>140</v>
      </c>
      <c r="C239" t="s">
        <v>25</v>
      </c>
      <c r="E239">
        <v>10</v>
      </c>
    </row>
    <row r="240" spans="1:5" x14ac:dyDescent="0.2">
      <c r="A240" s="2">
        <v>45559</v>
      </c>
      <c r="B240" t="s">
        <v>141</v>
      </c>
      <c r="C240" t="s">
        <v>20</v>
      </c>
      <c r="D240">
        <v>10</v>
      </c>
    </row>
    <row r="241" spans="1:5" x14ac:dyDescent="0.2">
      <c r="A241" s="2">
        <v>45559</v>
      </c>
      <c r="B241" t="s">
        <v>141</v>
      </c>
      <c r="C241" t="s">
        <v>25</v>
      </c>
      <c r="E241">
        <v>10</v>
      </c>
    </row>
    <row r="242" spans="1:5" x14ac:dyDescent="0.2">
      <c r="A242" s="2">
        <v>45559</v>
      </c>
      <c r="B242" t="s">
        <v>142</v>
      </c>
      <c r="C242" t="s">
        <v>20</v>
      </c>
      <c r="D242">
        <v>10</v>
      </c>
    </row>
    <row r="243" spans="1:5" x14ac:dyDescent="0.2">
      <c r="A243" s="2">
        <v>45559</v>
      </c>
      <c r="B243" t="s">
        <v>142</v>
      </c>
      <c r="C243" t="s">
        <v>25</v>
      </c>
      <c r="E243">
        <v>10</v>
      </c>
    </row>
    <row r="244" spans="1:5" x14ac:dyDescent="0.2">
      <c r="A244" s="2">
        <v>45559</v>
      </c>
      <c r="B244" t="s">
        <v>143</v>
      </c>
      <c r="C244" t="s">
        <v>24</v>
      </c>
      <c r="D244">
        <v>10</v>
      </c>
    </row>
    <row r="245" spans="1:5" x14ac:dyDescent="0.2">
      <c r="A245" s="2">
        <v>45559</v>
      </c>
      <c r="B245" t="s">
        <v>143</v>
      </c>
      <c r="C245" t="s">
        <v>25</v>
      </c>
      <c r="E245">
        <v>10</v>
      </c>
    </row>
    <row r="246" spans="1:5" x14ac:dyDescent="0.2">
      <c r="A246" s="2">
        <v>45559</v>
      </c>
      <c r="B246" t="s">
        <v>144</v>
      </c>
      <c r="C246" t="s">
        <v>24</v>
      </c>
      <c r="D246">
        <v>10</v>
      </c>
    </row>
    <row r="247" spans="1:5" x14ac:dyDescent="0.2">
      <c r="A247" s="2">
        <v>45559</v>
      </c>
      <c r="B247" t="s">
        <v>144</v>
      </c>
      <c r="C247" t="s">
        <v>25</v>
      </c>
      <c r="E247">
        <v>10</v>
      </c>
    </row>
    <row r="248" spans="1:5" x14ac:dyDescent="0.2">
      <c r="A248" s="2">
        <v>45559</v>
      </c>
      <c r="B248" t="s">
        <v>145</v>
      </c>
      <c r="C248" t="s">
        <v>24</v>
      </c>
      <c r="D248">
        <v>10</v>
      </c>
    </row>
    <row r="249" spans="1:5" x14ac:dyDescent="0.2">
      <c r="A249" s="2">
        <v>45559</v>
      </c>
      <c r="B249" t="s">
        <v>145</v>
      </c>
      <c r="C249" t="s">
        <v>25</v>
      </c>
      <c r="E249">
        <v>10</v>
      </c>
    </row>
    <row r="250" spans="1:5" x14ac:dyDescent="0.2">
      <c r="A250" s="2">
        <v>45559</v>
      </c>
      <c r="B250" t="s">
        <v>146</v>
      </c>
      <c r="C250" t="s">
        <v>24</v>
      </c>
      <c r="D250">
        <v>10</v>
      </c>
    </row>
    <row r="251" spans="1:5" x14ac:dyDescent="0.2">
      <c r="A251" s="2">
        <v>45559</v>
      </c>
      <c r="B251" t="s">
        <v>146</v>
      </c>
      <c r="C251" t="s">
        <v>25</v>
      </c>
      <c r="E251">
        <v>10</v>
      </c>
    </row>
    <row r="252" spans="1:5" x14ac:dyDescent="0.2">
      <c r="A252" s="2">
        <v>45560</v>
      </c>
      <c r="B252" t="s">
        <v>147</v>
      </c>
      <c r="C252" t="s">
        <v>24</v>
      </c>
      <c r="D252">
        <v>10</v>
      </c>
    </row>
    <row r="253" spans="1:5" x14ac:dyDescent="0.2">
      <c r="A253" s="2">
        <v>45560</v>
      </c>
      <c r="B253" t="s">
        <v>147</v>
      </c>
      <c r="C253" t="s">
        <v>25</v>
      </c>
      <c r="E253">
        <v>10</v>
      </c>
    </row>
    <row r="254" spans="1:5" x14ac:dyDescent="0.2">
      <c r="A254" s="2">
        <v>45560</v>
      </c>
      <c r="B254" t="s">
        <v>148</v>
      </c>
      <c r="C254" t="s">
        <v>24</v>
      </c>
      <c r="D254">
        <v>10</v>
      </c>
    </row>
    <row r="255" spans="1:5" x14ac:dyDescent="0.2">
      <c r="A255" s="2">
        <v>45560</v>
      </c>
      <c r="B255" t="s">
        <v>148</v>
      </c>
      <c r="C255" t="s">
        <v>25</v>
      </c>
      <c r="E255">
        <v>10</v>
      </c>
    </row>
    <row r="256" spans="1:5" x14ac:dyDescent="0.2">
      <c r="A256" s="2">
        <v>45560</v>
      </c>
      <c r="B256" t="s">
        <v>149</v>
      </c>
      <c r="C256" t="s">
        <v>24</v>
      </c>
      <c r="D256">
        <v>10</v>
      </c>
    </row>
    <row r="257" spans="1:6" x14ac:dyDescent="0.2">
      <c r="A257" s="2">
        <v>45560</v>
      </c>
      <c r="B257" t="s">
        <v>149</v>
      </c>
      <c r="C257" t="s">
        <v>25</v>
      </c>
      <c r="E257">
        <v>10</v>
      </c>
    </row>
    <row r="258" spans="1:6" x14ac:dyDescent="0.2">
      <c r="A258" s="2">
        <v>45560</v>
      </c>
      <c r="B258" t="s">
        <v>150</v>
      </c>
      <c r="C258" t="s">
        <v>20</v>
      </c>
      <c r="D258">
        <v>10</v>
      </c>
    </row>
    <row r="259" spans="1:6" x14ac:dyDescent="0.2">
      <c r="A259" s="2">
        <v>45560</v>
      </c>
      <c r="B259" t="s">
        <v>150</v>
      </c>
      <c r="C259" t="s">
        <v>25</v>
      </c>
      <c r="E259">
        <v>10</v>
      </c>
    </row>
    <row r="260" spans="1:6" x14ac:dyDescent="0.2">
      <c r="A260" s="2">
        <v>45560</v>
      </c>
      <c r="B260" t="s">
        <v>151</v>
      </c>
      <c r="C260" t="s">
        <v>20</v>
      </c>
      <c r="D260">
        <v>10</v>
      </c>
    </row>
    <row r="261" spans="1:6" x14ac:dyDescent="0.2">
      <c r="A261" s="2">
        <v>45560</v>
      </c>
      <c r="B261" t="s">
        <v>151</v>
      </c>
      <c r="C261" t="s">
        <v>25</v>
      </c>
      <c r="E261">
        <v>10</v>
      </c>
    </row>
    <row r="262" spans="1:6" x14ac:dyDescent="0.2">
      <c r="A262" s="2">
        <v>45560</v>
      </c>
      <c r="B262" t="s">
        <v>152</v>
      </c>
      <c r="C262" t="s">
        <v>154</v>
      </c>
      <c r="D262">
        <v>10</v>
      </c>
      <c r="F262" t="s">
        <v>153</v>
      </c>
    </row>
    <row r="263" spans="1:6" x14ac:dyDescent="0.2">
      <c r="A263" s="2">
        <v>45560</v>
      </c>
      <c r="B263" t="s">
        <v>152</v>
      </c>
      <c r="C263" t="s">
        <v>25</v>
      </c>
      <c r="E263">
        <v>10</v>
      </c>
    </row>
    <row r="264" spans="1:6" x14ac:dyDescent="0.2">
      <c r="A264" s="2">
        <v>45560</v>
      </c>
      <c r="B264" t="s">
        <v>152</v>
      </c>
      <c r="C264" t="s">
        <v>20</v>
      </c>
      <c r="D264">
        <v>10</v>
      </c>
    </row>
    <row r="265" spans="1:6" x14ac:dyDescent="0.2">
      <c r="A265" s="2">
        <v>45560</v>
      </c>
      <c r="B265" t="s">
        <v>152</v>
      </c>
      <c r="C265" t="s">
        <v>154</v>
      </c>
      <c r="E265">
        <v>10</v>
      </c>
    </row>
    <row r="266" spans="1:6" x14ac:dyDescent="0.2">
      <c r="A266" s="2">
        <v>45560</v>
      </c>
      <c r="B266" t="s">
        <v>155</v>
      </c>
      <c r="C266" t="s">
        <v>24</v>
      </c>
      <c r="D266">
        <v>10</v>
      </c>
    </row>
    <row r="267" spans="1:6" x14ac:dyDescent="0.2">
      <c r="A267" s="2">
        <v>45560</v>
      </c>
      <c r="B267" t="s">
        <v>155</v>
      </c>
      <c r="C267" t="s">
        <v>25</v>
      </c>
      <c r="E267">
        <v>10</v>
      </c>
    </row>
    <row r="268" spans="1:6" x14ac:dyDescent="0.2">
      <c r="A268" s="2">
        <v>45560</v>
      </c>
      <c r="B268" t="s">
        <v>156</v>
      </c>
      <c r="C268" t="s">
        <v>154</v>
      </c>
      <c r="D268">
        <v>10</v>
      </c>
      <c r="F268" t="s">
        <v>153</v>
      </c>
    </row>
    <row r="269" spans="1:6" x14ac:dyDescent="0.2">
      <c r="A269" s="2">
        <v>45560</v>
      </c>
      <c r="B269" t="s">
        <v>156</v>
      </c>
      <c r="C269" t="s">
        <v>25</v>
      </c>
      <c r="E269">
        <v>10</v>
      </c>
    </row>
    <row r="270" spans="1:6" x14ac:dyDescent="0.2">
      <c r="A270" s="2">
        <v>45560</v>
      </c>
      <c r="B270" t="s">
        <v>156</v>
      </c>
      <c r="C270" t="s">
        <v>20</v>
      </c>
      <c r="D270">
        <v>10</v>
      </c>
    </row>
    <row r="271" spans="1:6" x14ac:dyDescent="0.2">
      <c r="A271" s="2">
        <v>45560</v>
      </c>
      <c r="B271" t="s">
        <v>156</v>
      </c>
      <c r="C271" t="s">
        <v>154</v>
      </c>
      <c r="E271">
        <v>10</v>
      </c>
    </row>
    <row r="272" spans="1:6" x14ac:dyDescent="0.2">
      <c r="A272" s="2">
        <v>45560</v>
      </c>
      <c r="B272" t="s">
        <v>157</v>
      </c>
      <c r="C272" t="s">
        <v>24</v>
      </c>
      <c r="D272">
        <v>10</v>
      </c>
    </row>
    <row r="273" spans="1:5" x14ac:dyDescent="0.2">
      <c r="A273" s="2">
        <v>45560</v>
      </c>
      <c r="B273" t="s">
        <v>157</v>
      </c>
      <c r="C273" t="s">
        <v>25</v>
      </c>
      <c r="E273">
        <v>10</v>
      </c>
    </row>
    <row r="274" spans="1:5" x14ac:dyDescent="0.2">
      <c r="A274" s="2">
        <v>45560</v>
      </c>
      <c r="B274" t="s">
        <v>158</v>
      </c>
      <c r="C274" t="s">
        <v>24</v>
      </c>
      <c r="D274">
        <v>10</v>
      </c>
    </row>
    <row r="275" spans="1:5" x14ac:dyDescent="0.2">
      <c r="A275" s="2">
        <v>45560</v>
      </c>
      <c r="B275" t="s">
        <v>158</v>
      </c>
      <c r="C275" t="s">
        <v>25</v>
      </c>
      <c r="E275">
        <v>10</v>
      </c>
    </row>
    <row r="276" spans="1:5" x14ac:dyDescent="0.2">
      <c r="A276" s="2">
        <v>45560</v>
      </c>
      <c r="B276" t="s">
        <v>159</v>
      </c>
      <c r="C276" t="s">
        <v>24</v>
      </c>
      <c r="D276">
        <v>10</v>
      </c>
    </row>
    <row r="277" spans="1:5" x14ac:dyDescent="0.2">
      <c r="A277" s="2">
        <v>45560</v>
      </c>
      <c r="B277" t="s">
        <v>159</v>
      </c>
      <c r="C277" t="s">
        <v>25</v>
      </c>
      <c r="E277">
        <v>10</v>
      </c>
    </row>
    <row r="278" spans="1:5" x14ac:dyDescent="0.2">
      <c r="A278" s="2">
        <v>45560</v>
      </c>
      <c r="B278" t="s">
        <v>160</v>
      </c>
      <c r="C278" t="s">
        <v>24</v>
      </c>
      <c r="D278">
        <v>10</v>
      </c>
    </row>
    <row r="279" spans="1:5" x14ac:dyDescent="0.2">
      <c r="A279" s="2">
        <v>45560</v>
      </c>
      <c r="B279" t="s">
        <v>160</v>
      </c>
      <c r="C279" t="s">
        <v>25</v>
      </c>
      <c r="E279">
        <v>10</v>
      </c>
    </row>
    <row r="280" spans="1:5" x14ac:dyDescent="0.2">
      <c r="A280" s="2">
        <v>45560</v>
      </c>
      <c r="B280" t="s">
        <v>161</v>
      </c>
      <c r="C280" t="s">
        <v>24</v>
      </c>
      <c r="D280">
        <v>5</v>
      </c>
    </row>
    <row r="281" spans="1:5" x14ac:dyDescent="0.2">
      <c r="A281" s="2">
        <v>45560</v>
      </c>
      <c r="B281" t="s">
        <v>161</v>
      </c>
      <c r="C281" t="s">
        <v>26</v>
      </c>
      <c r="E281">
        <v>5</v>
      </c>
    </row>
    <row r="282" spans="1:5" x14ac:dyDescent="0.2">
      <c r="A282" s="2">
        <v>45560</v>
      </c>
      <c r="B282" t="s">
        <v>162</v>
      </c>
      <c r="C282" t="s">
        <v>24</v>
      </c>
      <c r="D282">
        <v>5</v>
      </c>
    </row>
    <row r="283" spans="1:5" x14ac:dyDescent="0.2">
      <c r="A283" s="2">
        <v>45560</v>
      </c>
      <c r="B283" t="s">
        <v>162</v>
      </c>
      <c r="C283" t="s">
        <v>26</v>
      </c>
      <c r="E283">
        <v>5</v>
      </c>
    </row>
    <row r="284" spans="1:5" x14ac:dyDescent="0.2">
      <c r="A284" s="2">
        <v>45561</v>
      </c>
      <c r="B284" t="s">
        <v>163</v>
      </c>
      <c r="C284" t="s">
        <v>24</v>
      </c>
      <c r="D284">
        <v>10</v>
      </c>
    </row>
    <row r="285" spans="1:5" x14ac:dyDescent="0.2">
      <c r="A285" s="2">
        <v>45561</v>
      </c>
      <c r="B285" t="s">
        <v>163</v>
      </c>
      <c r="C285" t="s">
        <v>25</v>
      </c>
      <c r="E285">
        <v>10</v>
      </c>
    </row>
    <row r="286" spans="1:5" x14ac:dyDescent="0.2">
      <c r="A286" s="2">
        <v>45561</v>
      </c>
      <c r="B286" t="s">
        <v>164</v>
      </c>
      <c r="C286" t="s">
        <v>24</v>
      </c>
      <c r="D286">
        <v>10</v>
      </c>
    </row>
    <row r="287" spans="1:5" x14ac:dyDescent="0.2">
      <c r="A287" s="2">
        <v>45561</v>
      </c>
      <c r="B287" t="s">
        <v>164</v>
      </c>
      <c r="C287" t="s">
        <v>25</v>
      </c>
      <c r="E287">
        <v>10</v>
      </c>
    </row>
    <row r="288" spans="1:5" x14ac:dyDescent="0.2">
      <c r="A288" s="2">
        <v>45561</v>
      </c>
      <c r="B288" t="s">
        <v>165</v>
      </c>
      <c r="C288" t="s">
        <v>24</v>
      </c>
      <c r="D288">
        <v>10</v>
      </c>
    </row>
    <row r="289" spans="1:6" x14ac:dyDescent="0.2">
      <c r="A289" s="2">
        <v>45561</v>
      </c>
      <c r="B289" t="s">
        <v>165</v>
      </c>
      <c r="C289" t="s">
        <v>25</v>
      </c>
      <c r="E289">
        <v>10</v>
      </c>
    </row>
    <row r="290" spans="1:6" x14ac:dyDescent="0.2">
      <c r="A290" s="2">
        <v>45561</v>
      </c>
      <c r="B290" t="s">
        <v>166</v>
      </c>
      <c r="C290" t="s">
        <v>24</v>
      </c>
      <c r="D290">
        <v>10</v>
      </c>
    </row>
    <row r="291" spans="1:6" x14ac:dyDescent="0.2">
      <c r="A291" s="2">
        <v>45561</v>
      </c>
      <c r="B291" t="s">
        <v>166</v>
      </c>
      <c r="C291" t="s">
        <v>25</v>
      </c>
      <c r="E291">
        <v>10</v>
      </c>
    </row>
    <row r="292" spans="1:6" x14ac:dyDescent="0.2">
      <c r="A292" s="2">
        <v>45561</v>
      </c>
      <c r="B292" t="s">
        <v>139</v>
      </c>
      <c r="C292" t="s">
        <v>180</v>
      </c>
      <c r="D292">
        <v>75</v>
      </c>
    </row>
    <row r="293" spans="1:6" x14ac:dyDescent="0.2">
      <c r="A293" s="2">
        <v>45561</v>
      </c>
      <c r="B293" t="s">
        <v>139</v>
      </c>
      <c r="C293" t="s">
        <v>24</v>
      </c>
      <c r="E293">
        <v>75</v>
      </c>
    </row>
    <row r="294" spans="1:6" x14ac:dyDescent="0.2">
      <c r="A294" s="2">
        <v>45562</v>
      </c>
      <c r="B294" t="s">
        <v>167</v>
      </c>
      <c r="C294" t="s">
        <v>24</v>
      </c>
      <c r="D294">
        <v>10</v>
      </c>
    </row>
    <row r="295" spans="1:6" x14ac:dyDescent="0.2">
      <c r="A295" s="2">
        <v>45562</v>
      </c>
      <c r="B295" t="s">
        <v>167</v>
      </c>
      <c r="C295" t="s">
        <v>25</v>
      </c>
      <c r="E295">
        <v>10</v>
      </c>
    </row>
    <row r="296" spans="1:6" x14ac:dyDescent="0.2">
      <c r="A296" s="2">
        <v>45562</v>
      </c>
      <c r="B296" t="s">
        <v>168</v>
      </c>
      <c r="C296" t="s">
        <v>24</v>
      </c>
      <c r="D296">
        <v>10</v>
      </c>
    </row>
    <row r="297" spans="1:6" x14ac:dyDescent="0.2">
      <c r="A297" s="2">
        <v>45562</v>
      </c>
      <c r="B297" t="s">
        <v>168</v>
      </c>
      <c r="C297" t="s">
        <v>25</v>
      </c>
      <c r="E297">
        <v>10</v>
      </c>
    </row>
    <row r="298" spans="1:6" x14ac:dyDescent="0.2">
      <c r="A298" s="2">
        <v>45563</v>
      </c>
      <c r="B298" t="s">
        <v>169</v>
      </c>
      <c r="C298" t="s">
        <v>24</v>
      </c>
      <c r="D298">
        <v>10</v>
      </c>
    </row>
    <row r="299" spans="1:6" x14ac:dyDescent="0.2">
      <c r="A299" s="2">
        <v>45563</v>
      </c>
      <c r="B299" t="s">
        <v>169</v>
      </c>
      <c r="C299" t="s">
        <v>25</v>
      </c>
      <c r="E299">
        <v>10</v>
      </c>
    </row>
    <row r="300" spans="1:6" x14ac:dyDescent="0.2">
      <c r="A300" s="107">
        <v>45566</v>
      </c>
      <c r="B300" t="s">
        <v>170</v>
      </c>
      <c r="C300" t="s">
        <v>24</v>
      </c>
      <c r="D300">
        <v>10</v>
      </c>
    </row>
    <row r="301" spans="1:6" x14ac:dyDescent="0.2">
      <c r="A301" s="2">
        <v>45566</v>
      </c>
      <c r="B301" t="s">
        <v>170</v>
      </c>
      <c r="C301" t="s">
        <v>25</v>
      </c>
      <c r="E301">
        <v>10</v>
      </c>
    </row>
    <row r="302" spans="1:6" x14ac:dyDescent="0.2">
      <c r="A302" s="2">
        <v>45574</v>
      </c>
      <c r="B302" t="s">
        <v>181</v>
      </c>
      <c r="C302" t="s">
        <v>180</v>
      </c>
      <c r="D302">
        <v>48</v>
      </c>
      <c r="F302" t="s">
        <v>182</v>
      </c>
    </row>
    <row r="303" spans="1:6" x14ac:dyDescent="0.2">
      <c r="A303" s="2">
        <v>45574</v>
      </c>
      <c r="B303" t="s">
        <v>181</v>
      </c>
      <c r="C303" t="s">
        <v>24</v>
      </c>
      <c r="E303">
        <v>48</v>
      </c>
    </row>
    <row r="304" spans="1:6" x14ac:dyDescent="0.2">
      <c r="A304" s="2">
        <v>45577</v>
      </c>
      <c r="B304" t="s">
        <v>183</v>
      </c>
      <c r="C304" t="s">
        <v>24</v>
      </c>
      <c r="D304">
        <v>10</v>
      </c>
    </row>
    <row r="305" spans="1:6" x14ac:dyDescent="0.2">
      <c r="A305" s="2">
        <v>45577</v>
      </c>
      <c r="B305" t="s">
        <v>183</v>
      </c>
      <c r="C305" t="s">
        <v>25</v>
      </c>
      <c r="E305">
        <v>10</v>
      </c>
    </row>
    <row r="306" spans="1:6" x14ac:dyDescent="0.2">
      <c r="A306" s="2">
        <v>45611</v>
      </c>
      <c r="B306" t="s">
        <v>26</v>
      </c>
      <c r="C306" t="s">
        <v>24</v>
      </c>
      <c r="D306">
        <v>33</v>
      </c>
      <c r="F306" t="s">
        <v>195</v>
      </c>
    </row>
    <row r="307" spans="1:6" x14ac:dyDescent="0.2">
      <c r="A307" s="2">
        <v>45611</v>
      </c>
      <c r="B307" t="s">
        <v>26</v>
      </c>
      <c r="C307" t="s">
        <v>26</v>
      </c>
      <c r="E307">
        <v>33</v>
      </c>
    </row>
    <row r="308" spans="1:6" x14ac:dyDescent="0.2">
      <c r="A308" s="2">
        <v>45617</v>
      </c>
      <c r="B308" t="s">
        <v>59</v>
      </c>
      <c r="C308" t="s">
        <v>24</v>
      </c>
      <c r="D308">
        <v>12</v>
      </c>
    </row>
    <row r="309" spans="1:6" x14ac:dyDescent="0.2">
      <c r="A309" s="2">
        <v>45617</v>
      </c>
      <c r="B309" t="s">
        <v>59</v>
      </c>
      <c r="C309" t="s">
        <v>194</v>
      </c>
      <c r="E309">
        <v>12</v>
      </c>
    </row>
    <row r="310" spans="1:6" x14ac:dyDescent="0.2">
      <c r="A310" s="2">
        <v>45617</v>
      </c>
      <c r="B310" t="s">
        <v>100</v>
      </c>
      <c r="C310" t="s">
        <v>24</v>
      </c>
      <c r="D310">
        <v>12</v>
      </c>
    </row>
    <row r="311" spans="1:6" x14ac:dyDescent="0.2">
      <c r="A311" s="2">
        <v>45617</v>
      </c>
      <c r="B311" t="s">
        <v>100</v>
      </c>
      <c r="C311" t="s">
        <v>194</v>
      </c>
      <c r="E311">
        <v>12</v>
      </c>
    </row>
    <row r="312" spans="1:6" x14ac:dyDescent="0.2">
      <c r="A312" s="2">
        <v>45618</v>
      </c>
      <c r="B312" t="s">
        <v>197</v>
      </c>
      <c r="C312" t="s">
        <v>24</v>
      </c>
      <c r="D312">
        <v>12</v>
      </c>
    </row>
    <row r="313" spans="1:6" x14ac:dyDescent="0.2">
      <c r="A313" s="2">
        <v>45618</v>
      </c>
      <c r="B313" t="s">
        <v>197</v>
      </c>
      <c r="C313" t="s">
        <v>194</v>
      </c>
      <c r="E313">
        <v>12</v>
      </c>
    </row>
    <row r="314" spans="1:6" x14ac:dyDescent="0.2">
      <c r="A314" s="2">
        <v>45618</v>
      </c>
      <c r="B314" t="s">
        <v>51</v>
      </c>
      <c r="C314" t="s">
        <v>24</v>
      </c>
      <c r="D314">
        <v>12</v>
      </c>
    </row>
    <row r="315" spans="1:6" x14ac:dyDescent="0.2">
      <c r="A315" s="2">
        <v>45618</v>
      </c>
      <c r="B315" t="s">
        <v>51</v>
      </c>
      <c r="C315" t="s">
        <v>194</v>
      </c>
      <c r="E315">
        <v>12</v>
      </c>
    </row>
    <row r="316" spans="1:6" x14ac:dyDescent="0.2">
      <c r="A316" s="2">
        <v>45618</v>
      </c>
      <c r="B316" t="s">
        <v>198</v>
      </c>
      <c r="C316" t="s">
        <v>24</v>
      </c>
      <c r="D316">
        <v>12</v>
      </c>
    </row>
    <row r="317" spans="1:6" x14ac:dyDescent="0.2">
      <c r="A317" s="2">
        <v>45618</v>
      </c>
      <c r="B317" t="s">
        <v>198</v>
      </c>
      <c r="C317" t="s">
        <v>194</v>
      </c>
      <c r="E317">
        <v>12</v>
      </c>
    </row>
    <row r="318" spans="1:6" x14ac:dyDescent="0.2">
      <c r="A318" s="2">
        <v>45619</v>
      </c>
      <c r="B318" t="s">
        <v>199</v>
      </c>
      <c r="C318" t="s">
        <v>24</v>
      </c>
      <c r="D318">
        <v>12</v>
      </c>
    </row>
    <row r="319" spans="1:6" x14ac:dyDescent="0.2">
      <c r="A319" s="2">
        <v>45619</v>
      </c>
      <c r="B319" t="s">
        <v>199</v>
      </c>
      <c r="C319" t="s">
        <v>194</v>
      </c>
      <c r="E319">
        <v>12</v>
      </c>
    </row>
    <row r="320" spans="1:6" x14ac:dyDescent="0.2">
      <c r="A320" s="2">
        <v>45621</v>
      </c>
      <c r="B320" t="s">
        <v>111</v>
      </c>
      <c r="C320" t="s">
        <v>24</v>
      </c>
      <c r="D320">
        <v>12</v>
      </c>
    </row>
    <row r="321" spans="1:6" x14ac:dyDescent="0.2">
      <c r="A321" s="2">
        <v>45621</v>
      </c>
      <c r="B321" t="s">
        <v>111</v>
      </c>
      <c r="C321" t="s">
        <v>194</v>
      </c>
      <c r="E321">
        <v>12</v>
      </c>
    </row>
    <row r="322" spans="1:6" x14ac:dyDescent="0.2">
      <c r="A322" s="2">
        <v>45621</v>
      </c>
      <c r="B322" t="s">
        <v>100</v>
      </c>
      <c r="C322" t="s">
        <v>24</v>
      </c>
      <c r="D322">
        <v>12</v>
      </c>
      <c r="F322" t="s">
        <v>205</v>
      </c>
    </row>
    <row r="323" spans="1:6" x14ac:dyDescent="0.2">
      <c r="A323" s="2">
        <v>45621</v>
      </c>
      <c r="B323" t="s">
        <v>100</v>
      </c>
      <c r="C323" t="s">
        <v>194</v>
      </c>
      <c r="E323">
        <v>12</v>
      </c>
    </row>
    <row r="324" spans="1:6" x14ac:dyDescent="0.2">
      <c r="A324" s="2">
        <v>45623</v>
      </c>
      <c r="B324" t="s">
        <v>200</v>
      </c>
      <c r="C324" t="s">
        <v>24</v>
      </c>
      <c r="D324">
        <v>12</v>
      </c>
    </row>
    <row r="325" spans="1:6" x14ac:dyDescent="0.2">
      <c r="A325" s="2">
        <v>45623</v>
      </c>
      <c r="B325" t="s">
        <v>200</v>
      </c>
      <c r="C325" t="s">
        <v>194</v>
      </c>
      <c r="E325">
        <v>12</v>
      </c>
    </row>
    <row r="326" spans="1:6" x14ac:dyDescent="0.2">
      <c r="A326" s="2">
        <v>45623</v>
      </c>
      <c r="B326" t="s">
        <v>201</v>
      </c>
      <c r="C326" t="s">
        <v>24</v>
      </c>
      <c r="D326">
        <v>12</v>
      </c>
    </row>
    <row r="327" spans="1:6" x14ac:dyDescent="0.2">
      <c r="A327" s="2">
        <v>45623</v>
      </c>
      <c r="B327" t="s">
        <v>201</v>
      </c>
      <c r="C327" t="s">
        <v>194</v>
      </c>
      <c r="E327">
        <v>12</v>
      </c>
    </row>
    <row r="328" spans="1:6" x14ac:dyDescent="0.2">
      <c r="A328" s="2">
        <v>45624</v>
      </c>
      <c r="B328" t="s">
        <v>202</v>
      </c>
      <c r="C328" t="s">
        <v>24</v>
      </c>
      <c r="D328">
        <v>12</v>
      </c>
    </row>
    <row r="329" spans="1:6" x14ac:dyDescent="0.2">
      <c r="A329" s="2">
        <v>45624</v>
      </c>
      <c r="B329" t="s">
        <v>202</v>
      </c>
      <c r="C329" t="s">
        <v>194</v>
      </c>
      <c r="E329">
        <v>12</v>
      </c>
    </row>
    <row r="330" spans="1:6" x14ac:dyDescent="0.2">
      <c r="A330" s="2">
        <v>45624</v>
      </c>
      <c r="B330" t="s">
        <v>203</v>
      </c>
      <c r="C330" t="s">
        <v>24</v>
      </c>
      <c r="D330">
        <v>12</v>
      </c>
    </row>
    <row r="331" spans="1:6" x14ac:dyDescent="0.2">
      <c r="A331" s="2">
        <v>45624</v>
      </c>
      <c r="B331" t="s">
        <v>203</v>
      </c>
      <c r="C331" t="s">
        <v>194</v>
      </c>
      <c r="E331">
        <v>12</v>
      </c>
    </row>
    <row r="332" spans="1:6" x14ac:dyDescent="0.2">
      <c r="A332" s="2">
        <v>45625</v>
      </c>
      <c r="B332" t="s">
        <v>204</v>
      </c>
      <c r="C332" t="s">
        <v>24</v>
      </c>
      <c r="D332">
        <v>12</v>
      </c>
    </row>
    <row r="333" spans="1:6" x14ac:dyDescent="0.2">
      <c r="A333" s="2">
        <v>45625</v>
      </c>
      <c r="B333" t="s">
        <v>204</v>
      </c>
      <c r="C333" t="s">
        <v>194</v>
      </c>
      <c r="E333">
        <v>12</v>
      </c>
    </row>
  </sheetData>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06B53BD5-0AF2-A74F-A699-1DA1EB27856B}">
          <x14:formula1>
            <xm:f>'Chart of Accounts'!$G$2:$G$172</xm:f>
          </x14:formula1>
          <xm:sqref>C1:C1048576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B277E7-3AEB-9D49-857C-1997B4E177BA}">
  <dimension ref="A2:F119"/>
  <sheetViews>
    <sheetView zoomScale="116" workbookViewId="0">
      <selection activeCell="F10" sqref="F10"/>
    </sheetView>
  </sheetViews>
  <sheetFormatPr baseColWidth="10" defaultRowHeight="16" x14ac:dyDescent="0.2"/>
  <cols>
    <col min="1" max="1" width="18.6640625" bestFit="1" customWidth="1"/>
    <col min="2" max="2" width="37" customWidth="1"/>
    <col min="3" max="3" width="18.6640625" customWidth="1"/>
    <col min="4" max="4" width="13.6640625" customWidth="1"/>
    <col min="5" max="5" width="15.1640625" customWidth="1"/>
    <col min="6" max="6" width="17" customWidth="1"/>
  </cols>
  <sheetData>
    <row r="2" spans="1:6" ht="32" x14ac:dyDescent="0.4">
      <c r="A2" s="7" t="str">
        <f>C4</f>
        <v>Membership</v>
      </c>
      <c r="C2" s="6" t="str">
        <f>VLOOKUP(A2,'Chart of Accounts'!G:H,2,0)</f>
        <v>Revenue</v>
      </c>
    </row>
    <row r="3" spans="1:6" x14ac:dyDescent="0.2">
      <c r="A3" s="3" t="s">
        <v>0</v>
      </c>
      <c r="B3" s="3" t="s">
        <v>1</v>
      </c>
      <c r="C3" s="3" t="s">
        <v>2</v>
      </c>
      <c r="D3" t="s">
        <v>172</v>
      </c>
      <c r="E3" t="s">
        <v>173</v>
      </c>
      <c r="F3" t="s">
        <v>174</v>
      </c>
    </row>
    <row r="4" spans="1:6" x14ac:dyDescent="0.2">
      <c r="A4" s="2">
        <v>45553</v>
      </c>
      <c r="B4" t="s">
        <v>52</v>
      </c>
      <c r="C4" t="s">
        <v>25</v>
      </c>
      <c r="D4" s="4"/>
      <c r="E4" s="4">
        <v>10</v>
      </c>
      <c r="F4" s="5">
        <v>-10</v>
      </c>
    </row>
    <row r="5" spans="1:6" x14ac:dyDescent="0.2">
      <c r="A5" s="2">
        <v>45553</v>
      </c>
      <c r="B5" t="s">
        <v>65</v>
      </c>
      <c r="C5" t="s">
        <v>25</v>
      </c>
      <c r="D5" s="4"/>
      <c r="E5" s="4">
        <v>10</v>
      </c>
      <c r="F5" s="5">
        <v>-10</v>
      </c>
    </row>
    <row r="6" spans="1:6" x14ac:dyDescent="0.2">
      <c r="A6" s="2">
        <v>45553</v>
      </c>
      <c r="B6" t="s">
        <v>62</v>
      </c>
      <c r="C6" t="s">
        <v>25</v>
      </c>
      <c r="D6" s="4"/>
      <c r="E6" s="4">
        <v>10</v>
      </c>
      <c r="F6" s="5">
        <v>-10</v>
      </c>
    </row>
    <row r="7" spans="1:6" x14ac:dyDescent="0.2">
      <c r="A7" s="2">
        <v>45553</v>
      </c>
      <c r="B7" t="s">
        <v>33</v>
      </c>
      <c r="C7" t="s">
        <v>25</v>
      </c>
      <c r="D7" s="4"/>
      <c r="E7" s="4">
        <v>10</v>
      </c>
      <c r="F7" s="5">
        <v>-10</v>
      </c>
    </row>
    <row r="8" spans="1:6" x14ac:dyDescent="0.2">
      <c r="A8" s="2">
        <v>45553</v>
      </c>
      <c r="B8" t="s">
        <v>63</v>
      </c>
      <c r="C8" t="s">
        <v>25</v>
      </c>
      <c r="D8" s="4"/>
      <c r="E8" s="4">
        <v>10</v>
      </c>
      <c r="F8" s="5">
        <v>-10</v>
      </c>
    </row>
    <row r="9" spans="1:6" x14ac:dyDescent="0.2">
      <c r="A9" s="2">
        <v>45553</v>
      </c>
      <c r="B9" t="s">
        <v>55</v>
      </c>
      <c r="C9" t="s">
        <v>25</v>
      </c>
      <c r="D9" s="4"/>
      <c r="E9" s="4">
        <v>10</v>
      </c>
      <c r="F9" s="5">
        <v>-10</v>
      </c>
    </row>
    <row r="10" spans="1:6" x14ac:dyDescent="0.2">
      <c r="A10" s="2">
        <v>45553</v>
      </c>
      <c r="B10" t="s">
        <v>59</v>
      </c>
      <c r="C10" t="s">
        <v>25</v>
      </c>
      <c r="D10" s="4"/>
      <c r="E10" s="4">
        <v>10</v>
      </c>
      <c r="F10" s="5">
        <v>-10</v>
      </c>
    </row>
    <row r="11" spans="1:6" x14ac:dyDescent="0.2">
      <c r="A11" s="2">
        <v>45553</v>
      </c>
      <c r="B11" t="s">
        <v>39</v>
      </c>
      <c r="C11" t="s">
        <v>25</v>
      </c>
      <c r="D11" s="4"/>
      <c r="E11" s="4">
        <v>10</v>
      </c>
      <c r="F11" s="5">
        <v>-10</v>
      </c>
    </row>
    <row r="12" spans="1:6" x14ac:dyDescent="0.2">
      <c r="A12" s="2">
        <v>45553</v>
      </c>
      <c r="B12" t="s">
        <v>32</v>
      </c>
      <c r="C12" t="s">
        <v>25</v>
      </c>
      <c r="D12" s="4"/>
      <c r="E12" s="4">
        <v>10</v>
      </c>
      <c r="F12" s="5">
        <v>-10</v>
      </c>
    </row>
    <row r="13" spans="1:6" x14ac:dyDescent="0.2">
      <c r="A13" s="2">
        <v>45553</v>
      </c>
      <c r="B13" t="s">
        <v>75</v>
      </c>
      <c r="C13" t="s">
        <v>25</v>
      </c>
      <c r="D13" s="4"/>
      <c r="E13" s="4">
        <v>10</v>
      </c>
      <c r="F13" s="5">
        <v>-10</v>
      </c>
    </row>
    <row r="14" spans="1:6" x14ac:dyDescent="0.2">
      <c r="A14" s="2">
        <v>45553</v>
      </c>
      <c r="B14" t="s">
        <v>43</v>
      </c>
      <c r="C14" t="s">
        <v>25</v>
      </c>
      <c r="D14" s="4"/>
      <c r="E14" s="4">
        <v>10</v>
      </c>
      <c r="F14" s="5">
        <v>-10</v>
      </c>
    </row>
    <row r="15" spans="1:6" x14ac:dyDescent="0.2">
      <c r="A15" s="2">
        <v>45553</v>
      </c>
      <c r="B15" t="s">
        <v>58</v>
      </c>
      <c r="C15" t="s">
        <v>25</v>
      </c>
      <c r="D15" s="4"/>
      <c r="E15" s="4">
        <v>10</v>
      </c>
      <c r="F15" s="5">
        <v>-10</v>
      </c>
    </row>
    <row r="16" spans="1:6" x14ac:dyDescent="0.2">
      <c r="A16" s="2">
        <v>45553</v>
      </c>
      <c r="B16" t="s">
        <v>49</v>
      </c>
      <c r="C16" t="s">
        <v>25</v>
      </c>
      <c r="D16" s="4"/>
      <c r="E16" s="4">
        <v>10</v>
      </c>
      <c r="F16" s="5">
        <v>-10</v>
      </c>
    </row>
    <row r="17" spans="1:6" x14ac:dyDescent="0.2">
      <c r="A17" s="2">
        <v>45553</v>
      </c>
      <c r="B17" t="s">
        <v>53</v>
      </c>
      <c r="C17" t="s">
        <v>25</v>
      </c>
      <c r="D17" s="4"/>
      <c r="E17" s="4">
        <v>10</v>
      </c>
      <c r="F17" s="5">
        <v>-10</v>
      </c>
    </row>
    <row r="18" spans="1:6" x14ac:dyDescent="0.2">
      <c r="A18" s="2">
        <v>45553</v>
      </c>
      <c r="B18" t="s">
        <v>67</v>
      </c>
      <c r="C18" t="s">
        <v>25</v>
      </c>
      <c r="D18" s="4"/>
      <c r="E18" s="4">
        <v>10</v>
      </c>
      <c r="F18" s="5">
        <v>-10</v>
      </c>
    </row>
    <row r="19" spans="1:6" x14ac:dyDescent="0.2">
      <c r="A19" s="2">
        <v>45553</v>
      </c>
      <c r="B19" t="s">
        <v>42</v>
      </c>
      <c r="C19" t="s">
        <v>25</v>
      </c>
      <c r="D19" s="4"/>
      <c r="E19" s="4">
        <v>10</v>
      </c>
      <c r="F19" s="5">
        <v>-10</v>
      </c>
    </row>
    <row r="20" spans="1:6" x14ac:dyDescent="0.2">
      <c r="A20" s="2">
        <v>45553</v>
      </c>
      <c r="B20" t="s">
        <v>44</v>
      </c>
      <c r="C20" t="s">
        <v>25</v>
      </c>
      <c r="D20" s="4"/>
      <c r="E20" s="4">
        <v>10</v>
      </c>
      <c r="F20" s="5">
        <v>-10</v>
      </c>
    </row>
    <row r="21" spans="1:6" x14ac:dyDescent="0.2">
      <c r="A21" s="2">
        <v>45553</v>
      </c>
      <c r="B21" t="s">
        <v>56</v>
      </c>
      <c r="C21" t="s">
        <v>25</v>
      </c>
      <c r="D21" s="4"/>
      <c r="E21" s="4">
        <v>10</v>
      </c>
      <c r="F21" s="5">
        <v>-10</v>
      </c>
    </row>
    <row r="22" spans="1:6" x14ac:dyDescent="0.2">
      <c r="A22" s="2">
        <v>45553</v>
      </c>
      <c r="B22" t="s">
        <v>46</v>
      </c>
      <c r="C22" t="s">
        <v>25</v>
      </c>
      <c r="D22" s="4"/>
      <c r="E22" s="4">
        <v>10</v>
      </c>
      <c r="F22" s="5">
        <v>-10</v>
      </c>
    </row>
    <row r="23" spans="1:6" x14ac:dyDescent="0.2">
      <c r="A23" s="2">
        <v>45553</v>
      </c>
      <c r="B23" t="s">
        <v>29</v>
      </c>
      <c r="C23" t="s">
        <v>25</v>
      </c>
      <c r="D23" s="4"/>
      <c r="E23" s="4">
        <v>10</v>
      </c>
      <c r="F23" s="5">
        <v>-10</v>
      </c>
    </row>
    <row r="24" spans="1:6" x14ac:dyDescent="0.2">
      <c r="A24" s="2">
        <v>45553</v>
      </c>
      <c r="B24" t="s">
        <v>66</v>
      </c>
      <c r="C24" t="s">
        <v>25</v>
      </c>
      <c r="D24" s="4"/>
      <c r="E24" s="4">
        <v>10</v>
      </c>
      <c r="F24" s="5">
        <v>-10</v>
      </c>
    </row>
    <row r="25" spans="1:6" x14ac:dyDescent="0.2">
      <c r="A25" s="2">
        <v>45553</v>
      </c>
      <c r="B25" t="s">
        <v>31</v>
      </c>
      <c r="C25" t="s">
        <v>25</v>
      </c>
      <c r="D25" s="4"/>
      <c r="E25" s="4">
        <v>10</v>
      </c>
      <c r="F25" s="5">
        <v>-10</v>
      </c>
    </row>
    <row r="26" spans="1:6" x14ac:dyDescent="0.2">
      <c r="A26" s="2">
        <v>45553</v>
      </c>
      <c r="B26" t="s">
        <v>54</v>
      </c>
      <c r="C26" t="s">
        <v>25</v>
      </c>
      <c r="D26" s="4"/>
      <c r="E26" s="4">
        <v>10</v>
      </c>
      <c r="F26" s="5">
        <v>-10</v>
      </c>
    </row>
    <row r="27" spans="1:6" x14ac:dyDescent="0.2">
      <c r="A27" s="2">
        <v>45553</v>
      </c>
      <c r="B27" t="s">
        <v>30</v>
      </c>
      <c r="C27" t="s">
        <v>25</v>
      </c>
      <c r="D27" s="4"/>
      <c r="E27" s="4">
        <v>10</v>
      </c>
      <c r="F27" s="5">
        <v>-10</v>
      </c>
    </row>
    <row r="28" spans="1:6" x14ac:dyDescent="0.2">
      <c r="A28" s="2">
        <v>45553</v>
      </c>
      <c r="B28" t="s">
        <v>41</v>
      </c>
      <c r="C28" t="s">
        <v>25</v>
      </c>
      <c r="D28" s="4"/>
      <c r="E28" s="4">
        <v>10</v>
      </c>
      <c r="F28" s="5">
        <v>-10</v>
      </c>
    </row>
    <row r="29" spans="1:6" x14ac:dyDescent="0.2">
      <c r="A29" s="2">
        <v>45553</v>
      </c>
      <c r="B29" t="s">
        <v>64</v>
      </c>
      <c r="C29" t="s">
        <v>25</v>
      </c>
      <c r="D29" s="4"/>
      <c r="E29" s="4">
        <v>10</v>
      </c>
      <c r="F29" s="5">
        <v>-10</v>
      </c>
    </row>
    <row r="30" spans="1:6" x14ac:dyDescent="0.2">
      <c r="A30" s="2">
        <v>45553</v>
      </c>
      <c r="B30" t="s">
        <v>36</v>
      </c>
      <c r="C30" t="s">
        <v>25</v>
      </c>
      <c r="D30" s="4"/>
      <c r="E30" s="4">
        <v>10</v>
      </c>
      <c r="F30" s="5">
        <v>-10</v>
      </c>
    </row>
    <row r="31" spans="1:6" x14ac:dyDescent="0.2">
      <c r="A31" s="2">
        <v>45553</v>
      </c>
      <c r="B31" t="s">
        <v>73</v>
      </c>
      <c r="C31" t="s">
        <v>25</v>
      </c>
      <c r="D31" s="4"/>
      <c r="E31" s="4">
        <v>10</v>
      </c>
      <c r="F31" s="5">
        <v>-10</v>
      </c>
    </row>
    <row r="32" spans="1:6" x14ac:dyDescent="0.2">
      <c r="A32" s="2">
        <v>45553</v>
      </c>
      <c r="B32" t="s">
        <v>38</v>
      </c>
      <c r="C32" t="s">
        <v>25</v>
      </c>
      <c r="D32" s="4"/>
      <c r="E32" s="4">
        <v>10</v>
      </c>
      <c r="F32" s="5">
        <v>-10</v>
      </c>
    </row>
    <row r="33" spans="1:6" x14ac:dyDescent="0.2">
      <c r="A33" s="2">
        <v>45553</v>
      </c>
      <c r="B33" t="s">
        <v>60</v>
      </c>
      <c r="C33" t="s">
        <v>25</v>
      </c>
      <c r="D33" s="4"/>
      <c r="E33" s="4">
        <v>10</v>
      </c>
      <c r="F33" s="5">
        <v>-10</v>
      </c>
    </row>
    <row r="34" spans="1:6" x14ac:dyDescent="0.2">
      <c r="A34" s="2">
        <v>45553</v>
      </c>
      <c r="B34" t="s">
        <v>35</v>
      </c>
      <c r="C34" t="s">
        <v>25</v>
      </c>
      <c r="D34" s="4"/>
      <c r="E34" s="4">
        <v>10</v>
      </c>
      <c r="F34" s="5">
        <v>-10</v>
      </c>
    </row>
    <row r="35" spans="1:6" x14ac:dyDescent="0.2">
      <c r="A35" s="2">
        <v>45553</v>
      </c>
      <c r="B35" t="s">
        <v>57</v>
      </c>
      <c r="C35" t="s">
        <v>25</v>
      </c>
      <c r="D35" s="4"/>
      <c r="E35" s="4">
        <v>10</v>
      </c>
      <c r="F35" s="5">
        <v>-10</v>
      </c>
    </row>
    <row r="36" spans="1:6" x14ac:dyDescent="0.2">
      <c r="A36" s="2">
        <v>45553</v>
      </c>
      <c r="B36" t="s">
        <v>61</v>
      </c>
      <c r="C36" t="s">
        <v>25</v>
      </c>
      <c r="D36" s="4"/>
      <c r="E36" s="4">
        <v>10</v>
      </c>
      <c r="F36" s="5">
        <v>-10</v>
      </c>
    </row>
    <row r="37" spans="1:6" x14ac:dyDescent="0.2">
      <c r="A37" s="2">
        <v>45553</v>
      </c>
      <c r="B37" t="s">
        <v>37</v>
      </c>
      <c r="C37" t="s">
        <v>25</v>
      </c>
      <c r="D37" s="4"/>
      <c r="E37" s="4">
        <v>10</v>
      </c>
      <c r="F37" s="5">
        <v>-10</v>
      </c>
    </row>
    <row r="38" spans="1:6" x14ac:dyDescent="0.2">
      <c r="A38" s="2">
        <v>45553</v>
      </c>
      <c r="B38" t="s">
        <v>51</v>
      </c>
      <c r="C38" t="s">
        <v>25</v>
      </c>
      <c r="D38" s="4"/>
      <c r="E38" s="4">
        <v>10</v>
      </c>
      <c r="F38" s="5">
        <v>-10</v>
      </c>
    </row>
    <row r="39" spans="1:6" x14ac:dyDescent="0.2">
      <c r="A39" s="2">
        <v>45553</v>
      </c>
      <c r="B39" t="s">
        <v>48</v>
      </c>
      <c r="C39" t="s">
        <v>25</v>
      </c>
      <c r="D39" s="4"/>
      <c r="E39" s="4">
        <v>10</v>
      </c>
      <c r="F39" s="5">
        <v>-10</v>
      </c>
    </row>
    <row r="40" spans="1:6" x14ac:dyDescent="0.2">
      <c r="A40" s="2">
        <v>45553</v>
      </c>
      <c r="B40" t="s">
        <v>74</v>
      </c>
      <c r="C40" t="s">
        <v>25</v>
      </c>
      <c r="D40" s="4"/>
      <c r="E40" s="4">
        <v>10</v>
      </c>
      <c r="F40" s="5">
        <v>-10</v>
      </c>
    </row>
    <row r="41" spans="1:6" x14ac:dyDescent="0.2">
      <c r="A41" s="2">
        <v>45553</v>
      </c>
      <c r="B41" t="s">
        <v>50</v>
      </c>
      <c r="C41" t="s">
        <v>25</v>
      </c>
      <c r="D41" s="4"/>
      <c r="E41" s="4">
        <v>10</v>
      </c>
      <c r="F41" s="5">
        <v>-10</v>
      </c>
    </row>
    <row r="42" spans="1:6" x14ac:dyDescent="0.2">
      <c r="A42" s="2">
        <v>45553</v>
      </c>
      <c r="B42" t="s">
        <v>40</v>
      </c>
      <c r="C42" t="s">
        <v>25</v>
      </c>
      <c r="D42" s="4"/>
      <c r="E42" s="4">
        <v>10</v>
      </c>
      <c r="F42" s="5">
        <v>-10</v>
      </c>
    </row>
    <row r="43" spans="1:6" x14ac:dyDescent="0.2">
      <c r="A43" s="2">
        <v>45553</v>
      </c>
      <c r="B43" t="s">
        <v>45</v>
      </c>
      <c r="C43" t="s">
        <v>25</v>
      </c>
      <c r="D43" s="4"/>
      <c r="E43" s="4">
        <v>10</v>
      </c>
      <c r="F43" s="5">
        <v>-10</v>
      </c>
    </row>
    <row r="44" spans="1:6" x14ac:dyDescent="0.2">
      <c r="A44" s="2">
        <v>45553</v>
      </c>
      <c r="B44" t="s">
        <v>47</v>
      </c>
      <c r="C44" t="s">
        <v>25</v>
      </c>
      <c r="D44" s="4"/>
      <c r="E44" s="4">
        <v>10</v>
      </c>
      <c r="F44" s="5">
        <v>-10</v>
      </c>
    </row>
    <row r="45" spans="1:6" x14ac:dyDescent="0.2">
      <c r="A45" s="2">
        <v>45553</v>
      </c>
      <c r="B45" t="s">
        <v>34</v>
      </c>
      <c r="C45" t="s">
        <v>25</v>
      </c>
      <c r="D45" s="4"/>
      <c r="E45" s="4">
        <v>10</v>
      </c>
      <c r="F45" s="5">
        <v>-10</v>
      </c>
    </row>
    <row r="46" spans="1:6" x14ac:dyDescent="0.2">
      <c r="A46" s="2">
        <v>45554</v>
      </c>
      <c r="B46" t="s">
        <v>97</v>
      </c>
      <c r="C46" t="s">
        <v>25</v>
      </c>
      <c r="D46" s="4"/>
      <c r="E46" s="4">
        <v>10</v>
      </c>
      <c r="F46" s="5">
        <v>-10</v>
      </c>
    </row>
    <row r="47" spans="1:6" x14ac:dyDescent="0.2">
      <c r="A47" s="2">
        <v>45554</v>
      </c>
      <c r="B47" t="s">
        <v>102</v>
      </c>
      <c r="C47" t="s">
        <v>25</v>
      </c>
      <c r="D47" s="4"/>
      <c r="E47" s="4">
        <v>10</v>
      </c>
      <c r="F47" s="5">
        <v>-10</v>
      </c>
    </row>
    <row r="48" spans="1:6" x14ac:dyDescent="0.2">
      <c r="A48" s="2">
        <v>45554</v>
      </c>
      <c r="B48" t="s">
        <v>98</v>
      </c>
      <c r="C48" t="s">
        <v>25</v>
      </c>
      <c r="D48" s="4"/>
      <c r="E48" s="4">
        <v>10</v>
      </c>
      <c r="F48" s="5">
        <v>-10</v>
      </c>
    </row>
    <row r="49" spans="1:6" x14ac:dyDescent="0.2">
      <c r="A49" s="2">
        <v>45554</v>
      </c>
      <c r="B49" t="s">
        <v>69</v>
      </c>
      <c r="C49" t="s">
        <v>25</v>
      </c>
      <c r="D49" s="4"/>
      <c r="E49" s="4">
        <v>10</v>
      </c>
      <c r="F49" s="5">
        <v>-10</v>
      </c>
    </row>
    <row r="50" spans="1:6" x14ac:dyDescent="0.2">
      <c r="A50" s="2">
        <v>45554</v>
      </c>
      <c r="B50" t="s">
        <v>71</v>
      </c>
      <c r="C50" t="s">
        <v>25</v>
      </c>
      <c r="D50" s="4"/>
      <c r="E50" s="4">
        <v>10</v>
      </c>
      <c r="F50" s="5">
        <v>-10</v>
      </c>
    </row>
    <row r="51" spans="1:6" x14ac:dyDescent="0.2">
      <c r="A51" s="2">
        <v>45554</v>
      </c>
      <c r="B51" t="s">
        <v>68</v>
      </c>
      <c r="C51" t="s">
        <v>25</v>
      </c>
      <c r="D51" s="4"/>
      <c r="E51" s="4">
        <v>10</v>
      </c>
      <c r="F51" s="5">
        <v>-10</v>
      </c>
    </row>
    <row r="52" spans="1:6" x14ac:dyDescent="0.2">
      <c r="A52" s="2">
        <v>45554</v>
      </c>
      <c r="B52" t="s">
        <v>115</v>
      </c>
      <c r="C52" t="s">
        <v>25</v>
      </c>
      <c r="D52" s="4"/>
      <c r="E52" s="4">
        <v>10</v>
      </c>
      <c r="F52" s="5">
        <v>-10</v>
      </c>
    </row>
    <row r="53" spans="1:6" x14ac:dyDescent="0.2">
      <c r="A53" s="2">
        <v>45554</v>
      </c>
      <c r="B53" t="s">
        <v>99</v>
      </c>
      <c r="C53" t="s">
        <v>25</v>
      </c>
      <c r="D53" s="4"/>
      <c r="E53" s="4">
        <v>10</v>
      </c>
      <c r="F53" s="5">
        <v>-10</v>
      </c>
    </row>
    <row r="54" spans="1:6" x14ac:dyDescent="0.2">
      <c r="A54" s="2">
        <v>45554</v>
      </c>
      <c r="B54" t="s">
        <v>103</v>
      </c>
      <c r="C54" t="s">
        <v>25</v>
      </c>
      <c r="D54" s="4"/>
      <c r="E54" s="4">
        <v>10</v>
      </c>
      <c r="F54" s="5">
        <v>-10</v>
      </c>
    </row>
    <row r="55" spans="1:6" x14ac:dyDescent="0.2">
      <c r="A55" s="2">
        <v>45554</v>
      </c>
      <c r="B55" t="s">
        <v>116</v>
      </c>
      <c r="C55" t="s">
        <v>25</v>
      </c>
      <c r="D55" s="4"/>
      <c r="E55" s="4">
        <v>10</v>
      </c>
      <c r="F55" s="5">
        <v>-10</v>
      </c>
    </row>
    <row r="56" spans="1:6" x14ac:dyDescent="0.2">
      <c r="A56" s="2">
        <v>45554</v>
      </c>
      <c r="B56" t="s">
        <v>106</v>
      </c>
      <c r="C56" t="s">
        <v>25</v>
      </c>
      <c r="D56" s="4"/>
      <c r="E56" s="4">
        <v>10</v>
      </c>
      <c r="F56" s="5">
        <v>-10</v>
      </c>
    </row>
    <row r="57" spans="1:6" x14ac:dyDescent="0.2">
      <c r="A57" s="2">
        <v>45554</v>
      </c>
      <c r="B57" t="s">
        <v>109</v>
      </c>
      <c r="C57" t="s">
        <v>25</v>
      </c>
      <c r="D57" s="4"/>
      <c r="E57" s="4">
        <v>10</v>
      </c>
      <c r="F57" s="5">
        <v>-10</v>
      </c>
    </row>
    <row r="58" spans="1:6" x14ac:dyDescent="0.2">
      <c r="A58" s="2">
        <v>45554</v>
      </c>
      <c r="B58" t="s">
        <v>100</v>
      </c>
      <c r="C58" t="s">
        <v>25</v>
      </c>
      <c r="D58" s="4"/>
      <c r="E58" s="4">
        <v>10</v>
      </c>
      <c r="F58" s="5">
        <v>-10</v>
      </c>
    </row>
    <row r="59" spans="1:6" x14ac:dyDescent="0.2">
      <c r="A59" s="2">
        <v>45554</v>
      </c>
      <c r="B59" t="s">
        <v>96</v>
      </c>
      <c r="C59" t="s">
        <v>25</v>
      </c>
      <c r="D59" s="4"/>
      <c r="E59" s="4">
        <v>10</v>
      </c>
      <c r="F59" s="5">
        <v>-10</v>
      </c>
    </row>
    <row r="60" spans="1:6" x14ac:dyDescent="0.2">
      <c r="A60" s="2">
        <v>45554</v>
      </c>
      <c r="B60" t="s">
        <v>104</v>
      </c>
      <c r="C60" t="s">
        <v>25</v>
      </c>
      <c r="D60" s="4"/>
      <c r="E60" s="4">
        <v>10</v>
      </c>
      <c r="F60" s="5">
        <v>-10</v>
      </c>
    </row>
    <row r="61" spans="1:6" x14ac:dyDescent="0.2">
      <c r="A61" s="2">
        <v>45554</v>
      </c>
      <c r="B61" t="s">
        <v>117</v>
      </c>
      <c r="C61" t="s">
        <v>25</v>
      </c>
      <c r="D61" s="4"/>
      <c r="E61" s="4">
        <v>10</v>
      </c>
      <c r="F61" s="5">
        <v>-10</v>
      </c>
    </row>
    <row r="62" spans="1:6" x14ac:dyDescent="0.2">
      <c r="A62" s="2">
        <v>45554</v>
      </c>
      <c r="B62" t="s">
        <v>114</v>
      </c>
      <c r="C62" t="s">
        <v>25</v>
      </c>
      <c r="D62" s="4"/>
      <c r="E62" s="4">
        <v>10</v>
      </c>
      <c r="F62" s="5">
        <v>-10</v>
      </c>
    </row>
    <row r="63" spans="1:6" x14ac:dyDescent="0.2">
      <c r="A63" s="2">
        <v>45554</v>
      </c>
      <c r="B63" t="s">
        <v>112</v>
      </c>
      <c r="C63" t="s">
        <v>25</v>
      </c>
      <c r="D63" s="4"/>
      <c r="E63" s="4">
        <v>10</v>
      </c>
      <c r="F63" s="5">
        <v>-10</v>
      </c>
    </row>
    <row r="64" spans="1:6" x14ac:dyDescent="0.2">
      <c r="A64" s="2">
        <v>45554</v>
      </c>
      <c r="B64" t="s">
        <v>101</v>
      </c>
      <c r="C64" t="s">
        <v>25</v>
      </c>
      <c r="D64" s="4"/>
      <c r="E64" s="4">
        <v>10</v>
      </c>
      <c r="F64" s="5">
        <v>-10</v>
      </c>
    </row>
    <row r="65" spans="1:6" x14ac:dyDescent="0.2">
      <c r="A65" s="2">
        <v>45554</v>
      </c>
      <c r="B65" t="s">
        <v>120</v>
      </c>
      <c r="C65" t="s">
        <v>25</v>
      </c>
      <c r="D65" s="4"/>
      <c r="E65" s="4">
        <v>10</v>
      </c>
      <c r="F65" s="5">
        <v>-10</v>
      </c>
    </row>
    <row r="66" spans="1:6" x14ac:dyDescent="0.2">
      <c r="A66" s="2">
        <v>45554</v>
      </c>
      <c r="B66" t="s">
        <v>119</v>
      </c>
      <c r="C66" t="s">
        <v>25</v>
      </c>
      <c r="D66" s="4"/>
      <c r="E66" s="4">
        <v>10</v>
      </c>
      <c r="F66" s="5">
        <v>-10</v>
      </c>
    </row>
    <row r="67" spans="1:6" x14ac:dyDescent="0.2">
      <c r="A67" s="2">
        <v>45554</v>
      </c>
      <c r="B67" t="s">
        <v>113</v>
      </c>
      <c r="C67" t="s">
        <v>25</v>
      </c>
      <c r="D67" s="4"/>
      <c r="E67" s="4">
        <v>10</v>
      </c>
      <c r="F67" s="5">
        <v>-10</v>
      </c>
    </row>
    <row r="68" spans="1:6" x14ac:dyDescent="0.2">
      <c r="A68" s="2">
        <v>45554</v>
      </c>
      <c r="B68" t="s">
        <v>108</v>
      </c>
      <c r="C68" t="s">
        <v>25</v>
      </c>
      <c r="D68" s="4"/>
      <c r="E68" s="4">
        <v>10</v>
      </c>
      <c r="F68" s="5">
        <v>-10</v>
      </c>
    </row>
    <row r="69" spans="1:6" x14ac:dyDescent="0.2">
      <c r="A69" s="2">
        <v>45554</v>
      </c>
      <c r="B69" t="s">
        <v>107</v>
      </c>
      <c r="C69" t="s">
        <v>25</v>
      </c>
      <c r="D69" s="4"/>
      <c r="E69" s="4">
        <v>10</v>
      </c>
      <c r="F69" s="5">
        <v>-10</v>
      </c>
    </row>
    <row r="70" spans="1:6" x14ac:dyDescent="0.2">
      <c r="A70" s="2">
        <v>45554</v>
      </c>
      <c r="B70" t="s">
        <v>70</v>
      </c>
      <c r="C70" t="s">
        <v>25</v>
      </c>
      <c r="D70" s="4"/>
      <c r="E70" s="4">
        <v>10</v>
      </c>
      <c r="F70" s="5">
        <v>-10</v>
      </c>
    </row>
    <row r="71" spans="1:6" x14ac:dyDescent="0.2">
      <c r="A71" s="2">
        <v>45554</v>
      </c>
      <c r="B71" t="s">
        <v>72</v>
      </c>
      <c r="C71" t="s">
        <v>25</v>
      </c>
      <c r="D71" s="4"/>
      <c r="E71" s="4">
        <v>10</v>
      </c>
      <c r="F71" s="5">
        <v>-10</v>
      </c>
    </row>
    <row r="72" spans="1:6" x14ac:dyDescent="0.2">
      <c r="A72" s="2">
        <v>45554</v>
      </c>
      <c r="B72" t="s">
        <v>118</v>
      </c>
      <c r="C72" t="s">
        <v>25</v>
      </c>
      <c r="D72" s="4"/>
      <c r="E72" s="4">
        <v>10</v>
      </c>
      <c r="F72" s="5">
        <v>-10</v>
      </c>
    </row>
    <row r="73" spans="1:6" x14ac:dyDescent="0.2">
      <c r="A73" s="2">
        <v>45554</v>
      </c>
      <c r="B73" t="s">
        <v>105</v>
      </c>
      <c r="C73" t="s">
        <v>25</v>
      </c>
      <c r="D73" s="4"/>
      <c r="E73" s="4">
        <v>10</v>
      </c>
      <c r="F73" s="5">
        <v>-10</v>
      </c>
    </row>
    <row r="74" spans="1:6" x14ac:dyDescent="0.2">
      <c r="A74" s="2">
        <v>45554</v>
      </c>
      <c r="B74" t="s">
        <v>110</v>
      </c>
      <c r="C74" t="s">
        <v>25</v>
      </c>
      <c r="D74" s="4"/>
      <c r="E74" s="4">
        <v>10</v>
      </c>
      <c r="F74" s="5">
        <v>-10</v>
      </c>
    </row>
    <row r="75" spans="1:6" x14ac:dyDescent="0.2">
      <c r="A75" s="2">
        <v>45554</v>
      </c>
      <c r="B75" t="s">
        <v>111</v>
      </c>
      <c r="C75" t="s">
        <v>25</v>
      </c>
      <c r="D75" s="4"/>
      <c r="E75" s="4">
        <v>10</v>
      </c>
      <c r="F75" s="5">
        <v>-10</v>
      </c>
    </row>
    <row r="76" spans="1:6" x14ac:dyDescent="0.2">
      <c r="A76" s="2">
        <v>45555</v>
      </c>
      <c r="B76" t="s">
        <v>133</v>
      </c>
      <c r="C76" t="s">
        <v>25</v>
      </c>
      <c r="D76" s="4"/>
      <c r="E76" s="4">
        <v>10</v>
      </c>
      <c r="F76" s="5">
        <v>-10</v>
      </c>
    </row>
    <row r="77" spans="1:6" x14ac:dyDescent="0.2">
      <c r="A77" s="2">
        <v>45555</v>
      </c>
      <c r="B77" t="s">
        <v>129</v>
      </c>
      <c r="C77" t="s">
        <v>25</v>
      </c>
      <c r="D77" s="4"/>
      <c r="E77" s="4">
        <v>10</v>
      </c>
      <c r="F77" s="5">
        <v>-10</v>
      </c>
    </row>
    <row r="78" spans="1:6" x14ac:dyDescent="0.2">
      <c r="A78" s="2">
        <v>45555</v>
      </c>
      <c r="B78" t="s">
        <v>132</v>
      </c>
      <c r="C78" t="s">
        <v>25</v>
      </c>
      <c r="D78" s="4"/>
      <c r="E78" s="4">
        <v>10</v>
      </c>
      <c r="F78" s="5">
        <v>-10</v>
      </c>
    </row>
    <row r="79" spans="1:6" x14ac:dyDescent="0.2">
      <c r="A79" s="2">
        <v>45555</v>
      </c>
      <c r="B79" t="s">
        <v>125</v>
      </c>
      <c r="C79" t="s">
        <v>25</v>
      </c>
      <c r="D79" s="4"/>
      <c r="E79" s="4">
        <v>10</v>
      </c>
      <c r="F79" s="5">
        <v>-10</v>
      </c>
    </row>
    <row r="80" spans="1:6" x14ac:dyDescent="0.2">
      <c r="A80" s="2">
        <v>45555</v>
      </c>
      <c r="B80" t="s">
        <v>126</v>
      </c>
      <c r="C80" t="s">
        <v>25</v>
      </c>
      <c r="D80" s="4"/>
      <c r="E80" s="4">
        <v>10</v>
      </c>
      <c r="F80" s="5">
        <v>-10</v>
      </c>
    </row>
    <row r="81" spans="1:6" x14ac:dyDescent="0.2">
      <c r="A81" s="2">
        <v>45555</v>
      </c>
      <c r="B81" t="s">
        <v>130</v>
      </c>
      <c r="C81" t="s">
        <v>25</v>
      </c>
      <c r="D81" s="4"/>
      <c r="E81" s="4">
        <v>10</v>
      </c>
      <c r="F81" s="5">
        <v>-10</v>
      </c>
    </row>
    <row r="82" spans="1:6" x14ac:dyDescent="0.2">
      <c r="A82" s="2">
        <v>45555</v>
      </c>
      <c r="B82" t="s">
        <v>124</v>
      </c>
      <c r="C82" t="s">
        <v>25</v>
      </c>
      <c r="D82" s="4"/>
      <c r="E82" s="4">
        <v>10</v>
      </c>
      <c r="F82" s="5">
        <v>-10</v>
      </c>
    </row>
    <row r="83" spans="1:6" x14ac:dyDescent="0.2">
      <c r="A83" s="2">
        <v>45555</v>
      </c>
      <c r="B83" t="s">
        <v>134</v>
      </c>
      <c r="C83" t="s">
        <v>25</v>
      </c>
      <c r="D83" s="4"/>
      <c r="E83" s="4">
        <v>10</v>
      </c>
      <c r="F83" s="5">
        <v>-10</v>
      </c>
    </row>
    <row r="84" spans="1:6" x14ac:dyDescent="0.2">
      <c r="A84" s="2">
        <v>45555</v>
      </c>
      <c r="B84" t="s">
        <v>128</v>
      </c>
      <c r="C84" t="s">
        <v>25</v>
      </c>
      <c r="D84" s="4"/>
      <c r="E84" s="4">
        <v>10</v>
      </c>
      <c r="F84" s="5">
        <v>-10</v>
      </c>
    </row>
    <row r="85" spans="1:6" x14ac:dyDescent="0.2">
      <c r="A85" s="2">
        <v>45555</v>
      </c>
      <c r="B85" t="s">
        <v>131</v>
      </c>
      <c r="C85" t="s">
        <v>25</v>
      </c>
      <c r="D85" s="4"/>
      <c r="E85" s="4">
        <v>10</v>
      </c>
      <c r="F85" s="5">
        <v>-10</v>
      </c>
    </row>
    <row r="86" spans="1:6" x14ac:dyDescent="0.2">
      <c r="A86" s="2">
        <v>45555</v>
      </c>
      <c r="B86" t="s">
        <v>127</v>
      </c>
      <c r="C86" t="s">
        <v>25</v>
      </c>
      <c r="D86" s="4"/>
      <c r="E86" s="4">
        <v>10</v>
      </c>
      <c r="F86" s="5">
        <v>-10</v>
      </c>
    </row>
    <row r="87" spans="1:6" x14ac:dyDescent="0.2">
      <c r="A87" s="2">
        <v>45556</v>
      </c>
      <c r="B87" t="s">
        <v>135</v>
      </c>
      <c r="C87" t="s">
        <v>25</v>
      </c>
      <c r="D87" s="4"/>
      <c r="E87" s="4">
        <v>10</v>
      </c>
      <c r="F87" s="5">
        <v>-10</v>
      </c>
    </row>
    <row r="88" spans="1:6" x14ac:dyDescent="0.2">
      <c r="A88" s="2">
        <v>45558</v>
      </c>
      <c r="B88" t="s">
        <v>79</v>
      </c>
      <c r="C88" t="s">
        <v>25</v>
      </c>
      <c r="D88" s="4"/>
      <c r="E88" s="4">
        <v>10</v>
      </c>
      <c r="F88" s="5">
        <v>-10</v>
      </c>
    </row>
    <row r="89" spans="1:6" x14ac:dyDescent="0.2">
      <c r="A89" s="2">
        <v>45558</v>
      </c>
      <c r="B89" t="s">
        <v>137</v>
      </c>
      <c r="C89" t="s">
        <v>25</v>
      </c>
      <c r="D89" s="4"/>
      <c r="E89" s="4">
        <v>10</v>
      </c>
      <c r="F89" s="5">
        <v>-10</v>
      </c>
    </row>
    <row r="90" spans="1:6" x14ac:dyDescent="0.2">
      <c r="A90" s="2">
        <v>45558</v>
      </c>
      <c r="B90" t="s">
        <v>136</v>
      </c>
      <c r="C90" t="s">
        <v>25</v>
      </c>
      <c r="D90" s="4"/>
      <c r="E90" s="4">
        <v>10</v>
      </c>
      <c r="F90" s="5">
        <v>-10</v>
      </c>
    </row>
    <row r="91" spans="1:6" x14ac:dyDescent="0.2">
      <c r="A91" s="2">
        <v>45559</v>
      </c>
      <c r="B91" t="s">
        <v>143</v>
      </c>
      <c r="C91" t="s">
        <v>25</v>
      </c>
      <c r="D91" s="4"/>
      <c r="E91" s="4">
        <v>10</v>
      </c>
      <c r="F91" s="5">
        <v>-10</v>
      </c>
    </row>
    <row r="92" spans="1:6" x14ac:dyDescent="0.2">
      <c r="A92" s="2">
        <v>45559</v>
      </c>
      <c r="B92" t="s">
        <v>145</v>
      </c>
      <c r="C92" t="s">
        <v>25</v>
      </c>
      <c r="D92" s="4"/>
      <c r="E92" s="4">
        <v>10</v>
      </c>
      <c r="F92" s="5">
        <v>-10</v>
      </c>
    </row>
    <row r="93" spans="1:6" x14ac:dyDescent="0.2">
      <c r="A93" s="2">
        <v>45559</v>
      </c>
      <c r="B93" t="s">
        <v>141</v>
      </c>
      <c r="C93" t="s">
        <v>25</v>
      </c>
      <c r="D93" s="4"/>
      <c r="E93" s="4">
        <v>10</v>
      </c>
      <c r="F93" s="5">
        <v>-10</v>
      </c>
    </row>
    <row r="94" spans="1:6" x14ac:dyDescent="0.2">
      <c r="A94" s="2">
        <v>45559</v>
      </c>
      <c r="B94" t="s">
        <v>142</v>
      </c>
      <c r="C94" t="s">
        <v>25</v>
      </c>
      <c r="D94" s="4"/>
      <c r="E94" s="4">
        <v>10</v>
      </c>
      <c r="F94" s="5">
        <v>-10</v>
      </c>
    </row>
    <row r="95" spans="1:6" x14ac:dyDescent="0.2">
      <c r="A95" s="2">
        <v>45559</v>
      </c>
      <c r="B95" t="s">
        <v>144</v>
      </c>
      <c r="C95" t="s">
        <v>25</v>
      </c>
      <c r="D95" s="4"/>
      <c r="E95" s="4">
        <v>10</v>
      </c>
      <c r="F95" s="5">
        <v>-10</v>
      </c>
    </row>
    <row r="96" spans="1:6" x14ac:dyDescent="0.2">
      <c r="A96" s="2">
        <v>45559</v>
      </c>
      <c r="B96" t="s">
        <v>140</v>
      </c>
      <c r="C96" t="s">
        <v>25</v>
      </c>
      <c r="D96" s="4"/>
      <c r="E96" s="4">
        <v>10</v>
      </c>
      <c r="F96" s="5">
        <v>-10</v>
      </c>
    </row>
    <row r="97" spans="1:6" x14ac:dyDescent="0.2">
      <c r="A97" s="2">
        <v>45559</v>
      </c>
      <c r="B97" t="s">
        <v>146</v>
      </c>
      <c r="C97" t="s">
        <v>25</v>
      </c>
      <c r="D97" s="4"/>
      <c r="E97" s="4">
        <v>10</v>
      </c>
      <c r="F97" s="5">
        <v>-10</v>
      </c>
    </row>
    <row r="98" spans="1:6" x14ac:dyDescent="0.2">
      <c r="A98" s="2">
        <v>45560</v>
      </c>
      <c r="B98" t="s">
        <v>151</v>
      </c>
      <c r="C98" t="s">
        <v>25</v>
      </c>
      <c r="D98" s="4"/>
      <c r="E98" s="4">
        <v>10</v>
      </c>
      <c r="F98" s="5">
        <v>-10</v>
      </c>
    </row>
    <row r="99" spans="1:6" x14ac:dyDescent="0.2">
      <c r="A99" s="2">
        <v>45560</v>
      </c>
      <c r="B99" t="s">
        <v>158</v>
      </c>
      <c r="C99" t="s">
        <v>25</v>
      </c>
      <c r="D99" s="4"/>
      <c r="E99" s="4">
        <v>10</v>
      </c>
      <c r="F99" s="5">
        <v>-10</v>
      </c>
    </row>
    <row r="100" spans="1:6" x14ac:dyDescent="0.2">
      <c r="A100" s="2">
        <v>45560</v>
      </c>
      <c r="B100" t="s">
        <v>157</v>
      </c>
      <c r="C100" t="s">
        <v>25</v>
      </c>
      <c r="D100" s="4"/>
      <c r="E100" s="4">
        <v>10</v>
      </c>
      <c r="F100" s="5">
        <v>-10</v>
      </c>
    </row>
    <row r="101" spans="1:6" x14ac:dyDescent="0.2">
      <c r="A101" s="2">
        <v>45560</v>
      </c>
      <c r="B101" t="s">
        <v>159</v>
      </c>
      <c r="C101" t="s">
        <v>25</v>
      </c>
      <c r="D101" s="4"/>
      <c r="E101" s="4">
        <v>10</v>
      </c>
      <c r="F101" s="5">
        <v>-10</v>
      </c>
    </row>
    <row r="102" spans="1:6" x14ac:dyDescent="0.2">
      <c r="A102" s="2">
        <v>45560</v>
      </c>
      <c r="B102" t="s">
        <v>152</v>
      </c>
      <c r="C102" t="s">
        <v>25</v>
      </c>
      <c r="D102" s="4"/>
      <c r="E102" s="4">
        <v>10</v>
      </c>
      <c r="F102" s="5">
        <v>-10</v>
      </c>
    </row>
    <row r="103" spans="1:6" x14ac:dyDescent="0.2">
      <c r="A103" s="2">
        <v>45560</v>
      </c>
      <c r="B103" t="s">
        <v>156</v>
      </c>
      <c r="C103" t="s">
        <v>25</v>
      </c>
      <c r="D103" s="4"/>
      <c r="E103" s="4">
        <v>10</v>
      </c>
      <c r="F103" s="5">
        <v>-10</v>
      </c>
    </row>
    <row r="104" spans="1:6" x14ac:dyDescent="0.2">
      <c r="A104" s="2">
        <v>45560</v>
      </c>
      <c r="B104" t="s">
        <v>150</v>
      </c>
      <c r="C104" t="s">
        <v>25</v>
      </c>
      <c r="D104" s="4"/>
      <c r="E104" s="4">
        <v>10</v>
      </c>
      <c r="F104" s="5">
        <v>-10</v>
      </c>
    </row>
    <row r="105" spans="1:6" x14ac:dyDescent="0.2">
      <c r="A105" s="2">
        <v>45560</v>
      </c>
      <c r="B105" t="s">
        <v>160</v>
      </c>
      <c r="C105" t="s">
        <v>25</v>
      </c>
      <c r="D105" s="4"/>
      <c r="E105" s="4">
        <v>10</v>
      </c>
      <c r="F105" s="5">
        <v>-10</v>
      </c>
    </row>
    <row r="106" spans="1:6" x14ac:dyDescent="0.2">
      <c r="A106" s="2">
        <v>45560</v>
      </c>
      <c r="B106" t="s">
        <v>155</v>
      </c>
      <c r="C106" t="s">
        <v>25</v>
      </c>
      <c r="D106" s="4"/>
      <c r="E106" s="4">
        <v>10</v>
      </c>
      <c r="F106" s="5">
        <v>-10</v>
      </c>
    </row>
    <row r="107" spans="1:6" x14ac:dyDescent="0.2">
      <c r="A107" s="2">
        <v>45560</v>
      </c>
      <c r="B107" t="s">
        <v>148</v>
      </c>
      <c r="C107" t="s">
        <v>25</v>
      </c>
      <c r="D107" s="4"/>
      <c r="E107" s="4">
        <v>10</v>
      </c>
      <c r="F107" s="5">
        <v>-10</v>
      </c>
    </row>
    <row r="108" spans="1:6" x14ac:dyDescent="0.2">
      <c r="A108" s="2">
        <v>45560</v>
      </c>
      <c r="B108" t="s">
        <v>149</v>
      </c>
      <c r="C108" t="s">
        <v>25</v>
      </c>
      <c r="D108" s="4"/>
      <c r="E108" s="4">
        <v>10</v>
      </c>
      <c r="F108" s="5">
        <v>-10</v>
      </c>
    </row>
    <row r="109" spans="1:6" x14ac:dyDescent="0.2">
      <c r="A109" s="2">
        <v>45560</v>
      </c>
      <c r="B109" t="s">
        <v>147</v>
      </c>
      <c r="C109" t="s">
        <v>25</v>
      </c>
      <c r="D109" s="4"/>
      <c r="E109" s="4">
        <v>10</v>
      </c>
      <c r="F109" s="5">
        <v>-10</v>
      </c>
    </row>
    <row r="110" spans="1:6" x14ac:dyDescent="0.2">
      <c r="A110" s="2">
        <v>45561</v>
      </c>
      <c r="B110" t="s">
        <v>164</v>
      </c>
      <c r="C110" t="s">
        <v>25</v>
      </c>
      <c r="D110" s="4"/>
      <c r="E110" s="4">
        <v>10</v>
      </c>
      <c r="F110" s="5">
        <v>-10</v>
      </c>
    </row>
    <row r="111" spans="1:6" x14ac:dyDescent="0.2">
      <c r="A111" s="2">
        <v>45561</v>
      </c>
      <c r="B111" t="s">
        <v>166</v>
      </c>
      <c r="C111" t="s">
        <v>25</v>
      </c>
      <c r="D111" s="4"/>
      <c r="E111" s="4">
        <v>10</v>
      </c>
      <c r="F111" s="5">
        <v>-10</v>
      </c>
    </row>
    <row r="112" spans="1:6" x14ac:dyDescent="0.2">
      <c r="A112" s="2">
        <v>45561</v>
      </c>
      <c r="B112" t="s">
        <v>165</v>
      </c>
      <c r="C112" t="s">
        <v>25</v>
      </c>
      <c r="D112" s="4"/>
      <c r="E112" s="4">
        <v>10</v>
      </c>
      <c r="F112" s="5">
        <v>-10</v>
      </c>
    </row>
    <row r="113" spans="1:6" x14ac:dyDescent="0.2">
      <c r="A113" s="2">
        <v>45561</v>
      </c>
      <c r="B113" t="s">
        <v>163</v>
      </c>
      <c r="C113" t="s">
        <v>25</v>
      </c>
      <c r="D113" s="4"/>
      <c r="E113" s="4">
        <v>10</v>
      </c>
      <c r="F113" s="5">
        <v>-10</v>
      </c>
    </row>
    <row r="114" spans="1:6" x14ac:dyDescent="0.2">
      <c r="A114" s="2">
        <v>45562</v>
      </c>
      <c r="B114" t="s">
        <v>167</v>
      </c>
      <c r="C114" t="s">
        <v>25</v>
      </c>
      <c r="D114" s="4"/>
      <c r="E114" s="4">
        <v>10</v>
      </c>
      <c r="F114" s="5">
        <v>-10</v>
      </c>
    </row>
    <row r="115" spans="1:6" x14ac:dyDescent="0.2">
      <c r="A115" s="2">
        <v>45562</v>
      </c>
      <c r="B115" t="s">
        <v>168</v>
      </c>
      <c r="C115" t="s">
        <v>25</v>
      </c>
      <c r="D115" s="4"/>
      <c r="E115" s="4">
        <v>10</v>
      </c>
      <c r="F115" s="5">
        <v>-10</v>
      </c>
    </row>
    <row r="116" spans="1:6" x14ac:dyDescent="0.2">
      <c r="A116" s="2">
        <v>45563</v>
      </c>
      <c r="B116" t="s">
        <v>169</v>
      </c>
      <c r="C116" t="s">
        <v>25</v>
      </c>
      <c r="D116" s="4"/>
      <c r="E116" s="4">
        <v>10</v>
      </c>
      <c r="F116" s="5">
        <v>-10</v>
      </c>
    </row>
    <row r="117" spans="1:6" x14ac:dyDescent="0.2">
      <c r="A117" s="2">
        <v>45566</v>
      </c>
      <c r="B117" t="s">
        <v>170</v>
      </c>
      <c r="C117" t="s">
        <v>25</v>
      </c>
      <c r="D117" s="4"/>
      <c r="E117" s="4">
        <v>10</v>
      </c>
      <c r="F117" s="5">
        <v>-10</v>
      </c>
    </row>
    <row r="118" spans="1:6" x14ac:dyDescent="0.2">
      <c r="A118" s="2">
        <v>45577</v>
      </c>
      <c r="B118" t="s">
        <v>183</v>
      </c>
      <c r="C118" t="s">
        <v>25</v>
      </c>
      <c r="D118" s="4"/>
      <c r="E118" s="4">
        <v>10</v>
      </c>
      <c r="F118" s="5">
        <v>-10</v>
      </c>
    </row>
    <row r="119" spans="1:6" x14ac:dyDescent="0.2">
      <c r="A119" s="2" t="s">
        <v>171</v>
      </c>
      <c r="D119" s="4"/>
      <c r="E119" s="4">
        <v>1150</v>
      </c>
      <c r="F119" s="5">
        <v>-1150</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A28B4-55AA-C144-ADC5-CC9994F6EA8A}">
  <dimension ref="A2:G13"/>
  <sheetViews>
    <sheetView zoomScale="135" workbookViewId="0">
      <selection activeCell="B21" sqref="B21"/>
    </sheetView>
  </sheetViews>
  <sheetFormatPr baseColWidth="10" defaultRowHeight="16" x14ac:dyDescent="0.2"/>
  <cols>
    <col min="1" max="1" width="18.6640625" bestFit="1" customWidth="1"/>
    <col min="2" max="2" width="37" customWidth="1"/>
    <col min="3" max="3" width="18.6640625" customWidth="1"/>
    <col min="4" max="4" width="13.6640625" customWidth="1"/>
    <col min="5" max="5" width="15.1640625" customWidth="1"/>
    <col min="6" max="6" width="17" customWidth="1"/>
  </cols>
  <sheetData>
    <row r="2" spans="1:7" ht="32" customHeight="1" x14ac:dyDescent="0.35">
      <c r="A2" s="121" t="s">
        <v>175</v>
      </c>
      <c r="B2" s="121"/>
      <c r="C2" s="121"/>
      <c r="D2" s="121"/>
    </row>
    <row r="3" spans="1:7" x14ac:dyDescent="0.2">
      <c r="A3" s="3" t="s">
        <v>2</v>
      </c>
      <c r="B3" t="s">
        <v>172</v>
      </c>
      <c r="C3" t="s">
        <v>173</v>
      </c>
    </row>
    <row r="4" spans="1:7" x14ac:dyDescent="0.2">
      <c r="A4" t="s">
        <v>24</v>
      </c>
      <c r="B4" s="4">
        <v>1063</v>
      </c>
      <c r="C4" s="4">
        <v>123</v>
      </c>
      <c r="F4" t="str">
        <f>VLOOKUP(A4, 'Chart of Accounts'!G:H,2,0)</f>
        <v>Current Assets</v>
      </c>
      <c r="G4" t="str">
        <f>VLOOKUP(F4,'Chart of Accounts'!C:E,3,0)</f>
        <v>Balance Sheet</v>
      </c>
    </row>
    <row r="5" spans="1:7" x14ac:dyDescent="0.2">
      <c r="A5" t="s">
        <v>20</v>
      </c>
      <c r="B5" s="4">
        <v>466.06</v>
      </c>
      <c r="C5" s="4">
        <v>0</v>
      </c>
      <c r="F5" t="str">
        <f>VLOOKUP(A5, 'Chart of Accounts'!G:H,2,0)</f>
        <v>Current Assets</v>
      </c>
      <c r="G5" t="str">
        <f>VLOOKUP(F5,'Chart of Accounts'!C:E,3,0)</f>
        <v>Balance Sheet</v>
      </c>
    </row>
    <row r="6" spans="1:7" x14ac:dyDescent="0.2">
      <c r="A6" t="s">
        <v>180</v>
      </c>
      <c r="B6" s="4">
        <v>123</v>
      </c>
      <c r="C6" s="4"/>
      <c r="F6" t="str">
        <f>VLOOKUP(A6, 'Chart of Accounts'!G:H,2,0)</f>
        <v>Expenses</v>
      </c>
      <c r="G6" t="str">
        <f>VLOOKUP(F6,'Chart of Accounts'!C:E,3,0)</f>
        <v>Income Statement</v>
      </c>
    </row>
    <row r="7" spans="1:7" x14ac:dyDescent="0.2">
      <c r="A7" t="s">
        <v>154</v>
      </c>
      <c r="B7" s="4">
        <v>20</v>
      </c>
      <c r="C7" s="4">
        <v>20</v>
      </c>
      <c r="F7" t="str">
        <f>VLOOKUP(A7, 'Chart of Accounts'!G:H,2,0)</f>
        <v>Current Assets</v>
      </c>
      <c r="G7" t="str">
        <f>VLOOKUP(F7,'Chart of Accounts'!C:E,3,0)</f>
        <v>Balance Sheet</v>
      </c>
    </row>
    <row r="8" spans="1:7" x14ac:dyDescent="0.2">
      <c r="A8" t="s">
        <v>16</v>
      </c>
      <c r="B8" s="4">
        <v>12</v>
      </c>
      <c r="C8" s="4">
        <v>12</v>
      </c>
      <c r="F8" t="str">
        <f>VLOOKUP(A8, 'Chart of Accounts'!G:H,2,0)</f>
        <v>Revenue</v>
      </c>
      <c r="G8" t="str">
        <f>VLOOKUP(F8,'Chart of Accounts'!C:E,3,0)</f>
        <v>Income Statement</v>
      </c>
    </row>
    <row r="9" spans="1:7" x14ac:dyDescent="0.2">
      <c r="A9" t="s">
        <v>26</v>
      </c>
      <c r="B9" s="4"/>
      <c r="C9" s="4">
        <v>223.06</v>
      </c>
      <c r="F9" t="str">
        <f>VLOOKUP(A9, 'Chart of Accounts'!G:H,2,0)</f>
        <v>Revenue</v>
      </c>
      <c r="G9" t="str">
        <f>VLOOKUP(F9,'Chart of Accounts'!C:E,3,0)</f>
        <v>Income Statement</v>
      </c>
    </row>
    <row r="10" spans="1:7" x14ac:dyDescent="0.2">
      <c r="A10" t="s">
        <v>21</v>
      </c>
      <c r="B10" s="4"/>
      <c r="C10" s="4">
        <v>0</v>
      </c>
      <c r="F10" t="str">
        <f>VLOOKUP(A10, 'Chart of Accounts'!G:H,2,0)</f>
        <v>Equity</v>
      </c>
      <c r="G10" t="str">
        <f>VLOOKUP(F10,'Chart of Accounts'!C:E,3,0)</f>
        <v>Balance Sheet</v>
      </c>
    </row>
    <row r="11" spans="1:7" x14ac:dyDescent="0.2">
      <c r="A11" t="s">
        <v>25</v>
      </c>
      <c r="B11" s="4"/>
      <c r="C11" s="4">
        <v>1150</v>
      </c>
      <c r="F11" t="str">
        <f>VLOOKUP(A11, 'Chart of Accounts'!G:H,2,0)</f>
        <v>Revenue</v>
      </c>
      <c r="G11" t="str">
        <f>VLOOKUP(F11,'Chart of Accounts'!C:E,3,0)</f>
        <v>Income Statement</v>
      </c>
    </row>
    <row r="12" spans="1:7" x14ac:dyDescent="0.2">
      <c r="A12" t="s">
        <v>194</v>
      </c>
      <c r="B12" s="4"/>
      <c r="C12" s="4">
        <v>156</v>
      </c>
      <c r="F12" t="str">
        <f>VLOOKUP(A12, 'Chart of Accounts'!G:H,2,0)</f>
        <v>Revenue</v>
      </c>
      <c r="G12" t="str">
        <f>VLOOKUP(F12,'Chart of Accounts'!C:E,3,0)</f>
        <v>Income Statement</v>
      </c>
    </row>
    <row r="13" spans="1:7" x14ac:dyDescent="0.2">
      <c r="A13" t="s">
        <v>171</v>
      </c>
      <c r="B13" s="4">
        <v>1684.06</v>
      </c>
      <c r="C13" s="4">
        <v>1684.06</v>
      </c>
    </row>
  </sheetData>
  <mergeCells count="1">
    <mergeCell ref="A2:D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5C6C-9F14-2241-B124-19B01743A3DB}">
  <dimension ref="B1:AC143"/>
  <sheetViews>
    <sheetView showGridLines="0" tabSelected="1" zoomScale="92" zoomScaleNormal="200" workbookViewId="0">
      <selection activeCell="M101" sqref="M101"/>
    </sheetView>
  </sheetViews>
  <sheetFormatPr baseColWidth="10" defaultRowHeight="16" x14ac:dyDescent="0.2"/>
  <cols>
    <col min="1" max="1" width="2.1640625" customWidth="1"/>
    <col min="16" max="16" width="2.33203125" customWidth="1"/>
    <col min="22" max="22" width="25.83203125" customWidth="1"/>
    <col min="23" max="29" width="12.83203125" customWidth="1"/>
  </cols>
  <sheetData>
    <row r="1" spans="2:14" ht="17" thickBot="1" x14ac:dyDescent="0.25"/>
    <row r="2" spans="2:14" ht="23" x14ac:dyDescent="0.25">
      <c r="B2" s="31"/>
      <c r="C2" s="32"/>
      <c r="D2" s="32"/>
      <c r="E2" s="32"/>
      <c r="F2" s="33"/>
      <c r="G2" s="33"/>
      <c r="H2" s="33"/>
      <c r="I2" s="34"/>
      <c r="J2" s="8"/>
      <c r="K2" s="46"/>
      <c r="L2" s="47"/>
      <c r="M2" s="48"/>
      <c r="N2" s="49"/>
    </row>
    <row r="3" spans="2:14" ht="25" x14ac:dyDescent="0.25">
      <c r="B3" s="114" t="s">
        <v>184</v>
      </c>
      <c r="C3" s="115"/>
      <c r="D3" s="115"/>
      <c r="E3" s="115"/>
      <c r="F3" s="115"/>
      <c r="G3" s="115"/>
      <c r="H3" s="115"/>
      <c r="I3" s="35"/>
      <c r="J3" s="8"/>
      <c r="K3" s="10"/>
      <c r="L3" s="8"/>
      <c r="M3" s="58"/>
      <c r="N3" s="11"/>
    </row>
    <row r="4" spans="2:14" x14ac:dyDescent="0.2">
      <c r="B4" s="36"/>
      <c r="C4" s="116" t="s">
        <v>185</v>
      </c>
      <c r="D4" s="116"/>
      <c r="E4" s="116"/>
      <c r="F4" s="116"/>
      <c r="G4" s="116"/>
      <c r="H4" s="37"/>
      <c r="I4" s="35"/>
      <c r="J4" s="8"/>
      <c r="K4" s="10"/>
      <c r="L4" s="8"/>
      <c r="M4" s="58"/>
      <c r="N4" s="11"/>
    </row>
    <row r="5" spans="2:14" x14ac:dyDescent="0.2">
      <c r="B5" s="38"/>
      <c r="C5" s="116" t="s">
        <v>186</v>
      </c>
      <c r="D5" s="116"/>
      <c r="E5" s="116"/>
      <c r="F5" s="116"/>
      <c r="G5" s="116"/>
      <c r="H5" s="37"/>
      <c r="I5" s="35"/>
      <c r="J5" s="8"/>
      <c r="K5" s="13"/>
      <c r="L5" s="8"/>
      <c r="M5" s="64"/>
      <c r="N5" s="11"/>
    </row>
    <row r="6" spans="2:14" x14ac:dyDescent="0.2">
      <c r="B6" s="38"/>
      <c r="C6" s="117" t="s">
        <v>187</v>
      </c>
      <c r="D6" s="117"/>
      <c r="E6" s="117"/>
      <c r="F6" s="117"/>
      <c r="G6" s="117"/>
      <c r="H6" s="37"/>
      <c r="I6" s="35"/>
      <c r="J6" s="8"/>
      <c r="K6" s="10"/>
      <c r="L6" s="8"/>
      <c r="M6" s="65"/>
      <c r="N6" s="11"/>
    </row>
    <row r="7" spans="2:14" x14ac:dyDescent="0.2">
      <c r="B7" s="38"/>
      <c r="C7" s="37"/>
      <c r="D7" s="37"/>
      <c r="E7" s="39"/>
      <c r="F7" s="37"/>
      <c r="G7" s="37"/>
      <c r="H7" s="37"/>
      <c r="I7" s="35"/>
      <c r="J7" s="8"/>
      <c r="K7" s="10"/>
      <c r="L7" s="8"/>
      <c r="M7" s="58"/>
      <c r="N7" s="11"/>
    </row>
    <row r="8" spans="2:14" ht="18" x14ac:dyDescent="0.2">
      <c r="B8" s="40" t="s">
        <v>188</v>
      </c>
      <c r="C8" s="41"/>
      <c r="D8" s="41"/>
      <c r="E8" s="41"/>
      <c r="F8" s="37"/>
      <c r="G8" s="42" t="s">
        <v>225</v>
      </c>
      <c r="H8" s="37"/>
      <c r="I8" s="35"/>
      <c r="J8" s="8"/>
      <c r="K8" s="10"/>
      <c r="L8" s="8"/>
      <c r="M8" s="66"/>
      <c r="N8" s="11"/>
    </row>
    <row r="9" spans="2:14" x14ac:dyDescent="0.2">
      <c r="B9" s="36"/>
      <c r="C9" s="43"/>
      <c r="D9" s="43"/>
      <c r="E9" s="37"/>
      <c r="F9" s="44"/>
      <c r="G9" s="37"/>
      <c r="H9" s="37"/>
      <c r="I9" s="35"/>
      <c r="J9" s="8"/>
      <c r="K9" s="17"/>
      <c r="L9" s="18"/>
      <c r="M9" s="18"/>
      <c r="N9" s="19"/>
    </row>
    <row r="10" spans="2:14" x14ac:dyDescent="0.2">
      <c r="B10" s="36"/>
      <c r="C10" s="37"/>
      <c r="D10" s="37"/>
      <c r="E10" s="37"/>
      <c r="F10" s="37"/>
      <c r="G10" s="45" t="s">
        <v>191</v>
      </c>
      <c r="H10" s="45" t="s">
        <v>191</v>
      </c>
      <c r="I10" s="35"/>
      <c r="J10" s="8"/>
      <c r="K10" s="8"/>
      <c r="L10" s="8"/>
      <c r="M10" s="8"/>
      <c r="N10" s="8"/>
    </row>
    <row r="11" spans="2:14" x14ac:dyDescent="0.2">
      <c r="B11" s="20" t="s">
        <v>213</v>
      </c>
      <c r="C11" s="21"/>
      <c r="D11" s="21"/>
      <c r="E11" s="21"/>
      <c r="F11" s="21"/>
      <c r="G11" s="55"/>
      <c r="H11" s="56">
        <v>0</v>
      </c>
      <c r="I11" s="22"/>
      <c r="J11" s="8"/>
      <c r="K11" s="8"/>
      <c r="L11" s="8"/>
      <c r="M11" s="8"/>
      <c r="N11" s="8"/>
    </row>
    <row r="12" spans="2:14" x14ac:dyDescent="0.2">
      <c r="B12" s="23" t="s">
        <v>212</v>
      </c>
      <c r="C12" s="24"/>
      <c r="D12" s="24"/>
      <c r="E12" s="24"/>
      <c r="F12" s="24"/>
      <c r="G12" s="57"/>
      <c r="H12" s="58"/>
      <c r="I12" s="9"/>
      <c r="J12" s="8"/>
      <c r="K12" s="8"/>
      <c r="L12" s="8"/>
      <c r="M12" s="8"/>
      <c r="N12" s="8"/>
    </row>
    <row r="13" spans="2:14" x14ac:dyDescent="0.2">
      <c r="B13" s="25" t="s">
        <v>25</v>
      </c>
      <c r="C13" s="24"/>
      <c r="D13" s="24"/>
      <c r="E13" s="24"/>
      <c r="F13" s="8"/>
      <c r="G13" s="57">
        <v>1130</v>
      </c>
      <c r="H13" s="58"/>
      <c r="I13" s="9"/>
      <c r="J13" s="8"/>
      <c r="K13" s="8"/>
      <c r="L13" s="8"/>
      <c r="M13" s="8"/>
      <c r="N13" s="8"/>
    </row>
    <row r="14" spans="2:14" x14ac:dyDescent="0.2">
      <c r="B14" s="25" t="s">
        <v>26</v>
      </c>
      <c r="C14" s="24"/>
      <c r="D14" s="24"/>
      <c r="E14" s="24"/>
      <c r="F14" s="8"/>
      <c r="G14" s="57">
        <v>190</v>
      </c>
      <c r="H14" s="58"/>
      <c r="I14" s="9"/>
      <c r="J14" s="8"/>
      <c r="K14" s="8"/>
      <c r="L14" s="8"/>
      <c r="M14" s="8"/>
      <c r="N14" s="8"/>
    </row>
    <row r="15" spans="2:14" x14ac:dyDescent="0.2">
      <c r="B15" s="25"/>
      <c r="C15" s="24"/>
      <c r="D15" s="24"/>
      <c r="E15" s="24"/>
      <c r="F15" s="8"/>
      <c r="G15" s="57"/>
      <c r="H15" s="58"/>
      <c r="I15" s="9"/>
      <c r="J15" s="8"/>
      <c r="K15" s="8"/>
      <c r="L15" s="8"/>
      <c r="M15" s="8"/>
      <c r="N15" s="8"/>
    </row>
    <row r="16" spans="2:14" x14ac:dyDescent="0.2">
      <c r="B16" s="25"/>
      <c r="C16" s="24"/>
      <c r="D16" s="24"/>
      <c r="E16" s="24"/>
      <c r="F16" s="8"/>
      <c r="G16" s="57"/>
      <c r="H16" s="58"/>
      <c r="I16" s="9"/>
      <c r="J16" s="8"/>
      <c r="K16" s="8"/>
      <c r="L16" s="8"/>
      <c r="M16" s="8"/>
      <c r="N16" s="8"/>
    </row>
    <row r="17" spans="2:14" x14ac:dyDescent="0.2">
      <c r="B17" s="23" t="s">
        <v>179</v>
      </c>
      <c r="C17" s="24"/>
      <c r="D17" s="24"/>
      <c r="E17" s="24"/>
      <c r="F17" s="8"/>
      <c r="G17" s="59">
        <f>SUM(G13:G16)</f>
        <v>1320</v>
      </c>
      <c r="H17" s="58"/>
      <c r="I17" s="9"/>
      <c r="J17" s="8"/>
      <c r="K17" s="8"/>
      <c r="L17" s="8"/>
      <c r="M17" s="8"/>
      <c r="N17" s="8"/>
    </row>
    <row r="18" spans="2:14" x14ac:dyDescent="0.2">
      <c r="B18" s="25"/>
      <c r="C18" s="24"/>
      <c r="D18" s="24"/>
      <c r="E18" s="24"/>
      <c r="F18" s="8"/>
      <c r="G18" s="57"/>
      <c r="H18" s="58"/>
      <c r="I18" s="9"/>
      <c r="J18" s="8"/>
      <c r="K18" s="8"/>
      <c r="L18" s="8"/>
      <c r="M18" s="8"/>
      <c r="N18" s="8"/>
    </row>
    <row r="19" spans="2:14" x14ac:dyDescent="0.2">
      <c r="B19" s="23" t="s">
        <v>210</v>
      </c>
      <c r="C19" s="24"/>
      <c r="D19" s="24"/>
      <c r="E19" s="24"/>
      <c r="F19" s="8"/>
      <c r="G19" s="57"/>
      <c r="H19" s="58"/>
      <c r="I19" s="9"/>
      <c r="J19" s="8"/>
      <c r="K19" s="8"/>
      <c r="L19" s="8"/>
      <c r="M19" s="8"/>
      <c r="N19" s="8"/>
    </row>
    <row r="20" spans="2:14" x14ac:dyDescent="0.2">
      <c r="B20" s="12" t="s">
        <v>226</v>
      </c>
      <c r="C20" s="24"/>
      <c r="D20" s="24"/>
      <c r="E20" s="24"/>
      <c r="F20" s="8"/>
      <c r="G20" s="58">
        <v>75</v>
      </c>
      <c r="H20" s="58"/>
      <c r="I20" s="9"/>
      <c r="J20" s="8"/>
      <c r="K20" s="8"/>
      <c r="L20" s="8"/>
      <c r="M20" s="8"/>
      <c r="N20" s="8"/>
    </row>
    <row r="21" spans="2:14" x14ac:dyDescent="0.2">
      <c r="B21" s="12"/>
      <c r="C21" s="24"/>
      <c r="D21" s="24"/>
      <c r="E21" s="24"/>
      <c r="F21" s="8"/>
      <c r="G21" s="58"/>
      <c r="H21" s="58"/>
      <c r="I21" s="9"/>
      <c r="J21" s="8"/>
      <c r="K21" s="8"/>
      <c r="L21" s="8"/>
      <c r="M21" s="8"/>
      <c r="N21" s="8"/>
    </row>
    <row r="22" spans="2:14" x14ac:dyDescent="0.2">
      <c r="B22" s="12"/>
      <c r="C22" s="8"/>
      <c r="D22" s="8"/>
      <c r="E22" s="8"/>
      <c r="F22" s="8"/>
      <c r="G22" s="58"/>
      <c r="H22" s="58"/>
      <c r="I22" s="9"/>
      <c r="J22" s="8"/>
      <c r="K22" s="8"/>
      <c r="L22" s="8"/>
      <c r="M22" s="8"/>
      <c r="N22" s="8"/>
    </row>
    <row r="23" spans="2:14" x14ac:dyDescent="0.2">
      <c r="B23" s="12"/>
      <c r="C23" s="8"/>
      <c r="D23" s="8"/>
      <c r="E23" s="8"/>
      <c r="F23" s="8"/>
      <c r="G23" s="58"/>
      <c r="H23" s="58"/>
      <c r="I23" s="9"/>
      <c r="J23" s="8"/>
      <c r="K23" s="8"/>
      <c r="L23" s="8"/>
      <c r="M23" s="8"/>
      <c r="N23" s="8"/>
    </row>
    <row r="24" spans="2:14" x14ac:dyDescent="0.2">
      <c r="B24" s="23"/>
      <c r="C24" s="24"/>
      <c r="D24" s="24"/>
      <c r="E24" s="24"/>
      <c r="F24" s="26"/>
      <c r="G24" s="58"/>
      <c r="H24" s="58"/>
      <c r="I24" s="9"/>
      <c r="J24" s="8"/>
      <c r="K24" s="8"/>
      <c r="L24" s="8"/>
      <c r="M24" s="8"/>
      <c r="N24" s="8"/>
    </row>
    <row r="25" spans="2:14" x14ac:dyDescent="0.2">
      <c r="B25" s="23" t="s">
        <v>190</v>
      </c>
      <c r="C25" s="24"/>
      <c r="D25" s="24"/>
      <c r="E25" s="24"/>
      <c r="F25" s="8"/>
      <c r="G25" s="60">
        <f>-SUM(G20:G23)</f>
        <v>-75</v>
      </c>
      <c r="H25" s="58"/>
      <c r="I25" s="9"/>
      <c r="J25" s="8"/>
      <c r="K25" s="8"/>
      <c r="L25" s="8"/>
      <c r="M25" s="8"/>
      <c r="N25" s="8"/>
    </row>
    <row r="26" spans="2:14" x14ac:dyDescent="0.2">
      <c r="B26" s="23" t="s">
        <v>192</v>
      </c>
      <c r="C26" s="24"/>
      <c r="D26" s="24"/>
      <c r="E26" s="24"/>
      <c r="F26" s="8"/>
      <c r="G26" s="59"/>
      <c r="H26" s="61">
        <f>G17+G25</f>
        <v>1245</v>
      </c>
      <c r="I26" s="9"/>
      <c r="J26" s="8"/>
      <c r="K26" s="8"/>
      <c r="L26" s="8"/>
      <c r="M26" s="8"/>
      <c r="N26" s="8"/>
    </row>
    <row r="27" spans="2:14" ht="17" thickBot="1" x14ac:dyDescent="0.25">
      <c r="B27" s="27" t="s">
        <v>193</v>
      </c>
      <c r="C27" s="28"/>
      <c r="D27" s="28"/>
      <c r="E27" s="28"/>
      <c r="F27" s="29"/>
      <c r="G27" s="62"/>
      <c r="H27" s="63">
        <f>SUM(H11:H26)</f>
        <v>1245</v>
      </c>
      <c r="I27" s="30"/>
      <c r="J27" s="8"/>
      <c r="K27" s="8"/>
      <c r="L27" s="8"/>
      <c r="M27" s="8"/>
      <c r="N27" s="8"/>
    </row>
    <row r="28" spans="2:14" x14ac:dyDescent="0.2">
      <c r="B28" s="53"/>
      <c r="C28" s="24"/>
      <c r="D28" s="24"/>
      <c r="E28" s="24"/>
      <c r="F28" s="26"/>
      <c r="G28" s="8"/>
      <c r="H28" s="54"/>
      <c r="I28" s="8"/>
      <c r="J28" s="8"/>
      <c r="K28" s="8"/>
      <c r="L28" s="8"/>
      <c r="M28" s="8"/>
      <c r="N28" s="8"/>
    </row>
    <row r="29" spans="2:14" x14ac:dyDescent="0.2">
      <c r="B29" s="53"/>
      <c r="C29" s="24"/>
      <c r="D29" s="24"/>
      <c r="E29" s="24"/>
      <c r="F29" s="26"/>
      <c r="G29" s="8"/>
      <c r="H29" s="54"/>
      <c r="I29" s="8"/>
      <c r="J29" s="8"/>
      <c r="K29" s="8"/>
      <c r="L29" s="8"/>
      <c r="M29" s="8"/>
      <c r="N29" s="8"/>
    </row>
    <row r="30" spans="2:14" x14ac:dyDescent="0.2">
      <c r="B30" s="53"/>
      <c r="C30" s="24"/>
      <c r="D30" s="24"/>
      <c r="E30" s="24"/>
      <c r="F30" s="26"/>
      <c r="G30" s="8"/>
      <c r="H30" s="54"/>
      <c r="I30" s="8"/>
      <c r="J30" s="8"/>
      <c r="K30" s="8"/>
      <c r="L30" s="8"/>
      <c r="M30" s="8"/>
      <c r="N30" s="8"/>
    </row>
    <row r="31" spans="2:14" ht="23" x14ac:dyDescent="0.25">
      <c r="B31" s="36"/>
      <c r="C31" s="37"/>
      <c r="D31" s="37"/>
      <c r="E31" s="37"/>
      <c r="F31" s="51"/>
      <c r="G31" s="51"/>
      <c r="H31" s="51"/>
      <c r="I31" s="52"/>
      <c r="J31" s="8"/>
      <c r="K31" s="46"/>
      <c r="L31" s="47"/>
      <c r="M31" s="48"/>
      <c r="N31" s="49"/>
    </row>
    <row r="32" spans="2:14" ht="25" x14ac:dyDescent="0.25">
      <c r="B32" s="114" t="s">
        <v>184</v>
      </c>
      <c r="C32" s="115"/>
      <c r="D32" s="115"/>
      <c r="E32" s="115"/>
      <c r="F32" s="115"/>
      <c r="G32" s="115"/>
      <c r="H32" s="115"/>
      <c r="I32" s="35"/>
      <c r="J32" s="8"/>
      <c r="K32" s="10"/>
      <c r="L32" s="8"/>
      <c r="M32" s="58"/>
      <c r="N32" s="11"/>
    </row>
    <row r="33" spans="2:14" x14ac:dyDescent="0.2">
      <c r="B33" s="36"/>
      <c r="C33" s="116" t="s">
        <v>185</v>
      </c>
      <c r="D33" s="116"/>
      <c r="E33" s="116"/>
      <c r="F33" s="116"/>
      <c r="G33" s="116"/>
      <c r="H33" s="37"/>
      <c r="I33" s="35"/>
      <c r="J33" s="8"/>
      <c r="K33" s="10"/>
      <c r="L33" s="8"/>
      <c r="M33" s="58"/>
      <c r="N33" s="11"/>
    </row>
    <row r="34" spans="2:14" x14ac:dyDescent="0.2">
      <c r="B34" s="38"/>
      <c r="C34" s="116" t="s">
        <v>186</v>
      </c>
      <c r="D34" s="116"/>
      <c r="E34" s="116"/>
      <c r="F34" s="116"/>
      <c r="G34" s="116"/>
      <c r="H34" s="37"/>
      <c r="I34" s="35"/>
      <c r="J34" s="8"/>
      <c r="K34" s="13"/>
      <c r="L34" s="8"/>
      <c r="M34" s="64"/>
      <c r="N34" s="11"/>
    </row>
    <row r="35" spans="2:14" x14ac:dyDescent="0.2">
      <c r="B35" s="38"/>
      <c r="C35" s="117" t="s">
        <v>187</v>
      </c>
      <c r="D35" s="117"/>
      <c r="E35" s="117"/>
      <c r="F35" s="117"/>
      <c r="G35" s="117"/>
      <c r="H35" s="37"/>
      <c r="I35" s="35"/>
      <c r="J35" s="8"/>
      <c r="K35" s="10"/>
      <c r="L35" s="8"/>
      <c r="M35" s="65"/>
      <c r="N35" s="11"/>
    </row>
    <row r="36" spans="2:14" x14ac:dyDescent="0.2">
      <c r="B36" s="38"/>
      <c r="C36" s="37"/>
      <c r="D36" s="37"/>
      <c r="E36" s="39"/>
      <c r="F36" s="37"/>
      <c r="G36" s="37"/>
      <c r="H36" s="37"/>
      <c r="I36" s="35"/>
      <c r="J36" s="8"/>
      <c r="K36" s="10"/>
      <c r="L36" s="8"/>
      <c r="M36" s="58"/>
      <c r="N36" s="11"/>
    </row>
    <row r="37" spans="2:14" ht="18" x14ac:dyDescent="0.2">
      <c r="B37" s="40" t="s">
        <v>188</v>
      </c>
      <c r="C37" s="41"/>
      <c r="D37" s="41"/>
      <c r="E37" s="41"/>
      <c r="F37" s="37"/>
      <c r="G37" s="42" t="s">
        <v>224</v>
      </c>
      <c r="H37" s="37"/>
      <c r="I37" s="35"/>
      <c r="J37" s="8"/>
      <c r="K37" s="10"/>
      <c r="L37" s="8"/>
      <c r="M37" s="66"/>
      <c r="N37" s="11"/>
    </row>
    <row r="38" spans="2:14" x14ac:dyDescent="0.2">
      <c r="B38" s="36"/>
      <c r="C38" s="43"/>
      <c r="D38" s="43"/>
      <c r="E38" s="37"/>
      <c r="F38" s="44"/>
      <c r="G38" s="37"/>
      <c r="H38" s="37"/>
      <c r="I38" s="35"/>
      <c r="J38" s="8"/>
      <c r="K38" s="17"/>
      <c r="L38" s="18"/>
      <c r="M38" s="18"/>
      <c r="N38" s="19"/>
    </row>
    <row r="39" spans="2:14" x14ac:dyDescent="0.2">
      <c r="B39" s="36"/>
      <c r="C39" s="37"/>
      <c r="D39" s="37"/>
      <c r="E39" s="37"/>
      <c r="F39" s="37"/>
      <c r="G39" s="45" t="s">
        <v>191</v>
      </c>
      <c r="H39" s="45" t="s">
        <v>191</v>
      </c>
      <c r="I39" s="35"/>
      <c r="J39" s="8"/>
      <c r="K39" s="8"/>
      <c r="L39" s="8"/>
      <c r="M39" s="8"/>
      <c r="N39" s="8"/>
    </row>
    <row r="40" spans="2:14" x14ac:dyDescent="0.2">
      <c r="B40" s="20" t="s">
        <v>213</v>
      </c>
      <c r="C40" s="21"/>
      <c r="D40" s="21"/>
      <c r="E40" s="21"/>
      <c r="F40" s="21"/>
      <c r="G40" s="55"/>
      <c r="H40" s="56">
        <f>H27</f>
        <v>1245</v>
      </c>
      <c r="I40" s="22"/>
      <c r="J40" s="8"/>
      <c r="K40" s="8"/>
      <c r="L40" s="8"/>
      <c r="M40" s="8"/>
      <c r="N40" s="8"/>
    </row>
    <row r="41" spans="2:14" x14ac:dyDescent="0.2">
      <c r="B41" s="23" t="s">
        <v>212</v>
      </c>
      <c r="C41" s="24"/>
      <c r="D41" s="24"/>
      <c r="E41" s="24"/>
      <c r="F41" s="24"/>
      <c r="G41" s="57"/>
      <c r="H41" s="58"/>
      <c r="I41" s="9"/>
      <c r="J41" s="8"/>
      <c r="K41" s="8"/>
      <c r="L41" s="8"/>
      <c r="M41" s="8"/>
      <c r="N41" s="8"/>
    </row>
    <row r="42" spans="2:14" x14ac:dyDescent="0.2">
      <c r="B42" s="25" t="s">
        <v>25</v>
      </c>
      <c r="C42" s="24"/>
      <c r="D42" s="24"/>
      <c r="E42" s="24"/>
      <c r="F42" s="8"/>
      <c r="G42" s="57">
        <v>20</v>
      </c>
      <c r="H42" s="58"/>
      <c r="I42" s="9"/>
      <c r="J42" s="8"/>
      <c r="K42" s="8"/>
      <c r="L42" s="8"/>
      <c r="M42" s="8"/>
      <c r="N42" s="8"/>
    </row>
    <row r="43" spans="2:14" x14ac:dyDescent="0.2">
      <c r="B43" s="25" t="s">
        <v>26</v>
      </c>
      <c r="C43" s="24"/>
      <c r="D43" s="24"/>
      <c r="E43" s="24"/>
      <c r="F43" s="8"/>
      <c r="G43" s="57">
        <v>0</v>
      </c>
      <c r="H43" s="58"/>
      <c r="I43" s="9"/>
      <c r="J43" s="8"/>
      <c r="K43" s="8"/>
      <c r="L43" s="8"/>
      <c r="M43" s="8"/>
      <c r="N43" s="8"/>
    </row>
    <row r="44" spans="2:14" x14ac:dyDescent="0.2">
      <c r="B44" s="25"/>
      <c r="C44" s="24"/>
      <c r="D44" s="24"/>
      <c r="E44" s="24"/>
      <c r="F44" s="8"/>
      <c r="G44" s="57"/>
      <c r="H44" s="58"/>
      <c r="I44" s="9"/>
      <c r="J44" s="8"/>
      <c r="K44" s="8"/>
      <c r="L44" s="8"/>
      <c r="M44" s="8"/>
      <c r="N44" s="8"/>
    </row>
    <row r="45" spans="2:14" x14ac:dyDescent="0.2">
      <c r="B45" s="25"/>
      <c r="C45" s="24"/>
      <c r="D45" s="24"/>
      <c r="E45" s="24"/>
      <c r="F45" s="8"/>
      <c r="G45" s="57"/>
      <c r="H45" s="58"/>
      <c r="I45" s="9"/>
      <c r="J45" s="8"/>
      <c r="K45" s="8"/>
      <c r="L45" s="8"/>
      <c r="M45" s="8"/>
      <c r="N45" s="8"/>
    </row>
    <row r="46" spans="2:14" x14ac:dyDescent="0.2">
      <c r="B46" s="23" t="s">
        <v>179</v>
      </c>
      <c r="C46" s="24"/>
      <c r="D46" s="24"/>
      <c r="E46" s="24"/>
      <c r="F46" s="8"/>
      <c r="G46" s="59">
        <f>SUM(G42:G45)</f>
        <v>20</v>
      </c>
      <c r="H46" s="58"/>
      <c r="I46" s="9"/>
      <c r="J46" s="8"/>
      <c r="K46" s="8"/>
      <c r="L46" s="8"/>
      <c r="M46" s="8"/>
      <c r="N46" s="8"/>
    </row>
    <row r="47" spans="2:14" x14ac:dyDescent="0.2">
      <c r="B47" s="25"/>
      <c r="C47" s="24"/>
      <c r="D47" s="24"/>
      <c r="E47" s="24"/>
      <c r="F47" s="8"/>
      <c r="G47" s="57"/>
      <c r="H47" s="58"/>
      <c r="I47" s="9"/>
      <c r="J47" s="8"/>
      <c r="K47" s="8"/>
      <c r="L47" s="8"/>
      <c r="M47" s="8"/>
      <c r="N47" s="8"/>
    </row>
    <row r="48" spans="2:14" x14ac:dyDescent="0.2">
      <c r="B48" s="23" t="s">
        <v>210</v>
      </c>
      <c r="C48" s="24"/>
      <c r="D48" s="24"/>
      <c r="E48" s="24"/>
      <c r="F48" s="8"/>
      <c r="G48" s="57"/>
      <c r="H48" s="58"/>
      <c r="I48" s="9"/>
      <c r="J48" s="8"/>
      <c r="K48" s="8"/>
      <c r="L48" s="8"/>
      <c r="M48" s="8"/>
      <c r="N48" s="8"/>
    </row>
    <row r="49" spans="2:14" x14ac:dyDescent="0.2">
      <c r="B49" s="12" t="s">
        <v>227</v>
      </c>
      <c r="C49" s="24"/>
      <c r="D49" s="24"/>
      <c r="E49" s="24"/>
      <c r="F49" s="8"/>
      <c r="G49" s="58">
        <v>48</v>
      </c>
      <c r="H49" s="58"/>
      <c r="I49" s="9"/>
      <c r="J49" s="8"/>
      <c r="K49" s="8"/>
      <c r="L49" s="8"/>
      <c r="M49" s="8"/>
      <c r="N49" s="8"/>
    </row>
    <row r="50" spans="2:14" x14ac:dyDescent="0.2">
      <c r="B50" s="12"/>
      <c r="C50" s="24"/>
      <c r="D50" s="24"/>
      <c r="E50" s="24"/>
      <c r="F50" s="8"/>
      <c r="G50" s="58"/>
      <c r="H50" s="58"/>
      <c r="I50" s="9"/>
      <c r="J50" s="8"/>
      <c r="K50" s="8"/>
      <c r="L50" s="8"/>
      <c r="M50" s="8"/>
      <c r="N50" s="8"/>
    </row>
    <row r="51" spans="2:14" x14ac:dyDescent="0.2">
      <c r="B51" s="12"/>
      <c r="C51" s="8"/>
      <c r="D51" s="8"/>
      <c r="E51" s="8"/>
      <c r="F51" s="8"/>
      <c r="G51" s="58"/>
      <c r="H51" s="58"/>
      <c r="I51" s="9"/>
      <c r="J51" s="8"/>
      <c r="K51" s="8"/>
      <c r="L51" s="8"/>
      <c r="M51" s="8"/>
      <c r="N51" s="8"/>
    </row>
    <row r="52" spans="2:14" x14ac:dyDescent="0.2">
      <c r="B52" s="12"/>
      <c r="C52" s="8"/>
      <c r="D52" s="8"/>
      <c r="E52" s="8"/>
      <c r="F52" s="8"/>
      <c r="G52" s="58"/>
      <c r="H52" s="58"/>
      <c r="I52" s="9"/>
      <c r="J52" s="8"/>
      <c r="K52" s="8"/>
      <c r="L52" s="8"/>
      <c r="M52" s="8"/>
      <c r="N52" s="8"/>
    </row>
    <row r="53" spans="2:14" x14ac:dyDescent="0.2">
      <c r="B53" s="23"/>
      <c r="C53" s="24"/>
      <c r="D53" s="24"/>
      <c r="E53" s="24"/>
      <c r="F53" s="26"/>
      <c r="G53" s="58"/>
      <c r="H53" s="58"/>
      <c r="I53" s="9"/>
      <c r="J53" s="8"/>
      <c r="K53" s="8"/>
      <c r="L53" s="8"/>
      <c r="M53" s="8"/>
      <c r="N53" s="8"/>
    </row>
    <row r="54" spans="2:14" x14ac:dyDescent="0.2">
      <c r="B54" s="23" t="s">
        <v>190</v>
      </c>
      <c r="C54" s="24"/>
      <c r="D54" s="24"/>
      <c r="E54" s="24"/>
      <c r="F54" s="8"/>
      <c r="G54" s="60">
        <f>-SUM(G49:G52)</f>
        <v>-48</v>
      </c>
      <c r="H54" s="58"/>
      <c r="I54" s="9"/>
      <c r="J54" s="8"/>
      <c r="K54" s="8"/>
      <c r="L54" s="8"/>
      <c r="M54" s="8"/>
      <c r="N54" s="8"/>
    </row>
    <row r="55" spans="2:14" x14ac:dyDescent="0.2">
      <c r="B55" s="23" t="s">
        <v>192</v>
      </c>
      <c r="C55" s="24"/>
      <c r="D55" s="24"/>
      <c r="E55" s="24"/>
      <c r="F55" s="8"/>
      <c r="G55" s="59"/>
      <c r="H55" s="61">
        <f>G54+G46</f>
        <v>-28</v>
      </c>
      <c r="I55" s="9"/>
      <c r="J55" s="8"/>
      <c r="K55" s="8"/>
      <c r="L55" s="8"/>
      <c r="M55" s="8"/>
      <c r="N55" s="8"/>
    </row>
    <row r="56" spans="2:14" ht="17" thickBot="1" x14ac:dyDescent="0.25">
      <c r="B56" s="27" t="s">
        <v>193</v>
      </c>
      <c r="C56" s="28"/>
      <c r="D56" s="28"/>
      <c r="E56" s="28"/>
      <c r="F56" s="29"/>
      <c r="G56" s="62"/>
      <c r="H56" s="63">
        <f>SUM(H40:H55)</f>
        <v>1217</v>
      </c>
      <c r="I56" s="30"/>
      <c r="J56" s="8"/>
      <c r="K56" s="8"/>
      <c r="L56" s="8"/>
      <c r="M56" s="8"/>
      <c r="N56" s="8"/>
    </row>
    <row r="59" spans="2:14" ht="17" thickBot="1" x14ac:dyDescent="0.25"/>
    <row r="60" spans="2:14" ht="23" x14ac:dyDescent="0.25">
      <c r="B60" s="31"/>
      <c r="C60" s="32"/>
      <c r="D60" s="32"/>
      <c r="E60" s="32"/>
      <c r="F60" s="33"/>
      <c r="G60" s="33"/>
      <c r="H60" s="33"/>
      <c r="I60" s="34"/>
      <c r="J60" s="8"/>
      <c r="K60" s="46" t="s">
        <v>214</v>
      </c>
      <c r="L60" s="47" t="s">
        <v>206</v>
      </c>
      <c r="M60" s="48"/>
      <c r="N60" s="49"/>
    </row>
    <row r="61" spans="2:14" ht="25" x14ac:dyDescent="0.25">
      <c r="B61" s="114" t="s">
        <v>184</v>
      </c>
      <c r="C61" s="115"/>
      <c r="D61" s="115"/>
      <c r="E61" s="115"/>
      <c r="F61" s="115"/>
      <c r="G61" s="115"/>
      <c r="H61" s="115"/>
      <c r="I61" s="35"/>
      <c r="J61" s="8"/>
      <c r="K61" s="10" t="s">
        <v>207</v>
      </c>
      <c r="L61" s="8"/>
      <c r="M61" s="58">
        <v>13</v>
      </c>
      <c r="N61" s="11"/>
    </row>
    <row r="62" spans="2:14" x14ac:dyDescent="0.2">
      <c r="B62" s="36"/>
      <c r="C62" s="116" t="s">
        <v>185</v>
      </c>
      <c r="D62" s="116"/>
      <c r="E62" s="116"/>
      <c r="F62" s="116"/>
      <c r="G62" s="116"/>
      <c r="H62" s="37"/>
      <c r="I62" s="35"/>
      <c r="J62" s="8"/>
      <c r="K62" s="10" t="s">
        <v>208</v>
      </c>
      <c r="L62" s="8"/>
      <c r="M62" s="58">
        <v>12</v>
      </c>
      <c r="N62" s="11"/>
    </row>
    <row r="63" spans="2:14" x14ac:dyDescent="0.2">
      <c r="B63" s="38"/>
      <c r="C63" s="116" t="s">
        <v>186</v>
      </c>
      <c r="D63" s="116"/>
      <c r="E63" s="116"/>
      <c r="F63" s="116"/>
      <c r="G63" s="116"/>
      <c r="H63" s="37"/>
      <c r="I63" s="35"/>
      <c r="J63" s="8"/>
      <c r="K63" s="13" t="s">
        <v>209</v>
      </c>
      <c r="L63" s="8"/>
      <c r="M63" s="64">
        <f>M62*M61</f>
        <v>156</v>
      </c>
      <c r="N63" s="11"/>
    </row>
    <row r="64" spans="2:14" x14ac:dyDescent="0.2">
      <c r="B64" s="38"/>
      <c r="C64" s="117" t="s">
        <v>187</v>
      </c>
      <c r="D64" s="117"/>
      <c r="E64" s="117"/>
      <c r="F64" s="117"/>
      <c r="G64" s="117"/>
      <c r="H64" s="37"/>
      <c r="I64" s="35"/>
      <c r="J64" s="8"/>
      <c r="K64" s="10"/>
      <c r="L64" s="8"/>
      <c r="M64" s="65"/>
      <c r="N64" s="11"/>
    </row>
    <row r="65" spans="2:14" x14ac:dyDescent="0.2">
      <c r="B65" s="38"/>
      <c r="C65" s="37"/>
      <c r="D65" s="37"/>
      <c r="E65" s="39"/>
      <c r="F65" s="37"/>
      <c r="G65" s="37"/>
      <c r="H65" s="37"/>
      <c r="I65" s="35"/>
      <c r="J65" s="8"/>
      <c r="K65" s="10" t="s">
        <v>210</v>
      </c>
      <c r="L65" s="8"/>
      <c r="M65" s="58"/>
      <c r="N65" s="11"/>
    </row>
    <row r="66" spans="2:14" ht="18" x14ac:dyDescent="0.2">
      <c r="B66" s="40" t="s">
        <v>188</v>
      </c>
      <c r="C66" s="41"/>
      <c r="D66" s="41"/>
      <c r="E66" s="41"/>
      <c r="F66" s="37"/>
      <c r="G66" s="42" t="s">
        <v>196</v>
      </c>
      <c r="H66" s="37"/>
      <c r="I66" s="35"/>
      <c r="J66" s="8"/>
      <c r="K66" s="10" t="s">
        <v>211</v>
      </c>
      <c r="L66" s="8"/>
      <c r="M66" s="66">
        <v>0</v>
      </c>
      <c r="N66" s="11"/>
    </row>
    <row r="67" spans="2:14" x14ac:dyDescent="0.2">
      <c r="B67" s="36"/>
      <c r="C67" s="43"/>
      <c r="D67" s="43"/>
      <c r="E67" s="37"/>
      <c r="F67" s="44"/>
      <c r="G67" s="37"/>
      <c r="H67" s="37"/>
      <c r="I67" s="35"/>
      <c r="J67" s="8"/>
      <c r="K67" s="17"/>
      <c r="L67" s="18"/>
      <c r="M67" s="68"/>
      <c r="N67" s="19"/>
    </row>
    <row r="68" spans="2:14" x14ac:dyDescent="0.2">
      <c r="B68" s="36"/>
      <c r="C68" s="37"/>
      <c r="D68" s="37"/>
      <c r="E68" s="37"/>
      <c r="F68" s="37"/>
      <c r="G68" s="45" t="s">
        <v>191</v>
      </c>
      <c r="H68" s="45" t="s">
        <v>191</v>
      </c>
      <c r="I68" s="35"/>
      <c r="J68" s="8"/>
      <c r="K68" s="8"/>
      <c r="L68" s="8"/>
      <c r="M68" s="8"/>
      <c r="N68" s="8"/>
    </row>
    <row r="69" spans="2:14" ht="14" customHeight="1" x14ac:dyDescent="0.2">
      <c r="B69" s="20" t="s">
        <v>213</v>
      </c>
      <c r="C69" s="21"/>
      <c r="D69" s="21"/>
      <c r="E69" s="21"/>
      <c r="F69" s="21"/>
      <c r="G69" s="55"/>
      <c r="H69" s="56">
        <f>H56</f>
        <v>1217</v>
      </c>
      <c r="I69" s="22"/>
      <c r="J69" s="8"/>
      <c r="K69" s="8"/>
      <c r="L69" s="8"/>
      <c r="M69" s="8"/>
      <c r="N69" s="8"/>
    </row>
    <row r="70" spans="2:14" ht="14" customHeight="1" x14ac:dyDescent="0.2">
      <c r="B70" s="23" t="s">
        <v>212</v>
      </c>
      <c r="C70" s="24"/>
      <c r="D70" s="24"/>
      <c r="E70" s="24"/>
      <c r="F70" s="24"/>
      <c r="G70" s="57"/>
      <c r="H70" s="58"/>
      <c r="I70" s="9"/>
      <c r="J70" s="8"/>
      <c r="K70" s="8"/>
      <c r="L70" s="8"/>
      <c r="M70" s="8"/>
      <c r="N70" s="8"/>
    </row>
    <row r="71" spans="2:14" ht="14" customHeight="1" x14ac:dyDescent="0.2">
      <c r="B71" s="25" t="s">
        <v>25</v>
      </c>
      <c r="C71" s="24"/>
      <c r="D71" s="24"/>
      <c r="E71" s="24"/>
      <c r="F71" s="8"/>
      <c r="G71" s="57">
        <v>0</v>
      </c>
      <c r="H71" s="58"/>
      <c r="I71" s="9"/>
      <c r="J71" s="8"/>
      <c r="K71" s="8"/>
      <c r="L71" s="8"/>
      <c r="M71" s="8"/>
      <c r="N71" s="8"/>
    </row>
    <row r="72" spans="2:14" ht="14" customHeight="1" x14ac:dyDescent="0.2">
      <c r="B72" s="25" t="s">
        <v>26</v>
      </c>
      <c r="C72" s="24"/>
      <c r="D72" s="24"/>
      <c r="E72" s="24"/>
      <c r="F72" s="8"/>
      <c r="G72" s="57">
        <v>33</v>
      </c>
      <c r="H72" s="58"/>
      <c r="I72" s="9"/>
      <c r="J72" s="8"/>
      <c r="K72" s="8"/>
      <c r="L72" s="8"/>
      <c r="M72" s="8"/>
      <c r="N72" s="8"/>
    </row>
    <row r="73" spans="2:14" ht="14" customHeight="1" x14ac:dyDescent="0.2">
      <c r="B73" s="25" t="s">
        <v>215</v>
      </c>
      <c r="C73" s="24"/>
      <c r="D73" s="24"/>
      <c r="E73" s="24"/>
      <c r="F73" s="8"/>
      <c r="G73" s="57">
        <v>156</v>
      </c>
      <c r="H73" s="58"/>
      <c r="I73" s="9"/>
      <c r="J73" s="8"/>
      <c r="K73" s="8"/>
      <c r="L73" s="8"/>
      <c r="M73" s="8"/>
      <c r="N73" s="8"/>
    </row>
    <row r="74" spans="2:14" ht="14" customHeight="1" x14ac:dyDescent="0.2">
      <c r="B74" s="25"/>
      <c r="C74" s="24"/>
      <c r="D74" s="24"/>
      <c r="E74" s="24"/>
      <c r="F74" s="8"/>
      <c r="G74" s="57"/>
      <c r="H74" s="58"/>
      <c r="I74" s="9"/>
      <c r="J74" s="8"/>
      <c r="K74" s="8"/>
      <c r="L74" s="8"/>
      <c r="M74" s="8"/>
      <c r="N74" s="8"/>
    </row>
    <row r="75" spans="2:14" ht="14" customHeight="1" x14ac:dyDescent="0.2">
      <c r="B75" s="23" t="s">
        <v>179</v>
      </c>
      <c r="C75" s="24"/>
      <c r="D75" s="24"/>
      <c r="E75" s="24"/>
      <c r="F75" s="8"/>
      <c r="G75" s="59">
        <f>SUM(G71:G74)</f>
        <v>189</v>
      </c>
      <c r="H75" s="58"/>
      <c r="I75" s="9"/>
      <c r="J75" s="8"/>
      <c r="K75" s="8"/>
      <c r="L75" s="8"/>
      <c r="M75" s="8"/>
      <c r="N75" s="8"/>
    </row>
    <row r="76" spans="2:14" ht="14" customHeight="1" x14ac:dyDescent="0.2">
      <c r="B76" s="25"/>
      <c r="C76" s="24"/>
      <c r="D76" s="24"/>
      <c r="E76" s="24"/>
      <c r="F76" s="8"/>
      <c r="G76" s="57"/>
      <c r="H76" s="58"/>
      <c r="I76" s="9"/>
      <c r="J76" s="8"/>
      <c r="K76" s="8"/>
      <c r="L76" s="8"/>
      <c r="M76" s="8"/>
      <c r="N76" s="8"/>
    </row>
    <row r="77" spans="2:14" ht="14" customHeight="1" x14ac:dyDescent="0.2">
      <c r="B77" s="23" t="s">
        <v>210</v>
      </c>
      <c r="C77" s="24"/>
      <c r="D77" s="24"/>
      <c r="E77" s="24"/>
      <c r="F77" s="8"/>
      <c r="G77" s="57"/>
      <c r="H77" s="58"/>
      <c r="I77" s="9"/>
      <c r="J77" s="8"/>
      <c r="K77" s="8"/>
      <c r="L77" s="8"/>
      <c r="M77" s="8"/>
      <c r="N77" s="8"/>
    </row>
    <row r="78" spans="2:14" ht="14" customHeight="1" x14ac:dyDescent="0.2">
      <c r="B78" s="12"/>
      <c r="C78" s="24"/>
      <c r="D78" s="24"/>
      <c r="E78" s="24"/>
      <c r="F78" s="8"/>
      <c r="G78" s="58"/>
      <c r="H78" s="58"/>
      <c r="I78" s="9"/>
      <c r="J78" s="8"/>
      <c r="K78" s="8"/>
      <c r="L78" s="8"/>
      <c r="M78" s="8"/>
      <c r="N78" s="8"/>
    </row>
    <row r="79" spans="2:14" ht="14" customHeight="1" x14ac:dyDescent="0.2">
      <c r="B79" s="12"/>
      <c r="C79" s="24"/>
      <c r="D79" s="24"/>
      <c r="E79" s="24"/>
      <c r="F79" s="8"/>
      <c r="G79" s="58"/>
      <c r="H79" s="58"/>
      <c r="I79" s="9"/>
      <c r="J79" s="8"/>
      <c r="K79" s="8"/>
      <c r="L79" s="8"/>
      <c r="M79" s="8"/>
      <c r="N79" s="8"/>
    </row>
    <row r="80" spans="2:14" ht="14" customHeight="1" x14ac:dyDescent="0.2">
      <c r="B80" s="12"/>
      <c r="C80" s="8"/>
      <c r="D80" s="8"/>
      <c r="E80" s="8"/>
      <c r="F80" s="8"/>
      <c r="G80" s="58"/>
      <c r="H80" s="58"/>
      <c r="I80" s="9"/>
      <c r="J80" s="8"/>
      <c r="K80" s="8"/>
      <c r="L80" s="8"/>
      <c r="M80" s="8"/>
      <c r="N80" s="8"/>
    </row>
    <row r="81" spans="2:14" ht="14" customHeight="1" x14ac:dyDescent="0.2">
      <c r="B81" s="12"/>
      <c r="C81" s="8"/>
      <c r="D81" s="8"/>
      <c r="E81" s="8"/>
      <c r="F81" s="8"/>
      <c r="G81" s="58"/>
      <c r="H81" s="58"/>
      <c r="I81" s="9"/>
      <c r="J81" s="8"/>
      <c r="K81" s="8"/>
      <c r="L81" s="8"/>
      <c r="M81" s="8"/>
      <c r="N81" s="8"/>
    </row>
    <row r="82" spans="2:14" ht="14" customHeight="1" x14ac:dyDescent="0.2">
      <c r="B82" s="23"/>
      <c r="C82" s="24"/>
      <c r="D82" s="24"/>
      <c r="E82" s="24"/>
      <c r="F82" s="26"/>
      <c r="G82" s="58"/>
      <c r="H82" s="58"/>
      <c r="I82" s="9"/>
      <c r="J82" s="8"/>
      <c r="K82" s="8"/>
      <c r="L82" s="8"/>
      <c r="M82" s="8"/>
      <c r="N82" s="8"/>
    </row>
    <row r="83" spans="2:14" ht="14" customHeight="1" x14ac:dyDescent="0.2">
      <c r="B83" s="23" t="s">
        <v>190</v>
      </c>
      <c r="C83" s="24"/>
      <c r="D83" s="24"/>
      <c r="E83" s="24"/>
      <c r="F83" s="8"/>
      <c r="G83" s="60">
        <f>-SUM(G78:G81)</f>
        <v>0</v>
      </c>
      <c r="H83" s="58"/>
      <c r="I83" s="9"/>
      <c r="J83" s="8"/>
      <c r="K83" s="8"/>
      <c r="L83" s="8"/>
      <c r="M83" s="8"/>
      <c r="N83" s="8"/>
    </row>
    <row r="84" spans="2:14" ht="14" customHeight="1" x14ac:dyDescent="0.2">
      <c r="B84" s="23" t="s">
        <v>192</v>
      </c>
      <c r="C84" s="24"/>
      <c r="D84" s="24"/>
      <c r="E84" s="24"/>
      <c r="F84" s="8"/>
      <c r="G84" s="59"/>
      <c r="H84" s="61">
        <f>SUM(G75:G83)</f>
        <v>189</v>
      </c>
      <c r="I84" s="9"/>
      <c r="J84" s="8"/>
      <c r="K84" s="8"/>
      <c r="L84" s="8"/>
      <c r="M84" s="8"/>
      <c r="N84" s="8"/>
    </row>
    <row r="85" spans="2:14" ht="14" customHeight="1" thickBot="1" x14ac:dyDescent="0.25">
      <c r="B85" s="27" t="s">
        <v>193</v>
      </c>
      <c r="C85" s="28"/>
      <c r="D85" s="28"/>
      <c r="E85" s="28"/>
      <c r="F85" s="29"/>
      <c r="G85" s="62"/>
      <c r="H85" s="67">
        <f>SUM(H69:H84)</f>
        <v>1406</v>
      </c>
      <c r="I85" s="30"/>
      <c r="J85" s="8"/>
      <c r="K85" s="8"/>
      <c r="L85" s="8"/>
      <c r="M85" s="8"/>
      <c r="N85" s="8"/>
    </row>
    <row r="86" spans="2:14" ht="14" customHeight="1" x14ac:dyDescent="0.2"/>
    <row r="88" spans="2:14" ht="17" thickBot="1" x14ac:dyDescent="0.25"/>
    <row r="89" spans="2:14" ht="23" x14ac:dyDescent="0.25">
      <c r="B89" s="31"/>
      <c r="C89" s="32"/>
      <c r="D89" s="32"/>
      <c r="E89" s="32"/>
      <c r="F89" s="33"/>
      <c r="G89" s="33"/>
      <c r="H89" s="33"/>
      <c r="I89" s="34"/>
      <c r="J89" s="8"/>
      <c r="K89" s="46"/>
      <c r="L89" s="47"/>
      <c r="M89" s="48"/>
      <c r="N89" s="49"/>
    </row>
    <row r="90" spans="2:14" ht="25" x14ac:dyDescent="0.25">
      <c r="B90" s="114" t="s">
        <v>184</v>
      </c>
      <c r="C90" s="115"/>
      <c r="D90" s="115"/>
      <c r="E90" s="115"/>
      <c r="F90" s="115"/>
      <c r="G90" s="115"/>
      <c r="H90" s="115"/>
      <c r="I90" s="35"/>
      <c r="J90" s="8"/>
      <c r="K90" s="10"/>
      <c r="L90" s="8"/>
      <c r="M90" s="58"/>
      <c r="N90" s="11"/>
    </row>
    <row r="91" spans="2:14" x14ac:dyDescent="0.2">
      <c r="B91" s="36"/>
      <c r="C91" s="116" t="s">
        <v>185</v>
      </c>
      <c r="D91" s="116"/>
      <c r="E91" s="116"/>
      <c r="F91" s="116"/>
      <c r="G91" s="116"/>
      <c r="H91" s="37"/>
      <c r="I91" s="35"/>
      <c r="J91" s="8"/>
      <c r="K91" s="10"/>
      <c r="L91" s="8"/>
      <c r="M91" s="58"/>
      <c r="N91" s="11"/>
    </row>
    <row r="92" spans="2:14" x14ac:dyDescent="0.2">
      <c r="B92" s="38"/>
      <c r="C92" s="116" t="s">
        <v>186</v>
      </c>
      <c r="D92" s="116"/>
      <c r="E92" s="116"/>
      <c r="F92" s="116"/>
      <c r="G92" s="116"/>
      <c r="H92" s="37"/>
      <c r="I92" s="35"/>
      <c r="J92" s="8"/>
      <c r="K92" s="13"/>
      <c r="L92" s="8"/>
      <c r="M92" s="64"/>
      <c r="N92" s="11"/>
    </row>
    <row r="93" spans="2:14" x14ac:dyDescent="0.2">
      <c r="B93" s="38"/>
      <c r="C93" s="117" t="s">
        <v>187</v>
      </c>
      <c r="D93" s="117"/>
      <c r="E93" s="117"/>
      <c r="F93" s="117"/>
      <c r="G93" s="117"/>
      <c r="H93" s="37"/>
      <c r="I93" s="35"/>
      <c r="J93" s="8"/>
      <c r="K93" s="10"/>
      <c r="L93" s="8"/>
      <c r="M93" s="65"/>
      <c r="N93" s="11"/>
    </row>
    <row r="94" spans="2:14" x14ac:dyDescent="0.2">
      <c r="B94" s="38"/>
      <c r="C94" s="37"/>
      <c r="D94" s="37"/>
      <c r="E94" s="39"/>
      <c r="F94" s="37"/>
      <c r="G94" s="37"/>
      <c r="H94" s="37"/>
      <c r="I94" s="35"/>
      <c r="J94" s="8"/>
      <c r="K94" s="10"/>
      <c r="L94" s="8"/>
      <c r="M94" s="58"/>
      <c r="N94" s="11"/>
    </row>
    <row r="95" spans="2:14" ht="18" x14ac:dyDescent="0.2">
      <c r="B95" s="40" t="s">
        <v>188</v>
      </c>
      <c r="C95" s="41"/>
      <c r="D95" s="41"/>
      <c r="E95" s="41"/>
      <c r="F95" s="37"/>
      <c r="G95" s="42" t="s">
        <v>218</v>
      </c>
      <c r="H95" s="37"/>
      <c r="I95" s="35"/>
      <c r="J95" s="8"/>
      <c r="K95" s="10"/>
      <c r="L95" s="8"/>
      <c r="M95" s="66"/>
      <c r="N95" s="11"/>
    </row>
    <row r="96" spans="2:14" x14ac:dyDescent="0.2">
      <c r="B96" s="36"/>
      <c r="C96" s="43"/>
      <c r="D96" s="43"/>
      <c r="E96" s="37"/>
      <c r="F96" s="44"/>
      <c r="G96" s="37"/>
      <c r="H96" s="37"/>
      <c r="I96" s="35"/>
      <c r="J96" s="8"/>
      <c r="K96" s="17"/>
      <c r="L96" s="18"/>
      <c r="M96" s="18"/>
      <c r="N96" s="19"/>
    </row>
    <row r="97" spans="2:14" x14ac:dyDescent="0.2">
      <c r="B97" s="36"/>
      <c r="C97" s="37"/>
      <c r="D97" s="37"/>
      <c r="E97" s="37"/>
      <c r="F97" s="37"/>
      <c r="G97" s="45" t="s">
        <v>191</v>
      </c>
      <c r="H97" s="45" t="s">
        <v>191</v>
      </c>
      <c r="I97" s="35"/>
      <c r="J97" s="8"/>
      <c r="K97" s="8"/>
      <c r="L97" s="8"/>
      <c r="M97" s="8"/>
      <c r="N97" s="8"/>
    </row>
    <row r="98" spans="2:14" x14ac:dyDescent="0.2">
      <c r="B98" s="20" t="s">
        <v>213</v>
      </c>
      <c r="C98" s="21"/>
      <c r="D98" s="21"/>
      <c r="E98" s="21"/>
      <c r="F98" s="21"/>
      <c r="G98" s="21"/>
      <c r="H98" s="50">
        <f>H85</f>
        <v>1406</v>
      </c>
      <c r="I98" s="22"/>
      <c r="J98" s="8"/>
      <c r="K98" s="8"/>
      <c r="L98" s="8"/>
      <c r="M98" s="8"/>
      <c r="N98" s="8"/>
    </row>
    <row r="99" spans="2:14" x14ac:dyDescent="0.2">
      <c r="B99" s="23" t="s">
        <v>212</v>
      </c>
      <c r="C99" s="24"/>
      <c r="D99" s="24"/>
      <c r="E99" s="24"/>
      <c r="F99" s="24"/>
      <c r="G99" s="24"/>
      <c r="H99" s="8"/>
      <c r="I99" s="9"/>
      <c r="J99" s="8"/>
      <c r="K99" s="8"/>
      <c r="L99" s="8"/>
      <c r="M99" s="8"/>
      <c r="N99" s="8"/>
    </row>
    <row r="100" spans="2:14" x14ac:dyDescent="0.2">
      <c r="B100" s="25" t="s">
        <v>25</v>
      </c>
      <c r="C100" s="24"/>
      <c r="D100" s="24"/>
      <c r="E100" s="24"/>
      <c r="F100" s="8"/>
      <c r="G100" s="57">
        <v>0</v>
      </c>
      <c r="H100" s="58"/>
      <c r="I100" s="9"/>
      <c r="J100" s="8"/>
      <c r="K100" s="8"/>
      <c r="L100" s="8"/>
      <c r="M100" s="8"/>
      <c r="N100" s="8"/>
    </row>
    <row r="101" spans="2:14" x14ac:dyDescent="0.2">
      <c r="B101" s="25" t="s">
        <v>26</v>
      </c>
      <c r="C101" s="24"/>
      <c r="D101" s="24"/>
      <c r="E101" s="24"/>
      <c r="F101" s="8"/>
      <c r="G101" s="57">
        <v>0</v>
      </c>
      <c r="H101" s="58"/>
      <c r="I101" s="9"/>
      <c r="J101" s="8"/>
      <c r="K101" s="8"/>
      <c r="L101" s="8"/>
      <c r="M101" s="8"/>
      <c r="N101" s="8"/>
    </row>
    <row r="102" spans="2:14" x14ac:dyDescent="0.2">
      <c r="B102" s="25"/>
      <c r="C102" s="24"/>
      <c r="D102" s="24"/>
      <c r="E102" s="24"/>
      <c r="F102" s="8"/>
      <c r="G102" s="57"/>
      <c r="H102" s="58"/>
      <c r="I102" s="9"/>
      <c r="J102" s="8"/>
      <c r="K102" s="8"/>
      <c r="L102" s="8"/>
      <c r="M102" s="8"/>
      <c r="N102" s="8"/>
    </row>
    <row r="103" spans="2:14" x14ac:dyDescent="0.2">
      <c r="B103" s="25"/>
      <c r="C103" s="24"/>
      <c r="D103" s="24"/>
      <c r="E103" s="24"/>
      <c r="F103" s="8"/>
      <c r="G103" s="57"/>
      <c r="H103" s="58"/>
      <c r="I103" s="9"/>
      <c r="J103" s="8"/>
      <c r="K103" s="8"/>
      <c r="L103" s="8"/>
      <c r="M103" s="8"/>
      <c r="N103" s="8"/>
    </row>
    <row r="104" spans="2:14" x14ac:dyDescent="0.2">
      <c r="B104" s="23" t="s">
        <v>179</v>
      </c>
      <c r="C104" s="24"/>
      <c r="D104" s="24"/>
      <c r="E104" s="24"/>
      <c r="F104" s="8"/>
      <c r="G104" s="59">
        <f>SUM(G100:G103)</f>
        <v>0</v>
      </c>
      <c r="H104" s="58"/>
      <c r="I104" s="9"/>
      <c r="J104" s="8"/>
      <c r="K104" s="8"/>
      <c r="L104" s="8"/>
      <c r="M104" s="8"/>
      <c r="N104" s="8"/>
    </row>
    <row r="105" spans="2:14" x14ac:dyDescent="0.2">
      <c r="B105" s="25"/>
      <c r="C105" s="24"/>
      <c r="D105" s="24"/>
      <c r="E105" s="24"/>
      <c r="F105" s="8"/>
      <c r="G105" s="57"/>
      <c r="H105" s="58"/>
      <c r="I105" s="9"/>
      <c r="J105" s="8"/>
      <c r="K105" s="8"/>
      <c r="L105" s="8"/>
      <c r="M105" s="8"/>
      <c r="N105" s="8"/>
    </row>
    <row r="106" spans="2:14" x14ac:dyDescent="0.2">
      <c r="B106" s="23" t="s">
        <v>210</v>
      </c>
      <c r="C106" s="24"/>
      <c r="D106" s="24"/>
      <c r="E106" s="24"/>
      <c r="F106" s="8"/>
      <c r="G106" s="57"/>
      <c r="H106" s="58"/>
      <c r="I106" s="9"/>
      <c r="J106" s="8"/>
      <c r="K106" s="8"/>
      <c r="L106" s="8"/>
      <c r="M106" s="8"/>
      <c r="N106" s="8"/>
    </row>
    <row r="107" spans="2:14" x14ac:dyDescent="0.2">
      <c r="B107" s="12"/>
      <c r="C107" s="24"/>
      <c r="D107" s="24"/>
      <c r="E107" s="24"/>
      <c r="F107" s="8"/>
      <c r="G107" s="58"/>
      <c r="H107" s="58"/>
      <c r="I107" s="9"/>
      <c r="J107" s="8"/>
      <c r="K107" s="8"/>
      <c r="L107" s="8"/>
      <c r="M107" s="8"/>
      <c r="N107" s="8"/>
    </row>
    <row r="108" spans="2:14" x14ac:dyDescent="0.2">
      <c r="B108" s="12"/>
      <c r="C108" s="24"/>
      <c r="D108" s="24"/>
      <c r="E108" s="24"/>
      <c r="F108" s="8"/>
      <c r="G108" s="58"/>
      <c r="H108" s="58"/>
      <c r="I108" s="9"/>
      <c r="J108" s="8"/>
      <c r="K108" s="8"/>
      <c r="L108" s="8"/>
      <c r="M108" s="8"/>
      <c r="N108" s="8"/>
    </row>
    <row r="109" spans="2:14" x14ac:dyDescent="0.2">
      <c r="B109" s="12"/>
      <c r="C109" s="8"/>
      <c r="D109" s="8"/>
      <c r="E109" s="8"/>
      <c r="F109" s="8"/>
      <c r="G109" s="58"/>
      <c r="H109" s="58"/>
      <c r="I109" s="9"/>
      <c r="J109" s="8"/>
      <c r="K109" s="8"/>
      <c r="L109" s="8"/>
      <c r="M109" s="8"/>
      <c r="N109" s="8"/>
    </row>
    <row r="110" spans="2:14" x14ac:dyDescent="0.2">
      <c r="B110" s="12"/>
      <c r="C110" s="8"/>
      <c r="D110" s="8"/>
      <c r="E110" s="8"/>
      <c r="F110" s="8"/>
      <c r="G110" s="58"/>
      <c r="H110" s="58"/>
      <c r="I110" s="9"/>
      <c r="J110" s="8"/>
      <c r="K110" s="8"/>
      <c r="L110" s="8"/>
      <c r="M110" s="8"/>
      <c r="N110" s="8"/>
    </row>
    <row r="111" spans="2:14" x14ac:dyDescent="0.2">
      <c r="B111" s="23"/>
      <c r="C111" s="24"/>
      <c r="D111" s="24"/>
      <c r="E111" s="24"/>
      <c r="F111" s="26"/>
      <c r="G111" s="58"/>
      <c r="H111" s="58"/>
      <c r="I111" s="9"/>
      <c r="J111" s="8"/>
      <c r="K111" s="8"/>
      <c r="L111" s="8"/>
      <c r="M111" s="8"/>
      <c r="N111" s="8"/>
    </row>
    <row r="112" spans="2:14" x14ac:dyDescent="0.2">
      <c r="B112" s="23" t="s">
        <v>190</v>
      </c>
      <c r="C112" s="24"/>
      <c r="D112" s="24"/>
      <c r="E112" s="24"/>
      <c r="F112" s="8"/>
      <c r="G112" s="60">
        <f>-SUM(G107:G110)</f>
        <v>0</v>
      </c>
      <c r="H112" s="58"/>
      <c r="I112" s="9"/>
      <c r="J112" s="8"/>
      <c r="K112" s="8"/>
      <c r="L112" s="8"/>
      <c r="M112" s="8"/>
      <c r="N112" s="8"/>
    </row>
    <row r="113" spans="2:29" x14ac:dyDescent="0.2">
      <c r="B113" s="23" t="s">
        <v>192</v>
      </c>
      <c r="C113" s="24"/>
      <c r="D113" s="24"/>
      <c r="E113" s="24"/>
      <c r="F113" s="8"/>
      <c r="G113" s="59"/>
      <c r="H113" s="61">
        <f>SUM(G104:G112)</f>
        <v>0</v>
      </c>
      <c r="I113" s="9"/>
      <c r="J113" s="8"/>
      <c r="K113" s="8"/>
      <c r="L113" s="8"/>
      <c r="M113" s="8"/>
      <c r="N113" s="8"/>
    </row>
    <row r="114" spans="2:29" ht="17" thickBot="1" x14ac:dyDescent="0.25">
      <c r="B114" s="27" t="s">
        <v>193</v>
      </c>
      <c r="C114" s="28"/>
      <c r="D114" s="28"/>
      <c r="E114" s="28"/>
      <c r="F114" s="29"/>
      <c r="G114" s="62"/>
      <c r="H114" s="63">
        <f>SUM(H98:H113)</f>
        <v>1406</v>
      </c>
      <c r="I114" s="30"/>
      <c r="J114" s="8"/>
      <c r="K114" s="8"/>
      <c r="L114" s="8"/>
      <c r="M114" s="8"/>
      <c r="N114" s="8"/>
    </row>
    <row r="117" spans="2:29" ht="17" thickBot="1" x14ac:dyDescent="0.25"/>
    <row r="118" spans="2:29" ht="23" x14ac:dyDescent="0.25">
      <c r="B118" s="31"/>
      <c r="C118" s="32"/>
      <c r="D118" s="32"/>
      <c r="E118" s="32"/>
      <c r="F118" s="33"/>
      <c r="G118" s="33"/>
      <c r="H118" s="33"/>
      <c r="I118" s="34"/>
      <c r="J118" s="8"/>
      <c r="K118" s="118" t="s">
        <v>219</v>
      </c>
      <c r="L118" s="119"/>
      <c r="M118" s="119"/>
      <c r="N118" s="119"/>
      <c r="O118" s="119"/>
      <c r="P118" s="119"/>
      <c r="Q118" s="119"/>
      <c r="R118" s="119"/>
      <c r="S118" s="119"/>
      <c r="T118" s="120"/>
    </row>
    <row r="119" spans="2:29" ht="25" x14ac:dyDescent="0.25">
      <c r="B119" s="114" t="s">
        <v>184</v>
      </c>
      <c r="C119" s="115"/>
      <c r="D119" s="115"/>
      <c r="E119" s="115"/>
      <c r="F119" s="115"/>
      <c r="G119" s="115"/>
      <c r="H119" s="115"/>
      <c r="I119" s="35"/>
      <c r="J119" s="8"/>
      <c r="K119" s="82" t="s">
        <v>219</v>
      </c>
      <c r="L119" s="83"/>
      <c r="M119" s="83"/>
      <c r="N119" s="83"/>
      <c r="O119" s="84" t="s">
        <v>191</v>
      </c>
      <c r="T119" s="72" t="s">
        <v>243</v>
      </c>
      <c r="V119" s="108" t="s">
        <v>253</v>
      </c>
      <c r="W119" s="109"/>
      <c r="X119" s="109"/>
      <c r="Y119" s="109"/>
      <c r="Z119" s="109"/>
      <c r="AA119" s="109"/>
      <c r="AB119" s="109"/>
      <c r="AC119" s="110"/>
    </row>
    <row r="120" spans="2:29" x14ac:dyDescent="0.2">
      <c r="B120" s="36"/>
      <c r="C120" s="116" t="s">
        <v>185</v>
      </c>
      <c r="D120" s="116"/>
      <c r="E120" s="116"/>
      <c r="F120" s="116"/>
      <c r="G120" s="116"/>
      <c r="H120" s="37"/>
      <c r="I120" s="35"/>
      <c r="J120" s="8"/>
      <c r="K120" s="81" t="s">
        <v>244</v>
      </c>
      <c r="L120" s="80"/>
      <c r="M120" s="80"/>
      <c r="N120" s="80"/>
      <c r="O120" s="85">
        <v>100</v>
      </c>
      <c r="Q120" s="8" t="s">
        <v>229</v>
      </c>
      <c r="T120" s="73">
        <v>30</v>
      </c>
      <c r="V120" s="96" t="s">
        <v>254</v>
      </c>
      <c r="W120" s="96" t="s">
        <v>263</v>
      </c>
      <c r="X120" s="96" t="s">
        <v>269</v>
      </c>
      <c r="Y120" s="96" t="s">
        <v>255</v>
      </c>
      <c r="Z120" s="97" t="s">
        <v>256</v>
      </c>
      <c r="AA120" s="96" t="s">
        <v>229</v>
      </c>
      <c r="AB120" s="96" t="s">
        <v>271</v>
      </c>
      <c r="AC120" s="97" t="s">
        <v>230</v>
      </c>
    </row>
    <row r="121" spans="2:29" x14ac:dyDescent="0.2">
      <c r="B121" s="38"/>
      <c r="C121" s="116" t="s">
        <v>186</v>
      </c>
      <c r="D121" s="116"/>
      <c r="E121" s="116"/>
      <c r="F121" s="116"/>
      <c r="G121" s="116"/>
      <c r="H121" s="37"/>
      <c r="I121" s="35"/>
      <c r="J121" s="8"/>
      <c r="K121" s="81" t="s">
        <v>228</v>
      </c>
      <c r="L121" s="80" t="s">
        <v>229</v>
      </c>
      <c r="M121" s="80"/>
      <c r="N121" s="80"/>
      <c r="O121" s="86">
        <f>SUM(N126+O132+O133+O134+O135)</f>
        <v>133.35000000000002</v>
      </c>
      <c r="Q121" t="s">
        <v>231</v>
      </c>
      <c r="T121" s="73">
        <v>20</v>
      </c>
      <c r="V121" s="92"/>
      <c r="W121" s="94"/>
      <c r="X121" s="92"/>
      <c r="Y121" s="92"/>
      <c r="Z121" s="75" t="s">
        <v>191</v>
      </c>
      <c r="AA121" s="100" t="s">
        <v>191</v>
      </c>
      <c r="AB121" s="101" t="s">
        <v>191</v>
      </c>
      <c r="AC121" s="100" t="s">
        <v>191</v>
      </c>
    </row>
    <row r="122" spans="2:29" x14ac:dyDescent="0.2">
      <c r="B122" s="38"/>
      <c r="C122" s="117" t="s">
        <v>187</v>
      </c>
      <c r="D122" s="117"/>
      <c r="E122" s="117"/>
      <c r="F122" s="117"/>
      <c r="G122" s="117"/>
      <c r="H122" s="37"/>
      <c r="I122" s="35"/>
      <c r="J122" s="8"/>
      <c r="K122" s="81"/>
      <c r="L122" s="79" t="s">
        <v>231</v>
      </c>
      <c r="M122" s="80"/>
      <c r="N122" s="80"/>
      <c r="O122" s="86">
        <f>SUM(N127+O129+O132+O133+O134+O135)</f>
        <v>113.9</v>
      </c>
      <c r="Q122" s="8" t="s">
        <v>230</v>
      </c>
      <c r="T122" s="73">
        <v>10</v>
      </c>
      <c r="V122" s="93" t="s">
        <v>232</v>
      </c>
      <c r="W122" s="95"/>
      <c r="X122" s="93"/>
      <c r="Y122" s="92"/>
      <c r="Z122" s="74"/>
      <c r="AA122" s="92"/>
      <c r="AB122" s="92"/>
      <c r="AC122" s="92"/>
    </row>
    <row r="123" spans="2:29" x14ac:dyDescent="0.2">
      <c r="B123" s="38"/>
      <c r="C123" s="37"/>
      <c r="D123" s="37"/>
      <c r="E123" s="39"/>
      <c r="F123" s="37"/>
      <c r="G123" s="37"/>
      <c r="H123" s="37"/>
      <c r="I123" s="35"/>
      <c r="J123" s="8"/>
      <c r="K123" s="81"/>
      <c r="L123" s="80" t="s">
        <v>230</v>
      </c>
      <c r="M123" s="80"/>
      <c r="N123" s="80"/>
      <c r="O123" s="86">
        <f>SUM(N128+O129+O132+O133+O134+O135)</f>
        <v>64.45</v>
      </c>
      <c r="T123" s="74"/>
      <c r="V123" s="92" t="s">
        <v>257</v>
      </c>
      <c r="W123" s="94" t="s">
        <v>264</v>
      </c>
      <c r="X123" s="94" t="s">
        <v>240</v>
      </c>
      <c r="Y123" s="105">
        <v>20</v>
      </c>
      <c r="Z123" s="57">
        <v>78.900000000000006</v>
      </c>
      <c r="AA123" s="98" t="b">
        <v>0</v>
      </c>
      <c r="AB123" s="98" t="b">
        <v>0</v>
      </c>
      <c r="AC123" s="98" t="b">
        <v>0</v>
      </c>
    </row>
    <row r="124" spans="2:29" ht="18" x14ac:dyDescent="0.2">
      <c r="B124" s="40" t="s">
        <v>188</v>
      </c>
      <c r="C124" s="41"/>
      <c r="D124" s="41"/>
      <c r="E124" s="41"/>
      <c r="F124" s="37"/>
      <c r="G124" s="42" t="s">
        <v>223</v>
      </c>
      <c r="H124" s="37"/>
      <c r="I124" s="35"/>
      <c r="J124" s="8"/>
      <c r="K124" s="10"/>
      <c r="L124" s="8"/>
      <c r="M124" s="8"/>
      <c r="N124" s="8"/>
      <c r="O124" s="87"/>
      <c r="T124" s="74"/>
      <c r="V124" s="92" t="s">
        <v>248</v>
      </c>
      <c r="W124" s="94" t="s">
        <v>264</v>
      </c>
      <c r="X124" s="94" t="s">
        <v>240</v>
      </c>
      <c r="Y124" s="105">
        <v>10</v>
      </c>
      <c r="Z124" s="57">
        <v>29.45</v>
      </c>
      <c r="AA124" s="98" t="b">
        <v>0</v>
      </c>
      <c r="AB124" s="98" t="b">
        <v>0</v>
      </c>
      <c r="AC124" s="98" t="b">
        <v>0</v>
      </c>
    </row>
    <row r="125" spans="2:29" x14ac:dyDescent="0.2">
      <c r="B125" s="36"/>
      <c r="C125" s="43"/>
      <c r="D125" s="43"/>
      <c r="E125" s="37"/>
      <c r="F125" s="44"/>
      <c r="G125" s="37"/>
      <c r="H125" s="37"/>
      <c r="I125" s="35"/>
      <c r="J125" s="8"/>
      <c r="K125" s="13" t="s">
        <v>232</v>
      </c>
      <c r="L125" s="8"/>
      <c r="M125" s="8"/>
      <c r="N125" s="8"/>
      <c r="O125" s="87"/>
      <c r="Q125" s="89" t="s">
        <v>242</v>
      </c>
      <c r="S125" s="71"/>
      <c r="T125" s="72" t="s">
        <v>240</v>
      </c>
      <c r="V125" s="92" t="s">
        <v>241</v>
      </c>
      <c r="W125" s="94" t="s">
        <v>270</v>
      </c>
      <c r="X125" s="94" t="s">
        <v>240</v>
      </c>
      <c r="Y125" s="105">
        <v>0</v>
      </c>
      <c r="Z125" s="57">
        <v>10</v>
      </c>
      <c r="AA125" s="98" t="b">
        <v>1</v>
      </c>
      <c r="AB125" s="98" t="b">
        <v>1</v>
      </c>
      <c r="AC125" s="98" t="b">
        <v>1</v>
      </c>
    </row>
    <row r="126" spans="2:29" x14ac:dyDescent="0.2">
      <c r="B126" s="36"/>
      <c r="C126" s="37"/>
      <c r="D126" s="37"/>
      <c r="E126" s="37"/>
      <c r="F126" s="37"/>
      <c r="G126" s="45" t="s">
        <v>191</v>
      </c>
      <c r="H126" s="45" t="s">
        <v>191</v>
      </c>
      <c r="I126" s="35"/>
      <c r="J126" s="8"/>
      <c r="K126" s="10" t="s">
        <v>234</v>
      </c>
      <c r="L126" t="s">
        <v>249</v>
      </c>
      <c r="M126" s="8"/>
      <c r="N126" s="8">
        <f>SUM(T128:T130)</f>
        <v>118.35000000000001</v>
      </c>
      <c r="O126" s="87"/>
      <c r="T126" s="75" t="s">
        <v>191</v>
      </c>
      <c r="V126" s="92"/>
      <c r="W126" s="94"/>
      <c r="X126" s="94"/>
      <c r="Y126" s="105"/>
      <c r="Z126" s="57"/>
      <c r="AA126" s="98"/>
      <c r="AB126" s="98"/>
      <c r="AC126" s="98"/>
    </row>
    <row r="127" spans="2:29" x14ac:dyDescent="0.2">
      <c r="B127" s="20" t="s">
        <v>213</v>
      </c>
      <c r="C127" s="21"/>
      <c r="D127" s="21"/>
      <c r="E127" s="21"/>
      <c r="F127" s="21"/>
      <c r="G127" s="21"/>
      <c r="H127" s="50">
        <f>H114</f>
        <v>1406</v>
      </c>
      <c r="I127" s="22"/>
      <c r="J127" s="8"/>
      <c r="K127" s="69"/>
      <c r="L127" s="8" t="s">
        <v>250</v>
      </c>
      <c r="N127">
        <f>SUM(T133:T134)</f>
        <v>88.9</v>
      </c>
      <c r="O127" s="87"/>
      <c r="Q127" s="1" t="s">
        <v>246</v>
      </c>
      <c r="T127" s="74"/>
      <c r="V127" s="92"/>
      <c r="W127" s="94"/>
      <c r="X127" s="94"/>
      <c r="Y127" s="105"/>
      <c r="Z127" s="57"/>
      <c r="AA127" s="98"/>
      <c r="AB127" s="98"/>
      <c r="AC127" s="98"/>
    </row>
    <row r="128" spans="2:29" x14ac:dyDescent="0.2">
      <c r="B128" s="23" t="s">
        <v>212</v>
      </c>
      <c r="C128" s="24"/>
      <c r="D128" s="24"/>
      <c r="E128" s="24"/>
      <c r="F128" s="24"/>
      <c r="G128" s="24"/>
      <c r="H128" s="8"/>
      <c r="I128" s="9"/>
      <c r="J128" s="8"/>
      <c r="K128" s="69"/>
      <c r="L128" s="8" t="s">
        <v>251</v>
      </c>
      <c r="N128">
        <f>SUM(T137:T138)</f>
        <v>39.450000000000003</v>
      </c>
      <c r="O128" s="87"/>
      <c r="Q128" t="s">
        <v>245</v>
      </c>
      <c r="T128" s="74">
        <v>78.900000000000006</v>
      </c>
      <c r="V128" s="93" t="s">
        <v>259</v>
      </c>
      <c r="W128" s="95"/>
      <c r="X128" s="95"/>
      <c r="Y128" s="105"/>
      <c r="Z128" s="57"/>
      <c r="AA128" s="98"/>
      <c r="AB128" s="98"/>
      <c r="AC128" s="98"/>
    </row>
    <row r="129" spans="2:29" x14ac:dyDescent="0.2">
      <c r="B129" s="25" t="s">
        <v>25</v>
      </c>
      <c r="C129" s="24"/>
      <c r="D129" s="24"/>
      <c r="E129" s="24"/>
      <c r="F129" s="8"/>
      <c r="G129" s="57">
        <v>0</v>
      </c>
      <c r="H129" s="58"/>
      <c r="I129" s="9"/>
      <c r="J129" s="8"/>
      <c r="K129" s="10" t="s">
        <v>239</v>
      </c>
      <c r="L129" s="8"/>
      <c r="M129" s="8"/>
      <c r="N129" s="8"/>
      <c r="O129" s="90">
        <v>10</v>
      </c>
      <c r="Q129" t="s">
        <v>248</v>
      </c>
      <c r="T129" s="74">
        <v>29.45</v>
      </c>
      <c r="V129" s="92" t="s">
        <v>260</v>
      </c>
      <c r="W129" s="91" t="s">
        <v>267</v>
      </c>
      <c r="X129" s="94" t="s">
        <v>274</v>
      </c>
      <c r="Y129" s="105">
        <v>0</v>
      </c>
      <c r="Z129" s="57">
        <v>10</v>
      </c>
      <c r="AA129" s="98" t="b">
        <v>1</v>
      </c>
      <c r="AB129" s="98" t="b">
        <v>1</v>
      </c>
      <c r="AC129" s="98" t="b">
        <v>1</v>
      </c>
    </row>
    <row r="130" spans="2:29" x14ac:dyDescent="0.2">
      <c r="B130" s="25" t="s">
        <v>26</v>
      </c>
      <c r="C130" s="24"/>
      <c r="D130" s="24"/>
      <c r="E130" s="24"/>
      <c r="F130" s="8"/>
      <c r="G130" s="57">
        <v>0</v>
      </c>
      <c r="H130" s="58"/>
      <c r="I130" s="9"/>
      <c r="J130" s="8"/>
      <c r="K130" s="10"/>
      <c r="L130" s="8"/>
      <c r="M130" s="8"/>
      <c r="N130" s="8"/>
      <c r="O130" s="87"/>
      <c r="Q130" t="s">
        <v>241</v>
      </c>
      <c r="T130" s="74">
        <v>10</v>
      </c>
      <c r="V130" s="92" t="s">
        <v>258</v>
      </c>
      <c r="W130" s="94" t="s">
        <v>266</v>
      </c>
      <c r="X130" s="94" t="s">
        <v>240</v>
      </c>
      <c r="Y130" s="105" cm="1">
        <f t="array" ref="Y130">_xlfn.IFS(AA130 = TRUE, 16*4, AB130 = TRUE, 16*3, AC130 = TRUE, 16*2)</f>
        <v>32</v>
      </c>
      <c r="Z130" s="57" cm="1">
        <f t="array" ref="Z130">_xlfn.IFS(AA130 = TRUE, 12*4,AB130 = TRUE, 12*3, AC130 = TRUE, 12*2)</f>
        <v>24</v>
      </c>
      <c r="AA130" s="98" t="b">
        <v>0</v>
      </c>
      <c r="AB130" s="98" t="b">
        <v>0</v>
      </c>
      <c r="AC130" s="98" t="b">
        <v>1</v>
      </c>
    </row>
    <row r="131" spans="2:29" x14ac:dyDescent="0.2">
      <c r="B131" s="25"/>
      <c r="C131" s="24"/>
      <c r="D131" s="24"/>
      <c r="E131" s="24"/>
      <c r="F131" s="8"/>
      <c r="G131" s="57"/>
      <c r="H131" s="58"/>
      <c r="I131" s="9"/>
      <c r="J131" s="8"/>
      <c r="K131" s="70" t="s">
        <v>233</v>
      </c>
      <c r="O131" s="87"/>
      <c r="T131" s="74"/>
      <c r="V131" s="92"/>
      <c r="W131" s="94"/>
      <c r="X131" s="94"/>
      <c r="Y131" s="105"/>
      <c r="Z131" s="57"/>
      <c r="AA131" s="98"/>
      <c r="AB131" s="98"/>
      <c r="AC131" s="98"/>
    </row>
    <row r="132" spans="2:29" x14ac:dyDescent="0.2">
      <c r="B132" s="25"/>
      <c r="C132" s="24"/>
      <c r="D132" s="24"/>
      <c r="E132" s="24"/>
      <c r="F132" s="8"/>
      <c r="G132" s="57"/>
      <c r="H132" s="58"/>
      <c r="I132" s="9"/>
      <c r="J132" s="8"/>
      <c r="K132" s="69" t="s">
        <v>235</v>
      </c>
      <c r="O132" s="90">
        <v>3.5</v>
      </c>
      <c r="Q132" s="1" t="s">
        <v>247</v>
      </c>
      <c r="T132" s="74"/>
      <c r="V132" s="92"/>
      <c r="W132" s="94"/>
      <c r="X132" s="94"/>
      <c r="Y132" s="105"/>
      <c r="Z132" s="57"/>
      <c r="AA132" s="98"/>
      <c r="AB132" s="98"/>
      <c r="AC132" s="98"/>
    </row>
    <row r="133" spans="2:29" x14ac:dyDescent="0.2">
      <c r="B133" s="23" t="s">
        <v>179</v>
      </c>
      <c r="C133" s="24"/>
      <c r="D133" s="24"/>
      <c r="E133" s="24"/>
      <c r="F133" s="8"/>
      <c r="G133" s="59">
        <f>SUM(G129:G132)</f>
        <v>0</v>
      </c>
      <c r="H133" s="58"/>
      <c r="I133" s="9"/>
      <c r="J133" s="8"/>
      <c r="K133" s="69" t="s">
        <v>236</v>
      </c>
      <c r="O133" s="90">
        <v>3.5</v>
      </c>
      <c r="Q133" t="s">
        <v>245</v>
      </c>
      <c r="T133" s="74">
        <v>78.900000000000006</v>
      </c>
      <c r="V133" s="93" t="s">
        <v>233</v>
      </c>
      <c r="W133" s="95"/>
      <c r="X133" s="95"/>
      <c r="Y133" s="105"/>
      <c r="Z133" s="57"/>
      <c r="AA133" s="98"/>
      <c r="AB133" s="98"/>
      <c r="AC133" s="98"/>
    </row>
    <row r="134" spans="2:29" x14ac:dyDescent="0.2">
      <c r="B134" s="25"/>
      <c r="C134" s="24"/>
      <c r="D134" s="24"/>
      <c r="E134" s="24"/>
      <c r="F134" s="8"/>
      <c r="G134" s="57"/>
      <c r="H134" s="58"/>
      <c r="I134" s="9"/>
      <c r="J134" s="8"/>
      <c r="K134" s="69" t="s">
        <v>238</v>
      </c>
      <c r="O134" s="90">
        <v>6.5</v>
      </c>
      <c r="Q134" t="s">
        <v>241</v>
      </c>
      <c r="T134" s="74">
        <v>10</v>
      </c>
      <c r="V134" s="92" t="s">
        <v>261</v>
      </c>
      <c r="W134" s="94" t="s">
        <v>265</v>
      </c>
      <c r="X134" s="94" t="s">
        <v>273</v>
      </c>
      <c r="Y134" s="105">
        <v>0</v>
      </c>
      <c r="Z134" s="57">
        <v>3.5</v>
      </c>
      <c r="AA134" s="98" t="b">
        <v>1</v>
      </c>
      <c r="AB134" s="98" t="b">
        <v>1</v>
      </c>
      <c r="AC134" s="98" t="b">
        <v>1</v>
      </c>
    </row>
    <row r="135" spans="2:29" x14ac:dyDescent="0.2">
      <c r="B135" s="23" t="s">
        <v>210</v>
      </c>
      <c r="C135" s="24"/>
      <c r="D135" s="24"/>
      <c r="E135" s="24"/>
      <c r="F135" s="8"/>
      <c r="G135" s="57"/>
      <c r="H135" s="58"/>
      <c r="I135" s="9"/>
      <c r="J135" s="8"/>
      <c r="K135" s="69" t="s">
        <v>237</v>
      </c>
      <c r="O135" s="90">
        <v>1.5</v>
      </c>
      <c r="T135" s="74"/>
      <c r="V135" s="92" t="s">
        <v>262</v>
      </c>
      <c r="W135" s="94" t="s">
        <v>268</v>
      </c>
      <c r="X135" s="94" t="s">
        <v>273</v>
      </c>
      <c r="Y135" s="105">
        <v>0</v>
      </c>
      <c r="Z135" s="57">
        <v>3.5</v>
      </c>
      <c r="AA135" s="98" t="b">
        <v>1</v>
      </c>
      <c r="AB135" s="98" t="b">
        <v>1</v>
      </c>
      <c r="AC135" s="98" t="b">
        <v>1</v>
      </c>
    </row>
    <row r="136" spans="2:29" x14ac:dyDescent="0.2">
      <c r="B136" s="12"/>
      <c r="C136" s="24"/>
      <c r="D136" s="24"/>
      <c r="E136" s="24"/>
      <c r="F136" s="8"/>
      <c r="G136" s="58"/>
      <c r="H136" s="58"/>
      <c r="I136" s="9"/>
      <c r="J136" s="8"/>
      <c r="K136" s="69"/>
      <c r="O136" s="87"/>
      <c r="Q136" s="1" t="s">
        <v>252</v>
      </c>
      <c r="T136" s="74"/>
      <c r="V136" s="92" t="s">
        <v>238</v>
      </c>
      <c r="W136" s="94" t="s">
        <v>265</v>
      </c>
      <c r="X136" s="94" t="s">
        <v>273</v>
      </c>
      <c r="Y136" s="105">
        <v>0</v>
      </c>
      <c r="Z136" s="57">
        <v>6.5</v>
      </c>
      <c r="AA136" s="98" t="b">
        <v>1</v>
      </c>
      <c r="AB136" s="98" t="b">
        <v>1</v>
      </c>
      <c r="AC136" s="98" t="b">
        <v>1</v>
      </c>
    </row>
    <row r="137" spans="2:29" x14ac:dyDescent="0.2">
      <c r="B137" s="12"/>
      <c r="C137" s="24"/>
      <c r="D137" s="24"/>
      <c r="E137" s="24"/>
      <c r="F137" s="8"/>
      <c r="G137" s="58"/>
      <c r="H137" s="58"/>
      <c r="I137" s="9"/>
      <c r="J137" s="8"/>
      <c r="K137" s="69"/>
      <c r="O137" s="87"/>
      <c r="Q137" t="s">
        <v>248</v>
      </c>
      <c r="T137" s="74">
        <v>29.45</v>
      </c>
      <c r="V137" s="92" t="s">
        <v>237</v>
      </c>
      <c r="W137" s="94" t="s">
        <v>265</v>
      </c>
      <c r="X137" s="94" t="s">
        <v>273</v>
      </c>
      <c r="Y137" s="106">
        <v>0</v>
      </c>
      <c r="Z137" s="57">
        <v>1.5</v>
      </c>
      <c r="AA137" s="99" t="b">
        <v>1</v>
      </c>
      <c r="AB137" s="99" t="b">
        <v>1</v>
      </c>
      <c r="AC137" s="99" t="b">
        <v>1</v>
      </c>
    </row>
    <row r="138" spans="2:29" ht="17" thickBot="1" x14ac:dyDescent="0.25">
      <c r="B138" s="12"/>
      <c r="C138" s="8"/>
      <c r="D138" s="8"/>
      <c r="E138" s="8"/>
      <c r="F138" s="8"/>
      <c r="G138" s="58"/>
      <c r="H138" s="58"/>
      <c r="I138" s="9"/>
      <c r="J138" s="8"/>
      <c r="K138" s="76"/>
      <c r="L138" s="77"/>
      <c r="M138" s="77"/>
      <c r="N138" s="77"/>
      <c r="O138" s="88"/>
      <c r="P138" s="77"/>
      <c r="Q138" s="77" t="s">
        <v>241</v>
      </c>
      <c r="R138" s="77"/>
      <c r="S138" s="77"/>
      <c r="T138" s="78">
        <v>10</v>
      </c>
      <c r="V138" s="111" t="s">
        <v>272</v>
      </c>
      <c r="W138" s="112"/>
      <c r="X138" s="112"/>
      <c r="Y138" s="112"/>
      <c r="Z138" s="113"/>
      <c r="AA138" s="102">
        <f>SUMIF(AA123:AA137,TRUE, $Z$123:$Z$137)</f>
        <v>35</v>
      </c>
      <c r="AB138" s="103">
        <f>SUMIF(AB123:AB137,TRUE, $Z$123:$Z$137)</f>
        <v>35</v>
      </c>
      <c r="AC138" s="104">
        <f>SUMIF(AC123:AC137,TRUE, $Z$123:$Z$137)</f>
        <v>59</v>
      </c>
    </row>
    <row r="139" spans="2:29" ht="17" thickTop="1" x14ac:dyDescent="0.2">
      <c r="B139" s="12"/>
      <c r="C139" s="8"/>
      <c r="D139" s="8"/>
      <c r="E139" s="8"/>
      <c r="F139" s="8"/>
      <c r="G139" s="58"/>
      <c r="H139" s="58"/>
      <c r="I139" s="9"/>
      <c r="J139" s="8"/>
    </row>
    <row r="140" spans="2:29" x14ac:dyDescent="0.2">
      <c r="B140" s="23"/>
      <c r="C140" s="24"/>
      <c r="D140" s="24"/>
      <c r="E140" s="24"/>
      <c r="F140" s="26"/>
      <c r="G140" s="58"/>
      <c r="H140" s="58"/>
      <c r="I140" s="9"/>
      <c r="J140" s="8"/>
    </row>
    <row r="141" spans="2:29" x14ac:dyDescent="0.2">
      <c r="B141" s="23" t="s">
        <v>190</v>
      </c>
      <c r="C141" s="24"/>
      <c r="D141" s="24"/>
      <c r="E141" s="24"/>
      <c r="F141" s="8"/>
      <c r="G141" s="60">
        <f>-SUM(G136:G139)</f>
        <v>0</v>
      </c>
      <c r="H141" s="58"/>
      <c r="I141" s="9"/>
      <c r="J141" s="8"/>
    </row>
    <row r="142" spans="2:29" x14ac:dyDescent="0.2">
      <c r="B142" s="23" t="s">
        <v>192</v>
      </c>
      <c r="C142" s="24"/>
      <c r="D142" s="24"/>
      <c r="E142" s="24"/>
      <c r="F142" s="8"/>
      <c r="G142" s="59"/>
      <c r="H142" s="61">
        <f>SUM(G133:G141)</f>
        <v>0</v>
      </c>
      <c r="I142" s="9"/>
      <c r="J142" s="8"/>
    </row>
    <row r="143" spans="2:29" ht="17" thickBot="1" x14ac:dyDescent="0.25">
      <c r="B143" s="27" t="s">
        <v>193</v>
      </c>
      <c r="C143" s="28"/>
      <c r="D143" s="28"/>
      <c r="E143" s="28"/>
      <c r="F143" s="29"/>
      <c r="G143" s="62"/>
      <c r="H143" s="63">
        <f>SUM(H127:H142)</f>
        <v>1406</v>
      </c>
      <c r="I143" s="30"/>
      <c r="J143" s="8"/>
    </row>
  </sheetData>
  <mergeCells count="23">
    <mergeCell ref="B119:H119"/>
    <mergeCell ref="C120:G120"/>
    <mergeCell ref="B61:H61"/>
    <mergeCell ref="C62:G62"/>
    <mergeCell ref="C63:G63"/>
    <mergeCell ref="C64:G64"/>
    <mergeCell ref="B90:H90"/>
    <mergeCell ref="V119:AC119"/>
    <mergeCell ref="V138:Z138"/>
    <mergeCell ref="B3:H3"/>
    <mergeCell ref="C4:G4"/>
    <mergeCell ref="C5:G5"/>
    <mergeCell ref="C6:G6"/>
    <mergeCell ref="C121:G121"/>
    <mergeCell ref="K118:T118"/>
    <mergeCell ref="C122:G122"/>
    <mergeCell ref="B32:H32"/>
    <mergeCell ref="C33:G33"/>
    <mergeCell ref="C34:G34"/>
    <mergeCell ref="C35:G35"/>
    <mergeCell ref="C91:G91"/>
    <mergeCell ref="C92:G92"/>
    <mergeCell ref="C93:G93"/>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2055" r:id="rId3" name="Check Box 7">
              <controlPr defaultSize="0" autoFill="0" autoLine="0" autoPict="0">
                <anchor moveWithCells="1">
                  <from>
                    <xdr:col>27</xdr:col>
                    <xdr:colOff>342900</xdr:colOff>
                    <xdr:row>122</xdr:row>
                    <xdr:rowOff>177800</xdr:rowOff>
                  </from>
                  <to>
                    <xdr:col>27</xdr:col>
                    <xdr:colOff>647700</xdr:colOff>
                    <xdr:row>124</xdr:row>
                    <xdr:rowOff>0</xdr:rowOff>
                  </to>
                </anchor>
              </controlPr>
            </control>
          </mc:Choice>
        </mc:AlternateContent>
        <mc:AlternateContent xmlns:mc="http://schemas.openxmlformats.org/markup-compatibility/2006">
          <mc:Choice Requires="x14">
            <control shapeId="2056" r:id="rId4" name="Check Box 8">
              <controlPr defaultSize="0" autoFill="0" autoLine="0" autoPict="0">
                <anchor moveWithCells="1">
                  <from>
                    <xdr:col>28</xdr:col>
                    <xdr:colOff>342900</xdr:colOff>
                    <xdr:row>122</xdr:row>
                    <xdr:rowOff>177800</xdr:rowOff>
                  </from>
                  <to>
                    <xdr:col>28</xdr:col>
                    <xdr:colOff>647700</xdr:colOff>
                    <xdr:row>124</xdr:row>
                    <xdr:rowOff>0</xdr:rowOff>
                  </to>
                </anchor>
              </controlPr>
            </control>
          </mc:Choice>
        </mc:AlternateContent>
        <mc:AlternateContent xmlns:mc="http://schemas.openxmlformats.org/markup-compatibility/2006">
          <mc:Choice Requires="x14">
            <control shapeId="2059" r:id="rId5" name="Check Box 11">
              <controlPr defaultSize="0" autoFill="0" autoLine="0" autoPict="0">
                <anchor moveWithCells="1">
                  <from>
                    <xdr:col>26</xdr:col>
                    <xdr:colOff>342900</xdr:colOff>
                    <xdr:row>122</xdr:row>
                    <xdr:rowOff>177800</xdr:rowOff>
                  </from>
                  <to>
                    <xdr:col>26</xdr:col>
                    <xdr:colOff>647700</xdr:colOff>
                    <xdr:row>124</xdr:row>
                    <xdr:rowOff>0</xdr:rowOff>
                  </to>
                </anchor>
              </controlPr>
            </control>
          </mc:Choice>
        </mc:AlternateContent>
        <mc:AlternateContent xmlns:mc="http://schemas.openxmlformats.org/markup-compatibility/2006">
          <mc:Choice Requires="x14">
            <control shapeId="2063" r:id="rId6" name="Check Box 15">
              <controlPr defaultSize="0" autoFill="0" autoLine="0" autoPict="0">
                <anchor moveWithCells="1">
                  <from>
                    <xdr:col>26</xdr:col>
                    <xdr:colOff>342900</xdr:colOff>
                    <xdr:row>127</xdr:row>
                    <xdr:rowOff>177800</xdr:rowOff>
                  </from>
                  <to>
                    <xdr:col>26</xdr:col>
                    <xdr:colOff>647700</xdr:colOff>
                    <xdr:row>129</xdr:row>
                    <xdr:rowOff>25400</xdr:rowOff>
                  </to>
                </anchor>
              </controlPr>
            </control>
          </mc:Choice>
        </mc:AlternateContent>
        <mc:AlternateContent xmlns:mc="http://schemas.openxmlformats.org/markup-compatibility/2006">
          <mc:Choice Requires="x14">
            <control shapeId="2064" r:id="rId7" name="Check Box 16">
              <controlPr defaultSize="0" autoFill="0" autoLine="0" autoPict="0">
                <anchor moveWithCells="1">
                  <from>
                    <xdr:col>26</xdr:col>
                    <xdr:colOff>342900</xdr:colOff>
                    <xdr:row>128</xdr:row>
                    <xdr:rowOff>177800</xdr:rowOff>
                  </from>
                  <to>
                    <xdr:col>26</xdr:col>
                    <xdr:colOff>647700</xdr:colOff>
                    <xdr:row>130</xdr:row>
                    <xdr:rowOff>25400</xdr:rowOff>
                  </to>
                </anchor>
              </controlPr>
            </control>
          </mc:Choice>
        </mc:AlternateContent>
        <mc:AlternateContent xmlns:mc="http://schemas.openxmlformats.org/markup-compatibility/2006">
          <mc:Choice Requires="x14">
            <control shapeId="2065" r:id="rId8" name="Check Box 17">
              <controlPr defaultSize="0" autoFill="0" autoLine="0" autoPict="0">
                <anchor moveWithCells="1">
                  <from>
                    <xdr:col>27</xdr:col>
                    <xdr:colOff>342900</xdr:colOff>
                    <xdr:row>128</xdr:row>
                    <xdr:rowOff>177800</xdr:rowOff>
                  </from>
                  <to>
                    <xdr:col>27</xdr:col>
                    <xdr:colOff>647700</xdr:colOff>
                    <xdr:row>130</xdr:row>
                    <xdr:rowOff>25400</xdr:rowOff>
                  </to>
                </anchor>
              </controlPr>
            </control>
          </mc:Choice>
        </mc:AlternateContent>
        <mc:AlternateContent xmlns:mc="http://schemas.openxmlformats.org/markup-compatibility/2006">
          <mc:Choice Requires="x14">
            <control shapeId="2066" r:id="rId9" name="Check Box 18">
              <controlPr defaultSize="0" autoFill="0" autoLine="0" autoPict="0">
                <anchor moveWithCells="1">
                  <from>
                    <xdr:col>27</xdr:col>
                    <xdr:colOff>342900</xdr:colOff>
                    <xdr:row>127</xdr:row>
                    <xdr:rowOff>177800</xdr:rowOff>
                  </from>
                  <to>
                    <xdr:col>27</xdr:col>
                    <xdr:colOff>647700</xdr:colOff>
                    <xdr:row>129</xdr:row>
                    <xdr:rowOff>25400</xdr:rowOff>
                  </to>
                </anchor>
              </controlPr>
            </control>
          </mc:Choice>
        </mc:AlternateContent>
        <mc:AlternateContent xmlns:mc="http://schemas.openxmlformats.org/markup-compatibility/2006">
          <mc:Choice Requires="x14">
            <control shapeId="2067" r:id="rId10" name="Check Box 19">
              <controlPr defaultSize="0" autoFill="0" autoLine="0" autoPict="0">
                <anchor moveWithCells="1">
                  <from>
                    <xdr:col>28</xdr:col>
                    <xdr:colOff>342900</xdr:colOff>
                    <xdr:row>127</xdr:row>
                    <xdr:rowOff>177800</xdr:rowOff>
                  </from>
                  <to>
                    <xdr:col>28</xdr:col>
                    <xdr:colOff>647700</xdr:colOff>
                    <xdr:row>129</xdr:row>
                    <xdr:rowOff>25400</xdr:rowOff>
                  </to>
                </anchor>
              </controlPr>
            </control>
          </mc:Choice>
        </mc:AlternateContent>
        <mc:AlternateContent xmlns:mc="http://schemas.openxmlformats.org/markup-compatibility/2006">
          <mc:Choice Requires="x14">
            <control shapeId="2068" r:id="rId11" name="Check Box 20">
              <controlPr defaultSize="0" autoFill="0" autoLine="0" autoPict="0">
                <anchor moveWithCells="1">
                  <from>
                    <xdr:col>28</xdr:col>
                    <xdr:colOff>342900</xdr:colOff>
                    <xdr:row>128</xdr:row>
                    <xdr:rowOff>177800</xdr:rowOff>
                  </from>
                  <to>
                    <xdr:col>28</xdr:col>
                    <xdr:colOff>647700</xdr:colOff>
                    <xdr:row>130</xdr:row>
                    <xdr:rowOff>25400</xdr:rowOff>
                  </to>
                </anchor>
              </controlPr>
            </control>
          </mc:Choice>
        </mc:AlternateContent>
        <mc:AlternateContent xmlns:mc="http://schemas.openxmlformats.org/markup-compatibility/2006">
          <mc:Choice Requires="x14">
            <control shapeId="2069" r:id="rId12" name="Check Box 21">
              <controlPr defaultSize="0" autoFill="0" autoLine="0" autoPict="0">
                <anchor moveWithCells="1">
                  <from>
                    <xdr:col>26</xdr:col>
                    <xdr:colOff>342900</xdr:colOff>
                    <xdr:row>132</xdr:row>
                    <xdr:rowOff>177800</xdr:rowOff>
                  </from>
                  <to>
                    <xdr:col>26</xdr:col>
                    <xdr:colOff>647700</xdr:colOff>
                    <xdr:row>134</xdr:row>
                    <xdr:rowOff>25400</xdr:rowOff>
                  </to>
                </anchor>
              </controlPr>
            </control>
          </mc:Choice>
        </mc:AlternateContent>
        <mc:AlternateContent xmlns:mc="http://schemas.openxmlformats.org/markup-compatibility/2006">
          <mc:Choice Requires="x14">
            <control shapeId="2070" r:id="rId13" name="Check Box 22">
              <controlPr defaultSize="0" autoFill="0" autoLine="0" autoPict="0">
                <anchor moveWithCells="1">
                  <from>
                    <xdr:col>26</xdr:col>
                    <xdr:colOff>342900</xdr:colOff>
                    <xdr:row>133</xdr:row>
                    <xdr:rowOff>177800</xdr:rowOff>
                  </from>
                  <to>
                    <xdr:col>26</xdr:col>
                    <xdr:colOff>647700</xdr:colOff>
                    <xdr:row>135</xdr:row>
                    <xdr:rowOff>25400</xdr:rowOff>
                  </to>
                </anchor>
              </controlPr>
            </control>
          </mc:Choice>
        </mc:AlternateContent>
        <mc:AlternateContent xmlns:mc="http://schemas.openxmlformats.org/markup-compatibility/2006">
          <mc:Choice Requires="x14">
            <control shapeId="2071" r:id="rId14" name="Check Box 23">
              <controlPr defaultSize="0" autoFill="0" autoLine="0" autoPict="0">
                <anchor moveWithCells="1">
                  <from>
                    <xdr:col>26</xdr:col>
                    <xdr:colOff>342900</xdr:colOff>
                    <xdr:row>134</xdr:row>
                    <xdr:rowOff>177800</xdr:rowOff>
                  </from>
                  <to>
                    <xdr:col>26</xdr:col>
                    <xdr:colOff>647700</xdr:colOff>
                    <xdr:row>136</xdr:row>
                    <xdr:rowOff>25400</xdr:rowOff>
                  </to>
                </anchor>
              </controlPr>
            </control>
          </mc:Choice>
        </mc:AlternateContent>
        <mc:AlternateContent xmlns:mc="http://schemas.openxmlformats.org/markup-compatibility/2006">
          <mc:Choice Requires="x14">
            <control shapeId="2072" r:id="rId15" name="Check Box 24">
              <controlPr defaultSize="0" autoFill="0" autoLine="0" autoPict="0">
                <anchor moveWithCells="1">
                  <from>
                    <xdr:col>26</xdr:col>
                    <xdr:colOff>342900</xdr:colOff>
                    <xdr:row>135</xdr:row>
                    <xdr:rowOff>177800</xdr:rowOff>
                  </from>
                  <to>
                    <xdr:col>26</xdr:col>
                    <xdr:colOff>647700</xdr:colOff>
                    <xdr:row>137</xdr:row>
                    <xdr:rowOff>25400</xdr:rowOff>
                  </to>
                </anchor>
              </controlPr>
            </control>
          </mc:Choice>
        </mc:AlternateContent>
        <mc:AlternateContent xmlns:mc="http://schemas.openxmlformats.org/markup-compatibility/2006">
          <mc:Choice Requires="x14">
            <control shapeId="2073" r:id="rId16" name="Check Box 25">
              <controlPr defaultSize="0" autoFill="0" autoLine="0" autoPict="0">
                <anchor moveWithCells="1">
                  <from>
                    <xdr:col>27</xdr:col>
                    <xdr:colOff>342900</xdr:colOff>
                    <xdr:row>132</xdr:row>
                    <xdr:rowOff>177800</xdr:rowOff>
                  </from>
                  <to>
                    <xdr:col>27</xdr:col>
                    <xdr:colOff>647700</xdr:colOff>
                    <xdr:row>134</xdr:row>
                    <xdr:rowOff>25400</xdr:rowOff>
                  </to>
                </anchor>
              </controlPr>
            </control>
          </mc:Choice>
        </mc:AlternateContent>
        <mc:AlternateContent xmlns:mc="http://schemas.openxmlformats.org/markup-compatibility/2006">
          <mc:Choice Requires="x14">
            <control shapeId="2074" r:id="rId17" name="Check Box 26">
              <controlPr defaultSize="0" autoFill="0" autoLine="0" autoPict="0">
                <anchor moveWithCells="1">
                  <from>
                    <xdr:col>27</xdr:col>
                    <xdr:colOff>342900</xdr:colOff>
                    <xdr:row>133</xdr:row>
                    <xdr:rowOff>177800</xdr:rowOff>
                  </from>
                  <to>
                    <xdr:col>27</xdr:col>
                    <xdr:colOff>647700</xdr:colOff>
                    <xdr:row>135</xdr:row>
                    <xdr:rowOff>25400</xdr:rowOff>
                  </to>
                </anchor>
              </controlPr>
            </control>
          </mc:Choice>
        </mc:AlternateContent>
        <mc:AlternateContent xmlns:mc="http://schemas.openxmlformats.org/markup-compatibility/2006">
          <mc:Choice Requires="x14">
            <control shapeId="2075" r:id="rId18" name="Check Box 27">
              <controlPr defaultSize="0" autoFill="0" autoLine="0" autoPict="0">
                <anchor moveWithCells="1">
                  <from>
                    <xdr:col>27</xdr:col>
                    <xdr:colOff>342900</xdr:colOff>
                    <xdr:row>134</xdr:row>
                    <xdr:rowOff>177800</xdr:rowOff>
                  </from>
                  <to>
                    <xdr:col>27</xdr:col>
                    <xdr:colOff>647700</xdr:colOff>
                    <xdr:row>136</xdr:row>
                    <xdr:rowOff>25400</xdr:rowOff>
                  </to>
                </anchor>
              </controlPr>
            </control>
          </mc:Choice>
        </mc:AlternateContent>
        <mc:AlternateContent xmlns:mc="http://schemas.openxmlformats.org/markup-compatibility/2006">
          <mc:Choice Requires="x14">
            <control shapeId="2076" r:id="rId19" name="Check Box 28">
              <controlPr defaultSize="0" autoFill="0" autoLine="0" autoPict="0">
                <anchor moveWithCells="1">
                  <from>
                    <xdr:col>27</xdr:col>
                    <xdr:colOff>342900</xdr:colOff>
                    <xdr:row>135</xdr:row>
                    <xdr:rowOff>177800</xdr:rowOff>
                  </from>
                  <to>
                    <xdr:col>27</xdr:col>
                    <xdr:colOff>647700</xdr:colOff>
                    <xdr:row>137</xdr:row>
                    <xdr:rowOff>25400</xdr:rowOff>
                  </to>
                </anchor>
              </controlPr>
            </control>
          </mc:Choice>
        </mc:AlternateContent>
        <mc:AlternateContent xmlns:mc="http://schemas.openxmlformats.org/markup-compatibility/2006">
          <mc:Choice Requires="x14">
            <control shapeId="2077" r:id="rId20" name="Check Box 29">
              <controlPr defaultSize="0" autoFill="0" autoLine="0" autoPict="0">
                <anchor moveWithCells="1">
                  <from>
                    <xdr:col>28</xdr:col>
                    <xdr:colOff>342900</xdr:colOff>
                    <xdr:row>133</xdr:row>
                    <xdr:rowOff>177800</xdr:rowOff>
                  </from>
                  <to>
                    <xdr:col>28</xdr:col>
                    <xdr:colOff>647700</xdr:colOff>
                    <xdr:row>135</xdr:row>
                    <xdr:rowOff>25400</xdr:rowOff>
                  </to>
                </anchor>
              </controlPr>
            </control>
          </mc:Choice>
        </mc:AlternateContent>
        <mc:AlternateContent xmlns:mc="http://schemas.openxmlformats.org/markup-compatibility/2006">
          <mc:Choice Requires="x14">
            <control shapeId="2078" r:id="rId21" name="Check Box 30">
              <controlPr defaultSize="0" autoFill="0" autoLine="0" autoPict="0">
                <anchor moveWithCells="1">
                  <from>
                    <xdr:col>28</xdr:col>
                    <xdr:colOff>342900</xdr:colOff>
                    <xdr:row>132</xdr:row>
                    <xdr:rowOff>177800</xdr:rowOff>
                  </from>
                  <to>
                    <xdr:col>28</xdr:col>
                    <xdr:colOff>647700</xdr:colOff>
                    <xdr:row>134</xdr:row>
                    <xdr:rowOff>25400</xdr:rowOff>
                  </to>
                </anchor>
              </controlPr>
            </control>
          </mc:Choice>
        </mc:AlternateContent>
        <mc:AlternateContent xmlns:mc="http://schemas.openxmlformats.org/markup-compatibility/2006">
          <mc:Choice Requires="x14">
            <control shapeId="2079" r:id="rId22" name="Check Box 31">
              <controlPr defaultSize="0" autoFill="0" autoLine="0" autoPict="0">
                <anchor moveWithCells="1">
                  <from>
                    <xdr:col>28</xdr:col>
                    <xdr:colOff>342900</xdr:colOff>
                    <xdr:row>134</xdr:row>
                    <xdr:rowOff>177800</xdr:rowOff>
                  </from>
                  <to>
                    <xdr:col>28</xdr:col>
                    <xdr:colOff>647700</xdr:colOff>
                    <xdr:row>136</xdr:row>
                    <xdr:rowOff>25400</xdr:rowOff>
                  </to>
                </anchor>
              </controlPr>
            </control>
          </mc:Choice>
        </mc:AlternateContent>
        <mc:AlternateContent xmlns:mc="http://schemas.openxmlformats.org/markup-compatibility/2006">
          <mc:Choice Requires="x14">
            <control shapeId="2080" r:id="rId23" name="Check Box 32">
              <controlPr defaultSize="0" autoFill="0" autoLine="0" autoPict="0">
                <anchor moveWithCells="1">
                  <from>
                    <xdr:col>28</xdr:col>
                    <xdr:colOff>342900</xdr:colOff>
                    <xdr:row>135</xdr:row>
                    <xdr:rowOff>177800</xdr:rowOff>
                  </from>
                  <to>
                    <xdr:col>28</xdr:col>
                    <xdr:colOff>647700</xdr:colOff>
                    <xdr:row>137</xdr:row>
                    <xdr:rowOff>25400</xdr:rowOff>
                  </to>
                </anchor>
              </controlPr>
            </control>
          </mc:Choice>
        </mc:AlternateContent>
        <mc:AlternateContent xmlns:mc="http://schemas.openxmlformats.org/markup-compatibility/2006">
          <mc:Choice Requires="x14">
            <control shapeId="2082" r:id="rId24" name="Check Box 34">
              <controlPr defaultSize="0" autoFill="0" autoLine="0" autoPict="0">
                <anchor moveWithCells="1">
                  <from>
                    <xdr:col>26</xdr:col>
                    <xdr:colOff>342900</xdr:colOff>
                    <xdr:row>121</xdr:row>
                    <xdr:rowOff>177800</xdr:rowOff>
                  </from>
                  <to>
                    <xdr:col>26</xdr:col>
                    <xdr:colOff>647700</xdr:colOff>
                    <xdr:row>123</xdr:row>
                    <xdr:rowOff>25400</xdr:rowOff>
                  </to>
                </anchor>
              </controlPr>
            </control>
          </mc:Choice>
        </mc:AlternateContent>
        <mc:AlternateContent xmlns:mc="http://schemas.openxmlformats.org/markup-compatibility/2006">
          <mc:Choice Requires="x14">
            <control shapeId="2083" r:id="rId25" name="Check Box 35">
              <controlPr defaultSize="0" autoFill="0" autoLine="0" autoPict="0">
                <anchor moveWithCells="1">
                  <from>
                    <xdr:col>27</xdr:col>
                    <xdr:colOff>342900</xdr:colOff>
                    <xdr:row>121</xdr:row>
                    <xdr:rowOff>177800</xdr:rowOff>
                  </from>
                  <to>
                    <xdr:col>27</xdr:col>
                    <xdr:colOff>647700</xdr:colOff>
                    <xdr:row>123</xdr:row>
                    <xdr:rowOff>25400</xdr:rowOff>
                  </to>
                </anchor>
              </controlPr>
            </control>
          </mc:Choice>
        </mc:AlternateContent>
        <mc:AlternateContent xmlns:mc="http://schemas.openxmlformats.org/markup-compatibility/2006">
          <mc:Choice Requires="x14">
            <control shapeId="2084" r:id="rId26" name="Check Box 36">
              <controlPr defaultSize="0" autoFill="0" autoLine="0" autoPict="0">
                <anchor moveWithCells="1">
                  <from>
                    <xdr:col>28</xdr:col>
                    <xdr:colOff>342900</xdr:colOff>
                    <xdr:row>121</xdr:row>
                    <xdr:rowOff>177800</xdr:rowOff>
                  </from>
                  <to>
                    <xdr:col>28</xdr:col>
                    <xdr:colOff>647700</xdr:colOff>
                    <xdr:row>123</xdr:row>
                    <xdr:rowOff>25400</xdr:rowOff>
                  </to>
                </anchor>
              </controlPr>
            </control>
          </mc:Choice>
        </mc:AlternateContent>
        <mc:AlternateContent xmlns:mc="http://schemas.openxmlformats.org/markup-compatibility/2006">
          <mc:Choice Requires="x14">
            <control shapeId="2086" r:id="rId27" name="Check Box 38">
              <controlPr defaultSize="0" autoFill="0" autoLine="0" autoPict="0">
                <anchor moveWithCells="1">
                  <from>
                    <xdr:col>26</xdr:col>
                    <xdr:colOff>342900</xdr:colOff>
                    <xdr:row>123</xdr:row>
                    <xdr:rowOff>177800</xdr:rowOff>
                  </from>
                  <to>
                    <xdr:col>26</xdr:col>
                    <xdr:colOff>647700</xdr:colOff>
                    <xdr:row>125</xdr:row>
                    <xdr:rowOff>0</xdr:rowOff>
                  </to>
                </anchor>
              </controlPr>
            </control>
          </mc:Choice>
        </mc:AlternateContent>
        <mc:AlternateContent xmlns:mc="http://schemas.openxmlformats.org/markup-compatibility/2006">
          <mc:Choice Requires="x14">
            <control shapeId="2087" r:id="rId28" name="Check Box 39">
              <controlPr defaultSize="0" autoFill="0" autoLine="0" autoPict="0">
                <anchor moveWithCells="1">
                  <from>
                    <xdr:col>27</xdr:col>
                    <xdr:colOff>342900</xdr:colOff>
                    <xdr:row>123</xdr:row>
                    <xdr:rowOff>177800</xdr:rowOff>
                  </from>
                  <to>
                    <xdr:col>27</xdr:col>
                    <xdr:colOff>647700</xdr:colOff>
                    <xdr:row>125</xdr:row>
                    <xdr:rowOff>0</xdr:rowOff>
                  </to>
                </anchor>
              </controlPr>
            </control>
          </mc:Choice>
        </mc:AlternateContent>
        <mc:AlternateContent xmlns:mc="http://schemas.openxmlformats.org/markup-compatibility/2006">
          <mc:Choice Requires="x14">
            <control shapeId="2088" r:id="rId29" name="Check Box 40">
              <controlPr defaultSize="0" autoFill="0" autoLine="0" autoPict="0">
                <anchor moveWithCells="1">
                  <from>
                    <xdr:col>28</xdr:col>
                    <xdr:colOff>342900</xdr:colOff>
                    <xdr:row>123</xdr:row>
                    <xdr:rowOff>177800</xdr:rowOff>
                  </from>
                  <to>
                    <xdr:col>28</xdr:col>
                    <xdr:colOff>647700</xdr:colOff>
                    <xdr:row>125</xdr:row>
                    <xdr:rowOff>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F8FAC-3E02-F44D-8DB1-9CB18DF432E4}">
  <dimension ref="B2:N29"/>
  <sheetViews>
    <sheetView showGridLines="0" zoomScale="109" workbookViewId="0">
      <selection activeCell="L18" sqref="L18"/>
    </sheetView>
  </sheetViews>
  <sheetFormatPr baseColWidth="10" defaultRowHeight="16" x14ac:dyDescent="0.2"/>
  <cols>
    <col min="1" max="1" width="2.1640625" customWidth="1"/>
  </cols>
  <sheetData>
    <row r="2" spans="2:14" ht="17" thickBot="1" x14ac:dyDescent="0.25"/>
    <row r="3" spans="2:14" ht="23" x14ac:dyDescent="0.25">
      <c r="B3" s="31"/>
      <c r="C3" s="32"/>
      <c r="D3" s="32"/>
      <c r="E3" s="32"/>
      <c r="F3" s="33"/>
      <c r="G3" s="33"/>
      <c r="H3" s="33"/>
      <c r="I3" s="34"/>
      <c r="J3" s="8"/>
      <c r="K3" s="46"/>
      <c r="L3" s="47"/>
      <c r="M3" s="48"/>
      <c r="N3" s="49"/>
    </row>
    <row r="4" spans="2:14" ht="25" x14ac:dyDescent="0.25">
      <c r="B4" s="114" t="s">
        <v>184</v>
      </c>
      <c r="C4" s="115"/>
      <c r="D4" s="115"/>
      <c r="E4" s="115"/>
      <c r="F4" s="115"/>
      <c r="G4" s="115"/>
      <c r="H4" s="115"/>
      <c r="I4" s="35"/>
      <c r="J4" s="8"/>
      <c r="K4" s="10"/>
      <c r="L4" s="8"/>
      <c r="M4" s="8"/>
      <c r="N4" s="11"/>
    </row>
    <row r="5" spans="2:14" x14ac:dyDescent="0.2">
      <c r="B5" s="36"/>
      <c r="C5" s="116" t="s">
        <v>185</v>
      </c>
      <c r="D5" s="116"/>
      <c r="E5" s="116"/>
      <c r="F5" s="116"/>
      <c r="G5" s="116"/>
      <c r="H5" s="37"/>
      <c r="I5" s="35"/>
      <c r="J5" s="8"/>
      <c r="K5" s="10"/>
      <c r="L5" s="8"/>
      <c r="M5" s="8"/>
      <c r="N5" s="11"/>
    </row>
    <row r="6" spans="2:14" x14ac:dyDescent="0.2">
      <c r="B6" s="38"/>
      <c r="C6" s="116" t="s">
        <v>186</v>
      </c>
      <c r="D6" s="116"/>
      <c r="E6" s="116"/>
      <c r="F6" s="116"/>
      <c r="G6" s="116"/>
      <c r="H6" s="37"/>
      <c r="I6" s="35"/>
      <c r="J6" s="8"/>
      <c r="K6" s="13"/>
      <c r="L6" s="8"/>
      <c r="M6" s="14"/>
      <c r="N6" s="11"/>
    </row>
    <row r="7" spans="2:14" x14ac:dyDescent="0.2">
      <c r="B7" s="38"/>
      <c r="C7" s="117" t="s">
        <v>187</v>
      </c>
      <c r="D7" s="117"/>
      <c r="E7" s="117"/>
      <c r="F7" s="117"/>
      <c r="G7" s="117"/>
      <c r="H7" s="37"/>
      <c r="I7" s="35"/>
      <c r="J7" s="8"/>
      <c r="K7" s="10"/>
      <c r="L7" s="8"/>
      <c r="M7" s="15"/>
      <c r="N7" s="11"/>
    </row>
    <row r="8" spans="2:14" x14ac:dyDescent="0.2">
      <c r="B8" s="38"/>
      <c r="C8" s="37"/>
      <c r="D8" s="37"/>
      <c r="E8" s="39"/>
      <c r="F8" s="37"/>
      <c r="G8" s="37"/>
      <c r="H8" s="37"/>
      <c r="I8" s="35"/>
      <c r="J8" s="8"/>
      <c r="K8" s="10"/>
      <c r="L8" s="8"/>
      <c r="M8" s="8"/>
      <c r="N8" s="11"/>
    </row>
    <row r="9" spans="2:14" ht="18" x14ac:dyDescent="0.2">
      <c r="B9" s="40" t="s">
        <v>216</v>
      </c>
      <c r="C9" s="41"/>
      <c r="D9" s="41"/>
      <c r="E9" s="41"/>
      <c r="F9" s="37"/>
      <c r="G9" s="42" t="s">
        <v>217</v>
      </c>
      <c r="H9" s="37"/>
      <c r="I9" s="35"/>
      <c r="J9" s="8"/>
      <c r="K9" s="10"/>
      <c r="L9" s="8"/>
      <c r="M9" s="16"/>
      <c r="N9" s="11"/>
    </row>
    <row r="10" spans="2:14" x14ac:dyDescent="0.2">
      <c r="B10" s="36"/>
      <c r="C10" s="43"/>
      <c r="D10" s="43"/>
      <c r="E10" s="37"/>
      <c r="F10" s="44"/>
      <c r="G10" s="37"/>
      <c r="H10" s="37"/>
      <c r="I10" s="35"/>
      <c r="J10" s="8"/>
      <c r="K10" s="17"/>
      <c r="L10" s="18"/>
      <c r="M10" s="18"/>
      <c r="N10" s="19"/>
    </row>
    <row r="11" spans="2:14" x14ac:dyDescent="0.2">
      <c r="B11" s="36"/>
      <c r="C11" s="37"/>
      <c r="D11" s="37"/>
      <c r="E11" s="37"/>
      <c r="F11" s="37"/>
      <c r="G11" s="45" t="s">
        <v>191</v>
      </c>
      <c r="H11" s="45" t="s">
        <v>191</v>
      </c>
      <c r="I11" s="35"/>
      <c r="J11" s="8"/>
      <c r="K11" s="8"/>
      <c r="L11" s="8"/>
      <c r="M11" s="8"/>
      <c r="N11" s="8"/>
    </row>
    <row r="12" spans="2:14" ht="14" customHeight="1" x14ac:dyDescent="0.2">
      <c r="B12" s="20" t="s">
        <v>220</v>
      </c>
      <c r="C12" s="21"/>
      <c r="D12" s="21"/>
      <c r="E12" s="21"/>
      <c r="F12" s="21"/>
      <c r="G12" s="55"/>
      <c r="H12" s="56">
        <f>FS!H27</f>
        <v>1245</v>
      </c>
      <c r="I12" s="22"/>
      <c r="J12" s="8"/>
      <c r="K12" s="8"/>
      <c r="L12" s="8"/>
      <c r="M12" s="8"/>
      <c r="N12" s="8"/>
    </row>
    <row r="13" spans="2:14" ht="14" customHeight="1" x14ac:dyDescent="0.2">
      <c r="B13" s="23" t="s">
        <v>212</v>
      </c>
      <c r="C13" s="24"/>
      <c r="D13" s="24"/>
      <c r="E13" s="24"/>
      <c r="F13" s="24"/>
      <c r="G13" s="57"/>
      <c r="H13" s="58"/>
      <c r="I13" s="9"/>
      <c r="J13" s="8"/>
      <c r="K13" s="8"/>
      <c r="L13" s="8"/>
      <c r="M13" s="8"/>
      <c r="N13" s="8"/>
    </row>
    <row r="14" spans="2:14" ht="14" customHeight="1" x14ac:dyDescent="0.2">
      <c r="B14" s="25" t="s">
        <v>25</v>
      </c>
      <c r="C14" s="24"/>
      <c r="D14" s="24"/>
      <c r="E14" s="24"/>
      <c r="F14" s="8"/>
      <c r="G14" s="57">
        <f>FS!G42+FS!G71+FS!G100</f>
        <v>20</v>
      </c>
      <c r="H14" s="58"/>
      <c r="I14" s="9"/>
      <c r="J14" s="8"/>
      <c r="K14" s="8"/>
      <c r="L14" s="8"/>
      <c r="M14" s="8"/>
      <c r="N14" s="8"/>
    </row>
    <row r="15" spans="2:14" ht="14" customHeight="1" x14ac:dyDescent="0.2">
      <c r="B15" s="25" t="s">
        <v>26</v>
      </c>
      <c r="C15" s="24"/>
      <c r="D15" s="24"/>
      <c r="E15" s="24"/>
      <c r="F15" s="8"/>
      <c r="G15" s="57">
        <f>FS!G43+FS!G72+FS!G101</f>
        <v>33</v>
      </c>
      <c r="H15" s="58"/>
      <c r="I15" s="9"/>
      <c r="J15" s="8"/>
      <c r="K15" s="8"/>
      <c r="L15" s="8"/>
      <c r="M15" s="8"/>
      <c r="N15" s="8"/>
    </row>
    <row r="16" spans="2:14" ht="14" customHeight="1" x14ac:dyDescent="0.2">
      <c r="B16" s="25" t="s">
        <v>194</v>
      </c>
      <c r="C16" s="24"/>
      <c r="D16" s="24"/>
      <c r="E16" s="24"/>
      <c r="F16" s="8"/>
      <c r="G16" s="57">
        <f>FS!G73</f>
        <v>156</v>
      </c>
      <c r="H16" s="58"/>
      <c r="I16" s="9"/>
      <c r="J16" s="8"/>
      <c r="K16" s="8"/>
      <c r="L16" s="8"/>
      <c r="M16" s="8"/>
      <c r="N16" s="8"/>
    </row>
    <row r="17" spans="2:14" ht="14" customHeight="1" x14ac:dyDescent="0.2">
      <c r="B17" s="25"/>
      <c r="C17" s="24"/>
      <c r="D17" s="24"/>
      <c r="E17" s="24"/>
      <c r="F17" s="8"/>
      <c r="G17" s="57"/>
      <c r="H17" s="58"/>
      <c r="I17" s="9"/>
      <c r="J17" s="8"/>
      <c r="K17" s="8"/>
      <c r="L17" s="8"/>
      <c r="M17" s="8"/>
      <c r="N17" s="8"/>
    </row>
    <row r="18" spans="2:14" ht="14" customHeight="1" x14ac:dyDescent="0.2">
      <c r="B18" s="23" t="s">
        <v>179</v>
      </c>
      <c r="C18" s="24"/>
      <c r="D18" s="24"/>
      <c r="E18" s="24"/>
      <c r="F18" s="8"/>
      <c r="G18" s="59">
        <f>SUM(G14:G17)</f>
        <v>209</v>
      </c>
      <c r="H18" s="58"/>
      <c r="I18" s="9"/>
      <c r="J18" s="8"/>
      <c r="K18" s="8"/>
      <c r="L18" s="8"/>
      <c r="M18" s="8"/>
      <c r="N18" s="8"/>
    </row>
    <row r="19" spans="2:14" ht="14" customHeight="1" x14ac:dyDescent="0.2">
      <c r="B19" s="25"/>
      <c r="C19" s="24"/>
      <c r="D19" s="24"/>
      <c r="E19" s="24"/>
      <c r="F19" s="8"/>
      <c r="G19" s="57"/>
      <c r="H19" s="58"/>
      <c r="I19" s="9"/>
      <c r="J19" s="8"/>
      <c r="K19" s="8"/>
      <c r="L19" s="8"/>
      <c r="M19" s="8"/>
      <c r="N19" s="8"/>
    </row>
    <row r="20" spans="2:14" ht="14" customHeight="1" x14ac:dyDescent="0.2">
      <c r="B20" s="23" t="s">
        <v>210</v>
      </c>
      <c r="C20" s="24"/>
      <c r="D20" s="24"/>
      <c r="E20" s="24"/>
      <c r="F20" s="8"/>
      <c r="G20" s="57"/>
      <c r="H20" s="58"/>
      <c r="I20" s="9"/>
      <c r="J20" s="8"/>
      <c r="K20" s="8"/>
      <c r="L20" s="8"/>
      <c r="M20" s="8"/>
      <c r="N20" s="8"/>
    </row>
    <row r="21" spans="2:14" ht="14" customHeight="1" x14ac:dyDescent="0.2">
      <c r="B21" s="12" t="s">
        <v>227</v>
      </c>
      <c r="C21" s="24"/>
      <c r="D21" s="24"/>
      <c r="E21" s="24"/>
      <c r="F21" s="8"/>
      <c r="G21" s="58">
        <v>48</v>
      </c>
      <c r="H21" s="58"/>
      <c r="I21" s="9"/>
      <c r="J21" s="8"/>
      <c r="K21" s="8"/>
      <c r="L21" s="8"/>
      <c r="M21" s="8"/>
      <c r="N21" s="8"/>
    </row>
    <row r="22" spans="2:14" ht="14" customHeight="1" x14ac:dyDescent="0.2">
      <c r="B22" s="12"/>
      <c r="C22" s="24"/>
      <c r="D22" s="24"/>
      <c r="E22" s="24"/>
      <c r="F22" s="8"/>
      <c r="G22" s="58"/>
      <c r="H22" s="58"/>
      <c r="I22" s="9"/>
      <c r="J22" s="8"/>
      <c r="K22" s="8"/>
      <c r="L22" s="8"/>
      <c r="M22" s="8"/>
      <c r="N22" s="8"/>
    </row>
    <row r="23" spans="2:14" ht="14" customHeight="1" x14ac:dyDescent="0.2">
      <c r="B23" s="12"/>
      <c r="C23" s="8"/>
      <c r="D23" s="8"/>
      <c r="E23" s="8"/>
      <c r="F23" s="8"/>
      <c r="G23" s="58"/>
      <c r="H23" s="58"/>
      <c r="I23" s="9"/>
      <c r="J23" s="8"/>
      <c r="K23" s="8"/>
      <c r="L23" s="8"/>
      <c r="M23" s="8"/>
      <c r="N23" s="8"/>
    </row>
    <row r="24" spans="2:14" ht="14" customHeight="1" x14ac:dyDescent="0.2">
      <c r="B24" s="12"/>
      <c r="C24" s="8"/>
      <c r="D24" s="8"/>
      <c r="E24" s="8"/>
      <c r="F24" s="8"/>
      <c r="G24" s="58"/>
      <c r="H24" s="58"/>
      <c r="I24" s="9"/>
      <c r="J24" s="8"/>
      <c r="K24" s="8"/>
      <c r="L24" s="8"/>
      <c r="M24" s="8"/>
      <c r="N24" s="8"/>
    </row>
    <row r="25" spans="2:14" ht="14" customHeight="1" x14ac:dyDescent="0.2">
      <c r="B25" s="23"/>
      <c r="C25" s="24"/>
      <c r="D25" s="24"/>
      <c r="E25" s="24"/>
      <c r="F25" s="26"/>
      <c r="G25" s="58"/>
      <c r="H25" s="58"/>
      <c r="I25" s="9"/>
      <c r="J25" s="8"/>
      <c r="K25" s="8"/>
      <c r="L25" s="8"/>
      <c r="M25" s="8"/>
      <c r="N25" s="8"/>
    </row>
    <row r="26" spans="2:14" ht="14" customHeight="1" x14ac:dyDescent="0.2">
      <c r="B26" s="23" t="s">
        <v>190</v>
      </c>
      <c r="C26" s="24"/>
      <c r="D26" s="24"/>
      <c r="E26" s="24"/>
      <c r="F26" s="8"/>
      <c r="G26" s="60">
        <f>-SUM(G21:G24)</f>
        <v>-48</v>
      </c>
      <c r="H26" s="58"/>
      <c r="I26" s="9"/>
      <c r="J26" s="8"/>
      <c r="K26" s="8"/>
      <c r="L26" s="8"/>
      <c r="M26" s="8"/>
      <c r="N26" s="8"/>
    </row>
    <row r="27" spans="2:14" ht="14" customHeight="1" x14ac:dyDescent="0.2">
      <c r="B27" s="23" t="s">
        <v>221</v>
      </c>
      <c r="C27" s="24"/>
      <c r="D27" s="24"/>
      <c r="E27" s="24"/>
      <c r="F27" s="8"/>
      <c r="G27" s="59"/>
      <c r="H27" s="61">
        <f>G26+G18</f>
        <v>161</v>
      </c>
      <c r="I27" s="9"/>
      <c r="J27" s="8"/>
      <c r="K27" s="8"/>
      <c r="L27" s="8"/>
      <c r="M27" s="8"/>
      <c r="N27" s="8"/>
    </row>
    <row r="28" spans="2:14" ht="14" customHeight="1" thickBot="1" x14ac:dyDescent="0.25">
      <c r="B28" s="27" t="s">
        <v>222</v>
      </c>
      <c r="C28" s="28"/>
      <c r="D28" s="28"/>
      <c r="E28" s="28"/>
      <c r="F28" s="29"/>
      <c r="G28" s="62"/>
      <c r="H28" s="63">
        <f>SUM(H12:H27)</f>
        <v>1406</v>
      </c>
      <c r="I28" s="30"/>
      <c r="J28" s="8"/>
      <c r="K28" s="8"/>
      <c r="L28" s="8"/>
      <c r="M28" s="8"/>
      <c r="N28" s="8"/>
    </row>
    <row r="29" spans="2:14" ht="14" customHeight="1" x14ac:dyDescent="0.2"/>
  </sheetData>
  <mergeCells count="4">
    <mergeCell ref="B4:H4"/>
    <mergeCell ref="C5:G5"/>
    <mergeCell ref="C6:G6"/>
    <mergeCell ref="C7:G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Chart of Accounts</vt:lpstr>
      <vt:lpstr>General Ledger</vt:lpstr>
      <vt:lpstr>Ledger</vt:lpstr>
      <vt:lpstr>Trial Balance.</vt:lpstr>
      <vt:lpstr>FS</vt:lpstr>
      <vt:lpstr>Quarter FS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DANIAL HARIZ BIN AMINUDDIN</dc:creator>
  <cp:lastModifiedBy>DANIAL HARIZ BIN AMINUDDIN</cp:lastModifiedBy>
  <dcterms:created xsi:type="dcterms:W3CDTF">2024-10-01T07:43:40Z</dcterms:created>
  <dcterms:modified xsi:type="dcterms:W3CDTF">2025-01-11T12:11:00Z</dcterms:modified>
</cp:coreProperties>
</file>