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e4a187953710362/Desktop/Ale/Codici/VirtualBox/sistemi-operativi/DM/"/>
    </mc:Choice>
  </mc:AlternateContent>
  <xr:revisionPtr revIDLastSave="37" documentId="13_ncr:1_{FF6A95C8-0806-D042-809A-D3F97A78D1A4}" xr6:coauthVersionLast="47" xr6:coauthVersionMax="47" xr10:uidLastSave="{7929D35F-9149-456A-B695-6CF685F94561}"/>
  <bookViews>
    <workbookView xWindow="-108" yWindow="-108" windowWidth="23256" windowHeight="12576" tabRatio="500" firstSheet="2" activeTab="2" xr2:uid="{00000000-000D-0000-FFFF-FFFF00000000}"/>
  </bookViews>
  <sheets>
    <sheet name="Regressione lineare_HID" sheetId="3" state="hidden" r:id="rId1"/>
    <sheet name="Regressione lineare_HID1" sheetId="4" state="hidden" r:id="rId2"/>
    <sheet name="Dati" sheetId="1" r:id="rId3"/>
    <sheet name="Risultati" sheetId="5" r:id="rId4"/>
  </sheets>
  <definedNames>
    <definedName name="_xlchart.v1.0" hidden="1">Risultati!$C$27:$C$41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B1" i="4" l="1"/>
  <c r="C1" i="4" s="1"/>
  <c r="B2" i="4"/>
  <c r="C2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1" i="3"/>
  <c r="C1" i="3" s="1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</calcChain>
</file>

<file path=xl/sharedStrings.xml><?xml version="1.0" encoding="utf-8"?>
<sst xmlns="http://schemas.openxmlformats.org/spreadsheetml/2006/main" count="50" uniqueCount="46">
  <si>
    <t>Region</t>
  </si>
  <si>
    <t>Sales</t>
  </si>
  <si>
    <t>Advertising</t>
  </si>
  <si>
    <t>Promotions</t>
  </si>
  <si>
    <t>Competitors</t>
  </si>
  <si>
    <t>Reg_1</t>
  </si>
  <si>
    <t>Reg_2</t>
  </si>
  <si>
    <t>Reg_3</t>
  </si>
  <si>
    <t>Reg_4</t>
  </si>
  <si>
    <t>Reg_5</t>
  </si>
  <si>
    <t>Reg_6</t>
  </si>
  <si>
    <t>Reg_7</t>
  </si>
  <si>
    <t>Reg_8</t>
  </si>
  <si>
    <t>Reg_9</t>
  </si>
  <si>
    <t>Reg_10</t>
  </si>
  <si>
    <t>Reg_11</t>
  </si>
  <si>
    <t>Reg_12</t>
  </si>
  <si>
    <t>Reg_13</t>
  </si>
  <si>
    <t>Reg_14</t>
  </si>
  <si>
    <t>Reg_15</t>
  </si>
  <si>
    <t>Osservazioni</t>
  </si>
  <si>
    <t>F</t>
  </si>
  <si>
    <t>Errore standard</t>
  </si>
  <si>
    <t>Intercetta</t>
  </si>
  <si>
    <t>Osservazione</t>
  </si>
  <si>
    <t>Residuo</t>
  </si>
  <si>
    <t>OUTPUT RIEPILOGO</t>
  </si>
  <si>
    <t>Statistica della regressione</t>
  </si>
  <si>
    <t>R multiplo</t>
  </si>
  <si>
    <t>R al quadrato</t>
  </si>
  <si>
    <t>R al quadrato corretto</t>
  </si>
  <si>
    <t>ANALISI VARIANZA</t>
  </si>
  <si>
    <t>Regressione</t>
  </si>
  <si>
    <t>Totale</t>
  </si>
  <si>
    <t>gdl</t>
  </si>
  <si>
    <t>SQ</t>
  </si>
  <si>
    <t>MQ</t>
  </si>
  <si>
    <t>Significatività F</t>
  </si>
  <si>
    <t>Coefficienti</t>
  </si>
  <si>
    <t>Stat t</t>
  </si>
  <si>
    <t>Valore di significatività</t>
  </si>
  <si>
    <t>Inferiore 95%</t>
  </si>
  <si>
    <t>Superiore 95%</t>
  </si>
  <si>
    <t>OUTPUT RESIDUI</t>
  </si>
  <si>
    <t>Previsto Sales</t>
  </si>
  <si>
    <t>Residui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</si>
</sst>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Advertising Tracciato dei residui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002220876236615E-2"/>
          <c:y val="0.23360465677986567"/>
          <c:w val="0.83662608520088833"/>
          <c:h val="0.581088353219651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Dati!$C$2:$C$16</c:f>
              <c:numCache>
                <c:formatCode>General</c:formatCode>
                <c:ptCount val="15"/>
                <c:pt idx="0">
                  <c:v>1.3</c:v>
                </c:pt>
                <c:pt idx="1">
                  <c:v>0.7</c:v>
                </c:pt>
                <c:pt idx="2">
                  <c:v>1.4</c:v>
                </c:pt>
                <c:pt idx="3">
                  <c:v>0.5</c:v>
                </c:pt>
                <c:pt idx="4">
                  <c:v>0.5</c:v>
                </c:pt>
                <c:pt idx="5">
                  <c:v>1.9</c:v>
                </c:pt>
                <c:pt idx="6">
                  <c:v>1.2</c:v>
                </c:pt>
                <c:pt idx="7">
                  <c:v>0.4</c:v>
                </c:pt>
                <c:pt idx="8">
                  <c:v>0.6</c:v>
                </c:pt>
                <c:pt idx="9">
                  <c:v>1.3</c:v>
                </c:pt>
                <c:pt idx="10">
                  <c:v>1.6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1.1000000000000001</c:v>
                </c:pt>
              </c:numCache>
            </c:numRef>
          </c:xVal>
          <c:yVal>
            <c:numRef>
              <c:f>Risultati!$C$27:$C$41</c:f>
              <c:numCache>
                <c:formatCode>General</c:formatCode>
                <c:ptCount val="15"/>
                <c:pt idx="0">
                  <c:v>-2.0201634251441618</c:v>
                </c:pt>
                <c:pt idx="1">
                  <c:v>-11.472826034818198</c:v>
                </c:pt>
                <c:pt idx="2">
                  <c:v>1.334587218691766</c:v>
                </c:pt>
                <c:pt idx="3">
                  <c:v>7.0618878643445839</c:v>
                </c:pt>
                <c:pt idx="4">
                  <c:v>-2.0269377795597592</c:v>
                </c:pt>
                <c:pt idx="5">
                  <c:v>15.950647973455034</c:v>
                </c:pt>
                <c:pt idx="6">
                  <c:v>8.7625103770466808</c:v>
                </c:pt>
                <c:pt idx="7">
                  <c:v>-21.803657963037935</c:v>
                </c:pt>
                <c:pt idx="8">
                  <c:v>7.1988763711298134</c:v>
                </c:pt>
                <c:pt idx="9">
                  <c:v>12.410393962232405</c:v>
                </c:pt>
                <c:pt idx="10">
                  <c:v>-34.625166105057957</c:v>
                </c:pt>
                <c:pt idx="11">
                  <c:v>-15.836276354101088</c:v>
                </c:pt>
                <c:pt idx="12">
                  <c:v>1.3326394704592701</c:v>
                </c:pt>
                <c:pt idx="13">
                  <c:v>26.43545436571047</c:v>
                </c:pt>
                <c:pt idx="14">
                  <c:v>7.2980300586491751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8-2946-960B-9520DA06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51983"/>
        <c:axId val="1532700927"/>
      </c:scatterChart>
      <c:valAx>
        <c:axId val="152855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Advertising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2700927"/>
        <c:crosses val="autoZero"/>
        <c:crossBetween val="midCat"/>
      </c:valAx>
      <c:valAx>
        <c:axId val="153270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55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Promotions Tracciato dei residui</a:t>
            </a:r>
          </a:p>
        </c:rich>
      </c:tx>
      <c:layout>
        <c:manualLayout>
          <c:xMode val="edge"/>
          <c:yMode val="edge"/>
          <c:x val="0.1472700707646302"/>
          <c:y val="0.184574601565928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002220876236615E-2"/>
          <c:y val="0.383827646544182"/>
          <c:w val="0.83012598425196849"/>
          <c:h val="0.578502478856809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Dati!$D$2:$D$16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1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0.8</c:v>
                </c:pt>
                <c:pt idx="11">
                  <c:v>0.3</c:v>
                </c:pt>
                <c:pt idx="12">
                  <c:v>0.2</c:v>
                </c:pt>
                <c:pt idx="13">
                  <c:v>0.5</c:v>
                </c:pt>
                <c:pt idx="14">
                  <c:v>0.3</c:v>
                </c:pt>
              </c:numCache>
            </c:numRef>
          </c:xVal>
          <c:yVal>
            <c:numRef>
              <c:f>Risultati!$C$27:$C$41</c:f>
              <c:numCache>
                <c:formatCode>General</c:formatCode>
                <c:ptCount val="15"/>
                <c:pt idx="0">
                  <c:v>-2.0201634251441618</c:v>
                </c:pt>
                <c:pt idx="1">
                  <c:v>-11.472826034818198</c:v>
                </c:pt>
                <c:pt idx="2">
                  <c:v>1.334587218691766</c:v>
                </c:pt>
                <c:pt idx="3">
                  <c:v>7.0618878643445839</c:v>
                </c:pt>
                <c:pt idx="4">
                  <c:v>-2.0269377795597592</c:v>
                </c:pt>
                <c:pt idx="5">
                  <c:v>15.950647973455034</c:v>
                </c:pt>
                <c:pt idx="6">
                  <c:v>8.7625103770466808</c:v>
                </c:pt>
                <c:pt idx="7">
                  <c:v>-21.803657963037935</c:v>
                </c:pt>
                <c:pt idx="8">
                  <c:v>7.1988763711298134</c:v>
                </c:pt>
                <c:pt idx="9">
                  <c:v>12.410393962232405</c:v>
                </c:pt>
                <c:pt idx="10">
                  <c:v>-34.625166105057957</c:v>
                </c:pt>
                <c:pt idx="11">
                  <c:v>-15.836276354101088</c:v>
                </c:pt>
                <c:pt idx="12">
                  <c:v>1.3326394704592701</c:v>
                </c:pt>
                <c:pt idx="13">
                  <c:v>26.43545436571047</c:v>
                </c:pt>
                <c:pt idx="14">
                  <c:v>7.2980300586491751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E-864D-BE3C-60993A0E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31551"/>
        <c:axId val="1532652335"/>
      </c:scatterChart>
      <c:valAx>
        <c:axId val="153293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Promotions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2652335"/>
        <c:crosses val="autoZero"/>
        <c:crossBetween val="midCat"/>
      </c:valAx>
      <c:valAx>
        <c:axId val="1532652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2931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Competitors Tracciato dei residui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Dati!$E$2:$E$16</c:f>
              <c:numCache>
                <c:formatCode>General</c:formatCode>
                <c:ptCount val="15"/>
                <c:pt idx="0">
                  <c:v>20.399999999999999</c:v>
                </c:pt>
                <c:pt idx="1">
                  <c:v>30.5</c:v>
                </c:pt>
                <c:pt idx="2">
                  <c:v>24.6</c:v>
                </c:pt>
                <c:pt idx="3">
                  <c:v>19.600000000000001</c:v>
                </c:pt>
                <c:pt idx="4">
                  <c:v>25.5</c:v>
                </c:pt>
                <c:pt idx="5">
                  <c:v>21.7</c:v>
                </c:pt>
                <c:pt idx="6">
                  <c:v>6.8</c:v>
                </c:pt>
                <c:pt idx="7">
                  <c:v>12.6</c:v>
                </c:pt>
                <c:pt idx="8">
                  <c:v>31.3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25.6</c:v>
                </c:pt>
                <c:pt idx="12">
                  <c:v>27.4</c:v>
                </c:pt>
                <c:pt idx="13">
                  <c:v>24.3</c:v>
                </c:pt>
                <c:pt idx="14">
                  <c:v>13.7</c:v>
                </c:pt>
              </c:numCache>
            </c:numRef>
          </c:xVal>
          <c:yVal>
            <c:numRef>
              <c:f>Risultati!$C$27:$C$41</c:f>
              <c:numCache>
                <c:formatCode>General</c:formatCode>
                <c:ptCount val="15"/>
                <c:pt idx="0">
                  <c:v>-2.0201634251441618</c:v>
                </c:pt>
                <c:pt idx="1">
                  <c:v>-11.472826034818198</c:v>
                </c:pt>
                <c:pt idx="2">
                  <c:v>1.334587218691766</c:v>
                </c:pt>
                <c:pt idx="3">
                  <c:v>7.0618878643445839</c:v>
                </c:pt>
                <c:pt idx="4">
                  <c:v>-2.0269377795597592</c:v>
                </c:pt>
                <c:pt idx="5">
                  <c:v>15.950647973455034</c:v>
                </c:pt>
                <c:pt idx="6">
                  <c:v>8.7625103770466808</c:v>
                </c:pt>
                <c:pt idx="7">
                  <c:v>-21.803657963037935</c:v>
                </c:pt>
                <c:pt idx="8">
                  <c:v>7.1988763711298134</c:v>
                </c:pt>
                <c:pt idx="9">
                  <c:v>12.410393962232405</c:v>
                </c:pt>
                <c:pt idx="10">
                  <c:v>-34.625166105057957</c:v>
                </c:pt>
                <c:pt idx="11">
                  <c:v>-15.836276354101088</c:v>
                </c:pt>
                <c:pt idx="12">
                  <c:v>1.3326394704592701</c:v>
                </c:pt>
                <c:pt idx="13">
                  <c:v>26.43545436571047</c:v>
                </c:pt>
                <c:pt idx="14">
                  <c:v>7.2980300586491751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0-E347-B147-0E03B4F4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86063"/>
        <c:axId val="1629723535"/>
      </c:scatterChart>
      <c:valAx>
        <c:axId val="163018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Competitors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723535"/>
        <c:crosses val="autoZero"/>
        <c:crossBetween val="midCat"/>
      </c:valAx>
      <c:valAx>
        <c:axId val="16297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186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333333333333336E-2"/>
          <c:y val="0.19719925634295712"/>
          <c:w val="0.89522222222222225"/>
          <c:h val="0.777384076990376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Risultati!$C$27:$C$41</c:f>
              <c:numCache>
                <c:formatCode>General</c:formatCode>
                <c:ptCount val="15"/>
                <c:pt idx="0">
                  <c:v>-2.0201634251441618</c:v>
                </c:pt>
                <c:pt idx="1">
                  <c:v>-11.472826034818198</c:v>
                </c:pt>
                <c:pt idx="2">
                  <c:v>1.334587218691766</c:v>
                </c:pt>
                <c:pt idx="3">
                  <c:v>7.0618878643445839</c:v>
                </c:pt>
                <c:pt idx="4">
                  <c:v>-2.0269377795597592</c:v>
                </c:pt>
                <c:pt idx="5">
                  <c:v>15.950647973455034</c:v>
                </c:pt>
                <c:pt idx="6">
                  <c:v>8.7625103770466808</c:v>
                </c:pt>
                <c:pt idx="7">
                  <c:v>-21.803657963037935</c:v>
                </c:pt>
                <c:pt idx="8">
                  <c:v>7.1988763711298134</c:v>
                </c:pt>
                <c:pt idx="9">
                  <c:v>12.410393962232405</c:v>
                </c:pt>
                <c:pt idx="10">
                  <c:v>-34.625166105057957</c:v>
                </c:pt>
                <c:pt idx="11">
                  <c:v>-15.836276354101088</c:v>
                </c:pt>
                <c:pt idx="12">
                  <c:v>1.3326394704592701</c:v>
                </c:pt>
                <c:pt idx="13">
                  <c:v>26.43545436571047</c:v>
                </c:pt>
                <c:pt idx="14">
                  <c:v>7.2980300586491751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D442-805E-897761AD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440272"/>
        <c:axId val="1454267344"/>
      </c:barChart>
      <c:catAx>
        <c:axId val="145844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267344"/>
        <c:crosses val="autoZero"/>
        <c:auto val="1"/>
        <c:lblAlgn val="ctr"/>
        <c:lblOffset val="100"/>
        <c:noMultiLvlLbl val="0"/>
      </c:catAx>
      <c:valAx>
        <c:axId val="14542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Distribuzione dei residui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Distribuzione dei residui</a:t>
          </a:r>
        </a:p>
      </cx:txPr>
    </cx:title>
    <cx:plotArea>
      <cx:plotAreaRegion>
        <cx:series layoutId="clusteredColumn" uniqueId="{7B638854-8904-E546-959C-6AC93A11BE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63500</xdr:rowOff>
    </xdr:from>
    <xdr:to>
      <xdr:col>13</xdr:col>
      <xdr:colOff>25400</xdr:colOff>
      <xdr:row>11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F15E79-20B8-7E4A-9E85-A0EF1981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139700</xdr:rowOff>
    </xdr:from>
    <xdr:to>
      <xdr:col>12</xdr:col>
      <xdr:colOff>787400</xdr:colOff>
      <xdr:row>21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C72524-4B00-3B4E-9348-918217A8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190500</xdr:rowOff>
    </xdr:from>
    <xdr:to>
      <xdr:col>12</xdr:col>
      <xdr:colOff>800100</xdr:colOff>
      <xdr:row>32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B87D686-D047-7948-974C-9897A4ED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847131</xdr:colOff>
      <xdr:row>32</xdr:row>
      <xdr:rowOff>205433</xdr:rowOff>
    </xdr:from>
    <xdr:to>
      <xdr:col>7</xdr:col>
      <xdr:colOff>660120</xdr:colOff>
      <xdr:row>46</xdr:row>
      <xdr:rowOff>17864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B349980-9A29-794E-9D9E-FCA122CCD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9491" y="6590993"/>
              <a:ext cx="4560249" cy="2601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93506</xdr:colOff>
      <xdr:row>33</xdr:row>
      <xdr:rowOff>10049</xdr:rowOff>
    </xdr:from>
    <xdr:to>
      <xdr:col>13</xdr:col>
      <xdr:colOff>548473</xdr:colOff>
      <xdr:row>46</xdr:row>
      <xdr:rowOff>31821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99CBEE4-9C6F-5A4E-8FFF-5C7F1C54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3"/>
  <dimension ref="A1:C70"/>
  <sheetViews>
    <sheetView workbookViewId="0"/>
  </sheetViews>
  <sheetFormatPr defaultColWidth="11.19921875" defaultRowHeight="15.6" x14ac:dyDescent="0.3"/>
  <sheetData>
    <row r="1" spans="1:3" x14ac:dyDescent="0.3">
      <c r="A1" s="2">
        <v>1</v>
      </c>
      <c r="B1">
        <f t="shared" ref="B1:B32" si="0">51.2422394913+(A1-1)*2.2423586675</f>
        <v>51.242239491299998</v>
      </c>
      <c r="C1">
        <f t="shared" ref="C1:C32" si="1">0+1*B1-38.7379799910087*(1.06666666666667+(B1-101.493333333333)^2/3407.47281104234)^0.5</f>
        <v>-0.84177278465701022</v>
      </c>
    </row>
    <row r="2" spans="1:3" x14ac:dyDescent="0.3">
      <c r="A2" s="2">
        <v>2</v>
      </c>
      <c r="B2">
        <f t="shared" si="0"/>
        <v>53.484598158799997</v>
      </c>
      <c r="C2">
        <f t="shared" si="1"/>
        <v>2.3405796695432954</v>
      </c>
    </row>
    <row r="3" spans="1:3" x14ac:dyDescent="0.3">
      <c r="A3" s="2">
        <v>3</v>
      </c>
      <c r="B3">
        <f t="shared" si="0"/>
        <v>55.726956826299997</v>
      </c>
      <c r="C3">
        <f t="shared" si="1"/>
        <v>5.4964314944257211</v>
      </c>
    </row>
    <row r="4" spans="1:3" x14ac:dyDescent="0.3">
      <c r="A4" s="2">
        <v>4</v>
      </c>
      <c r="B4">
        <f t="shared" si="0"/>
        <v>57.969315493799996</v>
      </c>
      <c r="C4">
        <f t="shared" si="1"/>
        <v>8.6243108993941249</v>
      </c>
    </row>
    <row r="5" spans="1:3" x14ac:dyDescent="0.3">
      <c r="A5" s="2">
        <v>5</v>
      </c>
      <c r="B5">
        <f t="shared" si="0"/>
        <v>60.211674161299996</v>
      </c>
      <c r="C5">
        <f t="shared" si="1"/>
        <v>11.722685337577857</v>
      </c>
    </row>
    <row r="6" spans="1:3" x14ac:dyDescent="0.3">
      <c r="A6" s="2">
        <v>6</v>
      </c>
      <c r="B6">
        <f t="shared" si="0"/>
        <v>62.454032828799996</v>
      </c>
      <c r="C6">
        <f t="shared" si="1"/>
        <v>14.789965112212833</v>
      </c>
    </row>
    <row r="7" spans="1:3" x14ac:dyDescent="0.3">
      <c r="A7" s="2">
        <v>7</v>
      </c>
      <c r="B7">
        <f t="shared" si="0"/>
        <v>64.696391496299995</v>
      </c>
      <c r="C7">
        <f t="shared" si="1"/>
        <v>17.824508444143852</v>
      </c>
    </row>
    <row r="8" spans="1:3" x14ac:dyDescent="0.3">
      <c r="A8" s="2">
        <v>8</v>
      </c>
      <c r="B8">
        <f t="shared" si="0"/>
        <v>66.938750163799995</v>
      </c>
      <c r="C8">
        <f t="shared" si="1"/>
        <v>20.824628185409907</v>
      </c>
    </row>
    <row r="9" spans="1:3" x14ac:dyDescent="0.3">
      <c r="A9" s="2">
        <v>9</v>
      </c>
      <c r="B9">
        <f t="shared" si="0"/>
        <v>69.181108831299994</v>
      </c>
      <c r="C9">
        <f t="shared" si="1"/>
        <v>23.788600349834489</v>
      </c>
    </row>
    <row r="10" spans="1:3" x14ac:dyDescent="0.3">
      <c r="A10" s="2">
        <v>10</v>
      </c>
      <c r="B10">
        <f t="shared" si="0"/>
        <v>71.423467498799994</v>
      </c>
      <c r="C10">
        <f t="shared" si="1"/>
        <v>26.714674604546666</v>
      </c>
    </row>
    <row r="11" spans="1:3" x14ac:dyDescent="0.3">
      <c r="A11" s="2">
        <v>11</v>
      </c>
      <c r="B11">
        <f t="shared" si="0"/>
        <v>73.665826166299993</v>
      </c>
      <c r="C11">
        <f t="shared" si="1"/>
        <v>29.601086824034539</v>
      </c>
    </row>
    <row r="12" spans="1:3" x14ac:dyDescent="0.3">
      <c r="A12" s="2">
        <v>12</v>
      </c>
      <c r="B12">
        <f t="shared" si="0"/>
        <v>75.908184833799993</v>
      </c>
      <c r="C12">
        <f t="shared" si="1"/>
        <v>32.44607374883774</v>
      </c>
    </row>
    <row r="13" spans="1:3" x14ac:dyDescent="0.3">
      <c r="A13" s="2">
        <v>13</v>
      </c>
      <c r="B13">
        <f t="shared" si="0"/>
        <v>78.150543501300007</v>
      </c>
      <c r="C13">
        <f t="shared" si="1"/>
        <v>35.247889713443939</v>
      </c>
    </row>
    <row r="14" spans="1:3" x14ac:dyDescent="0.3">
      <c r="A14" s="2">
        <v>14</v>
      </c>
      <c r="B14">
        <f t="shared" si="0"/>
        <v>80.392902168799992</v>
      </c>
      <c r="C14">
        <f t="shared" si="1"/>
        <v>38.00482531293256</v>
      </c>
    </row>
    <row r="15" spans="1:3" x14ac:dyDescent="0.3">
      <c r="A15" s="2">
        <v>15</v>
      </c>
      <c r="B15">
        <f t="shared" si="0"/>
        <v>82.635260836300006</v>
      </c>
      <c r="C15">
        <f t="shared" si="1"/>
        <v>40.715227767891676</v>
      </c>
    </row>
    <row r="16" spans="1:3" x14ac:dyDescent="0.3">
      <c r="A16" s="2">
        <v>16</v>
      </c>
      <c r="B16">
        <f t="shared" si="0"/>
        <v>84.877619503799991</v>
      </c>
      <c r="C16">
        <f t="shared" si="1"/>
        <v>43.377522626886396</v>
      </c>
    </row>
    <row r="17" spans="1:3" x14ac:dyDescent="0.3">
      <c r="A17" s="2">
        <v>17</v>
      </c>
      <c r="B17">
        <f t="shared" si="0"/>
        <v>87.119978171300005</v>
      </c>
      <c r="C17">
        <f t="shared" si="1"/>
        <v>45.990236322496486</v>
      </c>
    </row>
    <row r="18" spans="1:3" x14ac:dyDescent="0.3">
      <c r="A18" s="2">
        <v>18</v>
      </c>
      <c r="B18">
        <f t="shared" si="0"/>
        <v>89.36233683879999</v>
      </c>
      <c r="C18">
        <f t="shared" si="1"/>
        <v>48.552018980144844</v>
      </c>
    </row>
    <row r="19" spans="1:3" x14ac:dyDescent="0.3">
      <c r="A19" s="2">
        <v>19</v>
      </c>
      <c r="B19">
        <f t="shared" si="0"/>
        <v>91.604695506300004</v>
      </c>
      <c r="C19">
        <f t="shared" si="1"/>
        <v>51.06166677978581</v>
      </c>
    </row>
    <row r="20" spans="1:3" x14ac:dyDescent="0.3">
      <c r="A20" s="2">
        <v>20</v>
      </c>
      <c r="B20">
        <f t="shared" si="0"/>
        <v>93.847054173799989</v>
      </c>
      <c r="C20">
        <f t="shared" si="1"/>
        <v>53.518143100815585</v>
      </c>
    </row>
    <row r="21" spans="1:3" x14ac:dyDescent="0.3">
      <c r="A21" s="2">
        <v>21</v>
      </c>
      <c r="B21">
        <f t="shared" si="0"/>
        <v>96.089412841300003</v>
      </c>
      <c r="C21">
        <f t="shared" si="1"/>
        <v>55.920597651333864</v>
      </c>
    </row>
    <row r="22" spans="1:3" x14ac:dyDescent="0.3">
      <c r="A22" s="2">
        <v>22</v>
      </c>
      <c r="B22">
        <f t="shared" si="0"/>
        <v>98.331771508799989</v>
      </c>
      <c r="C22">
        <f t="shared" si="1"/>
        <v>58.268382802677465</v>
      </c>
    </row>
    <row r="23" spans="1:3" x14ac:dyDescent="0.3">
      <c r="A23" s="2">
        <v>23</v>
      </c>
      <c r="B23">
        <f t="shared" si="0"/>
        <v>100.5741301763</v>
      </c>
      <c r="C23">
        <f t="shared" si="1"/>
        <v>60.561066423454015</v>
      </c>
    </row>
    <row r="24" spans="1:3" x14ac:dyDescent="0.3">
      <c r="A24" s="2">
        <v>24</v>
      </c>
      <c r="B24">
        <f t="shared" si="0"/>
        <v>102.81648884379999</v>
      </c>
      <c r="C24">
        <f t="shared" si="1"/>
        <v>62.798440633273636</v>
      </c>
    </row>
    <row r="25" spans="1:3" x14ac:dyDescent="0.3">
      <c r="A25" s="2">
        <v>25</v>
      </c>
      <c r="B25">
        <f t="shared" si="0"/>
        <v>105.0588475113</v>
      </c>
      <c r="C25">
        <f t="shared" si="1"/>
        <v>64.980526068281151</v>
      </c>
    </row>
    <row r="26" spans="1:3" x14ac:dyDescent="0.3">
      <c r="A26" s="2">
        <v>26</v>
      </c>
      <c r="B26">
        <f t="shared" si="0"/>
        <v>107.3012061788</v>
      </c>
      <c r="C26">
        <f t="shared" si="1"/>
        <v>67.107571456133769</v>
      </c>
    </row>
    <row r="27" spans="1:3" x14ac:dyDescent="0.3">
      <c r="A27" s="2">
        <v>27</v>
      </c>
      <c r="B27">
        <f t="shared" si="0"/>
        <v>109.5435648463</v>
      </c>
      <c r="C27">
        <f t="shared" si="1"/>
        <v>69.180048520693077</v>
      </c>
    </row>
    <row r="28" spans="1:3" x14ac:dyDescent="0.3">
      <c r="A28" s="2">
        <v>28</v>
      </c>
      <c r="B28">
        <f t="shared" si="0"/>
        <v>111.7859235138</v>
      </c>
      <c r="C28">
        <f t="shared" si="1"/>
        <v>71.198642457597259</v>
      </c>
    </row>
    <row r="29" spans="1:3" x14ac:dyDescent="0.3">
      <c r="A29" s="2">
        <v>29</v>
      </c>
      <c r="B29">
        <f t="shared" si="0"/>
        <v>114.0282821813</v>
      </c>
      <c r="C29">
        <f t="shared" si="1"/>
        <v>73.164238422488125</v>
      </c>
    </row>
    <row r="30" spans="1:3" x14ac:dyDescent="0.3">
      <c r="A30" s="2">
        <v>30</v>
      </c>
      <c r="B30">
        <f t="shared" si="0"/>
        <v>116.2706408488</v>
      </c>
      <c r="C30">
        <f t="shared" si="1"/>
        <v>75.077904638052473</v>
      </c>
    </row>
    <row r="31" spans="1:3" x14ac:dyDescent="0.3">
      <c r="A31" s="2">
        <v>31</v>
      </c>
      <c r="B31">
        <f t="shared" si="0"/>
        <v>118.5129995163</v>
      </c>
      <c r="C31">
        <f t="shared" si="1"/>
        <v>76.940872842847142</v>
      </c>
    </row>
    <row r="32" spans="1:3" x14ac:dyDescent="0.3">
      <c r="A32" s="2">
        <v>32</v>
      </c>
      <c r="B32">
        <f t="shared" si="0"/>
        <v>120.7553581838</v>
      </c>
      <c r="C32">
        <f t="shared" si="1"/>
        <v>78.754516868437847</v>
      </c>
    </row>
    <row r="33" spans="1:3" x14ac:dyDescent="0.3">
      <c r="A33" s="2">
        <v>33</v>
      </c>
      <c r="B33">
        <f t="shared" ref="B33:B64" si="2">51.2422394913+(A33-1)*2.2423586675</f>
        <v>122.9977168513</v>
      </c>
      <c r="C33">
        <f t="shared" ref="C33:C64" si="3">0+1*B33-38.7379799910087*(1.06666666666667+(B33-101.493333333333)^2/3407.47281104234)^0.5</f>
        <v>80.520330141874297</v>
      </c>
    </row>
    <row r="34" spans="1:3" x14ac:dyDescent="0.3">
      <c r="A34" s="2">
        <v>34</v>
      </c>
      <c r="B34">
        <f t="shared" si="2"/>
        <v>125.2400755188</v>
      </c>
      <c r="C34">
        <f t="shared" si="3"/>
        <v>82.239902873272186</v>
      </c>
    </row>
    <row r="35" spans="1:3" x14ac:dyDescent="0.3">
      <c r="A35" s="2">
        <v>35</v>
      </c>
      <c r="B35">
        <f t="shared" si="2"/>
        <v>127.4824341863</v>
      </c>
      <c r="C35">
        <f t="shared" si="3"/>
        <v>83.914899612404923</v>
      </c>
    </row>
    <row r="36" spans="1:3" x14ac:dyDescent="0.3">
      <c r="A36" s="2">
        <v>36</v>
      </c>
      <c r="B36">
        <f t="shared" si="2"/>
        <v>129.72479285380001</v>
      </c>
      <c r="C36">
        <f t="shared" si="3"/>
        <v>85.547037755004794</v>
      </c>
    </row>
    <row r="37" spans="1:3" x14ac:dyDescent="0.3">
      <c r="A37" s="2">
        <v>37</v>
      </c>
      <c r="B37">
        <f t="shared" si="2"/>
        <v>131.9671515213</v>
      </c>
      <c r="C37">
        <f t="shared" si="3"/>
        <v>87.138067460726631</v>
      </c>
    </row>
    <row r="38" spans="1:3" x14ac:dyDescent="0.3">
      <c r="A38" s="2">
        <v>38</v>
      </c>
      <c r="B38">
        <f t="shared" si="2"/>
        <v>134.20951018879998</v>
      </c>
      <c r="C38">
        <f t="shared" si="3"/>
        <v>88.689753321369096</v>
      </c>
    </row>
    <row r="39" spans="1:3" x14ac:dyDescent="0.3">
      <c r="A39" s="2">
        <v>39</v>
      </c>
      <c r="B39">
        <f t="shared" si="2"/>
        <v>136.4518688563</v>
      </c>
      <c r="C39">
        <f t="shared" si="3"/>
        <v>90.20385799908226</v>
      </c>
    </row>
    <row r="40" spans="1:3" x14ac:dyDescent="0.3">
      <c r="A40" s="2">
        <v>40</v>
      </c>
      <c r="B40">
        <f t="shared" si="2"/>
        <v>138.69422752380001</v>
      </c>
      <c r="C40">
        <f t="shared" si="3"/>
        <v>91.682127946692432</v>
      </c>
    </row>
    <row r="41" spans="1:3" x14ac:dyDescent="0.3">
      <c r="A41" s="2">
        <v>41</v>
      </c>
      <c r="B41">
        <f t="shared" si="2"/>
        <v>140.93658619129999</v>
      </c>
      <c r="C41">
        <f t="shared" si="3"/>
        <v>93.126281230280682</v>
      </c>
    </row>
    <row r="42" spans="1:3" x14ac:dyDescent="0.3">
      <c r="A42" s="2">
        <v>42</v>
      </c>
      <c r="B42">
        <f t="shared" si="2"/>
        <v>143.17894485879998</v>
      </c>
      <c r="C42">
        <f t="shared" si="3"/>
        <v>94.537997399866796</v>
      </c>
    </row>
    <row r="43" spans="1:3" x14ac:dyDescent="0.3">
      <c r="A43" s="2">
        <v>43</v>
      </c>
      <c r="B43">
        <f t="shared" si="2"/>
        <v>145.42130352629999</v>
      </c>
      <c r="C43">
        <f t="shared" si="3"/>
        <v>95.918909297748058</v>
      </c>
    </row>
    <row r="44" spans="1:3" x14ac:dyDescent="0.3">
      <c r="A44" s="2">
        <v>44</v>
      </c>
      <c r="B44">
        <f t="shared" si="2"/>
        <v>147.66366219380001</v>
      </c>
      <c r="C44">
        <f t="shared" si="3"/>
        <v>97.270596654635938</v>
      </c>
    </row>
    <row r="45" spans="1:3" x14ac:dyDescent="0.3">
      <c r="A45" s="2">
        <v>45</v>
      </c>
      <c r="B45">
        <f t="shared" si="2"/>
        <v>149.90602086129999</v>
      </c>
      <c r="C45">
        <f t="shared" si="3"/>
        <v>98.594581299256532</v>
      </c>
    </row>
    <row r="46" spans="1:3" x14ac:dyDescent="0.3">
      <c r="A46" s="2">
        <v>46</v>
      </c>
      <c r="B46">
        <f t="shared" si="2"/>
        <v>152.14837952879998</v>
      </c>
      <c r="C46">
        <f t="shared" si="3"/>
        <v>99.89232379510311</v>
      </c>
    </row>
    <row r="47" spans="1:3" x14ac:dyDescent="0.3">
      <c r="A47" s="2">
        <v>47</v>
      </c>
      <c r="B47">
        <f t="shared" si="2"/>
        <v>154.39073819629999</v>
      </c>
      <c r="C47">
        <f t="shared" si="3"/>
        <v>101.16522131598713</v>
      </c>
    </row>
    <row r="48" spans="1:3" x14ac:dyDescent="0.3">
      <c r="A48" s="2">
        <v>48</v>
      </c>
      <c r="B48">
        <f t="shared" si="2"/>
        <v>156.63309686380001</v>
      </c>
      <c r="C48">
        <f t="shared" si="3"/>
        <v>102.4146065774692</v>
      </c>
    </row>
    <row r="49" spans="1:3" x14ac:dyDescent="0.3">
      <c r="A49" s="2">
        <v>49</v>
      </c>
      <c r="B49">
        <f t="shared" si="2"/>
        <v>158.87545553130002</v>
      </c>
      <c r="C49">
        <f t="shared" si="3"/>
        <v>103.64174765195639</v>
      </c>
    </row>
    <row r="50" spans="1:3" x14ac:dyDescent="0.3">
      <c r="A50" s="2">
        <v>50</v>
      </c>
      <c r="B50">
        <f t="shared" si="2"/>
        <v>161.1178141988</v>
      </c>
      <c r="C50">
        <f t="shared" si="3"/>
        <v>104.84784850935227</v>
      </c>
    </row>
    <row r="51" spans="1:3" x14ac:dyDescent="0.3">
      <c r="A51" s="2">
        <v>51</v>
      </c>
      <c r="B51">
        <f t="shared" si="2"/>
        <v>163.36017286629999</v>
      </c>
      <c r="C51">
        <f t="shared" si="3"/>
        <v>106.03405014112499</v>
      </c>
    </row>
    <row r="52" spans="1:3" x14ac:dyDescent="0.3">
      <c r="A52" s="2">
        <v>52</v>
      </c>
      <c r="B52">
        <f t="shared" si="2"/>
        <v>165.6025315338</v>
      </c>
      <c r="C52">
        <f t="shared" si="3"/>
        <v>107.20143214233934</v>
      </c>
    </row>
    <row r="53" spans="1:3" x14ac:dyDescent="0.3">
      <c r="A53" s="2">
        <v>53</v>
      </c>
      <c r="B53">
        <f t="shared" si="2"/>
        <v>167.84489020130002</v>
      </c>
      <c r="C53">
        <f t="shared" si="3"/>
        <v>108.35101464271878</v>
      </c>
    </row>
    <row r="54" spans="1:3" x14ac:dyDescent="0.3">
      <c r="A54" s="2">
        <v>54</v>
      </c>
      <c r="B54">
        <f t="shared" si="2"/>
        <v>170.0872488688</v>
      </c>
      <c r="C54">
        <f t="shared" si="3"/>
        <v>109.48376049355983</v>
      </c>
    </row>
    <row r="55" spans="1:3" x14ac:dyDescent="0.3">
      <c r="A55" s="2">
        <v>55</v>
      </c>
      <c r="B55">
        <f t="shared" si="2"/>
        <v>172.32960753629999</v>
      </c>
      <c r="C55">
        <f t="shared" si="3"/>
        <v>110.60057763192651</v>
      </c>
    </row>
    <row r="56" spans="1:3" x14ac:dyDescent="0.3">
      <c r="A56" s="2">
        <v>56</v>
      </c>
      <c r="B56">
        <f t="shared" si="2"/>
        <v>174.5719662038</v>
      </c>
      <c r="C56">
        <f t="shared" si="3"/>
        <v>111.70232155678899</v>
      </c>
    </row>
    <row r="57" spans="1:3" x14ac:dyDescent="0.3">
      <c r="A57" s="2">
        <v>57</v>
      </c>
      <c r="B57">
        <f t="shared" si="2"/>
        <v>176.81432487130002</v>
      </c>
      <c r="C57">
        <f t="shared" si="3"/>
        <v>112.78979786354238</v>
      </c>
    </row>
    <row r="58" spans="1:3" x14ac:dyDescent="0.3">
      <c r="A58" s="2">
        <v>58</v>
      </c>
      <c r="B58">
        <f t="shared" si="2"/>
        <v>179.0566835388</v>
      </c>
      <c r="C58">
        <f t="shared" si="3"/>
        <v>113.86376479364812</v>
      </c>
    </row>
    <row r="59" spans="1:3" x14ac:dyDescent="0.3">
      <c r="A59" s="2">
        <v>59</v>
      </c>
      <c r="B59">
        <f t="shared" si="2"/>
        <v>181.29904220629999</v>
      </c>
      <c r="C59">
        <f t="shared" si="3"/>
        <v>114.92493576503705</v>
      </c>
    </row>
    <row r="60" spans="1:3" x14ac:dyDescent="0.3">
      <c r="A60" s="2">
        <v>60</v>
      </c>
      <c r="B60">
        <f t="shared" si="2"/>
        <v>183.5414008738</v>
      </c>
      <c r="C60">
        <f t="shared" si="3"/>
        <v>115.97398185649942</v>
      </c>
    </row>
    <row r="61" spans="1:3" x14ac:dyDescent="0.3">
      <c r="A61" s="2">
        <v>61</v>
      </c>
      <c r="B61">
        <f t="shared" si="2"/>
        <v>185.78375954130001</v>
      </c>
      <c r="C61">
        <f t="shared" si="3"/>
        <v>117.01153422568235</v>
      </c>
    </row>
    <row r="62" spans="1:3" x14ac:dyDescent="0.3">
      <c r="A62" s="2">
        <v>62</v>
      </c>
      <c r="B62">
        <f t="shared" si="2"/>
        <v>188.02611820879997</v>
      </c>
      <c r="C62">
        <f t="shared" si="3"/>
        <v>118.03818644564575</v>
      </c>
    </row>
    <row r="63" spans="1:3" x14ac:dyDescent="0.3">
      <c r="A63" s="2">
        <v>63</v>
      </c>
      <c r="B63">
        <f t="shared" si="2"/>
        <v>190.26847687629999</v>
      </c>
      <c r="C63">
        <f t="shared" si="3"/>
        <v>119.05449674932615</v>
      </c>
    </row>
    <row r="64" spans="1:3" x14ac:dyDescent="0.3">
      <c r="A64" s="2">
        <v>64</v>
      </c>
      <c r="B64">
        <f t="shared" si="2"/>
        <v>192.5108355438</v>
      </c>
      <c r="C64">
        <f t="shared" si="3"/>
        <v>120.06099017484591</v>
      </c>
    </row>
    <row r="65" spans="1:3" x14ac:dyDescent="0.3">
      <c r="A65" s="2">
        <v>65</v>
      </c>
      <c r="B65">
        <f t="shared" ref="B65:B70" si="4">51.2422394913+(A65-1)*2.2423586675</f>
        <v>194.75319421130001</v>
      </c>
      <c r="C65">
        <f t="shared" ref="C65:C70" si="5">0+1*B65-38.7379799910087*(1.06666666666667+(B65-101.493333333333)^2/3407.47281104234)^0.5</f>
        <v>121.0581606075019</v>
      </c>
    </row>
    <row r="66" spans="1:3" x14ac:dyDescent="0.3">
      <c r="A66" s="2">
        <v>66</v>
      </c>
      <c r="B66">
        <f t="shared" si="4"/>
        <v>196.99555287880003</v>
      </c>
      <c r="C66">
        <f t="shared" si="5"/>
        <v>122.04647271657421</v>
      </c>
    </row>
    <row r="67" spans="1:3" x14ac:dyDescent="0.3">
      <c r="A67" s="2">
        <v>67</v>
      </c>
      <c r="B67">
        <f t="shared" si="4"/>
        <v>199.23791154629998</v>
      </c>
      <c r="C67">
        <f t="shared" si="5"/>
        <v>123.02636378690985</v>
      </c>
    </row>
    <row r="68" spans="1:3" x14ac:dyDescent="0.3">
      <c r="A68" s="2">
        <v>68</v>
      </c>
      <c r="B68">
        <f t="shared" si="4"/>
        <v>201.4802702138</v>
      </c>
      <c r="C68">
        <f t="shared" si="5"/>
        <v>123.99824544663802</v>
      </c>
    </row>
    <row r="69" spans="1:3" x14ac:dyDescent="0.3">
      <c r="A69" s="2">
        <v>69</v>
      </c>
      <c r="B69">
        <f t="shared" si="4"/>
        <v>203.72262888130001</v>
      </c>
      <c r="C69">
        <f t="shared" si="5"/>
        <v>124.96250529343583</v>
      </c>
    </row>
    <row r="70" spans="1:3" x14ac:dyDescent="0.3">
      <c r="A70" s="2">
        <v>70</v>
      </c>
      <c r="B70">
        <f t="shared" si="4"/>
        <v>205.96498754880002</v>
      </c>
      <c r="C70">
        <f t="shared" si="5"/>
        <v>125.91950842254691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/>
  <dimension ref="A1:C70"/>
  <sheetViews>
    <sheetView workbookViewId="0"/>
  </sheetViews>
  <sheetFormatPr defaultColWidth="11.19921875" defaultRowHeight="15.6" x14ac:dyDescent="0.3"/>
  <sheetData>
    <row r="1" spans="1:3" x14ac:dyDescent="0.3">
      <c r="A1" s="2">
        <v>1</v>
      </c>
      <c r="B1">
        <f t="shared" ref="B1:B32" si="0">44.6982608279+(A1-1)*2.337198938</f>
        <v>44.6982608279</v>
      </c>
      <c r="C1">
        <f t="shared" ref="C1:C32" si="1">0+1*B1+38.7379799910087*(1.06666666666667+(B1-101.493333333333)^2/3407.47281104234)^0.5</f>
        <v>99.664103719719378</v>
      </c>
    </row>
    <row r="2" spans="1:3" x14ac:dyDescent="0.3">
      <c r="A2" s="2">
        <v>2</v>
      </c>
      <c r="B2">
        <f t="shared" si="0"/>
        <v>47.035459765900001</v>
      </c>
      <c r="C2">
        <f t="shared" si="1"/>
        <v>100.94958110756011</v>
      </c>
    </row>
    <row r="3" spans="1:3" x14ac:dyDescent="0.3">
      <c r="A3" s="2">
        <v>3</v>
      </c>
      <c r="B3">
        <f t="shared" si="0"/>
        <v>49.372658703900001</v>
      </c>
      <c r="C3">
        <f t="shared" si="1"/>
        <v>102.25963612161361</v>
      </c>
    </row>
    <row r="4" spans="1:3" x14ac:dyDescent="0.3">
      <c r="A4" s="2">
        <v>4</v>
      </c>
      <c r="B4">
        <f t="shared" si="0"/>
        <v>51.709857641900001</v>
      </c>
      <c r="C4">
        <f t="shared" si="1"/>
        <v>103.59572841442986</v>
      </c>
    </row>
    <row r="5" spans="1:3" x14ac:dyDescent="0.3">
      <c r="A5" s="2">
        <v>5</v>
      </c>
      <c r="B5">
        <f t="shared" si="0"/>
        <v>54.047056579900001</v>
      </c>
      <c r="C5">
        <f t="shared" si="1"/>
        <v>104.9593939488424</v>
      </c>
    </row>
    <row r="6" spans="1:3" x14ac:dyDescent="0.3">
      <c r="A6" s="2">
        <v>6</v>
      </c>
      <c r="B6">
        <f t="shared" si="0"/>
        <v>56.384255517900002</v>
      </c>
      <c r="C6">
        <f t="shared" si="1"/>
        <v>106.35224439095521</v>
      </c>
    </row>
    <row r="7" spans="1:3" x14ac:dyDescent="0.3">
      <c r="A7" s="2">
        <v>7</v>
      </c>
      <c r="B7">
        <f t="shared" si="0"/>
        <v>58.721454455900002</v>
      </c>
      <c r="C7">
        <f t="shared" si="1"/>
        <v>107.77596528589349</v>
      </c>
    </row>
    <row r="8" spans="1:3" x14ac:dyDescent="0.3">
      <c r="A8" s="2">
        <v>8</v>
      </c>
      <c r="B8">
        <f t="shared" si="0"/>
        <v>61.058653393900002</v>
      </c>
      <c r="C8">
        <f t="shared" si="1"/>
        <v>109.23231277976718</v>
      </c>
    </row>
    <row r="9" spans="1:3" x14ac:dyDescent="0.3">
      <c r="A9" s="2">
        <v>9</v>
      </c>
      <c r="B9">
        <f t="shared" si="0"/>
        <v>63.395852331900002</v>
      </c>
      <c r="C9">
        <f t="shared" si="1"/>
        <v>110.72310863928138</v>
      </c>
    </row>
    <row r="10" spans="1:3" x14ac:dyDescent="0.3">
      <c r="A10" s="2">
        <v>10</v>
      </c>
      <c r="B10">
        <f t="shared" si="0"/>
        <v>65.733051269900002</v>
      </c>
      <c r="C10">
        <f t="shared" si="1"/>
        <v>112.25023331747261</v>
      </c>
    </row>
    <row r="11" spans="1:3" x14ac:dyDescent="0.3">
      <c r="A11" s="2">
        <v>11</v>
      </c>
      <c r="B11">
        <f t="shared" si="0"/>
        <v>68.070250207900003</v>
      </c>
      <c r="C11">
        <f t="shared" si="1"/>
        <v>113.81561682368825</v>
      </c>
    </row>
    <row r="12" spans="1:3" x14ac:dyDescent="0.3">
      <c r="A12" s="2">
        <v>12</v>
      </c>
      <c r="B12">
        <f t="shared" si="0"/>
        <v>70.407449145900003</v>
      </c>
      <c r="C12">
        <f t="shared" si="1"/>
        <v>115.42122718198752</v>
      </c>
    </row>
    <row r="13" spans="1:3" x14ac:dyDescent="0.3">
      <c r="A13" s="2">
        <v>13</v>
      </c>
      <c r="B13">
        <f t="shared" si="0"/>
        <v>72.744648083899989</v>
      </c>
      <c r="C13">
        <f t="shared" si="1"/>
        <v>117.06905630843085</v>
      </c>
    </row>
    <row r="14" spans="1:3" x14ac:dyDescent="0.3">
      <c r="A14" s="2">
        <v>14</v>
      </c>
      <c r="B14">
        <f t="shared" si="0"/>
        <v>75.081847021899989</v>
      </c>
      <c r="C14">
        <f t="shared" si="1"/>
        <v>118.76110320754239</v>
      </c>
    </row>
    <row r="15" spans="1:3" x14ac:dyDescent="0.3">
      <c r="A15" s="2">
        <v>15</v>
      </c>
      <c r="B15">
        <f t="shared" si="0"/>
        <v>77.419045959899989</v>
      </c>
      <c r="C15">
        <f t="shared" si="1"/>
        <v>120.49935448375486</v>
      </c>
    </row>
    <row r="16" spans="1:3" x14ac:dyDescent="0.3">
      <c r="A16" s="2">
        <v>16</v>
      </c>
      <c r="B16">
        <f t="shared" si="0"/>
        <v>79.75624489789999</v>
      </c>
      <c r="C16">
        <f t="shared" si="1"/>
        <v>122.28576228516275</v>
      </c>
    </row>
    <row r="17" spans="1:3" x14ac:dyDescent="0.3">
      <c r="A17" s="2">
        <v>17</v>
      </c>
      <c r="B17">
        <f t="shared" si="0"/>
        <v>82.09344383589999</v>
      </c>
      <c r="C17">
        <f t="shared" si="1"/>
        <v>124.1222199420379</v>
      </c>
    </row>
    <row r="18" spans="1:3" x14ac:dyDescent="0.3">
      <c r="A18" s="2">
        <v>18</v>
      </c>
      <c r="B18">
        <f t="shared" si="0"/>
        <v>84.43064277389999</v>
      </c>
      <c r="C18">
        <f t="shared" si="1"/>
        <v>126.01053572553795</v>
      </c>
    </row>
    <row r="19" spans="1:3" x14ac:dyDescent="0.3">
      <c r="A19" s="2">
        <v>19</v>
      </c>
      <c r="B19">
        <f t="shared" si="0"/>
        <v>86.76784171189999</v>
      </c>
      <c r="C19">
        <f t="shared" si="1"/>
        <v>127.95240532331752</v>
      </c>
    </row>
    <row r="20" spans="1:3" x14ac:dyDescent="0.3">
      <c r="A20" s="2">
        <v>20</v>
      </c>
      <c r="B20">
        <f t="shared" si="0"/>
        <v>89.105040649899991</v>
      </c>
      <c r="C20">
        <f t="shared" si="1"/>
        <v>129.94938379505953</v>
      </c>
    </row>
    <row r="21" spans="1:3" x14ac:dyDescent="0.3">
      <c r="A21" s="2">
        <v>21</v>
      </c>
      <c r="B21">
        <f t="shared" si="0"/>
        <v>91.442239587899991</v>
      </c>
      <c r="C21">
        <f t="shared" si="1"/>
        <v>132.00285791602224</v>
      </c>
    </row>
    <row r="22" spans="1:3" x14ac:dyDescent="0.3">
      <c r="A22" s="2">
        <v>22</v>
      </c>
      <c r="B22">
        <f t="shared" si="0"/>
        <v>93.779438525899991</v>
      </c>
      <c r="C22">
        <f t="shared" si="1"/>
        <v>134.11401992279923</v>
      </c>
    </row>
    <row r="23" spans="1:3" x14ac:dyDescent="0.3">
      <c r="A23" s="2">
        <v>23</v>
      </c>
      <c r="B23">
        <f t="shared" si="0"/>
        <v>96.116637463899991</v>
      </c>
      <c r="C23">
        <f t="shared" si="1"/>
        <v>136.28384372560055</v>
      </c>
    </row>
    <row r="24" spans="1:3" x14ac:dyDescent="0.3">
      <c r="A24" s="2">
        <v>24</v>
      </c>
      <c r="B24">
        <f t="shared" si="0"/>
        <v>98.453836401899991</v>
      </c>
      <c r="C24">
        <f t="shared" si="1"/>
        <v>138.5130646318637</v>
      </c>
    </row>
    <row r="25" spans="1:3" x14ac:dyDescent="0.3">
      <c r="A25" s="2">
        <v>25</v>
      </c>
      <c r="B25">
        <f t="shared" si="0"/>
        <v>100.79103533989999</v>
      </c>
      <c r="C25">
        <f t="shared" si="1"/>
        <v>140.80216352936833</v>
      </c>
    </row>
    <row r="26" spans="1:3" x14ac:dyDescent="0.3">
      <c r="A26" s="2">
        <v>26</v>
      </c>
      <c r="B26">
        <f t="shared" si="0"/>
        <v>103.12823427789999</v>
      </c>
      <c r="C26">
        <f t="shared" si="1"/>
        <v>143.15135630393931</v>
      </c>
    </row>
    <row r="27" spans="1:3" x14ac:dyDescent="0.3">
      <c r="A27" s="2">
        <v>27</v>
      </c>
      <c r="B27">
        <f t="shared" si="0"/>
        <v>105.46543321589999</v>
      </c>
      <c r="C27">
        <f t="shared" si="1"/>
        <v>145.56058902719244</v>
      </c>
    </row>
    <row r="28" spans="1:3" x14ac:dyDescent="0.3">
      <c r="A28" s="2">
        <v>28</v>
      </c>
      <c r="B28">
        <f t="shared" si="0"/>
        <v>107.80263215389999</v>
      </c>
      <c r="C28">
        <f t="shared" si="1"/>
        <v>148.02953916221753</v>
      </c>
    </row>
    <row r="29" spans="1:3" x14ac:dyDescent="0.3">
      <c r="A29" s="2">
        <v>29</v>
      </c>
      <c r="B29">
        <f t="shared" si="0"/>
        <v>110.13983109189999</v>
      </c>
      <c r="C29">
        <f t="shared" si="1"/>
        <v>150.55762272483378</v>
      </c>
    </row>
    <row r="30" spans="1:3" x14ac:dyDescent="0.3">
      <c r="A30" s="2">
        <v>30</v>
      </c>
      <c r="B30">
        <f t="shared" si="0"/>
        <v>112.47703002989999</v>
      </c>
      <c r="C30">
        <f t="shared" si="1"/>
        <v>153.14400703353402</v>
      </c>
    </row>
    <row r="31" spans="1:3" x14ac:dyDescent="0.3">
      <c r="A31" s="2">
        <v>31</v>
      </c>
      <c r="B31">
        <f t="shared" si="0"/>
        <v>114.81422896789999</v>
      </c>
      <c r="C31">
        <f t="shared" si="1"/>
        <v>155.78762841007915</v>
      </c>
    </row>
    <row r="32" spans="1:3" x14ac:dyDescent="0.3">
      <c r="A32" s="2">
        <v>32</v>
      </c>
      <c r="B32">
        <f t="shared" si="0"/>
        <v>117.15142790589999</v>
      </c>
      <c r="C32">
        <f t="shared" si="1"/>
        <v>158.48721397785047</v>
      </c>
    </row>
    <row r="33" spans="1:3" x14ac:dyDescent="0.3">
      <c r="A33" s="2">
        <v>33</v>
      </c>
      <c r="B33">
        <f t="shared" ref="B33:B64" si="2">44.6982608279+(A33-1)*2.337198938</f>
        <v>119.48862684389999</v>
      </c>
      <c r="C33">
        <f t="shared" ref="C33:C64" si="3">0+1*B33+38.7379799910087*(1.06666666666667+(B33-101.493333333333)^2/3407.47281104234)^0.5</f>
        <v>161.24130656181947</v>
      </c>
    </row>
    <row r="34" spans="1:3" x14ac:dyDescent="0.3">
      <c r="A34" s="2">
        <v>34</v>
      </c>
      <c r="B34">
        <f t="shared" si="2"/>
        <v>121.82582578189999</v>
      </c>
      <c r="C34">
        <f t="shared" si="3"/>
        <v>164.04829162855197</v>
      </c>
    </row>
    <row r="35" spans="1:3" x14ac:dyDescent="0.3">
      <c r="A35" s="2">
        <v>35</v>
      </c>
      <c r="B35">
        <f t="shared" si="2"/>
        <v>124.16302471989999</v>
      </c>
      <c r="C35">
        <f t="shared" si="3"/>
        <v>166.9064252142411</v>
      </c>
    </row>
    <row r="36" spans="1:3" x14ac:dyDescent="0.3">
      <c r="A36" s="2">
        <v>36</v>
      </c>
      <c r="B36">
        <f t="shared" si="2"/>
        <v>126.50022365789999</v>
      </c>
      <c r="C36">
        <f t="shared" si="3"/>
        <v>169.81386186310056</v>
      </c>
    </row>
    <row r="37" spans="1:3" x14ac:dyDescent="0.3">
      <c r="A37" s="2">
        <v>37</v>
      </c>
      <c r="B37">
        <f t="shared" si="2"/>
        <v>128.83742259589999</v>
      </c>
      <c r="C37">
        <f t="shared" si="3"/>
        <v>172.76868172224192</v>
      </c>
    </row>
    <row r="38" spans="1:3" x14ac:dyDescent="0.3">
      <c r="A38" s="2">
        <v>38</v>
      </c>
      <c r="B38">
        <f t="shared" si="2"/>
        <v>131.17462153389999</v>
      </c>
      <c r="C38">
        <f t="shared" si="3"/>
        <v>175.76891609479657</v>
      </c>
    </row>
    <row r="39" spans="1:3" x14ac:dyDescent="0.3">
      <c r="A39" s="2">
        <v>39</v>
      </c>
      <c r="B39">
        <f t="shared" si="2"/>
        <v>133.51182047189999</v>
      </c>
      <c r="C39">
        <f t="shared" si="3"/>
        <v>178.81257092314129</v>
      </c>
    </row>
    <row r="40" spans="1:3" x14ac:dyDescent="0.3">
      <c r="A40" s="2">
        <v>40</v>
      </c>
      <c r="B40">
        <f t="shared" si="2"/>
        <v>135.8490194099</v>
      </c>
      <c r="C40">
        <f t="shared" si="3"/>
        <v>181.89764784344499</v>
      </c>
    </row>
    <row r="41" spans="1:3" x14ac:dyDescent="0.3">
      <c r="A41" s="2">
        <v>41</v>
      </c>
      <c r="B41">
        <f t="shared" si="2"/>
        <v>138.1862183479</v>
      </c>
      <c r="C41">
        <f t="shared" si="3"/>
        <v>185.02216260953691</v>
      </c>
    </row>
    <row r="42" spans="1:3" x14ac:dyDescent="0.3">
      <c r="A42" s="2">
        <v>42</v>
      </c>
      <c r="B42">
        <f t="shared" si="2"/>
        <v>140.5234172859</v>
      </c>
      <c r="C42">
        <f t="shared" si="3"/>
        <v>188.18416082029159</v>
      </c>
    </row>
    <row r="43" spans="1:3" x14ac:dyDescent="0.3">
      <c r="A43" s="2">
        <v>43</v>
      </c>
      <c r="B43">
        <f t="shared" si="2"/>
        <v>142.8606162239</v>
      </c>
      <c r="C43">
        <f t="shared" si="3"/>
        <v>191.38173099599032</v>
      </c>
    </row>
    <row r="44" spans="1:3" x14ac:dyDescent="0.3">
      <c r="A44" s="2">
        <v>44</v>
      </c>
      <c r="B44">
        <f t="shared" si="2"/>
        <v>145.1978151619</v>
      </c>
      <c r="C44">
        <f t="shared" si="3"/>
        <v>194.61301513422728</v>
      </c>
    </row>
    <row r="45" spans="1:3" x14ac:dyDescent="0.3">
      <c r="A45" s="2">
        <v>45</v>
      </c>
      <c r="B45">
        <f t="shared" si="2"/>
        <v>147.5350140999</v>
      </c>
      <c r="C45">
        <f t="shared" si="3"/>
        <v>197.87621693601869</v>
      </c>
    </row>
    <row r="46" spans="1:3" x14ac:dyDescent="0.3">
      <c r="A46" s="2">
        <v>46</v>
      </c>
      <c r="B46">
        <f t="shared" si="2"/>
        <v>149.8722130379</v>
      </c>
      <c r="C46">
        <f t="shared" si="3"/>
        <v>201.16960793055335</v>
      </c>
    </row>
    <row r="47" spans="1:3" x14ac:dyDescent="0.3">
      <c r="A47" s="2">
        <v>47</v>
      </c>
      <c r="B47">
        <f t="shared" si="2"/>
        <v>152.2094119759</v>
      </c>
      <c r="C47">
        <f t="shared" si="3"/>
        <v>204.49153174606434</v>
      </c>
    </row>
    <row r="48" spans="1:3" x14ac:dyDescent="0.3">
      <c r="A48" s="2">
        <v>48</v>
      </c>
      <c r="B48">
        <f t="shared" si="2"/>
        <v>154.5466109139</v>
      </c>
      <c r="C48">
        <f t="shared" si="3"/>
        <v>207.84040677846778</v>
      </c>
    </row>
    <row r="49" spans="1:3" x14ac:dyDescent="0.3">
      <c r="A49" s="2">
        <v>49</v>
      </c>
      <c r="B49">
        <f t="shared" si="2"/>
        <v>156.88380985189997</v>
      </c>
      <c r="C49">
        <f t="shared" si="3"/>
        <v>211.21472750244268</v>
      </c>
    </row>
    <row r="50" spans="1:3" x14ac:dyDescent="0.3">
      <c r="A50" s="2">
        <v>50</v>
      </c>
      <c r="B50">
        <f t="shared" si="2"/>
        <v>159.2210087899</v>
      </c>
      <c r="C50">
        <f t="shared" si="3"/>
        <v>214.61306465488218</v>
      </c>
    </row>
    <row r="51" spans="1:3" x14ac:dyDescent="0.3">
      <c r="A51" s="2">
        <v>51</v>
      </c>
      <c r="B51">
        <f t="shared" si="2"/>
        <v>161.55820772789997</v>
      </c>
      <c r="C51">
        <f t="shared" si="3"/>
        <v>218.03406450096699</v>
      </c>
    </row>
    <row r="52" spans="1:3" x14ac:dyDescent="0.3">
      <c r="A52" s="2">
        <v>52</v>
      </c>
      <c r="B52">
        <f t="shared" si="2"/>
        <v>163.8954066659</v>
      </c>
      <c r="C52">
        <f t="shared" si="3"/>
        <v>221.47644737078892</v>
      </c>
    </row>
    <row r="53" spans="1:3" x14ac:dyDescent="0.3">
      <c r="A53" s="2">
        <v>53</v>
      </c>
      <c r="B53">
        <f t="shared" si="2"/>
        <v>166.23260560389997</v>
      </c>
      <c r="C53">
        <f t="shared" si="3"/>
        <v>224.93900563121889</v>
      </c>
    </row>
    <row r="54" spans="1:3" x14ac:dyDescent="0.3">
      <c r="A54" s="2">
        <v>54</v>
      </c>
      <c r="B54">
        <f t="shared" si="2"/>
        <v>168.5698045419</v>
      </c>
      <c r="C54">
        <f t="shared" si="3"/>
        <v>228.42060123484742</v>
      </c>
    </row>
    <row r="55" spans="1:3" x14ac:dyDescent="0.3">
      <c r="A55" s="2">
        <v>55</v>
      </c>
      <c r="B55">
        <f t="shared" si="2"/>
        <v>170.90700347989997</v>
      </c>
      <c r="C55">
        <f t="shared" si="3"/>
        <v>231.92016296616882</v>
      </c>
    </row>
    <row r="56" spans="1:3" x14ac:dyDescent="0.3">
      <c r="A56" s="2">
        <v>56</v>
      </c>
      <c r="B56">
        <f t="shared" si="2"/>
        <v>173.2442024179</v>
      </c>
      <c r="C56">
        <f t="shared" si="3"/>
        <v>235.43668348528189</v>
      </c>
    </row>
    <row r="57" spans="1:3" x14ac:dyDescent="0.3">
      <c r="A57" s="2">
        <v>57</v>
      </c>
      <c r="B57">
        <f t="shared" si="2"/>
        <v>175.58140135589997</v>
      </c>
      <c r="C57">
        <f t="shared" si="3"/>
        <v>238.96921625150785</v>
      </c>
    </row>
    <row r="58" spans="1:3" x14ac:dyDescent="0.3">
      <c r="A58" s="2">
        <v>58</v>
      </c>
      <c r="B58">
        <f t="shared" si="2"/>
        <v>177.9186002939</v>
      </c>
      <c r="C58">
        <f t="shared" si="3"/>
        <v>242.5168723935968</v>
      </c>
    </row>
    <row r="59" spans="1:3" x14ac:dyDescent="0.3">
      <c r="A59" s="2">
        <v>59</v>
      </c>
      <c r="B59">
        <f t="shared" si="2"/>
        <v>180.25579923189997</v>
      </c>
      <c r="C59">
        <f t="shared" si="3"/>
        <v>246.07881757956085</v>
      </c>
    </row>
    <row r="60" spans="1:3" x14ac:dyDescent="0.3">
      <c r="A60" s="2">
        <v>60</v>
      </c>
      <c r="B60">
        <f t="shared" si="2"/>
        <v>182.5929981699</v>
      </c>
      <c r="C60">
        <f t="shared" si="3"/>
        <v>249.6542689275434</v>
      </c>
    </row>
    <row r="61" spans="1:3" x14ac:dyDescent="0.3">
      <c r="A61" s="2">
        <v>61</v>
      </c>
      <c r="B61">
        <f t="shared" si="2"/>
        <v>184.93019710789997</v>
      </c>
      <c r="C61">
        <f t="shared" si="3"/>
        <v>253.24249198932549</v>
      </c>
    </row>
    <row r="62" spans="1:3" x14ac:dyDescent="0.3">
      <c r="A62" s="2">
        <v>62</v>
      </c>
      <c r="B62">
        <f t="shared" si="2"/>
        <v>187.2673960459</v>
      </c>
      <c r="C62">
        <f t="shared" si="3"/>
        <v>256.84279782991507</v>
      </c>
    </row>
    <row r="63" spans="1:3" x14ac:dyDescent="0.3">
      <c r="A63" s="2">
        <v>63</v>
      </c>
      <c r="B63">
        <f t="shared" si="2"/>
        <v>189.60459498389997</v>
      </c>
      <c r="C63">
        <f t="shared" si="3"/>
        <v>260.45454021994686</v>
      </c>
    </row>
    <row r="64" spans="1:3" x14ac:dyDescent="0.3">
      <c r="A64" s="2">
        <v>64</v>
      </c>
      <c r="B64">
        <f t="shared" si="2"/>
        <v>191.9417939219</v>
      </c>
      <c r="C64">
        <f t="shared" si="3"/>
        <v>264.07711295216416</v>
      </c>
    </row>
    <row r="65" spans="1:3" x14ac:dyDescent="0.3">
      <c r="A65" s="2">
        <v>65</v>
      </c>
      <c r="B65">
        <f t="shared" ref="B65:B70" si="4">44.6982608279+(A65-1)*2.337198938</f>
        <v>194.27899285989997</v>
      </c>
      <c r="C65">
        <f t="shared" ref="C65:C70" si="5">0+1*B65+38.7379799910087*(1.06666666666667+(B65-101.493333333333)^2/3407.47281104234)^0.5</f>
        <v>267.70994728886365</v>
      </c>
    </row>
    <row r="66" spans="1:3" x14ac:dyDescent="0.3">
      <c r="A66" s="2">
        <v>66</v>
      </c>
      <c r="B66">
        <f t="shared" si="4"/>
        <v>196.6161917979</v>
      </c>
      <c r="C66">
        <f t="shared" si="5"/>
        <v>271.352509543709</v>
      </c>
    </row>
    <row r="67" spans="1:3" x14ac:dyDescent="0.3">
      <c r="A67" s="2">
        <v>67</v>
      </c>
      <c r="B67">
        <f t="shared" si="4"/>
        <v>198.95339073589997</v>
      </c>
      <c r="C67">
        <f t="shared" si="5"/>
        <v>275.00429879859121</v>
      </c>
    </row>
    <row r="68" spans="1:3" x14ac:dyDescent="0.3">
      <c r="A68" s="2">
        <v>68</v>
      </c>
      <c r="B68">
        <f t="shared" si="4"/>
        <v>201.2905896739</v>
      </c>
      <c r="C68">
        <f t="shared" si="5"/>
        <v>278.66484475413154</v>
      </c>
    </row>
    <row r="69" spans="1:3" x14ac:dyDescent="0.3">
      <c r="A69" s="2">
        <v>69</v>
      </c>
      <c r="B69">
        <f t="shared" si="4"/>
        <v>203.62778861189997</v>
      </c>
      <c r="C69">
        <f t="shared" si="5"/>
        <v>282.33370571083844</v>
      </c>
    </row>
    <row r="70" spans="1:3" x14ac:dyDescent="0.3">
      <c r="A70" s="2">
        <v>70</v>
      </c>
      <c r="B70">
        <f t="shared" si="4"/>
        <v>205.9649875499</v>
      </c>
      <c r="C70">
        <f t="shared" si="5"/>
        <v>286.01046667678531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16"/>
  <sheetViews>
    <sheetView tabSelected="1" zoomScale="92" zoomScaleNormal="179" workbookViewId="0">
      <selection activeCell="L1" sqref="L1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101.8</v>
      </c>
      <c r="C2">
        <v>1.3</v>
      </c>
      <c r="D2">
        <v>0.2</v>
      </c>
      <c r="E2">
        <v>20.399999999999999</v>
      </c>
    </row>
    <row r="3" spans="1:5" x14ac:dyDescent="0.3">
      <c r="A3" t="s">
        <v>6</v>
      </c>
      <c r="B3">
        <v>44.4</v>
      </c>
      <c r="C3">
        <v>0.7</v>
      </c>
      <c r="D3">
        <v>0.2</v>
      </c>
      <c r="E3">
        <v>30.5</v>
      </c>
    </row>
    <row r="4" spans="1:5" x14ac:dyDescent="0.3">
      <c r="A4" t="s">
        <v>7</v>
      </c>
      <c r="B4">
        <v>108.3</v>
      </c>
      <c r="C4">
        <v>1.4</v>
      </c>
      <c r="D4">
        <v>0.3</v>
      </c>
      <c r="E4">
        <v>24.6</v>
      </c>
    </row>
    <row r="5" spans="1:5" x14ac:dyDescent="0.3">
      <c r="A5" t="s">
        <v>8</v>
      </c>
      <c r="B5">
        <v>85.1</v>
      </c>
      <c r="C5">
        <v>0.5</v>
      </c>
      <c r="D5">
        <v>0.4</v>
      </c>
      <c r="E5">
        <v>19.600000000000001</v>
      </c>
    </row>
    <row r="6" spans="1:5" x14ac:dyDescent="0.3">
      <c r="A6" t="s">
        <v>9</v>
      </c>
      <c r="B6">
        <v>77.099999999999994</v>
      </c>
      <c r="C6">
        <v>0.5</v>
      </c>
      <c r="D6">
        <v>0.6</v>
      </c>
      <c r="E6">
        <v>25.5</v>
      </c>
    </row>
    <row r="7" spans="1:5" x14ac:dyDescent="0.3">
      <c r="A7" t="s">
        <v>10</v>
      </c>
      <c r="B7">
        <v>158.69999999999999</v>
      </c>
      <c r="C7">
        <v>1.9</v>
      </c>
      <c r="D7">
        <v>0.4</v>
      </c>
      <c r="E7">
        <v>21.7</v>
      </c>
    </row>
    <row r="8" spans="1:5" x14ac:dyDescent="0.3">
      <c r="A8" t="s">
        <v>11</v>
      </c>
      <c r="B8">
        <v>180.4</v>
      </c>
      <c r="C8">
        <v>1.2</v>
      </c>
      <c r="D8">
        <v>1</v>
      </c>
      <c r="E8">
        <v>6.8</v>
      </c>
    </row>
    <row r="9" spans="1:5" x14ac:dyDescent="0.3">
      <c r="A9" t="s">
        <v>12</v>
      </c>
      <c r="B9">
        <v>64.2</v>
      </c>
      <c r="C9">
        <v>0.4</v>
      </c>
      <c r="D9">
        <v>0.4</v>
      </c>
      <c r="E9">
        <v>12.6</v>
      </c>
    </row>
    <row r="10" spans="1:5" x14ac:dyDescent="0.3">
      <c r="A10" t="s">
        <v>13</v>
      </c>
      <c r="B10">
        <v>74.599999999999994</v>
      </c>
      <c r="C10">
        <v>0.6</v>
      </c>
      <c r="D10">
        <v>0.5</v>
      </c>
      <c r="E10">
        <v>31.3</v>
      </c>
    </row>
    <row r="11" spans="1:5" x14ac:dyDescent="0.3">
      <c r="A11" t="s">
        <v>14</v>
      </c>
      <c r="B11">
        <v>143.4</v>
      </c>
      <c r="C11">
        <v>1.3</v>
      </c>
      <c r="D11">
        <v>0.6</v>
      </c>
      <c r="E11">
        <v>18.600000000000001</v>
      </c>
    </row>
    <row r="12" spans="1:5" x14ac:dyDescent="0.3">
      <c r="A12" t="s">
        <v>15</v>
      </c>
      <c r="B12">
        <v>120.6</v>
      </c>
      <c r="C12">
        <v>1.6</v>
      </c>
      <c r="D12">
        <v>0.8</v>
      </c>
      <c r="E12">
        <v>19.899999999999999</v>
      </c>
    </row>
    <row r="13" spans="1:5" x14ac:dyDescent="0.3">
      <c r="A13" t="s">
        <v>16</v>
      </c>
      <c r="B13">
        <v>69.7</v>
      </c>
      <c r="C13">
        <v>1</v>
      </c>
      <c r="D13">
        <v>0.3</v>
      </c>
      <c r="E13">
        <v>25.6</v>
      </c>
    </row>
    <row r="14" spans="1:5" x14ac:dyDescent="0.3">
      <c r="A14" t="s">
        <v>17</v>
      </c>
      <c r="B14">
        <v>67.8</v>
      </c>
      <c r="C14">
        <v>0.8</v>
      </c>
      <c r="D14">
        <v>0.2</v>
      </c>
      <c r="E14">
        <v>27.4</v>
      </c>
    </row>
    <row r="15" spans="1:5" x14ac:dyDescent="0.3">
      <c r="A15" t="s">
        <v>18</v>
      </c>
      <c r="B15">
        <v>106.7</v>
      </c>
      <c r="C15">
        <v>0.6</v>
      </c>
      <c r="D15">
        <v>0.5</v>
      </c>
      <c r="E15">
        <v>24.3</v>
      </c>
    </row>
    <row r="16" spans="1:5" x14ac:dyDescent="0.3">
      <c r="A16" t="s">
        <v>19</v>
      </c>
      <c r="B16">
        <v>119.6</v>
      </c>
      <c r="C16">
        <v>1.1000000000000001</v>
      </c>
      <c r="D16">
        <v>0.3</v>
      </c>
      <c r="E16">
        <v>13.7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EE46-E53F-1448-AA56-42FCE54AC191}">
  <dimension ref="A1:G41"/>
  <sheetViews>
    <sheetView topLeftCell="A12" zoomScale="91" zoomScaleNormal="98" workbookViewId="0">
      <selection activeCell="E28" sqref="E28"/>
    </sheetView>
  </sheetViews>
  <sheetFormatPr defaultColWidth="11.19921875" defaultRowHeight="15.6" x14ac:dyDescent="0.3"/>
  <cols>
    <col min="1" max="1" width="19.69921875" bestFit="1" customWidth="1"/>
    <col min="2" max="2" width="13.296875" bestFit="1" customWidth="1"/>
    <col min="3" max="3" width="14.796875" bestFit="1" customWidth="1"/>
    <col min="4" max="4" width="13.19921875" bestFit="1" customWidth="1"/>
    <col min="5" max="5" width="20.796875" bestFit="1" customWidth="1"/>
    <col min="6" max="6" width="14.5" bestFit="1" customWidth="1"/>
    <col min="7" max="7" width="13.796875" bestFit="1" customWidth="1"/>
  </cols>
  <sheetData>
    <row r="1" spans="1:7" x14ac:dyDescent="0.3">
      <c r="A1" t="s">
        <v>26</v>
      </c>
    </row>
    <row r="2" spans="1:7" ht="16.2" thickBot="1" x14ac:dyDescent="0.35"/>
    <row r="3" spans="1:7" x14ac:dyDescent="0.3">
      <c r="A3" s="5" t="s">
        <v>27</v>
      </c>
      <c r="B3" s="5"/>
    </row>
    <row r="4" spans="1:7" x14ac:dyDescent="0.3">
      <c r="A4" t="s">
        <v>28</v>
      </c>
      <c r="B4">
        <v>0.91269273300151676</v>
      </c>
    </row>
    <row r="5" spans="1:7" x14ac:dyDescent="0.3">
      <c r="A5" t="s">
        <v>29</v>
      </c>
      <c r="B5">
        <v>0.8330080248737779</v>
      </c>
      <c r="C5">
        <f>1-((1-B5)*B14/B13)</f>
        <v>0.7874647589302628</v>
      </c>
    </row>
    <row r="6" spans="1:7" x14ac:dyDescent="0.3">
      <c r="A6" t="s">
        <v>30</v>
      </c>
      <c r="B6">
        <v>0.78746475893026269</v>
      </c>
    </row>
    <row r="7" spans="1:7" x14ac:dyDescent="0.3">
      <c r="A7" t="s">
        <v>22</v>
      </c>
      <c r="B7">
        <v>17.600291348420996</v>
      </c>
    </row>
    <row r="8" spans="1:7" ht="16.2" thickBot="1" x14ac:dyDescent="0.35">
      <c r="A8" s="3" t="s">
        <v>20</v>
      </c>
      <c r="B8" s="3">
        <v>15</v>
      </c>
    </row>
    <row r="10" spans="1:7" ht="16.2" thickBot="1" x14ac:dyDescent="0.35">
      <c r="A10" t="s">
        <v>31</v>
      </c>
    </row>
    <row r="11" spans="1:7" x14ac:dyDescent="0.3">
      <c r="A11" s="4"/>
      <c r="B11" s="4" t="s">
        <v>34</v>
      </c>
      <c r="C11" s="4" t="s">
        <v>35</v>
      </c>
      <c r="D11" s="4" t="s">
        <v>36</v>
      </c>
      <c r="E11" s="4" t="s">
        <v>21</v>
      </c>
      <c r="F11" s="4" t="s">
        <v>37</v>
      </c>
    </row>
    <row r="12" spans="1:7" x14ac:dyDescent="0.3">
      <c r="A12" t="s">
        <v>32</v>
      </c>
      <c r="B12">
        <v>3</v>
      </c>
      <c r="C12">
        <v>16997.536522291004</v>
      </c>
      <c r="D12">
        <v>5665.8455074303347</v>
      </c>
      <c r="E12">
        <v>18.290476267268858</v>
      </c>
      <c r="F12">
        <v>1.387647980790295E-4</v>
      </c>
    </row>
    <row r="13" spans="1:7" x14ac:dyDescent="0.3">
      <c r="A13" t="s">
        <v>25</v>
      </c>
      <c r="B13">
        <v>11</v>
      </c>
      <c r="C13">
        <v>3407.4728110423325</v>
      </c>
      <c r="D13">
        <v>309.77025554930293</v>
      </c>
    </row>
    <row r="14" spans="1:7" ht="16.2" thickBot="1" x14ac:dyDescent="0.35">
      <c r="A14" s="3" t="s">
        <v>33</v>
      </c>
      <c r="B14" s="3">
        <v>14</v>
      </c>
      <c r="C14" s="3">
        <v>20405.009333333335</v>
      </c>
      <c r="D14" s="3"/>
      <c r="E14" s="3"/>
      <c r="F14" s="3"/>
    </row>
    <row r="15" spans="1:7" ht="16.2" thickBot="1" x14ac:dyDescent="0.35"/>
    <row r="16" spans="1:7" x14ac:dyDescent="0.3">
      <c r="A16" s="4"/>
      <c r="B16" s="4" t="s">
        <v>38</v>
      </c>
      <c r="C16" s="4" t="s">
        <v>22</v>
      </c>
      <c r="D16" s="4" t="s">
        <v>39</v>
      </c>
      <c r="E16" s="4" t="s">
        <v>40</v>
      </c>
      <c r="F16" s="4" t="s">
        <v>41</v>
      </c>
      <c r="G16" s="4" t="s">
        <v>42</v>
      </c>
    </row>
    <row r="17" spans="1:7" x14ac:dyDescent="0.3">
      <c r="A17" t="s">
        <v>23</v>
      </c>
      <c r="B17">
        <v>65.704607335129936</v>
      </c>
      <c r="C17">
        <v>27.731068783897779</v>
      </c>
      <c r="D17">
        <v>2.3693499824024715</v>
      </c>
      <c r="E17">
        <v>3.7194558363795802E-2</v>
      </c>
      <c r="F17">
        <v>4.6689364682904468</v>
      </c>
      <c r="G17">
        <v>126.74027820196943</v>
      </c>
    </row>
    <row r="18" spans="1:7" x14ac:dyDescent="0.3">
      <c r="A18" t="s">
        <v>2</v>
      </c>
      <c r="B18">
        <v>48.97876178036811</v>
      </c>
      <c r="C18">
        <v>10.657866236847925</v>
      </c>
      <c r="D18">
        <v>4.5955504311952815</v>
      </c>
      <c r="E18">
        <v>7.7050638759256212E-4</v>
      </c>
      <c r="F18">
        <v>25.520956354824115</v>
      </c>
      <c r="G18">
        <v>72.436567205912098</v>
      </c>
    </row>
    <row r="19" spans="1:7" x14ac:dyDescent="0.3">
      <c r="A19" t="s">
        <v>3</v>
      </c>
      <c r="B19">
        <v>59.654263813789058</v>
      </c>
      <c r="C19">
        <v>23.624696792697172</v>
      </c>
      <c r="D19">
        <v>2.5250806110760027</v>
      </c>
      <c r="E19">
        <v>2.8219319146676598E-2</v>
      </c>
      <c r="F19">
        <v>7.6566567613980538</v>
      </c>
      <c r="G19">
        <v>111.65187086618006</v>
      </c>
    </row>
    <row r="20" spans="1:7" ht="16.2" thickBot="1" x14ac:dyDescent="0.35">
      <c r="A20" s="3" t="s">
        <v>4</v>
      </c>
      <c r="B20" s="3">
        <v>-1.8376317150599089</v>
      </c>
      <c r="C20" s="3">
        <v>0.81375174797403627</v>
      </c>
      <c r="D20" s="3">
        <v>-2.2582215271856358</v>
      </c>
      <c r="E20" s="3">
        <v>4.5232981333083393E-2</v>
      </c>
      <c r="F20" s="3">
        <v>-3.6286872363493936</v>
      </c>
      <c r="G20" s="3">
        <v>-4.6576193770424101E-2</v>
      </c>
    </row>
    <row r="24" spans="1:7" x14ac:dyDescent="0.3">
      <c r="A24" t="s">
        <v>43</v>
      </c>
    </row>
    <row r="25" spans="1:7" ht="16.2" thickBot="1" x14ac:dyDescent="0.35"/>
    <row r="26" spans="1:7" x14ac:dyDescent="0.3">
      <c r="A26" s="4" t="s">
        <v>24</v>
      </c>
      <c r="B26" s="4" t="s">
        <v>44</v>
      </c>
      <c r="C26" s="4" t="s">
        <v>45</v>
      </c>
    </row>
    <row r="27" spans="1:7" x14ac:dyDescent="0.3">
      <c r="A27">
        <v>1</v>
      </c>
      <c r="B27">
        <v>103.82016342514416</v>
      </c>
      <c r="C27">
        <v>-2.0201634251441618</v>
      </c>
    </row>
    <row r="28" spans="1:7" x14ac:dyDescent="0.3">
      <c r="A28">
        <v>2</v>
      </c>
      <c r="B28">
        <v>55.872826034818196</v>
      </c>
      <c r="C28">
        <v>-11.472826034818198</v>
      </c>
    </row>
    <row r="29" spans="1:7" x14ac:dyDescent="0.3">
      <c r="A29">
        <v>3</v>
      </c>
      <c r="B29">
        <v>106.96541278130823</v>
      </c>
      <c r="C29">
        <v>1.334587218691766</v>
      </c>
    </row>
    <row r="30" spans="1:7" x14ac:dyDescent="0.3">
      <c r="A30">
        <v>4</v>
      </c>
      <c r="B30">
        <v>78.03811213565541</v>
      </c>
      <c r="C30">
        <v>7.0618878643445839</v>
      </c>
    </row>
    <row r="31" spans="1:7" x14ac:dyDescent="0.3">
      <c r="A31">
        <v>5</v>
      </c>
      <c r="B31">
        <v>79.126937779559753</v>
      </c>
      <c r="C31">
        <v>-2.0269377795597592</v>
      </c>
    </row>
    <row r="32" spans="1:7" x14ac:dyDescent="0.3">
      <c r="A32">
        <v>6</v>
      </c>
      <c r="B32">
        <v>142.74935202654495</v>
      </c>
      <c r="C32">
        <v>15.950647973455034</v>
      </c>
    </row>
    <row r="33" spans="1:3" x14ac:dyDescent="0.3">
      <c r="A33">
        <v>7</v>
      </c>
      <c r="B33">
        <v>171.63748962295332</v>
      </c>
      <c r="C33">
        <v>8.7625103770466808</v>
      </c>
    </row>
    <row r="34" spans="1:3" x14ac:dyDescent="0.3">
      <c r="A34">
        <v>8</v>
      </c>
      <c r="B34">
        <v>86.003657963037938</v>
      </c>
      <c r="C34">
        <v>-21.803657963037935</v>
      </c>
    </row>
    <row r="35" spans="1:3" x14ac:dyDescent="0.3">
      <c r="A35">
        <v>9</v>
      </c>
      <c r="B35">
        <v>67.401123628870181</v>
      </c>
      <c r="C35">
        <v>7.1988763711298134</v>
      </c>
    </row>
    <row r="36" spans="1:3" x14ac:dyDescent="0.3">
      <c r="A36">
        <v>10</v>
      </c>
      <c r="B36">
        <v>130.9896060377676</v>
      </c>
      <c r="C36">
        <v>12.410393962232405</v>
      </c>
    </row>
    <row r="37" spans="1:3" x14ac:dyDescent="0.3">
      <c r="A37">
        <v>11</v>
      </c>
      <c r="B37">
        <v>155.22516610505795</v>
      </c>
      <c r="C37">
        <v>-34.625166105057957</v>
      </c>
    </row>
    <row r="38" spans="1:3" x14ac:dyDescent="0.3">
      <c r="A38">
        <v>12</v>
      </c>
      <c r="B38">
        <v>85.536276354101091</v>
      </c>
      <c r="C38">
        <v>-15.836276354101088</v>
      </c>
    </row>
    <row r="39" spans="1:3" x14ac:dyDescent="0.3">
      <c r="A39">
        <v>13</v>
      </c>
      <c r="B39">
        <v>66.467360529540727</v>
      </c>
      <c r="C39">
        <v>1.3326394704592701</v>
      </c>
    </row>
    <row r="40" spans="1:3" x14ac:dyDescent="0.3">
      <c r="A40">
        <v>14</v>
      </c>
      <c r="B40">
        <v>80.264545634289533</v>
      </c>
      <c r="C40">
        <v>26.43545436571047</v>
      </c>
    </row>
    <row r="41" spans="1:3" ht="16.2" thickBot="1" x14ac:dyDescent="0.35">
      <c r="A41" s="3">
        <v>15</v>
      </c>
      <c r="B41" s="3">
        <v>112.30196994135082</v>
      </c>
      <c r="C41" s="3">
        <v>7.2980300586491751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Regressione lineare_HID</vt:lpstr>
      <vt:lpstr>Regressione lineare_HID1</vt:lpstr>
      <vt:lpstr>Dati</vt:lpstr>
      <vt:lpstr>Risultati</vt:lpstr>
    </vt:vector>
  </TitlesOfParts>
  <Company>Università degli Studi di Cagliari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Di Francesco</dc:creator>
  <cp:lastModifiedBy>mariaalba</cp:lastModifiedBy>
  <dcterms:created xsi:type="dcterms:W3CDTF">2018-04-09T15:49:21Z</dcterms:created>
  <dcterms:modified xsi:type="dcterms:W3CDTF">2022-12-02T16:51:05Z</dcterms:modified>
</cp:coreProperties>
</file>