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ssimo/Documents/Didattica/Dati e modelli/AA_2018_2019/"/>
    </mc:Choice>
  </mc:AlternateContent>
  <xr:revisionPtr revIDLastSave="0" documentId="13_ncr:1_{02533639-668F-7545-AB29-F00121305862}" xr6:coauthVersionLast="43" xr6:coauthVersionMax="43" xr10:uidLastSave="{00000000-0000-0000-0000-000000000000}"/>
  <bookViews>
    <workbookView xWindow="0" yWindow="460" windowWidth="25600" windowHeight="16060" tabRatio="500" activeTab="2" xr2:uid="{00000000-000D-0000-FFFF-FFFF00000000}"/>
  </bookViews>
  <sheets>
    <sheet name="Dati" sheetId="2" r:id="rId1"/>
    <sheet name="Soluzione" sheetId="1" r:id="rId2"/>
    <sheet name="Rapporto valori 1" sheetId="5" r:id="rId3"/>
    <sheet name="Rapporto sensibilità 1" sheetId="6" r:id="rId4"/>
  </sheets>
  <definedNames>
    <definedName name="solver_adj" localSheetId="1" hidden="1">Soluzione!$B$18:$I$18</definedName>
    <definedName name="solver_cvg" localSheetId="1" hidden="1">0.0001</definedName>
    <definedName name="solver_drv" localSheetId="1" hidden="1">1</definedName>
    <definedName name="solver_eng" localSheetId="0" hidden="1">1</definedName>
    <definedName name="solver_eng" localSheetId="1" hidden="1">2</definedName>
    <definedName name="solver_itr" localSheetId="1" hidden="1">2147483647</definedName>
    <definedName name="solver_lhs1" localSheetId="1" hidden="1">Soluzione!$B$25</definedName>
    <definedName name="solver_lhs2" localSheetId="1" hidden="1">Soluzione!$B$26</definedName>
    <definedName name="solver_lhs3" localSheetId="1" hidden="1">Soluzione!$B$27</definedName>
    <definedName name="solver_lhs4" localSheetId="1" hidden="1">Soluzione!$B$28</definedName>
    <definedName name="solver_lhs5" localSheetId="1" hidden="1">Soluzione!$B$29</definedName>
    <definedName name="solver_lhs6" localSheetId="1" hidden="1">Soluzione!$B$31:$B$38</definedName>
    <definedName name="solver_lin" localSheetId="0" hidden="1">2</definedName>
    <definedName name="solver_lin" localSheetId="1" hidden="1">1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1" hidden="1">2147483647</definedName>
    <definedName name="solver_num" localSheetId="0" hidden="1">0</definedName>
    <definedName name="solver_num" localSheetId="1" hidden="1">6</definedName>
    <definedName name="solver_opt" localSheetId="0" hidden="1">Dati!$B$18</definedName>
    <definedName name="solver_opt" localSheetId="1" hidden="1">Soluzione!$B$21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el2" localSheetId="1" hidden="1">3</definedName>
    <definedName name="solver_rel3" localSheetId="1" hidden="1">3</definedName>
    <definedName name="solver_rel4" localSheetId="1" hidden="1">1</definedName>
    <definedName name="solver_rel5" localSheetId="1" hidden="1">1</definedName>
    <definedName name="solver_rel6" localSheetId="1" hidden="1">1</definedName>
    <definedName name="solver_rhs1" localSheetId="1" hidden="1">Soluzione!$C$25</definedName>
    <definedName name="solver_rhs2" localSheetId="1" hidden="1">Soluzione!$C$26</definedName>
    <definedName name="solver_rhs3" localSheetId="1" hidden="1">Soluzione!$C$27</definedName>
    <definedName name="solver_rhs4" localSheetId="1" hidden="1">Soluzione!$C$28</definedName>
    <definedName name="solver_rhs5" localSheetId="1" hidden="1">Soluzione!$C$29</definedName>
    <definedName name="solver_rhs6" localSheetId="1" hidden="1">Soluzione!$C$31:$C$38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0" hidden="1">1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2</definedName>
    <definedName name="solver_ver" localSheetId="1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38" i="1"/>
  <c r="B37" i="1"/>
  <c r="B36" i="1"/>
  <c r="B35" i="1"/>
  <c r="B34" i="1"/>
  <c r="B33" i="1"/>
  <c r="B32" i="1"/>
  <c r="B31" i="1"/>
  <c r="B29" i="1"/>
  <c r="B28" i="1"/>
  <c r="B27" i="1"/>
  <c r="B26" i="1"/>
  <c r="B25" i="1"/>
  <c r="C29" i="2" l="1"/>
  <c r="C28" i="2"/>
  <c r="C25" i="2"/>
</calcChain>
</file>

<file path=xl/sharedStrings.xml><?xml version="1.0" encoding="utf-8"?>
<sst xmlns="http://schemas.openxmlformats.org/spreadsheetml/2006/main" count="318" uniqueCount="154">
  <si>
    <t>Resource</t>
  </si>
  <si>
    <t>Capacity (mtons)</t>
  </si>
  <si>
    <t>Union / Non-union</t>
  </si>
  <si>
    <t>Truck / Rail</t>
  </si>
  <si>
    <t>Volatility (%)</t>
  </si>
  <si>
    <t>Price ($ /ton)</t>
  </si>
  <si>
    <t>Limits</t>
  </si>
  <si>
    <t>Union</t>
  </si>
  <si>
    <t>Volatility</t>
  </si>
  <si>
    <t>Rail capacity (mtons)</t>
  </si>
  <si>
    <t>Truck capacity (mtons)</t>
  </si>
  <si>
    <t>Decision Variables</t>
  </si>
  <si>
    <t>Amount Purchased (mtons)</t>
  </si>
  <si>
    <t>Objective Function</t>
  </si>
  <si>
    <t>Total Purchase cost</t>
  </si>
  <si>
    <t>Resource Consumption</t>
  </si>
  <si>
    <t>Actual</t>
  </si>
  <si>
    <t>Limit</t>
  </si>
  <si>
    <t>Supply</t>
  </si>
  <si>
    <t>Rail</t>
  </si>
  <si>
    <t>Truck</t>
  </si>
  <si>
    <t>U</t>
  </si>
  <si>
    <t>N</t>
  </si>
  <si>
    <t>R</t>
  </si>
  <si>
    <t>T</t>
  </si>
  <si>
    <t>Demand (mtons)</t>
  </si>
  <si>
    <t>Data Section</t>
  </si>
  <si>
    <t>Decision Variables Section</t>
  </si>
  <si>
    <t>Objective function Section</t>
  </si>
  <si>
    <t>Constraints Section</t>
  </si>
  <si>
    <t>LHS</t>
  </si>
  <si>
    <t>RHS</t>
  </si>
  <si>
    <t>Celle variabili</t>
  </si>
  <si>
    <t>Cella</t>
  </si>
  <si>
    <t>Nome</t>
  </si>
  <si>
    <t>Finale</t>
  </si>
  <si>
    <t>Valore</t>
  </si>
  <si>
    <t>Ridotto</t>
  </si>
  <si>
    <t>Costo</t>
  </si>
  <si>
    <t>Obiettivo</t>
  </si>
  <si>
    <t>Coefficiente</t>
  </si>
  <si>
    <t>Consentito</t>
  </si>
  <si>
    <t>Incremento</t>
  </si>
  <si>
    <t>Decremento</t>
  </si>
  <si>
    <t>Vincoli</t>
  </si>
  <si>
    <t>Ombreggiatura</t>
  </si>
  <si>
    <t>Prezzo</t>
  </si>
  <si>
    <t>Vincolo</t>
  </si>
  <si>
    <t>a destra</t>
  </si>
  <si>
    <t>$B$18</t>
  </si>
  <si>
    <t>$C$18</t>
  </si>
  <si>
    <t>$D$18</t>
  </si>
  <si>
    <t>$E$18</t>
  </si>
  <si>
    <t>$F$18</t>
  </si>
  <si>
    <t>$G$18</t>
  </si>
  <si>
    <t>$H$18</t>
  </si>
  <si>
    <t>$I$18</t>
  </si>
  <si>
    <t>$B$25</t>
  </si>
  <si>
    <t>Supply Actual</t>
  </si>
  <si>
    <t>$B$26</t>
  </si>
  <si>
    <t>Union Actual</t>
  </si>
  <si>
    <t>$B$27</t>
  </si>
  <si>
    <t>Volatility Actual</t>
  </si>
  <si>
    <t>$B$28</t>
  </si>
  <si>
    <t>Rail Actual</t>
  </si>
  <si>
    <t>$B$29</t>
  </si>
  <si>
    <t>Truck Actual</t>
  </si>
  <si>
    <t>$B$31</t>
  </si>
  <si>
    <t>$B$32</t>
  </si>
  <si>
    <t>$B$33</t>
  </si>
  <si>
    <t>$B$34</t>
  </si>
  <si>
    <t>$B$35</t>
  </si>
  <si>
    <t>$B$36</t>
  </si>
  <si>
    <t>$B$37</t>
  </si>
  <si>
    <t>$B$38</t>
  </si>
  <si>
    <t>A</t>
  </si>
  <si>
    <t>B</t>
  </si>
  <si>
    <t>C</t>
  </si>
  <si>
    <t>D</t>
  </si>
  <si>
    <t>E</t>
  </si>
  <si>
    <t>F</t>
  </si>
  <si>
    <t>G</t>
  </si>
  <si>
    <t>H</t>
  </si>
  <si>
    <t>Xa</t>
  </si>
  <si>
    <t>Xb</t>
  </si>
  <si>
    <t>Xc</t>
  </si>
  <si>
    <t>Xd</t>
  </si>
  <si>
    <t>Xe</t>
  </si>
  <si>
    <t>Xf</t>
  </si>
  <si>
    <t>Xg</t>
  </si>
  <si>
    <t>Xh</t>
  </si>
  <si>
    <t>A Capacity</t>
  </si>
  <si>
    <t>B Capacity</t>
  </si>
  <si>
    <t>C Capacity</t>
  </si>
  <si>
    <t>D Capacity</t>
  </si>
  <si>
    <t>E Capacity</t>
  </si>
  <si>
    <t>F Capacity</t>
  </si>
  <si>
    <t>G Capacity</t>
  </si>
  <si>
    <t>H Capacity</t>
  </si>
  <si>
    <t>Amount Purchased (mtons) Xa</t>
  </si>
  <si>
    <t>Amount Purchased (mtons) Xb</t>
  </si>
  <si>
    <t>Amount Purchased (mtons) Xc</t>
  </si>
  <si>
    <t>Amount Purchased (mtons) Xd</t>
  </si>
  <si>
    <t>Amount Purchased (mtons) Xe</t>
  </si>
  <si>
    <t>Amount Purchased (mtons) Xf</t>
  </si>
  <si>
    <t>Amount Purchased (mtons) Xg</t>
  </si>
  <si>
    <t>Amount Purchased (mtons) Xh</t>
  </si>
  <si>
    <t>A Capacity Actual</t>
  </si>
  <si>
    <t>B Capacity Actual</t>
  </si>
  <si>
    <t>C Capacity Actual</t>
  </si>
  <si>
    <t>D Capacity Actual</t>
  </si>
  <si>
    <t>E Capacity Actual</t>
  </si>
  <si>
    <t>F Capacity Actual</t>
  </si>
  <si>
    <t>G Capacity Actual</t>
  </si>
  <si>
    <t>H Capacity Actual</t>
  </si>
  <si>
    <t>Microsoft Excel 16.25 Rapporto valori</t>
  </si>
  <si>
    <t>Foglio di lavoro: [LP_Forniture_Carbone.xlsx]Soluzione</t>
  </si>
  <si>
    <t>Data creazione rapporto: 24/05/19 09:22:02</t>
  </si>
  <si>
    <t>Risultato: È stata trovata una soluzione. Tutti i vincoli e le condizioni di ottimalizzazione sono stati soddisfatti.</t>
  </si>
  <si>
    <t>Motore Risolutore</t>
  </si>
  <si>
    <t>Motore: Simplex LP</t>
  </si>
  <si>
    <t>Tempo di risoluzione: 214749868,157 Secondi.</t>
  </si>
  <si>
    <t>Iterazioni: 10 Problemi secondari: 0</t>
  </si>
  <si>
    <t>Opzioni Risolutore</t>
  </si>
  <si>
    <t>Tempo massimo Illimitate,  Iterazioni Illimitate, Precision 0,000001</t>
  </si>
  <si>
    <t>Numero massimo problemi secondari Illimitate, Numero max soluzioni intere Illimitate, Tolleranza interi 1%, Risolvi senza vincoli sugli interi, Presumi non negative</t>
  </si>
  <si>
    <t>Cella obiettivo (Min)</t>
  </si>
  <si>
    <t>Valore originale</t>
  </si>
  <si>
    <t>Valore finale</t>
  </si>
  <si>
    <t>Intere</t>
  </si>
  <si>
    <t>Valore della cella</t>
  </si>
  <si>
    <t>Formula</t>
  </si>
  <si>
    <t>Stato</t>
  </si>
  <si>
    <t>Tolleranza</t>
  </si>
  <si>
    <t>$B$21</t>
  </si>
  <si>
    <t>Total Purchase cost Xa</t>
  </si>
  <si>
    <t>Continue</t>
  </si>
  <si>
    <t>$B$25=$C$25</t>
  </si>
  <si>
    <t>Vincolante</t>
  </si>
  <si>
    <t>$B$26&gt;=$C$26</t>
  </si>
  <si>
    <t>Non vincolante</t>
  </si>
  <si>
    <t>$B$27&gt;=$C$27</t>
  </si>
  <si>
    <t>$B$28&lt;=$C$28</t>
  </si>
  <si>
    <t>$B$29&lt;=$C$29</t>
  </si>
  <si>
    <t>$B$31&lt;=$C$31</t>
  </si>
  <si>
    <t>$B$32&lt;=$C$32</t>
  </si>
  <si>
    <t>$B$33&lt;=$C$33</t>
  </si>
  <si>
    <t>$B$34&lt;=$C$34</t>
  </si>
  <si>
    <t>$B$35&lt;=$C$35</t>
  </si>
  <si>
    <t>$B$36&lt;=$C$36</t>
  </si>
  <si>
    <t>$B$37&lt;=$C$37</t>
  </si>
  <si>
    <t>$B$38&lt;=$C$38</t>
  </si>
  <si>
    <t>Microsoft Excel 16.25 Rapporto sensibilità</t>
  </si>
  <si>
    <t>Data creazione rapporto: 24/05/19 09:22:03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</si>
</sst>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5" fillId="0" borderId="0" xfId="0" applyFont="1"/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0" fillId="0" borderId="4" xfId="0" applyNumberFormat="1" applyFill="1" applyBorder="1" applyAlignment="1"/>
    <xf numFmtId="0" fontId="0" fillId="0" borderId="3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</cellXfs>
  <cellStyles count="25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ipertestuale" xfId="21" builtinId="8" hidden="1"/>
    <cellStyle name="Collegamento ipertestuale" xfId="23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Collegamento ipertestuale visitato" xfId="14" builtinId="9" hidden="1"/>
    <cellStyle name="Collegamento ipertestuale visitato" xfId="16" builtinId="9" hidden="1"/>
    <cellStyle name="Collegamento ipertestuale visitato" xfId="18" builtinId="9" hidden="1"/>
    <cellStyle name="Collegamento ipertestuale visitato" xfId="20" builtinId="9" hidden="1"/>
    <cellStyle name="Collegamento ipertestuale visitato" xfId="22" builtinId="9" hidden="1"/>
    <cellStyle name="Collegamento ipertestuale visitato" xfId="24" builtinId="9" hidden="1"/>
    <cellStyle name="Normale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8"/>
  <sheetViews>
    <sheetView topLeftCell="A7" zoomScaleNormal="100" workbookViewId="0">
      <selection activeCell="C32" sqref="C32"/>
    </sheetView>
  </sheetViews>
  <sheetFormatPr baseColWidth="10" defaultRowHeight="16"/>
  <cols>
    <col min="1" max="1" width="23.5" bestFit="1" customWidth="1"/>
    <col min="2" max="9" width="10.83203125" style="1"/>
    <col min="10" max="10" width="11" customWidth="1"/>
  </cols>
  <sheetData>
    <row r="2" spans="1:10">
      <c r="A2" t="s">
        <v>0</v>
      </c>
      <c r="B2" s="1" t="s">
        <v>75</v>
      </c>
      <c r="C2" s="1" t="s">
        <v>76</v>
      </c>
      <c r="D2" s="1" t="s">
        <v>77</v>
      </c>
      <c r="E2" s="1" t="s">
        <v>78</v>
      </c>
      <c r="F2" s="1" t="s">
        <v>79</v>
      </c>
      <c r="G2" s="1" t="s">
        <v>80</v>
      </c>
      <c r="H2" s="1" t="s">
        <v>81</v>
      </c>
      <c r="I2" s="1" t="s">
        <v>82</v>
      </c>
      <c r="J2" s="17" t="s">
        <v>26</v>
      </c>
    </row>
    <row r="3" spans="1:10">
      <c r="A3" t="s">
        <v>1</v>
      </c>
      <c r="B3" s="1">
        <v>300</v>
      </c>
      <c r="C3" s="1">
        <v>600</v>
      </c>
      <c r="D3" s="1">
        <v>510</v>
      </c>
      <c r="E3" s="1">
        <v>655</v>
      </c>
      <c r="F3" s="1">
        <v>575</v>
      </c>
      <c r="G3" s="1">
        <v>680</v>
      </c>
      <c r="H3" s="1">
        <v>450</v>
      </c>
      <c r="I3" s="1">
        <v>490</v>
      </c>
      <c r="J3" s="17"/>
    </row>
    <row r="4" spans="1:10">
      <c r="A4" t="s">
        <v>2</v>
      </c>
      <c r="B4" s="1" t="s">
        <v>21</v>
      </c>
      <c r="C4" s="1" t="s">
        <v>21</v>
      </c>
      <c r="D4" s="1" t="s">
        <v>22</v>
      </c>
      <c r="E4" s="1" t="s">
        <v>21</v>
      </c>
      <c r="F4" s="1" t="s">
        <v>22</v>
      </c>
      <c r="G4" s="1" t="s">
        <v>21</v>
      </c>
      <c r="H4" s="1" t="s">
        <v>22</v>
      </c>
      <c r="I4" s="1" t="s">
        <v>22</v>
      </c>
      <c r="J4" s="17"/>
    </row>
    <row r="5" spans="1:10">
      <c r="A5" t="s">
        <v>3</v>
      </c>
      <c r="B5" s="1" t="s">
        <v>23</v>
      </c>
      <c r="C5" s="1" t="s">
        <v>24</v>
      </c>
      <c r="D5" s="1" t="s">
        <v>23</v>
      </c>
      <c r="E5" s="1" t="s">
        <v>24</v>
      </c>
      <c r="F5" s="1" t="s">
        <v>24</v>
      </c>
      <c r="G5" s="1" t="s">
        <v>24</v>
      </c>
      <c r="H5" s="1" t="s">
        <v>23</v>
      </c>
      <c r="I5" s="1" t="s">
        <v>23</v>
      </c>
      <c r="J5" s="17"/>
    </row>
    <row r="6" spans="1:10">
      <c r="A6" t="s">
        <v>4</v>
      </c>
      <c r="B6" s="1">
        <v>15</v>
      </c>
      <c r="C6" s="1">
        <v>16</v>
      </c>
      <c r="D6" s="1">
        <v>18</v>
      </c>
      <c r="E6" s="1">
        <v>20</v>
      </c>
      <c r="F6" s="1">
        <v>21</v>
      </c>
      <c r="G6" s="1">
        <v>22</v>
      </c>
      <c r="H6" s="1">
        <v>23</v>
      </c>
      <c r="I6" s="1">
        <v>25</v>
      </c>
      <c r="J6" s="17"/>
    </row>
    <row r="7" spans="1:10">
      <c r="A7" t="s">
        <v>5</v>
      </c>
      <c r="B7" s="2">
        <v>49.5</v>
      </c>
      <c r="C7" s="2">
        <v>50</v>
      </c>
      <c r="D7" s="2">
        <v>61</v>
      </c>
      <c r="E7" s="2">
        <v>63.5</v>
      </c>
      <c r="F7" s="2">
        <v>66.5</v>
      </c>
      <c r="G7" s="2">
        <v>71</v>
      </c>
      <c r="H7" s="2">
        <v>72.5</v>
      </c>
      <c r="I7" s="2">
        <v>80</v>
      </c>
      <c r="J7" s="17"/>
    </row>
    <row r="8" spans="1:10">
      <c r="J8" s="17"/>
    </row>
    <row r="9" spans="1:10">
      <c r="A9" t="s">
        <v>6</v>
      </c>
      <c r="J9" s="17"/>
    </row>
    <row r="10" spans="1:10">
      <c r="A10" t="s">
        <v>25</v>
      </c>
      <c r="B10" s="1">
        <v>1225</v>
      </c>
      <c r="J10" s="17"/>
    </row>
    <row r="11" spans="1:10">
      <c r="A11" t="s">
        <v>7</v>
      </c>
      <c r="B11" s="3">
        <v>0.5</v>
      </c>
      <c r="J11" s="17"/>
    </row>
    <row r="12" spans="1:10">
      <c r="A12" t="s">
        <v>4</v>
      </c>
      <c r="B12" s="1">
        <v>19</v>
      </c>
      <c r="J12" s="17"/>
    </row>
    <row r="13" spans="1:10">
      <c r="A13" t="s">
        <v>9</v>
      </c>
      <c r="B13" s="1">
        <v>650</v>
      </c>
      <c r="J13" s="17"/>
    </row>
    <row r="14" spans="1:10">
      <c r="A14" t="s">
        <v>10</v>
      </c>
      <c r="B14" s="1">
        <v>720</v>
      </c>
      <c r="J14" s="17"/>
    </row>
    <row r="16" spans="1:10">
      <c r="A16" t="s">
        <v>11</v>
      </c>
      <c r="J16" s="17" t="s">
        <v>27</v>
      </c>
    </row>
    <row r="17" spans="1:10">
      <c r="B17" s="1" t="s">
        <v>83</v>
      </c>
      <c r="C17" s="1" t="s">
        <v>84</v>
      </c>
      <c r="D17" s="1" t="s">
        <v>85</v>
      </c>
      <c r="E17" s="1" t="s">
        <v>86</v>
      </c>
      <c r="F17" s="1" t="s">
        <v>87</v>
      </c>
      <c r="G17" s="1" t="s">
        <v>88</v>
      </c>
      <c r="H17" s="1" t="s">
        <v>89</v>
      </c>
      <c r="I17" s="1" t="s">
        <v>90</v>
      </c>
      <c r="J17" s="17"/>
    </row>
    <row r="18" spans="1:10">
      <c r="A18" t="s">
        <v>12</v>
      </c>
      <c r="B18" s="11"/>
      <c r="C18" s="11"/>
      <c r="D18" s="11"/>
      <c r="E18" s="11"/>
      <c r="F18" s="11"/>
      <c r="G18" s="11"/>
      <c r="H18" s="11"/>
      <c r="I18" s="11"/>
      <c r="J18" s="17"/>
    </row>
    <row r="20" spans="1:10">
      <c r="A20" t="s">
        <v>13</v>
      </c>
      <c r="J20" s="17" t="s">
        <v>28</v>
      </c>
    </row>
    <row r="21" spans="1:10">
      <c r="A21" t="s">
        <v>14</v>
      </c>
      <c r="B21" s="11"/>
      <c r="J21" s="17"/>
    </row>
    <row r="23" spans="1:10" ht="15" customHeight="1">
      <c r="A23" t="s">
        <v>15</v>
      </c>
      <c r="B23" s="1" t="s">
        <v>30</v>
      </c>
      <c r="C23" s="1" t="s">
        <v>31</v>
      </c>
      <c r="J23" s="17" t="s">
        <v>29</v>
      </c>
    </row>
    <row r="24" spans="1:10">
      <c r="B24" s="1" t="s">
        <v>16</v>
      </c>
      <c r="C24" s="1" t="s">
        <v>17</v>
      </c>
      <c r="J24" s="17"/>
    </row>
    <row r="25" spans="1:10">
      <c r="A25" t="s">
        <v>18</v>
      </c>
      <c r="B25" s="11"/>
      <c r="C25" s="1">
        <f>B10</f>
        <v>1225</v>
      </c>
      <c r="J25" s="17"/>
    </row>
    <row r="26" spans="1:10">
      <c r="A26" t="s">
        <v>7</v>
      </c>
      <c r="B26" s="11"/>
      <c r="C26" s="1">
        <v>0</v>
      </c>
      <c r="J26" s="17"/>
    </row>
    <row r="27" spans="1:10">
      <c r="A27" t="s">
        <v>8</v>
      </c>
      <c r="B27" s="11"/>
      <c r="C27" s="1">
        <v>0</v>
      </c>
      <c r="J27" s="17"/>
    </row>
    <row r="28" spans="1:10">
      <c r="A28" t="s">
        <v>19</v>
      </c>
      <c r="B28" s="11"/>
      <c r="C28" s="1">
        <f>B13</f>
        <v>650</v>
      </c>
      <c r="J28" s="17"/>
    </row>
    <row r="29" spans="1:10">
      <c r="A29" t="s">
        <v>20</v>
      </c>
      <c r="B29" s="11"/>
      <c r="C29" s="1">
        <f>B14</f>
        <v>720</v>
      </c>
      <c r="J29" s="17"/>
    </row>
    <row r="30" spans="1:10">
      <c r="J30" s="17"/>
    </row>
    <row r="31" spans="1:10">
      <c r="A31" t="s">
        <v>91</v>
      </c>
      <c r="B31" s="11"/>
      <c r="C31" s="1">
        <v>300</v>
      </c>
      <c r="J31" s="17"/>
    </row>
    <row r="32" spans="1:10">
      <c r="A32" t="s">
        <v>92</v>
      </c>
      <c r="B32" s="11"/>
      <c r="C32" s="1">
        <v>600</v>
      </c>
      <c r="J32" s="17"/>
    </row>
    <row r="33" spans="1:10">
      <c r="A33" t="s">
        <v>93</v>
      </c>
      <c r="B33" s="11"/>
      <c r="C33" s="1">
        <v>510</v>
      </c>
      <c r="J33" s="17"/>
    </row>
    <row r="34" spans="1:10">
      <c r="A34" t="s">
        <v>94</v>
      </c>
      <c r="B34" s="11"/>
      <c r="C34" s="1">
        <v>655</v>
      </c>
      <c r="J34" s="17"/>
    </row>
    <row r="35" spans="1:10">
      <c r="A35" t="s">
        <v>95</v>
      </c>
      <c r="B35" s="11"/>
      <c r="C35" s="1">
        <v>575</v>
      </c>
      <c r="J35" s="17"/>
    </row>
    <row r="36" spans="1:10">
      <c r="A36" t="s">
        <v>96</v>
      </c>
      <c r="B36" s="11"/>
      <c r="C36" s="1">
        <v>680</v>
      </c>
      <c r="J36" s="17"/>
    </row>
    <row r="37" spans="1:10">
      <c r="A37" t="s">
        <v>97</v>
      </c>
      <c r="B37" s="11"/>
      <c r="C37" s="1">
        <v>450</v>
      </c>
      <c r="J37" s="17"/>
    </row>
    <row r="38" spans="1:10">
      <c r="A38" t="s">
        <v>98</v>
      </c>
      <c r="B38" s="11"/>
      <c r="C38" s="1">
        <v>490</v>
      </c>
      <c r="J38" s="17"/>
    </row>
  </sheetData>
  <mergeCells count="4">
    <mergeCell ref="J2:J14"/>
    <mergeCell ref="J16:J18"/>
    <mergeCell ref="J20:J21"/>
    <mergeCell ref="J23:J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8"/>
  <sheetViews>
    <sheetView topLeftCell="A14" zoomScale="125" zoomScaleNormal="97" workbookViewId="0">
      <selection activeCell="B31" sqref="B31:B38"/>
    </sheetView>
  </sheetViews>
  <sheetFormatPr baseColWidth="10" defaultRowHeight="16"/>
  <cols>
    <col min="1" max="1" width="23.5" bestFit="1" customWidth="1"/>
    <col min="2" max="9" width="10.83203125" style="1"/>
    <col min="10" max="10" width="11" customWidth="1"/>
  </cols>
  <sheetData>
    <row r="1" spans="1:10">
      <c r="A1" s="7"/>
      <c r="B1" s="8"/>
      <c r="C1" s="8"/>
      <c r="D1" s="8"/>
      <c r="E1" s="8"/>
      <c r="F1" s="8"/>
      <c r="G1" s="8"/>
      <c r="H1" s="8"/>
      <c r="I1" s="8"/>
      <c r="J1" s="7"/>
    </row>
    <row r="2" spans="1:10" ht="16" customHeight="1">
      <c r="A2" s="7" t="s">
        <v>0</v>
      </c>
      <c r="B2" s="8" t="s">
        <v>75</v>
      </c>
      <c r="C2" s="8" t="s">
        <v>76</v>
      </c>
      <c r="D2" s="8" t="s">
        <v>77</v>
      </c>
      <c r="E2" s="8" t="s">
        <v>78</v>
      </c>
      <c r="F2" s="8" t="s">
        <v>79</v>
      </c>
      <c r="G2" s="8" t="s">
        <v>80</v>
      </c>
      <c r="H2" s="8" t="s">
        <v>81</v>
      </c>
      <c r="I2" s="8" t="s">
        <v>82</v>
      </c>
      <c r="J2" s="17" t="s">
        <v>26</v>
      </c>
    </row>
    <row r="3" spans="1:10">
      <c r="A3" s="7" t="s">
        <v>1</v>
      </c>
      <c r="B3" s="8">
        <v>300</v>
      </c>
      <c r="C3" s="8">
        <v>600</v>
      </c>
      <c r="D3" s="8">
        <v>510</v>
      </c>
      <c r="E3" s="8">
        <v>655</v>
      </c>
      <c r="F3" s="8">
        <v>575</v>
      </c>
      <c r="G3" s="8">
        <v>680</v>
      </c>
      <c r="H3" s="8">
        <v>450</v>
      </c>
      <c r="I3" s="8">
        <v>490</v>
      </c>
      <c r="J3" s="17"/>
    </row>
    <row r="4" spans="1:10">
      <c r="A4" s="7" t="s">
        <v>2</v>
      </c>
      <c r="B4" s="8" t="s">
        <v>21</v>
      </c>
      <c r="C4" s="8" t="s">
        <v>21</v>
      </c>
      <c r="D4" s="8" t="s">
        <v>22</v>
      </c>
      <c r="E4" s="8" t="s">
        <v>21</v>
      </c>
      <c r="F4" s="8" t="s">
        <v>22</v>
      </c>
      <c r="G4" s="8" t="s">
        <v>21</v>
      </c>
      <c r="H4" s="8" t="s">
        <v>22</v>
      </c>
      <c r="I4" s="8" t="s">
        <v>22</v>
      </c>
      <c r="J4" s="17"/>
    </row>
    <row r="5" spans="1:10">
      <c r="A5" s="7" t="s">
        <v>3</v>
      </c>
      <c r="B5" s="8" t="s">
        <v>23</v>
      </c>
      <c r="C5" s="8" t="s">
        <v>24</v>
      </c>
      <c r="D5" s="8" t="s">
        <v>23</v>
      </c>
      <c r="E5" s="8" t="s">
        <v>24</v>
      </c>
      <c r="F5" s="8" t="s">
        <v>24</v>
      </c>
      <c r="G5" s="8" t="s">
        <v>24</v>
      </c>
      <c r="H5" s="8" t="s">
        <v>23</v>
      </c>
      <c r="I5" s="8" t="s">
        <v>23</v>
      </c>
      <c r="J5" s="17"/>
    </row>
    <row r="6" spans="1:10">
      <c r="A6" s="7" t="s">
        <v>4</v>
      </c>
      <c r="B6" s="8">
        <v>15</v>
      </c>
      <c r="C6" s="8">
        <v>16</v>
      </c>
      <c r="D6" s="8">
        <v>18</v>
      </c>
      <c r="E6" s="8">
        <v>20</v>
      </c>
      <c r="F6" s="8">
        <v>21</v>
      </c>
      <c r="G6" s="8">
        <v>22</v>
      </c>
      <c r="H6" s="8">
        <v>23</v>
      </c>
      <c r="I6" s="8">
        <v>25</v>
      </c>
      <c r="J6" s="17"/>
    </row>
    <row r="7" spans="1:10">
      <c r="A7" s="7" t="s">
        <v>5</v>
      </c>
      <c r="B7" s="9">
        <v>49.5</v>
      </c>
      <c r="C7" s="9">
        <v>50</v>
      </c>
      <c r="D7" s="9">
        <v>61</v>
      </c>
      <c r="E7" s="9">
        <v>63.5</v>
      </c>
      <c r="F7" s="9">
        <v>66.5</v>
      </c>
      <c r="G7" s="9">
        <v>71</v>
      </c>
      <c r="H7" s="9">
        <v>72.5</v>
      </c>
      <c r="I7" s="9">
        <v>80</v>
      </c>
      <c r="J7" s="17"/>
    </row>
    <row r="8" spans="1:10">
      <c r="A8" s="7"/>
      <c r="B8" s="8"/>
      <c r="C8" s="8"/>
      <c r="D8" s="8"/>
      <c r="E8" s="8"/>
      <c r="F8" s="8"/>
      <c r="G8" s="8"/>
      <c r="H8" s="8"/>
      <c r="I8" s="8"/>
      <c r="J8" s="17"/>
    </row>
    <row r="9" spans="1:10">
      <c r="A9" s="7" t="s">
        <v>6</v>
      </c>
      <c r="B9" s="8"/>
      <c r="C9" s="8"/>
      <c r="D9" s="8"/>
      <c r="E9" s="8"/>
      <c r="F9" s="8"/>
      <c r="G9" s="8"/>
      <c r="H9" s="8"/>
      <c r="I9" s="8"/>
      <c r="J9" s="17"/>
    </row>
    <row r="10" spans="1:10">
      <c r="A10" s="7" t="s">
        <v>25</v>
      </c>
      <c r="B10" s="8">
        <v>1225</v>
      </c>
      <c r="C10" s="8"/>
      <c r="D10" s="8"/>
      <c r="E10" s="8"/>
      <c r="F10" s="8"/>
      <c r="G10" s="8"/>
      <c r="H10" s="8"/>
      <c r="I10" s="8"/>
      <c r="J10" s="17"/>
    </row>
    <row r="11" spans="1:10">
      <c r="A11" s="7" t="s">
        <v>7</v>
      </c>
      <c r="B11" s="10">
        <v>0.5</v>
      </c>
      <c r="C11" s="8"/>
      <c r="D11" s="8"/>
      <c r="E11" s="8"/>
      <c r="F11" s="8"/>
      <c r="G11" s="8"/>
      <c r="H11" s="8"/>
      <c r="I11" s="8"/>
      <c r="J11" s="17"/>
    </row>
    <row r="12" spans="1:10">
      <c r="A12" s="7" t="s">
        <v>4</v>
      </c>
      <c r="B12" s="8">
        <v>19</v>
      </c>
      <c r="C12" s="8"/>
      <c r="D12" s="8"/>
      <c r="E12" s="8"/>
      <c r="F12" s="8"/>
      <c r="G12" s="8"/>
      <c r="H12" s="8"/>
      <c r="I12" s="8"/>
      <c r="J12" s="17"/>
    </row>
    <row r="13" spans="1:10">
      <c r="A13" s="7" t="s">
        <v>9</v>
      </c>
      <c r="B13" s="8">
        <v>650</v>
      </c>
      <c r="C13" s="8"/>
      <c r="D13" s="8"/>
      <c r="E13" s="8"/>
      <c r="F13" s="8"/>
      <c r="G13" s="8"/>
      <c r="H13" s="8"/>
      <c r="I13" s="8"/>
      <c r="J13" s="17"/>
    </row>
    <row r="14" spans="1:10">
      <c r="A14" s="7" t="s">
        <v>10</v>
      </c>
      <c r="B14" s="8">
        <v>720</v>
      </c>
      <c r="C14" s="8"/>
      <c r="D14" s="8"/>
      <c r="E14" s="8"/>
      <c r="F14" s="8"/>
      <c r="G14" s="8"/>
      <c r="H14" s="8"/>
      <c r="I14" s="8"/>
      <c r="J14" s="17"/>
    </row>
    <row r="15" spans="1:10">
      <c r="A15" s="7"/>
      <c r="B15" s="8"/>
      <c r="C15" s="8"/>
      <c r="D15" s="8"/>
      <c r="E15" s="8"/>
      <c r="F15" s="8"/>
      <c r="G15" s="8"/>
      <c r="H15" s="8"/>
      <c r="I15" s="8"/>
      <c r="J15" s="7"/>
    </row>
    <row r="16" spans="1:10" ht="16" customHeight="1">
      <c r="A16" s="7" t="s">
        <v>11</v>
      </c>
      <c r="B16" s="8"/>
      <c r="C16" s="8"/>
      <c r="D16" s="8"/>
      <c r="E16" s="8"/>
      <c r="F16" s="8"/>
      <c r="G16" s="8"/>
      <c r="H16" s="8"/>
      <c r="I16" s="8"/>
      <c r="J16" s="17" t="s">
        <v>27</v>
      </c>
    </row>
    <row r="17" spans="1:10">
      <c r="A17" s="7"/>
      <c r="B17" s="8" t="s">
        <v>83</v>
      </c>
      <c r="C17" s="8" t="s">
        <v>84</v>
      </c>
      <c r="D17" s="8" t="s">
        <v>85</v>
      </c>
      <c r="E17" s="8" t="s">
        <v>86</v>
      </c>
      <c r="F17" s="8" t="s">
        <v>87</v>
      </c>
      <c r="G17" s="8" t="s">
        <v>88</v>
      </c>
      <c r="H17" s="8" t="s">
        <v>89</v>
      </c>
      <c r="I17" s="8" t="s">
        <v>90</v>
      </c>
      <c r="J17" s="17"/>
    </row>
    <row r="18" spans="1:10">
      <c r="A18" s="7" t="s">
        <v>12</v>
      </c>
      <c r="B18" s="18">
        <v>54.999999999999986</v>
      </c>
      <c r="C18" s="18">
        <v>600</v>
      </c>
      <c r="D18" s="18">
        <v>0</v>
      </c>
      <c r="E18" s="18">
        <v>19.999999999999545</v>
      </c>
      <c r="F18" s="18">
        <v>100.00000000000037</v>
      </c>
      <c r="G18" s="18">
        <v>0</v>
      </c>
      <c r="H18" s="18">
        <v>450</v>
      </c>
      <c r="I18" s="18">
        <v>0</v>
      </c>
      <c r="J18" s="17"/>
    </row>
    <row r="19" spans="1:10">
      <c r="A19" s="7"/>
      <c r="B19" s="8"/>
      <c r="C19" s="8"/>
      <c r="D19" s="8"/>
      <c r="E19" s="8"/>
      <c r="F19" s="8"/>
      <c r="G19" s="8"/>
      <c r="H19" s="8"/>
      <c r="I19" s="8"/>
      <c r="J19" s="7"/>
    </row>
    <row r="20" spans="1:10" ht="32" customHeight="1">
      <c r="A20" s="7" t="s">
        <v>13</v>
      </c>
      <c r="B20" s="8"/>
      <c r="C20" s="8"/>
      <c r="D20" s="8"/>
      <c r="E20" s="8"/>
      <c r="F20" s="8"/>
      <c r="G20" s="8"/>
      <c r="H20" s="8"/>
      <c r="I20" s="8"/>
      <c r="J20" s="17" t="s">
        <v>28</v>
      </c>
    </row>
    <row r="21" spans="1:10">
      <c r="A21" s="7" t="s">
        <v>14</v>
      </c>
      <c r="B21" s="11">
        <f>(B7*B18+C7*C18+D7*D18+E7*E18+F7*F18+G7*G18+H7*H18+I7*I18)</f>
        <v>73267.5</v>
      </c>
      <c r="D21" s="8"/>
      <c r="E21" s="8"/>
      <c r="F21" s="8"/>
      <c r="G21" s="8"/>
      <c r="H21" s="8"/>
      <c r="I21" s="8"/>
      <c r="J21" s="17"/>
    </row>
    <row r="22" spans="1:10">
      <c r="A22" s="7"/>
      <c r="B22" s="8"/>
      <c r="C22" s="8"/>
      <c r="D22" s="8"/>
      <c r="E22" s="8"/>
      <c r="F22" s="8"/>
      <c r="G22" s="8"/>
      <c r="H22" s="8"/>
      <c r="I22" s="8"/>
      <c r="J22" s="7"/>
    </row>
    <row r="23" spans="1:10" ht="15" customHeight="1">
      <c r="A23" s="7" t="s">
        <v>15</v>
      </c>
      <c r="B23" s="8" t="s">
        <v>30</v>
      </c>
      <c r="C23" s="8" t="s">
        <v>31</v>
      </c>
      <c r="D23" s="8"/>
      <c r="E23" s="8"/>
      <c r="F23" s="8"/>
      <c r="G23" s="8"/>
      <c r="H23" s="8"/>
      <c r="I23" s="8"/>
      <c r="J23" s="17" t="s">
        <v>29</v>
      </c>
    </row>
    <row r="24" spans="1:10">
      <c r="A24" s="7"/>
      <c r="B24" s="19" t="s">
        <v>16</v>
      </c>
      <c r="C24" s="8" t="s">
        <v>17</v>
      </c>
      <c r="D24" s="8"/>
      <c r="E24" s="8"/>
      <c r="F24" s="8"/>
      <c r="G24" s="8"/>
      <c r="H24" s="8"/>
      <c r="I24" s="8"/>
      <c r="J24" s="17"/>
    </row>
    <row r="25" spans="1:10">
      <c r="A25" s="7" t="s">
        <v>18</v>
      </c>
      <c r="B25" s="19">
        <f>B18+C18+D18+E18+F18+G18+H18+I18</f>
        <v>1225</v>
      </c>
      <c r="C25" s="8">
        <v>1225</v>
      </c>
      <c r="D25" s="8"/>
      <c r="E25" s="8"/>
      <c r="F25" s="8"/>
      <c r="G25" s="8"/>
      <c r="H25" s="8"/>
      <c r="I25" s="8"/>
      <c r="J25" s="17"/>
    </row>
    <row r="26" spans="1:10">
      <c r="A26" s="7" t="s">
        <v>7</v>
      </c>
      <c r="B26" s="19">
        <f>B18+C18-D18+E18-F18+G18-H18-I18</f>
        <v>124.9999999999992</v>
      </c>
      <c r="C26" s="8">
        <v>0</v>
      </c>
      <c r="D26" s="8"/>
      <c r="E26" s="8"/>
      <c r="F26" s="8"/>
      <c r="G26" s="8"/>
      <c r="H26" s="8"/>
      <c r="I26" s="8"/>
      <c r="J26" s="17"/>
    </row>
    <row r="27" spans="1:10">
      <c r="A27" s="7" t="s">
        <v>8</v>
      </c>
      <c r="B27" s="19">
        <f>-4*B18-3*C18-D18+E18+2*F18+3*G18+4*H18+6*I18</f>
        <v>2.2737367544323206E-13</v>
      </c>
      <c r="C27" s="8">
        <v>0</v>
      </c>
      <c r="D27" s="8"/>
      <c r="E27" s="8"/>
      <c r="F27" s="8"/>
      <c r="G27" s="8"/>
      <c r="H27" s="8"/>
      <c r="I27" s="8"/>
      <c r="J27" s="17"/>
    </row>
    <row r="28" spans="1:10">
      <c r="A28" s="7" t="s">
        <v>19</v>
      </c>
      <c r="B28" s="19">
        <f>B18+D18+H18+I18</f>
        <v>505</v>
      </c>
      <c r="C28" s="8">
        <v>650</v>
      </c>
      <c r="D28" s="8"/>
      <c r="E28" s="8"/>
      <c r="F28" s="8"/>
      <c r="G28" s="8"/>
      <c r="H28" s="8"/>
      <c r="I28" s="8"/>
      <c r="J28" s="17"/>
    </row>
    <row r="29" spans="1:10">
      <c r="A29" s="7" t="s">
        <v>20</v>
      </c>
      <c r="B29" s="19">
        <f>C18+E18+F18+G18</f>
        <v>719.99999999999989</v>
      </c>
      <c r="C29" s="8">
        <v>720</v>
      </c>
      <c r="D29" s="8"/>
      <c r="E29" s="8"/>
      <c r="F29" s="8"/>
      <c r="G29" s="8"/>
      <c r="H29" s="8"/>
      <c r="I29" s="8"/>
      <c r="J29" s="17"/>
    </row>
    <row r="30" spans="1:10">
      <c r="A30" s="7"/>
      <c r="B30" s="8"/>
      <c r="C30" s="8"/>
      <c r="D30" s="8"/>
      <c r="E30" s="8"/>
      <c r="F30" s="8"/>
      <c r="G30" s="8"/>
      <c r="H30" s="8"/>
      <c r="I30" s="8"/>
      <c r="J30" s="17"/>
    </row>
    <row r="31" spans="1:10">
      <c r="A31" s="7" t="s">
        <v>91</v>
      </c>
      <c r="B31" s="19">
        <f>B18</f>
        <v>54.999999999999986</v>
      </c>
      <c r="C31" s="8">
        <v>300</v>
      </c>
      <c r="D31" s="8"/>
      <c r="E31" s="8"/>
      <c r="F31" s="8"/>
      <c r="G31" s="8"/>
      <c r="H31" s="8"/>
      <c r="I31" s="8"/>
      <c r="J31" s="17"/>
    </row>
    <row r="32" spans="1:10">
      <c r="A32" s="7" t="s">
        <v>92</v>
      </c>
      <c r="B32" s="19">
        <f>C18</f>
        <v>600</v>
      </c>
      <c r="C32" s="8">
        <v>600</v>
      </c>
      <c r="D32" s="8"/>
      <c r="E32" s="8"/>
      <c r="F32" s="8"/>
      <c r="G32" s="8"/>
      <c r="H32" s="8"/>
      <c r="I32" s="8"/>
      <c r="J32" s="17"/>
    </row>
    <row r="33" spans="1:10">
      <c r="A33" s="7" t="s">
        <v>93</v>
      </c>
      <c r="B33" s="19">
        <f>D18</f>
        <v>0</v>
      </c>
      <c r="C33" s="8">
        <v>510</v>
      </c>
      <c r="D33" s="8"/>
      <c r="E33" s="8"/>
      <c r="F33" s="8"/>
      <c r="G33" s="8"/>
      <c r="H33" s="8"/>
      <c r="I33" s="8"/>
      <c r="J33" s="17"/>
    </row>
    <row r="34" spans="1:10">
      <c r="A34" s="7" t="s">
        <v>94</v>
      </c>
      <c r="B34" s="19">
        <f>E18</f>
        <v>19.999999999999545</v>
      </c>
      <c r="C34" s="8">
        <v>655</v>
      </c>
      <c r="D34" s="8"/>
      <c r="E34" s="8"/>
      <c r="F34" s="8"/>
      <c r="G34" s="8"/>
      <c r="H34" s="8"/>
      <c r="I34" s="8"/>
      <c r="J34" s="17"/>
    </row>
    <row r="35" spans="1:10">
      <c r="A35" s="7" t="s">
        <v>95</v>
      </c>
      <c r="B35" s="19">
        <f>F18</f>
        <v>100.00000000000037</v>
      </c>
      <c r="C35" s="8">
        <v>575</v>
      </c>
      <c r="D35" s="8"/>
      <c r="E35" s="8"/>
      <c r="F35" s="8"/>
      <c r="G35" s="8"/>
      <c r="H35" s="8"/>
      <c r="I35" s="8"/>
      <c r="J35" s="17"/>
    </row>
    <row r="36" spans="1:10">
      <c r="A36" s="7" t="s">
        <v>96</v>
      </c>
      <c r="B36" s="19">
        <f>G18</f>
        <v>0</v>
      </c>
      <c r="C36" s="8">
        <v>680</v>
      </c>
      <c r="D36" s="8"/>
      <c r="E36" s="8"/>
      <c r="F36" s="8"/>
      <c r="G36" s="8"/>
      <c r="H36" s="8"/>
      <c r="I36" s="8"/>
      <c r="J36" s="17"/>
    </row>
    <row r="37" spans="1:10">
      <c r="A37" s="7" t="s">
        <v>97</v>
      </c>
      <c r="B37" s="19">
        <f>H18</f>
        <v>450</v>
      </c>
      <c r="C37" s="8">
        <v>450</v>
      </c>
      <c r="D37" s="8"/>
      <c r="E37" s="8"/>
      <c r="F37" s="8"/>
      <c r="G37" s="8"/>
      <c r="H37" s="8"/>
      <c r="I37" s="8"/>
      <c r="J37" s="17"/>
    </row>
    <row r="38" spans="1:10">
      <c r="A38" s="7" t="s">
        <v>98</v>
      </c>
      <c r="B38" s="19">
        <f>I18</f>
        <v>0</v>
      </c>
      <c r="C38" s="8">
        <v>490</v>
      </c>
      <c r="D38" s="8"/>
      <c r="E38" s="8"/>
      <c r="F38" s="8"/>
      <c r="G38" s="8"/>
      <c r="H38" s="8"/>
      <c r="I38" s="8"/>
      <c r="J38" s="17"/>
    </row>
  </sheetData>
  <mergeCells count="4">
    <mergeCell ref="J2:J14"/>
    <mergeCell ref="J16:J18"/>
    <mergeCell ref="J20:J21"/>
    <mergeCell ref="J23:J3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39D63-5F9C-0149-8AE1-B58F38683DEC}">
  <dimension ref="A1:G45"/>
  <sheetViews>
    <sheetView showGridLines="0" tabSelected="1" workbookViewId="0"/>
  </sheetViews>
  <sheetFormatPr baseColWidth="10" defaultRowHeight="16"/>
  <cols>
    <col min="1" max="1" width="2.33203125" customWidth="1"/>
    <col min="2" max="2" width="6.33203125" bestFit="1" customWidth="1"/>
    <col min="3" max="3" width="26.33203125" bestFit="1" customWidth="1"/>
    <col min="4" max="4" width="15.33203125" bestFit="1" customWidth="1"/>
    <col min="5" max="6" width="13.33203125" bestFit="1" customWidth="1"/>
    <col min="7" max="7" width="9.6640625" bestFit="1" customWidth="1"/>
  </cols>
  <sheetData>
    <row r="1" spans="1:5">
      <c r="A1" s="4" t="s">
        <v>115</v>
      </c>
    </row>
    <row r="2" spans="1:5">
      <c r="A2" s="4" t="s">
        <v>116</v>
      </c>
    </row>
    <row r="3" spans="1:5">
      <c r="A3" s="4" t="s">
        <v>117</v>
      </c>
    </row>
    <row r="4" spans="1:5">
      <c r="A4" s="4" t="s">
        <v>118</v>
      </c>
    </row>
    <row r="5" spans="1:5">
      <c r="A5" s="4" t="s">
        <v>119</v>
      </c>
    </row>
    <row r="6" spans="1:5">
      <c r="A6" s="4"/>
      <c r="B6" t="s">
        <v>120</v>
      </c>
    </row>
    <row r="7" spans="1:5">
      <c r="A7" s="4"/>
      <c r="B7" t="s">
        <v>121</v>
      </c>
    </row>
    <row r="8" spans="1:5">
      <c r="A8" s="4"/>
      <c r="B8" t="s">
        <v>122</v>
      </c>
    </row>
    <row r="9" spans="1:5">
      <c r="A9" s="4" t="s">
        <v>123</v>
      </c>
    </row>
    <row r="10" spans="1:5">
      <c r="B10" t="s">
        <v>124</v>
      </c>
    </row>
    <row r="11" spans="1:5">
      <c r="B11" t="s">
        <v>125</v>
      </c>
    </row>
    <row r="14" spans="1:5" ht="17" thickBot="1">
      <c r="A14" t="s">
        <v>126</v>
      </c>
    </row>
    <row r="15" spans="1:5" ht="17" thickBot="1">
      <c r="B15" s="12" t="s">
        <v>33</v>
      </c>
      <c r="C15" s="12" t="s">
        <v>34</v>
      </c>
      <c r="D15" s="12" t="s">
        <v>127</v>
      </c>
      <c r="E15" s="12" t="s">
        <v>128</v>
      </c>
    </row>
    <row r="16" spans="1:5" ht="17" thickBot="1">
      <c r="B16" s="6" t="s">
        <v>134</v>
      </c>
      <c r="C16" s="6" t="s">
        <v>135</v>
      </c>
      <c r="D16" s="13">
        <v>0</v>
      </c>
      <c r="E16" s="13">
        <v>73267.5</v>
      </c>
    </row>
    <row r="19" spans="1:7" ht="17" thickBot="1">
      <c r="A19" t="s">
        <v>32</v>
      </c>
    </row>
    <row r="20" spans="1:7" ht="17" thickBot="1">
      <c r="B20" s="12" t="s">
        <v>33</v>
      </c>
      <c r="C20" s="12" t="s">
        <v>34</v>
      </c>
      <c r="D20" s="12" t="s">
        <v>127</v>
      </c>
      <c r="E20" s="12" t="s">
        <v>128</v>
      </c>
      <c r="F20" s="12" t="s">
        <v>129</v>
      </c>
    </row>
    <row r="21" spans="1:7">
      <c r="B21" s="5" t="s">
        <v>49</v>
      </c>
      <c r="C21" s="5" t="s">
        <v>99</v>
      </c>
      <c r="D21" s="14">
        <v>0</v>
      </c>
      <c r="E21" s="14">
        <v>54.99999999999995</v>
      </c>
      <c r="F21" s="5" t="s">
        <v>136</v>
      </c>
    </row>
    <row r="22" spans="1:7">
      <c r="B22" s="5" t="s">
        <v>50</v>
      </c>
      <c r="C22" s="5" t="s">
        <v>100</v>
      </c>
      <c r="D22" s="14">
        <v>0</v>
      </c>
      <c r="E22" s="14">
        <v>600</v>
      </c>
      <c r="F22" s="5" t="s">
        <v>136</v>
      </c>
    </row>
    <row r="23" spans="1:7">
      <c r="B23" s="5" t="s">
        <v>51</v>
      </c>
      <c r="C23" s="5" t="s">
        <v>101</v>
      </c>
      <c r="D23" s="14">
        <v>0</v>
      </c>
      <c r="E23" s="14">
        <v>0</v>
      </c>
      <c r="F23" s="5" t="s">
        <v>136</v>
      </c>
    </row>
    <row r="24" spans="1:7">
      <c r="B24" s="5" t="s">
        <v>52</v>
      </c>
      <c r="C24" s="5" t="s">
        <v>102</v>
      </c>
      <c r="D24" s="14">
        <v>0</v>
      </c>
      <c r="E24" s="14">
        <v>20.000000000000419</v>
      </c>
      <c r="F24" s="5" t="s">
        <v>136</v>
      </c>
    </row>
    <row r="25" spans="1:7">
      <c r="B25" s="5" t="s">
        <v>53</v>
      </c>
      <c r="C25" s="5" t="s">
        <v>103</v>
      </c>
      <c r="D25" s="14">
        <v>0</v>
      </c>
      <c r="E25" s="14">
        <v>99.999999999999602</v>
      </c>
      <c r="F25" s="5" t="s">
        <v>136</v>
      </c>
    </row>
    <row r="26" spans="1:7">
      <c r="B26" s="5" t="s">
        <v>54</v>
      </c>
      <c r="C26" s="5" t="s">
        <v>104</v>
      </c>
      <c r="D26" s="14">
        <v>0</v>
      </c>
      <c r="E26" s="14">
        <v>0</v>
      </c>
      <c r="F26" s="5" t="s">
        <v>136</v>
      </c>
    </row>
    <row r="27" spans="1:7">
      <c r="B27" s="5" t="s">
        <v>55</v>
      </c>
      <c r="C27" s="5" t="s">
        <v>105</v>
      </c>
      <c r="D27" s="14">
        <v>0</v>
      </c>
      <c r="E27" s="14">
        <v>450</v>
      </c>
      <c r="F27" s="5" t="s">
        <v>136</v>
      </c>
    </row>
    <row r="28" spans="1:7" ht="17" thickBot="1">
      <c r="B28" s="6" t="s">
        <v>56</v>
      </c>
      <c r="C28" s="6" t="s">
        <v>106</v>
      </c>
      <c r="D28" s="13">
        <v>0</v>
      </c>
      <c r="E28" s="13">
        <v>0</v>
      </c>
      <c r="F28" s="6" t="s">
        <v>136</v>
      </c>
    </row>
    <row r="31" spans="1:7" ht="17" thickBot="1">
      <c r="A31" t="s">
        <v>44</v>
      </c>
    </row>
    <row r="32" spans="1:7" ht="17" thickBot="1">
      <c r="B32" s="12" t="s">
        <v>33</v>
      </c>
      <c r="C32" s="12" t="s">
        <v>34</v>
      </c>
      <c r="D32" s="12" t="s">
        <v>130</v>
      </c>
      <c r="E32" s="12" t="s">
        <v>131</v>
      </c>
      <c r="F32" s="12" t="s">
        <v>132</v>
      </c>
      <c r="G32" s="12" t="s">
        <v>133</v>
      </c>
    </row>
    <row r="33" spans="2:7">
      <c r="B33" s="5" t="s">
        <v>57</v>
      </c>
      <c r="C33" s="5" t="s">
        <v>58</v>
      </c>
      <c r="D33" s="14">
        <v>1225</v>
      </c>
      <c r="E33" s="5" t="s">
        <v>137</v>
      </c>
      <c r="F33" s="5" t="s">
        <v>138</v>
      </c>
      <c r="G33" s="5">
        <v>0</v>
      </c>
    </row>
    <row r="34" spans="2:7">
      <c r="B34" s="5" t="s">
        <v>59</v>
      </c>
      <c r="C34" s="5" t="s">
        <v>60</v>
      </c>
      <c r="D34" s="14">
        <v>125.00000000000091</v>
      </c>
      <c r="E34" s="5" t="s">
        <v>139</v>
      </c>
      <c r="F34" s="5" t="s">
        <v>140</v>
      </c>
      <c r="G34" s="14">
        <v>125.00000000000091</v>
      </c>
    </row>
    <row r="35" spans="2:7">
      <c r="B35" s="5" t="s">
        <v>61</v>
      </c>
      <c r="C35" s="5" t="s">
        <v>62</v>
      </c>
      <c r="D35" s="14">
        <v>0</v>
      </c>
      <c r="E35" s="5" t="s">
        <v>141</v>
      </c>
      <c r="F35" s="5" t="s">
        <v>138</v>
      </c>
      <c r="G35" s="14">
        <v>0</v>
      </c>
    </row>
    <row r="36" spans="2:7">
      <c r="B36" s="5" t="s">
        <v>63</v>
      </c>
      <c r="C36" s="5" t="s">
        <v>64</v>
      </c>
      <c r="D36" s="14">
        <v>504.99999999999994</v>
      </c>
      <c r="E36" s="5" t="s">
        <v>142</v>
      </c>
      <c r="F36" s="5" t="s">
        <v>140</v>
      </c>
      <c r="G36" s="5">
        <v>145.00000000000006</v>
      </c>
    </row>
    <row r="37" spans="2:7">
      <c r="B37" s="5" t="s">
        <v>65</v>
      </c>
      <c r="C37" s="5" t="s">
        <v>66</v>
      </c>
      <c r="D37" s="14">
        <v>720</v>
      </c>
      <c r="E37" s="5" t="s">
        <v>143</v>
      </c>
      <c r="F37" s="5" t="s">
        <v>138</v>
      </c>
      <c r="G37" s="5">
        <v>0</v>
      </c>
    </row>
    <row r="38" spans="2:7">
      <c r="B38" s="5" t="s">
        <v>67</v>
      </c>
      <c r="C38" s="5" t="s">
        <v>107</v>
      </c>
      <c r="D38" s="14">
        <v>54.99999999999995</v>
      </c>
      <c r="E38" s="5" t="s">
        <v>144</v>
      </c>
      <c r="F38" s="5" t="s">
        <v>140</v>
      </c>
      <c r="G38" s="5">
        <v>245.00000000000006</v>
      </c>
    </row>
    <row r="39" spans="2:7">
      <c r="B39" s="5" t="s">
        <v>68</v>
      </c>
      <c r="C39" s="5" t="s">
        <v>108</v>
      </c>
      <c r="D39" s="14">
        <v>600</v>
      </c>
      <c r="E39" s="5" t="s">
        <v>145</v>
      </c>
      <c r="F39" s="5" t="s">
        <v>138</v>
      </c>
      <c r="G39" s="5">
        <v>0</v>
      </c>
    </row>
    <row r="40" spans="2:7">
      <c r="B40" s="5" t="s">
        <v>69</v>
      </c>
      <c r="C40" s="5" t="s">
        <v>109</v>
      </c>
      <c r="D40" s="14">
        <v>0</v>
      </c>
      <c r="E40" s="5" t="s">
        <v>146</v>
      </c>
      <c r="F40" s="5" t="s">
        <v>140</v>
      </c>
      <c r="G40" s="5">
        <v>510</v>
      </c>
    </row>
    <row r="41" spans="2:7">
      <c r="B41" s="5" t="s">
        <v>70</v>
      </c>
      <c r="C41" s="5" t="s">
        <v>110</v>
      </c>
      <c r="D41" s="14">
        <v>20.000000000000419</v>
      </c>
      <c r="E41" s="5" t="s">
        <v>147</v>
      </c>
      <c r="F41" s="5" t="s">
        <v>140</v>
      </c>
      <c r="G41" s="5">
        <v>634.99999999999955</v>
      </c>
    </row>
    <row r="42" spans="2:7">
      <c r="B42" s="5" t="s">
        <v>71</v>
      </c>
      <c r="C42" s="5" t="s">
        <v>111</v>
      </c>
      <c r="D42" s="14">
        <v>99.999999999999602</v>
      </c>
      <c r="E42" s="5" t="s">
        <v>148</v>
      </c>
      <c r="F42" s="5" t="s">
        <v>140</v>
      </c>
      <c r="G42" s="5">
        <v>475.0000000000004</v>
      </c>
    </row>
    <row r="43" spans="2:7">
      <c r="B43" s="5" t="s">
        <v>72</v>
      </c>
      <c r="C43" s="5" t="s">
        <v>112</v>
      </c>
      <c r="D43" s="14">
        <v>0</v>
      </c>
      <c r="E43" s="5" t="s">
        <v>149</v>
      </c>
      <c r="F43" s="5" t="s">
        <v>140</v>
      </c>
      <c r="G43" s="5">
        <v>680</v>
      </c>
    </row>
    <row r="44" spans="2:7">
      <c r="B44" s="5" t="s">
        <v>73</v>
      </c>
      <c r="C44" s="5" t="s">
        <v>113</v>
      </c>
      <c r="D44" s="14">
        <v>450</v>
      </c>
      <c r="E44" s="5" t="s">
        <v>150</v>
      </c>
      <c r="F44" s="5" t="s">
        <v>138</v>
      </c>
      <c r="G44" s="5">
        <v>0</v>
      </c>
    </row>
    <row r="45" spans="2:7" ht="17" thickBot="1">
      <c r="B45" s="6" t="s">
        <v>74</v>
      </c>
      <c r="C45" s="6" t="s">
        <v>114</v>
      </c>
      <c r="D45" s="13">
        <v>0</v>
      </c>
      <c r="E45" s="6" t="s">
        <v>151</v>
      </c>
      <c r="F45" s="6" t="s">
        <v>140</v>
      </c>
      <c r="G45" s="6">
        <v>490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7E79-BC23-8044-A2A1-BAACB00871CA}">
  <dimension ref="A1:H33"/>
  <sheetViews>
    <sheetView showGridLines="0" topLeftCell="A2" workbookViewId="0">
      <selection sqref="A1:A3"/>
    </sheetView>
  </sheetViews>
  <sheetFormatPr baseColWidth="10" defaultRowHeight="16"/>
  <cols>
    <col min="1" max="1" width="2.33203125" customWidth="1"/>
    <col min="2" max="2" width="6.5" bestFit="1" customWidth="1"/>
    <col min="3" max="3" width="26.33203125" bestFit="1" customWidth="1"/>
    <col min="4" max="4" width="6.5" bestFit="1" customWidth="1"/>
    <col min="5" max="5" width="13.6640625" bestFit="1" customWidth="1"/>
    <col min="6" max="6" width="11" bestFit="1" customWidth="1"/>
    <col min="7" max="7" width="10.5" bestFit="1" customWidth="1"/>
    <col min="8" max="8" width="12.1640625" bestFit="1" customWidth="1"/>
  </cols>
  <sheetData>
    <row r="1" spans="1:8">
      <c r="A1" s="4" t="s">
        <v>152</v>
      </c>
    </row>
    <row r="2" spans="1:8">
      <c r="A2" s="4" t="s">
        <v>116</v>
      </c>
    </row>
    <row r="3" spans="1:8">
      <c r="A3" s="4" t="s">
        <v>153</v>
      </c>
    </row>
    <row r="6" spans="1:8" ht="17" thickBot="1">
      <c r="A6" t="s">
        <v>32</v>
      </c>
    </row>
    <row r="7" spans="1:8">
      <c r="B7" s="15"/>
      <c r="C7" s="15"/>
      <c r="D7" s="15" t="s">
        <v>35</v>
      </c>
      <c r="E7" s="15" t="s">
        <v>37</v>
      </c>
      <c r="F7" s="15" t="s">
        <v>39</v>
      </c>
      <c r="G7" s="15" t="s">
        <v>41</v>
      </c>
      <c r="H7" s="15" t="s">
        <v>41</v>
      </c>
    </row>
    <row r="8" spans="1:8" ht="17" thickBot="1">
      <c r="B8" s="16" t="s">
        <v>33</v>
      </c>
      <c r="C8" s="16" t="s">
        <v>34</v>
      </c>
      <c r="D8" s="16" t="s">
        <v>36</v>
      </c>
      <c r="E8" s="16" t="s">
        <v>38</v>
      </c>
      <c r="F8" s="16" t="s">
        <v>40</v>
      </c>
      <c r="G8" s="16" t="s">
        <v>42</v>
      </c>
      <c r="H8" s="16" t="s">
        <v>43</v>
      </c>
    </row>
    <row r="9" spans="1:8">
      <c r="B9" s="5" t="s">
        <v>49</v>
      </c>
      <c r="C9" s="5" t="s">
        <v>99</v>
      </c>
      <c r="D9" s="5">
        <v>54.99999999999995</v>
      </c>
      <c r="E9" s="5">
        <v>0</v>
      </c>
      <c r="F9" s="5">
        <v>49.5</v>
      </c>
      <c r="G9" s="5">
        <v>0.49999999999982758</v>
      </c>
      <c r="H9" s="5">
        <v>1.0000000000000953</v>
      </c>
    </row>
    <row r="10" spans="1:8">
      <c r="B10" s="5" t="s">
        <v>50</v>
      </c>
      <c r="C10" s="5" t="s">
        <v>100</v>
      </c>
      <c r="D10" s="5">
        <v>600</v>
      </c>
      <c r="E10" s="5">
        <v>0</v>
      </c>
      <c r="F10" s="5">
        <v>50</v>
      </c>
      <c r="G10" s="5">
        <v>1.4999999999999196</v>
      </c>
      <c r="H10" s="5">
        <v>1E+30</v>
      </c>
    </row>
    <row r="11" spans="1:8">
      <c r="B11" s="5" t="s">
        <v>51</v>
      </c>
      <c r="C11" s="5" t="s">
        <v>101</v>
      </c>
      <c r="D11" s="5">
        <v>0</v>
      </c>
      <c r="E11" s="5">
        <v>2.4999999999999605</v>
      </c>
      <c r="F11" s="5">
        <v>61</v>
      </c>
      <c r="G11" s="5">
        <v>1E+30</v>
      </c>
      <c r="H11" s="5">
        <v>2.4999999999999605</v>
      </c>
    </row>
    <row r="12" spans="1:8">
      <c r="B12" s="5" t="s">
        <v>52</v>
      </c>
      <c r="C12" s="5" t="s">
        <v>102</v>
      </c>
      <c r="D12" s="5">
        <v>20.000000000000419</v>
      </c>
      <c r="E12" s="5">
        <v>0</v>
      </c>
      <c r="F12" s="5">
        <v>63.5</v>
      </c>
      <c r="G12" s="5">
        <v>0.12500000000001688</v>
      </c>
      <c r="H12" s="5">
        <v>4.9999999999982732E-2</v>
      </c>
    </row>
    <row r="13" spans="1:8">
      <c r="B13" s="5" t="s">
        <v>53</v>
      </c>
      <c r="C13" s="5" t="s">
        <v>103</v>
      </c>
      <c r="D13" s="5">
        <v>99.999999999999602</v>
      </c>
      <c r="E13" s="5">
        <v>0</v>
      </c>
      <c r="F13" s="5">
        <v>66.5</v>
      </c>
      <c r="G13" s="5">
        <v>4.9999999999982753E-2</v>
      </c>
      <c r="H13" s="5">
        <v>0.12500000000001693</v>
      </c>
    </row>
    <row r="14" spans="1:8">
      <c r="B14" s="5" t="s">
        <v>54</v>
      </c>
      <c r="C14" s="5" t="s">
        <v>104</v>
      </c>
      <c r="D14" s="5">
        <v>0</v>
      </c>
      <c r="E14" s="5">
        <v>1.4999999999999447</v>
      </c>
      <c r="F14" s="5">
        <v>71</v>
      </c>
      <c r="G14" s="5">
        <v>1E+30</v>
      </c>
      <c r="H14" s="5">
        <v>1.4999999999999447</v>
      </c>
    </row>
    <row r="15" spans="1:8">
      <c r="B15" s="5" t="s">
        <v>55</v>
      </c>
      <c r="C15" s="5" t="s">
        <v>105</v>
      </c>
      <c r="D15" s="5">
        <v>450</v>
      </c>
      <c r="E15" s="5">
        <v>0</v>
      </c>
      <c r="F15" s="5">
        <v>72.5</v>
      </c>
      <c r="G15" s="5">
        <v>1.0000000000001332</v>
      </c>
      <c r="H15" s="5">
        <v>1E+30</v>
      </c>
    </row>
    <row r="16" spans="1:8" ht="17" thickBot="1">
      <c r="B16" s="6" t="s">
        <v>56</v>
      </c>
      <c r="C16" s="6" t="s">
        <v>106</v>
      </c>
      <c r="D16" s="6">
        <v>0</v>
      </c>
      <c r="E16" s="6">
        <v>0.49999999999982636</v>
      </c>
      <c r="F16" s="6">
        <v>80</v>
      </c>
      <c r="G16" s="6">
        <v>1E+30</v>
      </c>
      <c r="H16" s="6">
        <v>0.49999999999982636</v>
      </c>
    </row>
    <row r="18" spans="1:8" ht="17" thickBot="1">
      <c r="A18" t="s">
        <v>44</v>
      </c>
    </row>
    <row r="19" spans="1:8">
      <c r="B19" s="15"/>
      <c r="C19" s="15"/>
      <c r="D19" s="15" t="s">
        <v>35</v>
      </c>
      <c r="E19" s="15" t="s">
        <v>45</v>
      </c>
      <c r="F19" s="15" t="s">
        <v>47</v>
      </c>
      <c r="G19" s="15" t="s">
        <v>41</v>
      </c>
      <c r="H19" s="15" t="s">
        <v>41</v>
      </c>
    </row>
    <row r="20" spans="1:8" ht="17" thickBot="1">
      <c r="B20" s="16" t="s">
        <v>33</v>
      </c>
      <c r="C20" s="16" t="s">
        <v>34</v>
      </c>
      <c r="D20" s="16" t="s">
        <v>36</v>
      </c>
      <c r="E20" s="16" t="s">
        <v>46</v>
      </c>
      <c r="F20" s="16" t="s">
        <v>48</v>
      </c>
      <c r="G20" s="16" t="s">
        <v>42</v>
      </c>
      <c r="H20" s="16" t="s">
        <v>43</v>
      </c>
    </row>
    <row r="21" spans="1:8">
      <c r="B21" s="5" t="s">
        <v>57</v>
      </c>
      <c r="C21" s="5" t="s">
        <v>58</v>
      </c>
      <c r="D21" s="5">
        <v>1225</v>
      </c>
      <c r="E21" s="5">
        <v>61.500000000000064</v>
      </c>
      <c r="F21" s="5">
        <v>1225</v>
      </c>
      <c r="G21" s="5">
        <v>5.0000000000001137</v>
      </c>
      <c r="H21" s="5">
        <v>24.999999999999957</v>
      </c>
    </row>
    <row r="22" spans="1:8">
      <c r="B22" s="5" t="s">
        <v>59</v>
      </c>
      <c r="C22" s="5" t="s">
        <v>60</v>
      </c>
      <c r="D22" s="5">
        <v>125.00000000000091</v>
      </c>
      <c r="E22" s="5">
        <v>0</v>
      </c>
      <c r="F22" s="5">
        <v>0</v>
      </c>
      <c r="G22" s="5">
        <v>125.00000000000074</v>
      </c>
      <c r="H22" s="5">
        <v>1E+30</v>
      </c>
    </row>
    <row r="23" spans="1:8">
      <c r="B23" s="5" t="s">
        <v>61</v>
      </c>
      <c r="C23" s="5" t="s">
        <v>62</v>
      </c>
      <c r="D23" s="5">
        <v>0</v>
      </c>
      <c r="E23" s="5">
        <v>3.0000000000000133</v>
      </c>
      <c r="F23" s="5">
        <v>0</v>
      </c>
      <c r="G23" s="5">
        <v>20.000000000000455</v>
      </c>
      <c r="H23" s="5">
        <v>99.999999999999829</v>
      </c>
    </row>
    <row r="24" spans="1:8">
      <c r="B24" s="5" t="s">
        <v>63</v>
      </c>
      <c r="C24" s="5" t="s">
        <v>64</v>
      </c>
      <c r="D24" s="5">
        <v>504.99999999999994</v>
      </c>
      <c r="E24" s="5">
        <v>0</v>
      </c>
      <c r="F24" s="5">
        <v>650</v>
      </c>
      <c r="G24" s="5">
        <v>1E+30</v>
      </c>
      <c r="H24" s="5">
        <v>145.00000000000017</v>
      </c>
    </row>
    <row r="25" spans="1:8">
      <c r="B25" s="5" t="s">
        <v>65</v>
      </c>
      <c r="C25" s="5" t="s">
        <v>66</v>
      </c>
      <c r="D25" s="5">
        <v>720</v>
      </c>
      <c r="E25" s="5">
        <v>-1.0000000000000941</v>
      </c>
      <c r="F25" s="5">
        <v>720</v>
      </c>
      <c r="G25" s="5">
        <v>19.999999999999968</v>
      </c>
      <c r="H25" s="5">
        <v>3.3333333333334081</v>
      </c>
    </row>
    <row r="26" spans="1:8">
      <c r="B26" s="5" t="s">
        <v>67</v>
      </c>
      <c r="C26" s="5" t="s">
        <v>107</v>
      </c>
      <c r="D26" s="5">
        <v>54.99999999999995</v>
      </c>
      <c r="E26" s="5">
        <v>0</v>
      </c>
      <c r="F26" s="5">
        <v>300</v>
      </c>
      <c r="G26" s="5">
        <v>1E+30</v>
      </c>
      <c r="H26" s="5">
        <v>245.00000000000003</v>
      </c>
    </row>
    <row r="27" spans="1:8">
      <c r="B27" s="5" t="s">
        <v>68</v>
      </c>
      <c r="C27" s="5" t="s">
        <v>108</v>
      </c>
      <c r="D27" s="5">
        <v>600</v>
      </c>
      <c r="E27" s="5">
        <v>-1.4999999999999196</v>
      </c>
      <c r="F27" s="5">
        <v>600</v>
      </c>
      <c r="G27" s="5">
        <v>4.0000000000000906</v>
      </c>
      <c r="H27" s="5">
        <v>24.999999999999961</v>
      </c>
    </row>
    <row r="28" spans="1:8">
      <c r="B28" s="5" t="s">
        <v>69</v>
      </c>
      <c r="C28" s="5" t="s">
        <v>109</v>
      </c>
      <c r="D28" s="5">
        <v>0</v>
      </c>
      <c r="E28" s="5">
        <v>0</v>
      </c>
      <c r="F28" s="5">
        <v>510</v>
      </c>
      <c r="G28" s="5">
        <v>1E+30</v>
      </c>
      <c r="H28" s="5">
        <v>510</v>
      </c>
    </row>
    <row r="29" spans="1:8">
      <c r="B29" s="5" t="s">
        <v>70</v>
      </c>
      <c r="C29" s="5" t="s">
        <v>110</v>
      </c>
      <c r="D29" s="5">
        <v>20.000000000000419</v>
      </c>
      <c r="E29" s="5">
        <v>0</v>
      </c>
      <c r="F29" s="5">
        <v>655</v>
      </c>
      <c r="G29" s="5">
        <v>1E+30</v>
      </c>
      <c r="H29" s="5">
        <v>634.99999999999955</v>
      </c>
    </row>
    <row r="30" spans="1:8">
      <c r="B30" s="5" t="s">
        <v>71</v>
      </c>
      <c r="C30" s="5" t="s">
        <v>111</v>
      </c>
      <c r="D30" s="5">
        <v>99.999999999999602</v>
      </c>
      <c r="E30" s="5">
        <v>0</v>
      </c>
      <c r="F30" s="5">
        <v>575</v>
      </c>
      <c r="G30" s="5">
        <v>1E+30</v>
      </c>
      <c r="H30" s="5">
        <v>475.00000000000034</v>
      </c>
    </row>
    <row r="31" spans="1:8">
      <c r="B31" s="5" t="s">
        <v>72</v>
      </c>
      <c r="C31" s="5" t="s">
        <v>112</v>
      </c>
      <c r="D31" s="5">
        <v>0</v>
      </c>
      <c r="E31" s="5">
        <v>0</v>
      </c>
      <c r="F31" s="5">
        <v>680</v>
      </c>
      <c r="G31" s="5">
        <v>1E+30</v>
      </c>
      <c r="H31" s="5">
        <v>680</v>
      </c>
    </row>
    <row r="32" spans="1:8">
      <c r="B32" s="5" t="s">
        <v>73</v>
      </c>
      <c r="C32" s="5" t="s">
        <v>113</v>
      </c>
      <c r="D32" s="5">
        <v>450</v>
      </c>
      <c r="E32" s="5">
        <v>-1.0000000000001332</v>
      </c>
      <c r="F32" s="5">
        <v>450</v>
      </c>
      <c r="G32" s="5">
        <v>12.499999999999979</v>
      </c>
      <c r="H32" s="5">
        <v>2.5000000000000568</v>
      </c>
    </row>
    <row r="33" spans="2:8" ht="17" thickBot="1">
      <c r="B33" s="6" t="s">
        <v>74</v>
      </c>
      <c r="C33" s="6" t="s">
        <v>114</v>
      </c>
      <c r="D33" s="6">
        <v>0</v>
      </c>
      <c r="E33" s="6">
        <v>0</v>
      </c>
      <c r="F33" s="6">
        <v>490</v>
      </c>
      <c r="G33" s="6">
        <v>1E+30</v>
      </c>
      <c r="H33" s="6">
        <v>490.00000000000006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Dati</vt:lpstr>
      <vt:lpstr>Soluzione</vt:lpstr>
      <vt:lpstr>Rapporto valori 1</vt:lpstr>
      <vt:lpstr>Rapporto sensibilità 1</vt:lpstr>
    </vt:vector>
  </TitlesOfParts>
  <Company>Università degli Studi di Cagliari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Di Francesco</dc:creator>
  <cp:lastModifiedBy>Utente di Microsoft Office</cp:lastModifiedBy>
  <dcterms:created xsi:type="dcterms:W3CDTF">2016-11-07T18:10:06Z</dcterms:created>
  <dcterms:modified xsi:type="dcterms:W3CDTF">2019-05-27T17:05:54Z</dcterms:modified>
</cp:coreProperties>
</file>