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Formula Sheet 1" sheetId="2" r:id="rId5"/>
    <sheet state="visible" name="Formula Sheet 2" sheetId="3" r:id="rId6"/>
  </sheets>
  <definedNames/>
  <calcPr/>
</workbook>
</file>

<file path=xl/sharedStrings.xml><?xml version="1.0" encoding="utf-8"?>
<sst xmlns="http://schemas.openxmlformats.org/spreadsheetml/2006/main" count="92" uniqueCount="49">
  <si>
    <t>Goals scored</t>
  </si>
  <si>
    <t>Edition</t>
  </si>
  <si>
    <t>Year</t>
  </si>
  <si>
    <t>Host Country</t>
  </si>
  <si>
    <t>Winner</t>
  </si>
  <si>
    <t>Runner up</t>
  </si>
  <si>
    <t>Average attendance</t>
  </si>
  <si>
    <t>Teams</t>
  </si>
  <si>
    <t>Matches</t>
  </si>
  <si>
    <t>Average goals</t>
  </si>
  <si>
    <t>1930 World Cup Uruguay</t>
  </si>
  <si>
    <t>Uruguay</t>
  </si>
  <si>
    <t>Argentina</t>
  </si>
  <si>
    <t>1934 World Cup Italy</t>
  </si>
  <si>
    <t>Italy</t>
  </si>
  <si>
    <t>Czechoslovakia</t>
  </si>
  <si>
    <t>1938 World Cup France</t>
  </si>
  <si>
    <t>France</t>
  </si>
  <si>
    <t>Hungary</t>
  </si>
  <si>
    <t>1950 World Cup Brazil</t>
  </si>
  <si>
    <t>Brazil</t>
  </si>
  <si>
    <t>1954 World Cup Switzerland</t>
  </si>
  <si>
    <t>Switzerland</t>
  </si>
  <si>
    <t>Germany</t>
  </si>
  <si>
    <t>1958 World Cup Sweden</t>
  </si>
  <si>
    <t>Sweden</t>
  </si>
  <si>
    <t>1962 World Cup Chile</t>
  </si>
  <si>
    <t>Chile</t>
  </si>
  <si>
    <t>1966 World Cup England</t>
  </si>
  <si>
    <t>England</t>
  </si>
  <si>
    <t>1970 World Cup Mexico</t>
  </si>
  <si>
    <t>Mexico</t>
  </si>
  <si>
    <t>1974 World Cup Germany</t>
  </si>
  <si>
    <t>Netherlands</t>
  </si>
  <si>
    <t>1978 World Cup Argentina</t>
  </si>
  <si>
    <t>1982 World Cup Spain</t>
  </si>
  <si>
    <t>Spain</t>
  </si>
  <si>
    <t>1986 World Cup Mexico</t>
  </si>
  <si>
    <t>1990 World Cup Italy</t>
  </si>
  <si>
    <t>1994 World Cup United States</t>
  </si>
  <si>
    <t>United States</t>
  </si>
  <si>
    <t>1998 World Cup France</t>
  </si>
  <si>
    <t>2002 World Cup Korea &amp; Japan</t>
  </si>
  <si>
    <t>Korea &amp; Japan</t>
  </si>
  <si>
    <t>2006 World Cup Germany</t>
  </si>
  <si>
    <t>2010 World Cup South Africa</t>
  </si>
  <si>
    <t>South Africa</t>
  </si>
  <si>
    <t>2014 World Cup Brazil</t>
  </si>
  <si>
    <t>Source: https://en.wikipedia.org/wiki/FIFA_World_Cup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</si>
</sst>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name val="Arial"/>
    </font>
    <font>
      <name val="Arial"/>
    </font>
    <font>
      <i/>
      <u/>
      <sz val="9.0"/>
      <color rgb="FF303F9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shrinkToFit="0" vertical="bottom" wrapText="1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3" numFmtId="3" xfId="0" applyAlignment="1" applyFont="1" applyNumberFormat="1">
      <alignment horizontal="center" shrinkToFit="0" vertical="bottom" wrapText="1"/>
    </xf>
    <xf borderId="0" fillId="5" fontId="3" numFmtId="0" xfId="0" applyAlignment="1" applyFill="1" applyFont="1">
      <alignment horizontal="center" vertical="bottom"/>
    </xf>
    <xf borderId="0" fillId="3" fontId="3" numFmtId="0" xfId="0" applyAlignment="1" applyFont="1">
      <alignment readingOrder="0" vertical="bottom"/>
    </xf>
    <xf borderId="0" fillId="4" fontId="3" numFmtId="0" xfId="0" applyAlignment="1" applyFont="1">
      <alignment horizontal="center" readingOrder="0" vertical="bottom"/>
    </xf>
    <xf borderId="0" fillId="4" fontId="3" numFmtId="3" xfId="0" applyAlignment="1" applyFont="1" applyNumberForma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>
                <a:solidFill>
                  <a:srgbClr val="000000"/>
                </a:solidFill>
                <a:latin typeface="sans-serif"/>
              </a:defRPr>
            </a:pPr>
            <a:r>
              <a:t>Average attendance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'Formula Sheet 1'!$A$1</c:f>
            </c:strRef>
          </c:tx>
          <c:spPr>
            <a:solidFill>
              <a:srgbClr val="FF0000">
                <a:alpha val="30000"/>
              </a:srgbClr>
            </a:solidFill>
            <a:ln cmpd="sng" w="19050">
              <a:solidFill>
                <a:srgbClr val="FF0000"/>
              </a:solidFill>
            </a:ln>
          </c:spPr>
          <c:cat>
            <c:strRef>
              <c:f>Sheet2!$A$2:$A$21</c:f>
            </c:strRef>
          </c:cat>
          <c:val>
            <c:numRef>
              <c:f>'Formula Sheet 1'!$A$2:$A$21</c:f>
            </c:numRef>
          </c:val>
        </c:ser>
        <c:axId val="1330807628"/>
        <c:axId val="721396306"/>
      </c:areaChart>
      <c:catAx>
        <c:axId val="13308076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t/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1" i="1">
                <a:solidFill>
                  <a:srgbClr val="4A86E8"/>
                </a:solidFill>
                <a:latin typeface="Comic Sans MS"/>
              </a:defRPr>
            </a:pPr>
          </a:p>
        </c:txPr>
        <c:crossAx val="721396306"/>
      </c:catAx>
      <c:valAx>
        <c:axId val="721396306"/>
        <c:scaling>
          <c:orientation val="minMax"/>
        </c:scaling>
        <c:delete val="0"/>
        <c:axPos val="l"/>
        <c:majorGridlines>
          <c:spPr>
            <a:ln>
              <a:solidFill>
                <a:srgbClr val="666666"/>
              </a:solidFill>
            </a:ln>
          </c:spPr>
        </c:majorGridlines>
        <c:minorGridlines>
          <c:spPr>
            <a:ln>
              <a:solidFill>
                <a:srgbClr val="D9D9D9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t>Average attendance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1">
                <a:solidFill>
                  <a:srgbClr val="4A86E8"/>
                </a:solidFill>
                <a:latin typeface="Comic Sans MS"/>
              </a:defRPr>
            </a:pPr>
          </a:p>
        </c:txPr>
        <c:crossAx val="13308076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Correlation of Matches, Goals scored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2'!$A$1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'Formula Sheet 2'!$B$2:$B$21</c:f>
            </c:numRef>
          </c:xVal>
          <c:yVal>
            <c:numRef>
              <c:f>'Formula Sheet 2'!$A$2:$A$21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3826"/>
        <c:axId val="175970158"/>
      </c:scatterChart>
      <c:valAx>
        <c:axId val="345138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970158"/>
      </c:valAx>
      <c:valAx>
        <c:axId val="175970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Goals scored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138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Correlation of Matches, Goals scored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'Formula Sheet 2'!$B$2:$B$21</c:f>
            </c:numRef>
          </c:xVal>
          <c:yVal>
            <c:numRef>
              <c:f>Sheet2!$G$2:$G$21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513422"/>
        <c:axId val="1960139668"/>
      </c:scatterChart>
      <c:valAx>
        <c:axId val="4915134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0139668"/>
      </c:valAx>
      <c:valAx>
        <c:axId val="1960139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Goals scored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5134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Teams and Matches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Sheet2!$G$1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Sheet2!$B$2:$B$21</c:f>
            </c:strRef>
          </c:cat>
          <c:val>
            <c:numRef>
              <c:f>Sheet2!$G$2:$G$21</c:f>
            </c:numRef>
          </c:val>
        </c:ser>
        <c:ser>
          <c:idx val="1"/>
          <c:order val="1"/>
          <c:tx>
            <c:strRef>
              <c:f>Sheet2!$H$1</c:f>
            </c:strRef>
          </c:tx>
          <c:spPr>
            <a:solidFill>
              <a:srgbClr val="FF0000">
                <a:alpha val="30000"/>
              </a:srgbClr>
            </a:solidFill>
            <a:ln cmpd="sng" w="19050">
              <a:solidFill>
                <a:srgbClr val="FF0000"/>
              </a:solidFill>
            </a:ln>
          </c:spPr>
          <c:cat>
            <c:strRef>
              <c:f>Sheet2!$B$2:$B$21</c:f>
            </c:strRef>
          </c:cat>
          <c:val>
            <c:numRef>
              <c:f>Sheet2!$H$2:$H$21</c:f>
            </c:numRef>
          </c:val>
        </c:ser>
        <c:axId val="480409787"/>
        <c:axId val="818923527"/>
      </c:areaChart>
      <c:catAx>
        <c:axId val="480409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923527"/>
      </c:catAx>
      <c:valAx>
        <c:axId val="818923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4097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24</xdr:row>
      <xdr:rowOff>0</xdr:rowOff>
    </xdr:from>
    <xdr:ext cx="10582275" cy="5524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</xdr:colOff>
      <xdr:row>91</xdr:row>
      <xdr:rowOff>0</xdr:rowOff>
    </xdr:from>
    <xdr:ext cx="66579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38100</xdr:colOff>
      <xdr:row>111</xdr:row>
      <xdr:rowOff>66675</xdr:rowOff>
    </xdr:from>
    <xdr:ext cx="65151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923925</xdr:colOff>
      <xdr:row>131</xdr:row>
      <xdr:rowOff>47625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IFA_World_Cu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4" t="s">
        <v>7</v>
      </c>
      <c r="H1" s="4" t="s">
        <v>8</v>
      </c>
      <c r="I1" s="4" t="s">
        <v>0</v>
      </c>
      <c r="J1" s="4" t="s">
        <v>9</v>
      </c>
    </row>
    <row r="2">
      <c r="A2" s="6" t="s">
        <v>10</v>
      </c>
      <c r="B2" s="7">
        <v>1930.0</v>
      </c>
      <c r="C2" s="6" t="s">
        <v>11</v>
      </c>
      <c r="D2" s="6" t="s">
        <v>11</v>
      </c>
      <c r="E2" s="6" t="s">
        <v>12</v>
      </c>
      <c r="F2" s="8">
        <v>32808.0</v>
      </c>
      <c r="G2" s="9">
        <v>13.0</v>
      </c>
      <c r="H2" s="9">
        <v>18.0</v>
      </c>
      <c r="I2" s="9">
        <v>70.0</v>
      </c>
      <c r="J2" s="9">
        <v>3.9</v>
      </c>
    </row>
    <row r="3">
      <c r="A3" s="10" t="s">
        <v>13</v>
      </c>
      <c r="B3" s="11">
        <v>1934.0</v>
      </c>
      <c r="C3" s="10" t="s">
        <v>14</v>
      </c>
      <c r="D3" s="10" t="s">
        <v>14</v>
      </c>
      <c r="E3" s="10" t="s">
        <v>15</v>
      </c>
      <c r="F3" s="12">
        <v>21353.0</v>
      </c>
      <c r="G3" s="13">
        <v>16.0</v>
      </c>
      <c r="H3" s="13">
        <v>17.0</v>
      </c>
      <c r="I3" s="13">
        <v>70.0</v>
      </c>
      <c r="J3" s="13">
        <v>4.1</v>
      </c>
    </row>
    <row r="4">
      <c r="A4" s="10" t="s">
        <v>16</v>
      </c>
      <c r="B4" s="11">
        <v>1938.0</v>
      </c>
      <c r="C4" s="10" t="s">
        <v>17</v>
      </c>
      <c r="D4" s="10" t="s">
        <v>14</v>
      </c>
      <c r="E4" s="10" t="s">
        <v>18</v>
      </c>
      <c r="F4" s="12">
        <v>20872.0</v>
      </c>
      <c r="G4" s="13">
        <v>15.0</v>
      </c>
      <c r="H4" s="13">
        <v>18.0</v>
      </c>
      <c r="I4" s="13">
        <v>84.0</v>
      </c>
      <c r="J4" s="13">
        <v>4.7</v>
      </c>
    </row>
    <row r="5">
      <c r="A5" s="10" t="s">
        <v>19</v>
      </c>
      <c r="B5" s="11">
        <v>1950.0</v>
      </c>
      <c r="C5" s="10" t="s">
        <v>20</v>
      </c>
      <c r="D5" s="10" t="s">
        <v>11</v>
      </c>
      <c r="E5" s="10" t="s">
        <v>20</v>
      </c>
      <c r="F5" s="12">
        <v>47511.0</v>
      </c>
      <c r="G5" s="13">
        <v>13.0</v>
      </c>
      <c r="H5" s="13">
        <v>22.0</v>
      </c>
      <c r="I5" s="13">
        <v>88.0</v>
      </c>
      <c r="J5" s="13">
        <v>4.0</v>
      </c>
    </row>
    <row r="6">
      <c r="A6" s="10" t="s">
        <v>21</v>
      </c>
      <c r="B6" s="11">
        <v>1954.0</v>
      </c>
      <c r="C6" s="10" t="s">
        <v>22</v>
      </c>
      <c r="D6" s="10" t="s">
        <v>23</v>
      </c>
      <c r="E6" s="10" t="s">
        <v>18</v>
      </c>
      <c r="F6" s="12">
        <v>29562.0</v>
      </c>
      <c r="G6" s="13">
        <v>16.0</v>
      </c>
      <c r="H6" s="13">
        <v>26.0</v>
      </c>
      <c r="I6" s="13">
        <v>140.0</v>
      </c>
      <c r="J6" s="13">
        <v>5.4</v>
      </c>
    </row>
    <row r="7">
      <c r="A7" s="10" t="s">
        <v>24</v>
      </c>
      <c r="B7" s="11">
        <v>1958.0</v>
      </c>
      <c r="C7" s="10" t="s">
        <v>25</v>
      </c>
      <c r="D7" s="10" t="s">
        <v>20</v>
      </c>
      <c r="E7" s="10" t="s">
        <v>25</v>
      </c>
      <c r="F7" s="12">
        <v>23423.0</v>
      </c>
      <c r="G7" s="13">
        <v>16.0</v>
      </c>
      <c r="H7" s="13">
        <v>35.0</v>
      </c>
      <c r="I7" s="13">
        <v>126.0</v>
      </c>
      <c r="J7" s="13">
        <v>3.6</v>
      </c>
    </row>
    <row r="8">
      <c r="A8" s="10" t="s">
        <v>26</v>
      </c>
      <c r="B8" s="11">
        <v>1962.0</v>
      </c>
      <c r="C8" s="10" t="s">
        <v>27</v>
      </c>
      <c r="D8" s="10" t="s">
        <v>20</v>
      </c>
      <c r="E8" s="10" t="s">
        <v>15</v>
      </c>
      <c r="F8" s="12">
        <v>27912.0</v>
      </c>
      <c r="G8" s="13">
        <v>16.0</v>
      </c>
      <c r="H8" s="13">
        <v>32.0</v>
      </c>
      <c r="I8" s="13">
        <v>89.0</v>
      </c>
      <c r="J8" s="13">
        <v>2.8</v>
      </c>
    </row>
    <row r="9">
      <c r="A9" s="10" t="s">
        <v>28</v>
      </c>
      <c r="B9" s="11">
        <v>1966.0</v>
      </c>
      <c r="C9" s="10" t="s">
        <v>29</v>
      </c>
      <c r="D9" s="10" t="s">
        <v>29</v>
      </c>
      <c r="E9" s="10" t="s">
        <v>23</v>
      </c>
      <c r="F9" s="12">
        <v>48848.0</v>
      </c>
      <c r="G9" s="13">
        <v>16.0</v>
      </c>
      <c r="H9" s="13">
        <v>32.0</v>
      </c>
      <c r="I9" s="13">
        <v>89.0</v>
      </c>
      <c r="J9" s="13">
        <v>2.8</v>
      </c>
    </row>
    <row r="10">
      <c r="A10" s="10" t="s">
        <v>30</v>
      </c>
      <c r="B10" s="11">
        <v>1970.0</v>
      </c>
      <c r="C10" s="10" t="s">
        <v>31</v>
      </c>
      <c r="D10" s="10" t="s">
        <v>20</v>
      </c>
      <c r="E10" s="10" t="s">
        <v>14</v>
      </c>
      <c r="F10" s="12">
        <v>50124.0</v>
      </c>
      <c r="G10" s="13">
        <v>16.0</v>
      </c>
      <c r="H10" s="13">
        <v>32.0</v>
      </c>
      <c r="I10" s="13">
        <v>95.0</v>
      </c>
      <c r="J10" s="13">
        <v>3.0</v>
      </c>
    </row>
    <row r="11">
      <c r="A11" s="10" t="s">
        <v>32</v>
      </c>
      <c r="B11" s="11">
        <v>1974.0</v>
      </c>
      <c r="C11" s="10" t="s">
        <v>23</v>
      </c>
      <c r="D11" s="10" t="s">
        <v>23</v>
      </c>
      <c r="E11" s="10" t="s">
        <v>33</v>
      </c>
      <c r="F11" s="12">
        <v>49099.0</v>
      </c>
      <c r="G11" s="13">
        <v>16.0</v>
      </c>
      <c r="H11" s="13">
        <v>38.0</v>
      </c>
      <c r="I11" s="13">
        <v>97.0</v>
      </c>
      <c r="J11" s="13">
        <v>2.6</v>
      </c>
    </row>
    <row r="12">
      <c r="A12" s="10" t="s">
        <v>34</v>
      </c>
      <c r="B12" s="11">
        <v>1978.0</v>
      </c>
      <c r="C12" s="10" t="s">
        <v>12</v>
      </c>
      <c r="D12" s="10" t="s">
        <v>12</v>
      </c>
      <c r="E12" s="10" t="s">
        <v>33</v>
      </c>
      <c r="F12" s="12">
        <v>40679.0</v>
      </c>
      <c r="G12" s="13">
        <v>16.0</v>
      </c>
      <c r="H12" s="13">
        <v>38.0</v>
      </c>
      <c r="I12" s="13">
        <v>102.0</v>
      </c>
      <c r="J12" s="13">
        <v>2.7</v>
      </c>
    </row>
    <row r="13">
      <c r="A13" s="10" t="s">
        <v>35</v>
      </c>
      <c r="B13" s="11">
        <v>1982.0</v>
      </c>
      <c r="C13" s="10" t="s">
        <v>36</v>
      </c>
      <c r="D13" s="10" t="s">
        <v>14</v>
      </c>
      <c r="E13" s="10" t="s">
        <v>23</v>
      </c>
      <c r="F13" s="12">
        <v>40572.0</v>
      </c>
      <c r="G13" s="13">
        <v>24.0</v>
      </c>
      <c r="H13" s="13">
        <v>52.0</v>
      </c>
      <c r="I13" s="13">
        <v>146.0</v>
      </c>
      <c r="J13" s="13">
        <v>2.8</v>
      </c>
    </row>
    <row r="14">
      <c r="A14" s="10" t="s">
        <v>37</v>
      </c>
      <c r="B14" s="11">
        <v>1986.0</v>
      </c>
      <c r="C14" s="10" t="s">
        <v>31</v>
      </c>
      <c r="D14" s="10" t="s">
        <v>12</v>
      </c>
      <c r="E14" s="10" t="s">
        <v>23</v>
      </c>
      <c r="F14" s="12">
        <v>46039.0</v>
      </c>
      <c r="G14" s="13">
        <v>24.0</v>
      </c>
      <c r="H14" s="13">
        <v>52.0</v>
      </c>
      <c r="I14" s="13">
        <v>132.0</v>
      </c>
      <c r="J14" s="13">
        <v>2.5</v>
      </c>
    </row>
    <row r="15">
      <c r="A15" s="10" t="s">
        <v>38</v>
      </c>
      <c r="B15" s="11">
        <v>1990.0</v>
      </c>
      <c r="C15" s="10" t="s">
        <v>14</v>
      </c>
      <c r="D15" s="10" t="s">
        <v>23</v>
      </c>
      <c r="E15" s="10" t="s">
        <v>12</v>
      </c>
      <c r="F15" s="12">
        <v>48389.0</v>
      </c>
      <c r="G15" s="13">
        <v>24.0</v>
      </c>
      <c r="H15" s="13">
        <v>52.0</v>
      </c>
      <c r="I15" s="13">
        <v>115.0</v>
      </c>
      <c r="J15" s="13">
        <v>2.2</v>
      </c>
    </row>
    <row r="16">
      <c r="A16" s="10" t="s">
        <v>39</v>
      </c>
      <c r="B16" s="11">
        <v>1994.0</v>
      </c>
      <c r="C16" s="10" t="s">
        <v>40</v>
      </c>
      <c r="D16" s="10" t="s">
        <v>20</v>
      </c>
      <c r="E16" s="10" t="s">
        <v>14</v>
      </c>
      <c r="F16" s="12">
        <v>68991.0</v>
      </c>
      <c r="G16" s="13">
        <v>24.0</v>
      </c>
      <c r="H16" s="13">
        <v>52.0</v>
      </c>
      <c r="I16" s="13">
        <v>141.0</v>
      </c>
      <c r="J16" s="13">
        <v>2.7</v>
      </c>
    </row>
    <row r="17">
      <c r="A17" s="10" t="s">
        <v>41</v>
      </c>
      <c r="B17" s="11">
        <v>1998.0</v>
      </c>
      <c r="C17" s="10" t="s">
        <v>17</v>
      </c>
      <c r="D17" s="10" t="s">
        <v>17</v>
      </c>
      <c r="E17" s="10" t="s">
        <v>20</v>
      </c>
      <c r="F17" s="12">
        <v>43517.0</v>
      </c>
      <c r="G17" s="13">
        <v>32.0</v>
      </c>
      <c r="H17" s="13">
        <v>64.0</v>
      </c>
      <c r="I17" s="13">
        <v>171.0</v>
      </c>
      <c r="J17" s="13">
        <v>2.7</v>
      </c>
    </row>
    <row r="18">
      <c r="A18" s="10" t="s">
        <v>42</v>
      </c>
      <c r="B18" s="11">
        <v>2002.0</v>
      </c>
      <c r="C18" s="10" t="s">
        <v>43</v>
      </c>
      <c r="D18" s="10" t="s">
        <v>20</v>
      </c>
      <c r="E18" s="10" t="s">
        <v>23</v>
      </c>
      <c r="F18" s="12">
        <v>42269.0</v>
      </c>
      <c r="G18" s="13">
        <v>32.0</v>
      </c>
      <c r="H18" s="13">
        <v>64.0</v>
      </c>
      <c r="I18" s="13">
        <v>161.0</v>
      </c>
      <c r="J18" s="13">
        <v>2.5</v>
      </c>
    </row>
    <row r="19">
      <c r="A19" s="10" t="s">
        <v>44</v>
      </c>
      <c r="B19" s="11">
        <v>2006.0</v>
      </c>
      <c r="C19" s="10" t="s">
        <v>23</v>
      </c>
      <c r="D19" s="10" t="s">
        <v>14</v>
      </c>
      <c r="E19" s="10" t="s">
        <v>17</v>
      </c>
      <c r="F19" s="12">
        <v>52491.0</v>
      </c>
      <c r="G19" s="13">
        <v>32.0</v>
      </c>
      <c r="H19" s="13">
        <v>64.0</v>
      </c>
      <c r="I19" s="13">
        <v>147.0</v>
      </c>
      <c r="J19" s="13">
        <v>2.3</v>
      </c>
    </row>
    <row r="20">
      <c r="A20" s="10" t="s">
        <v>45</v>
      </c>
      <c r="B20" s="11">
        <v>2010.0</v>
      </c>
      <c r="C20" s="10" t="s">
        <v>46</v>
      </c>
      <c r="D20" s="10" t="s">
        <v>36</v>
      </c>
      <c r="E20" s="10" t="s">
        <v>33</v>
      </c>
      <c r="F20" s="12">
        <v>49670.0</v>
      </c>
      <c r="G20" s="13">
        <v>32.0</v>
      </c>
      <c r="H20" s="13">
        <v>64.0</v>
      </c>
      <c r="I20" s="13">
        <v>145.0</v>
      </c>
      <c r="J20" s="13">
        <v>2.3</v>
      </c>
    </row>
    <row r="21">
      <c r="A21" s="10" t="s">
        <v>47</v>
      </c>
      <c r="B21" s="11">
        <v>2014.0</v>
      </c>
      <c r="C21" s="10" t="s">
        <v>20</v>
      </c>
      <c r="D21" s="10" t="s">
        <v>23</v>
      </c>
      <c r="E21" s="10" t="s">
        <v>12</v>
      </c>
      <c r="F21" s="12">
        <v>53592.0</v>
      </c>
      <c r="G21" s="13">
        <v>32.0</v>
      </c>
      <c r="H21" s="13">
        <v>64.0</v>
      </c>
      <c r="I21" s="13">
        <v>171.0</v>
      </c>
      <c r="J21" s="13">
        <v>2.7</v>
      </c>
    </row>
    <row r="22">
      <c r="A22" s="14"/>
      <c r="B22" s="15"/>
      <c r="C22" s="14"/>
      <c r="D22" s="14"/>
      <c r="E22" s="14"/>
      <c r="F22" s="15"/>
      <c r="G22" s="15"/>
      <c r="H22" s="15"/>
      <c r="I22" s="15"/>
      <c r="J22" s="15"/>
    </row>
    <row r="23">
      <c r="A23" s="16" t="s">
        <v>48</v>
      </c>
      <c r="B23" s="17"/>
      <c r="C23" s="14"/>
      <c r="D23" s="14"/>
      <c r="E23" s="14"/>
      <c r="F23" s="15"/>
      <c r="G23" s="15"/>
      <c r="H23" s="15"/>
      <c r="I23" s="15"/>
      <c r="J23" s="15"/>
    </row>
  </sheetData>
  <hyperlinks>
    <hyperlink r:id="rId1" ref="A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IFERROR(__xludf.DUMMYFUNCTION("QUERY({Sheet2!A2:J21},""select Col6 label Col6 'Average attendance'"",0)"),"Average attendance")</f>
        <v>Average attendance</v>
      </c>
    </row>
    <row r="2">
      <c r="A2" s="2">
        <f>IFERROR(__xludf.DUMMYFUNCTION("""COMPUTED_VALUE"""),32808.0)</f>
        <v>32808</v>
      </c>
    </row>
    <row r="3">
      <c r="A3" s="2">
        <f>IFERROR(__xludf.DUMMYFUNCTION("""COMPUTED_VALUE"""),21353.0)</f>
        <v>21353</v>
      </c>
    </row>
    <row r="4">
      <c r="A4" s="2">
        <f>IFERROR(__xludf.DUMMYFUNCTION("""COMPUTED_VALUE"""),20872.0)</f>
        <v>20872</v>
      </c>
    </row>
    <row r="5">
      <c r="A5" s="2">
        <f>IFERROR(__xludf.DUMMYFUNCTION("""COMPUTED_VALUE"""),47511.0)</f>
        <v>47511</v>
      </c>
    </row>
    <row r="6">
      <c r="A6" s="2">
        <f>IFERROR(__xludf.DUMMYFUNCTION("""COMPUTED_VALUE"""),29562.0)</f>
        <v>29562</v>
      </c>
    </row>
    <row r="7">
      <c r="A7" s="2">
        <f>IFERROR(__xludf.DUMMYFUNCTION("""COMPUTED_VALUE"""),23423.0)</f>
        <v>23423</v>
      </c>
    </row>
    <row r="8">
      <c r="A8" s="2">
        <f>IFERROR(__xludf.DUMMYFUNCTION("""COMPUTED_VALUE"""),27912.0)</f>
        <v>27912</v>
      </c>
    </row>
    <row r="9">
      <c r="A9" s="2">
        <f>IFERROR(__xludf.DUMMYFUNCTION("""COMPUTED_VALUE"""),48848.0)</f>
        <v>48848</v>
      </c>
    </row>
    <row r="10">
      <c r="A10" s="2">
        <f>IFERROR(__xludf.DUMMYFUNCTION("""COMPUTED_VALUE"""),50124.0)</f>
        <v>50124</v>
      </c>
    </row>
    <row r="11">
      <c r="A11" s="2">
        <f>IFERROR(__xludf.DUMMYFUNCTION("""COMPUTED_VALUE"""),49099.0)</f>
        <v>49099</v>
      </c>
    </row>
    <row r="12">
      <c r="A12" s="2">
        <f>IFERROR(__xludf.DUMMYFUNCTION("""COMPUTED_VALUE"""),40679.0)</f>
        <v>40679</v>
      </c>
    </row>
    <row r="13">
      <c r="A13" s="2">
        <f>IFERROR(__xludf.DUMMYFUNCTION("""COMPUTED_VALUE"""),40572.0)</f>
        <v>40572</v>
      </c>
    </row>
    <row r="14">
      <c r="A14" s="2">
        <f>IFERROR(__xludf.DUMMYFUNCTION("""COMPUTED_VALUE"""),46039.0)</f>
        <v>46039</v>
      </c>
    </row>
    <row r="15">
      <c r="A15" s="2">
        <f>IFERROR(__xludf.DUMMYFUNCTION("""COMPUTED_VALUE"""),48389.0)</f>
        <v>48389</v>
      </c>
    </row>
    <row r="16">
      <c r="A16" s="2">
        <f>IFERROR(__xludf.DUMMYFUNCTION("""COMPUTED_VALUE"""),68991.0)</f>
        <v>68991</v>
      </c>
    </row>
    <row r="17">
      <c r="A17" s="2">
        <f>IFERROR(__xludf.DUMMYFUNCTION("""COMPUTED_VALUE"""),43517.0)</f>
        <v>43517</v>
      </c>
    </row>
    <row r="18">
      <c r="A18" s="2">
        <f>IFERROR(__xludf.DUMMYFUNCTION("""COMPUTED_VALUE"""),42269.0)</f>
        <v>42269</v>
      </c>
    </row>
    <row r="19">
      <c r="A19" s="2">
        <f>IFERROR(__xludf.DUMMYFUNCTION("""COMPUTED_VALUE"""),52491.0)</f>
        <v>52491</v>
      </c>
    </row>
    <row r="20">
      <c r="A20" s="2">
        <f>IFERROR(__xludf.DUMMYFUNCTION("""COMPUTED_VALUE"""),49670.0)</f>
        <v>49670</v>
      </c>
    </row>
    <row r="21">
      <c r="A21" s="2">
        <f>IFERROR(__xludf.DUMMYFUNCTION("""COMPUTED_VALUE"""),53592.0)</f>
        <v>53592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B21">{"Matches","Goals scored";Sheet2!H2:H21,Sheet2!I2:I21}</f>
        <v>Matches</v>
      </c>
      <c r="B1" s="1" t="s">
        <v>0</v>
      </c>
    </row>
    <row r="2">
      <c r="A2" s="1">
        <v>18.0</v>
      </c>
      <c r="B2" s="1">
        <v>70.0</v>
      </c>
    </row>
    <row r="3">
      <c r="A3" s="1">
        <v>17.0</v>
      </c>
      <c r="B3" s="1">
        <v>70.0</v>
      </c>
    </row>
    <row r="4">
      <c r="A4" s="1">
        <v>18.0</v>
      </c>
      <c r="B4" s="1">
        <v>84.0</v>
      </c>
    </row>
    <row r="5">
      <c r="A5" s="1">
        <v>22.0</v>
      </c>
      <c r="B5" s="1">
        <v>88.0</v>
      </c>
    </row>
    <row r="6">
      <c r="A6" s="1">
        <v>26.0</v>
      </c>
      <c r="B6" s="1">
        <v>140.0</v>
      </c>
    </row>
    <row r="7">
      <c r="A7" s="1">
        <v>35.0</v>
      </c>
      <c r="B7" s="1">
        <v>126.0</v>
      </c>
    </row>
    <row r="8">
      <c r="A8" s="1">
        <v>32.0</v>
      </c>
      <c r="B8" s="1">
        <v>89.0</v>
      </c>
    </row>
    <row r="9">
      <c r="A9" s="1">
        <v>32.0</v>
      </c>
      <c r="B9" s="1">
        <v>89.0</v>
      </c>
    </row>
    <row r="10">
      <c r="A10" s="1">
        <v>32.0</v>
      </c>
      <c r="B10" s="1">
        <v>95.0</v>
      </c>
    </row>
    <row r="11">
      <c r="A11" s="1">
        <v>38.0</v>
      </c>
      <c r="B11" s="1">
        <v>97.0</v>
      </c>
    </row>
    <row r="12">
      <c r="A12" s="1">
        <v>38.0</v>
      </c>
      <c r="B12" s="1">
        <v>102.0</v>
      </c>
    </row>
    <row r="13">
      <c r="A13" s="1">
        <v>52.0</v>
      </c>
      <c r="B13" s="1">
        <v>146.0</v>
      </c>
    </row>
    <row r="14">
      <c r="A14" s="1">
        <v>52.0</v>
      </c>
      <c r="B14" s="1">
        <v>132.0</v>
      </c>
    </row>
    <row r="15">
      <c r="A15" s="1">
        <v>52.0</v>
      </c>
      <c r="B15" s="1">
        <v>115.0</v>
      </c>
    </row>
    <row r="16">
      <c r="A16" s="1">
        <v>52.0</v>
      </c>
      <c r="B16" s="1">
        <v>141.0</v>
      </c>
    </row>
    <row r="17">
      <c r="A17" s="1">
        <v>64.0</v>
      </c>
      <c r="B17" s="1">
        <v>171.0</v>
      </c>
    </row>
    <row r="18">
      <c r="A18" s="1">
        <v>64.0</v>
      </c>
      <c r="B18" s="1">
        <v>161.0</v>
      </c>
    </row>
    <row r="19">
      <c r="A19" s="1">
        <v>64.0</v>
      </c>
      <c r="B19" s="1">
        <v>147.0</v>
      </c>
    </row>
    <row r="20">
      <c r="A20" s="1">
        <v>64.0</v>
      </c>
      <c r="B20" s="1">
        <v>145.0</v>
      </c>
    </row>
    <row r="21">
      <c r="A21" s="1">
        <v>64.0</v>
      </c>
      <c r="B21" s="1">
        <v>171.0</v>
      </c>
    </row>
  </sheetData>
  <drawing r:id="rId1"/>
</worksheet>
</file>